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000" windowHeight="13635" tabRatio="875"/>
  </bookViews>
  <sheets>
    <sheet name="Notes" sheetId="92" r:id="rId1"/>
    <sheet name="% of Expenditure covered" sheetId="93" r:id="rId2"/>
    <sheet name="2000-01" sheetId="12" r:id="rId3"/>
    <sheet name="2001-02" sheetId="13" r:id="rId4"/>
    <sheet name="2002-03" sheetId="14" r:id="rId5"/>
    <sheet name="2003-04" sheetId="15" r:id="rId6"/>
    <sheet name="2004-05" sheetId="16" r:id="rId7"/>
    <sheet name="2005-06" sheetId="17" r:id="rId8"/>
    <sheet name="2006-07" sheetId="6" r:id="rId9"/>
    <sheet name="2007-08" sheetId="7" r:id="rId10"/>
    <sheet name="2008-09" sheetId="8" r:id="rId11"/>
    <sheet name="2009-10" sheetId="9" r:id="rId12"/>
    <sheet name="2010-11" sheetId="4" r:id="rId13"/>
    <sheet name="2011-12" sheetId="5" r:id="rId14"/>
    <sheet name="2012-13" sheetId="2" r:id="rId15"/>
    <sheet name="2013-14" sheetId="3" r:id="rId16"/>
    <sheet name="2014-15" sheetId="1" r:id="rId17"/>
    <sheet name="AA" sheetId="18" r:id="rId18"/>
    <sheet name="BBWB" sheetId="19" r:id="rId19"/>
    <sheet name="CA" sheetId="20" r:id="rId20"/>
    <sheet name="CWP" sheetId="65" r:id="rId21"/>
    <sheet name="CTB" sheetId="21" r:id="rId22"/>
    <sheet name="DLA" sheetId="22" r:id="rId23"/>
    <sheet name="DLA children" sheetId="23" r:id="rId24"/>
    <sheet name="DLA WA" sheetId="24" r:id="rId25"/>
    <sheet name="DLA pens" sheetId="25" r:id="rId26"/>
    <sheet name="DHP" sheetId="26" r:id="rId27"/>
    <sheet name="ESA" sheetId="27" r:id="rId28"/>
    <sheet name="HB" sheetId="28" r:id="rId29"/>
    <sheet name="IB" sheetId="29" r:id="rId30"/>
    <sheet name="IS" sheetId="30" r:id="rId31"/>
    <sheet name="IS MIG" sheetId="31" r:id="rId32"/>
    <sheet name="IS incap" sheetId="32" r:id="rId33"/>
    <sheet name="IS LP" sheetId="33" r:id="rId34"/>
    <sheet name="IS Carer" sheetId="34" r:id="rId35"/>
    <sheet name="IS Others" sheetId="35" r:id="rId36"/>
    <sheet name="IIDB" sheetId="36" r:id="rId37"/>
    <sheet name="JSA" sheetId="37" r:id="rId38"/>
    <sheet name="MA" sheetId="38" r:id="rId39"/>
    <sheet name="PC" sheetId="39" r:id="rId40"/>
    <sheet name="PIP" sheetId="66" r:id="rId41"/>
    <sheet name="SDA" sheetId="40" r:id="rId42"/>
    <sheet name="SDA WA" sheetId="41" r:id="rId43"/>
    <sheet name="SDA pens" sheetId="42" r:id="rId44"/>
    <sheet name="SP" sheetId="43" r:id="rId45"/>
    <sheet name="SMP" sheetId="44" r:id="rId46"/>
    <sheet name="TVL" sheetId="45" r:id="rId47"/>
    <sheet name="UC" sheetId="67" r:id="rId48"/>
    <sheet name="WFP" sheetId="46" r:id="rId49"/>
    <sheet name="England" sheetId="47" r:id="rId50"/>
    <sheet name="North East England" sheetId="48" r:id="rId51"/>
    <sheet name="North West England" sheetId="49" r:id="rId52"/>
    <sheet name="Yorkshire and The Humber" sheetId="50" r:id="rId53"/>
    <sheet name="East Midlands" sheetId="51" r:id="rId54"/>
    <sheet name="West Midlands" sheetId="52" r:id="rId55"/>
    <sheet name="East England" sheetId="53" r:id="rId56"/>
    <sheet name="London" sheetId="54" r:id="rId57"/>
    <sheet name="South East England" sheetId="55" r:id="rId58"/>
    <sheet name="South West England" sheetId="56" r:id="rId59"/>
    <sheet name="Scotland" sheetId="57" r:id="rId60"/>
    <sheet name="Wales" sheetId="58" r:id="rId61"/>
    <sheet name="Great Britain and overseas" sheetId="59" r:id="rId62"/>
    <sheet name="Overseas" sheetId="60" r:id="rId63"/>
    <sheet name="GB exc OS" sheetId="61" r:id="rId64"/>
  </sheets>
  <calcPr calcId="152511"/>
</workbook>
</file>

<file path=xl/calcChain.xml><?xml version="1.0" encoding="utf-8"?>
<calcChain xmlns="http://schemas.openxmlformats.org/spreadsheetml/2006/main">
  <c r="K32" i="18" l="1"/>
  <c r="J32" i="18"/>
  <c r="J11" i="12" l="1"/>
  <c r="AC11" i="14"/>
  <c r="AC9" i="14" s="1"/>
  <c r="I11" i="14"/>
  <c r="I9" i="14" s="1"/>
  <c r="R11" i="14"/>
  <c r="R9" i="14" s="1"/>
  <c r="J5" i="12" l="1"/>
  <c r="J9" i="12"/>
  <c r="AC5" i="14"/>
  <c r="R5" i="14"/>
  <c r="I5" i="14"/>
  <c r="X50" i="67" l="1"/>
  <c r="W50" i="67"/>
  <c r="AE11" i="1" l="1"/>
  <c r="AE9" i="1" l="1"/>
  <c r="AE5" i="1"/>
  <c r="X25" i="67" l="1"/>
  <c r="X7" i="67"/>
  <c r="W25" i="67"/>
  <c r="W7" i="67"/>
  <c r="W24" i="67"/>
  <c r="W23" i="67"/>
  <c r="W15" i="67"/>
  <c r="W16" i="67"/>
  <c r="W17" i="67"/>
  <c r="W18" i="67"/>
  <c r="W19" i="67"/>
  <c r="W20" i="67"/>
  <c r="W21" i="67"/>
  <c r="W13" i="67"/>
  <c r="AR11" i="3" l="1"/>
  <c r="W11" i="67" s="1"/>
  <c r="W14" i="67"/>
  <c r="AR5" i="3" l="1"/>
  <c r="AR9" i="3"/>
  <c r="W9" i="67" s="1"/>
  <c r="W5" i="67"/>
  <c r="X7" i="28" l="1"/>
  <c r="X11" i="26" l="1"/>
  <c r="X9" i="26" l="1"/>
  <c r="AG11" i="3" l="1"/>
  <c r="AG9" i="3" s="1"/>
  <c r="AG5" i="3" l="1"/>
  <c r="AG11" i="1" l="1"/>
  <c r="AG9" i="1" s="1"/>
  <c r="AG5" i="1" l="1"/>
  <c r="X24" i="66"/>
  <c r="W24" i="66"/>
  <c r="X23" i="66"/>
  <c r="W23" i="66"/>
  <c r="X21" i="66"/>
  <c r="W21" i="66"/>
  <c r="X20" i="66"/>
  <c r="W20" i="66"/>
  <c r="X19" i="66"/>
  <c r="W19" i="66"/>
  <c r="X18" i="66"/>
  <c r="W18" i="66"/>
  <c r="X17" i="66"/>
  <c r="W17" i="66"/>
  <c r="X16" i="66"/>
  <c r="W16" i="66"/>
  <c r="X15" i="66"/>
  <c r="W15" i="66"/>
  <c r="X14" i="66"/>
  <c r="W14" i="66"/>
  <c r="X13" i="66"/>
  <c r="W13" i="66"/>
  <c r="X7" i="66"/>
  <c r="W7" i="66"/>
  <c r="X7" i="65"/>
  <c r="W7" i="65"/>
  <c r="V7" i="65"/>
  <c r="U7" i="65"/>
  <c r="T7" i="65"/>
  <c r="S7" i="65"/>
  <c r="W11" i="66" l="1"/>
  <c r="X11" i="66"/>
  <c r="W5" i="66" l="1"/>
  <c r="X9" i="66"/>
  <c r="X5" i="66"/>
  <c r="W9" i="66"/>
  <c r="F3" i="60" l="1"/>
  <c r="G3" i="60"/>
  <c r="H3" i="60"/>
  <c r="I3" i="60"/>
  <c r="F7" i="60"/>
  <c r="G7" i="60"/>
  <c r="H7" i="60"/>
  <c r="I7" i="60"/>
  <c r="F14" i="60"/>
  <c r="G14" i="60"/>
  <c r="H14" i="60"/>
  <c r="I14" i="60"/>
  <c r="F26" i="56"/>
  <c r="G26" i="56"/>
  <c r="H26" i="56"/>
  <c r="I26" i="56"/>
  <c r="F33" i="56"/>
  <c r="G33" i="56"/>
  <c r="H33" i="56"/>
  <c r="F26" i="55"/>
  <c r="G26" i="55"/>
  <c r="H26" i="55"/>
  <c r="I26" i="55"/>
  <c r="F33" i="55"/>
  <c r="G33" i="55"/>
  <c r="H33" i="55"/>
  <c r="F26" i="54"/>
  <c r="G26" i="54"/>
  <c r="H26" i="54"/>
  <c r="I26" i="54"/>
  <c r="F33" i="54"/>
  <c r="G33" i="54"/>
  <c r="H33" i="54"/>
  <c r="F26" i="53"/>
  <c r="G26" i="53"/>
  <c r="H26" i="53"/>
  <c r="I26" i="53"/>
  <c r="F33" i="53"/>
  <c r="G33" i="53"/>
  <c r="H33" i="53"/>
  <c r="F26" i="52"/>
  <c r="G26" i="52"/>
  <c r="H26" i="52"/>
  <c r="I26" i="52"/>
  <c r="F33" i="52"/>
  <c r="G33" i="52"/>
  <c r="H33" i="52"/>
  <c r="F26" i="51"/>
  <c r="G26" i="51"/>
  <c r="H26" i="51"/>
  <c r="I26" i="51"/>
  <c r="F33" i="51"/>
  <c r="G33" i="51"/>
  <c r="H33" i="51"/>
  <c r="F26" i="50"/>
  <c r="G26" i="50"/>
  <c r="H26" i="50"/>
  <c r="I26" i="50"/>
  <c r="F33" i="50"/>
  <c r="G33" i="50"/>
  <c r="H33" i="50"/>
  <c r="F26" i="49"/>
  <c r="G26" i="49"/>
  <c r="H26" i="49"/>
  <c r="I26" i="49"/>
  <c r="F33" i="49"/>
  <c r="G33" i="49"/>
  <c r="H33" i="49"/>
  <c r="F26" i="48"/>
  <c r="G26" i="48"/>
  <c r="H26" i="48"/>
  <c r="I26" i="48"/>
  <c r="F33" i="48"/>
  <c r="G33" i="48"/>
  <c r="H33" i="48"/>
  <c r="W7" i="28" l="1"/>
  <c r="L7" i="26"/>
  <c r="M7" i="26"/>
  <c r="N7" i="26"/>
  <c r="O7" i="26"/>
  <c r="P7" i="26"/>
  <c r="Q7" i="26"/>
  <c r="J7" i="28"/>
  <c r="K7" i="28"/>
  <c r="L7" i="28"/>
  <c r="M7" i="28"/>
  <c r="N7" i="28"/>
  <c r="O7" i="28"/>
  <c r="P7" i="28"/>
  <c r="Q7" i="28"/>
  <c r="R7" i="28"/>
  <c r="U7" i="28"/>
  <c r="V7" i="28"/>
  <c r="J7" i="37"/>
  <c r="K7" i="37"/>
  <c r="L7" i="37"/>
  <c r="M7" i="37"/>
  <c r="N7" i="37"/>
  <c r="O7" i="37"/>
  <c r="P7" i="37"/>
  <c r="J7" i="46"/>
  <c r="J7" i="21"/>
  <c r="K7" i="21"/>
  <c r="L7" i="21"/>
  <c r="M7" i="21"/>
  <c r="N7" i="21"/>
  <c r="O7" i="21"/>
  <c r="P7" i="21"/>
  <c r="Q7" i="21"/>
  <c r="R7" i="21"/>
  <c r="T7" i="21"/>
  <c r="U7" i="21"/>
  <c r="V7" i="21"/>
  <c r="M7" i="20"/>
  <c r="N7" i="20"/>
  <c r="P7" i="20"/>
  <c r="J7" i="18"/>
  <c r="K7" i="18"/>
  <c r="L7" i="18"/>
  <c r="M7" i="18"/>
  <c r="N7" i="18"/>
  <c r="O7" i="18"/>
  <c r="P7" i="18"/>
  <c r="I3" i="58" l="1"/>
  <c r="H11" i="21"/>
  <c r="H9" i="21" s="1"/>
  <c r="H7" i="49"/>
  <c r="F3" i="56"/>
  <c r="G3" i="58"/>
  <c r="G3" i="54"/>
  <c r="G3" i="51"/>
  <c r="G3" i="57"/>
  <c r="I3" i="56"/>
  <c r="G3" i="55"/>
  <c r="I3" i="53"/>
  <c r="G3" i="52"/>
  <c r="G3" i="49"/>
  <c r="F4" i="57"/>
  <c r="F4" i="58"/>
  <c r="F4" i="56"/>
  <c r="F4" i="55"/>
  <c r="F4" i="54"/>
  <c r="F4" i="53"/>
  <c r="F4" i="52"/>
  <c r="F4" i="51"/>
  <c r="F4" i="50"/>
  <c r="F4" i="49"/>
  <c r="F4" i="48"/>
  <c r="I4" i="60"/>
  <c r="H7" i="58"/>
  <c r="F7" i="56"/>
  <c r="H7" i="54"/>
  <c r="F7" i="53"/>
  <c r="H7" i="51"/>
  <c r="F7" i="50"/>
  <c r="H7" i="48"/>
  <c r="F33" i="57"/>
  <c r="I33" i="55"/>
  <c r="I33" i="49"/>
  <c r="H33" i="60"/>
  <c r="F30" i="57"/>
  <c r="H30" i="56"/>
  <c r="F30" i="55"/>
  <c r="H30" i="53"/>
  <c r="F30" i="52"/>
  <c r="H30" i="50"/>
  <c r="F30" i="49"/>
  <c r="H30" i="60"/>
  <c r="F26" i="60"/>
  <c r="H25" i="58"/>
  <c r="F25" i="56"/>
  <c r="H25" i="54"/>
  <c r="F25" i="53"/>
  <c r="H25" i="51"/>
  <c r="F25" i="50"/>
  <c r="H25" i="48"/>
  <c r="G25" i="60"/>
  <c r="I19" i="58"/>
  <c r="G19" i="56"/>
  <c r="I19" i="54"/>
  <c r="G19" i="53"/>
  <c r="I19" i="51"/>
  <c r="G19" i="50"/>
  <c r="I19" i="48"/>
  <c r="G19" i="47"/>
  <c r="I19" i="60"/>
  <c r="G19" i="59"/>
  <c r="I18" i="58"/>
  <c r="G18" i="56"/>
  <c r="I18" i="54"/>
  <c r="G18" i="53"/>
  <c r="I18" i="51"/>
  <c r="G18" i="50"/>
  <c r="I18" i="48"/>
  <c r="G18" i="60"/>
  <c r="I17" i="58"/>
  <c r="G17" i="56"/>
  <c r="I17" i="54"/>
  <c r="G17" i="53"/>
  <c r="I17" i="51"/>
  <c r="G17" i="50"/>
  <c r="I17" i="48"/>
  <c r="G17" i="60"/>
  <c r="I14" i="58"/>
  <c r="G14" i="56"/>
  <c r="I14" i="54"/>
  <c r="G14" i="53"/>
  <c r="I14" i="51"/>
  <c r="G14" i="50"/>
  <c r="I14" i="48"/>
  <c r="I8" i="57"/>
  <c r="I8" i="58"/>
  <c r="I8" i="56"/>
  <c r="I8" i="55"/>
  <c r="I8" i="54"/>
  <c r="I8" i="53"/>
  <c r="I8" i="52"/>
  <c r="I8" i="51"/>
  <c r="I8" i="50"/>
  <c r="I8" i="49"/>
  <c r="I8" i="48"/>
  <c r="I8" i="47"/>
  <c r="I8" i="60"/>
  <c r="F8" i="59"/>
  <c r="I3" i="54"/>
  <c r="I3" i="51"/>
  <c r="I3" i="48"/>
  <c r="F3" i="57"/>
  <c r="H3" i="56"/>
  <c r="F3" i="55"/>
  <c r="H3" i="53"/>
  <c r="F3" i="52"/>
  <c r="H3" i="50"/>
  <c r="F3" i="49"/>
  <c r="H4" i="60"/>
  <c r="I7" i="57"/>
  <c r="G7" i="58"/>
  <c r="I7" i="55"/>
  <c r="G7" i="54"/>
  <c r="I7" i="52"/>
  <c r="G7" i="51"/>
  <c r="I7" i="49"/>
  <c r="G7" i="48"/>
  <c r="I33" i="58"/>
  <c r="I33" i="54"/>
  <c r="I33" i="48"/>
  <c r="G33" i="60"/>
  <c r="I30" i="58"/>
  <c r="G30" i="56"/>
  <c r="I30" i="54"/>
  <c r="G30" i="53"/>
  <c r="I30" i="51"/>
  <c r="G30" i="50"/>
  <c r="I30" i="48"/>
  <c r="G30" i="60"/>
  <c r="I26" i="57"/>
  <c r="I26" i="47"/>
  <c r="I25" i="57"/>
  <c r="G25" i="58"/>
  <c r="I25" i="55"/>
  <c r="G25" i="54"/>
  <c r="I25" i="52"/>
  <c r="G25" i="51"/>
  <c r="I25" i="49"/>
  <c r="G25" i="48"/>
  <c r="F25" i="60"/>
  <c r="H19" i="58"/>
  <c r="F19" i="56"/>
  <c r="H19" i="54"/>
  <c r="F19" i="53"/>
  <c r="H19" i="51"/>
  <c r="F19" i="50"/>
  <c r="H19" i="48"/>
  <c r="F19" i="47"/>
  <c r="H19" i="60"/>
  <c r="F19" i="59"/>
  <c r="H18" i="58"/>
  <c r="F18" i="56"/>
  <c r="H18" i="54"/>
  <c r="F18" i="53"/>
  <c r="H18" i="51"/>
  <c r="F18" i="50"/>
  <c r="H18" i="48"/>
  <c r="F18" i="60"/>
  <c r="H17" i="58"/>
  <c r="F17" i="56"/>
  <c r="H17" i="54"/>
  <c r="F17" i="53"/>
  <c r="H17" i="51"/>
  <c r="F17" i="50"/>
  <c r="H17" i="48"/>
  <c r="F17" i="60"/>
  <c r="H14" i="58"/>
  <c r="F14" i="56"/>
  <c r="H14" i="54"/>
  <c r="F14" i="53"/>
  <c r="H14" i="51"/>
  <c r="F14" i="50"/>
  <c r="H14" i="48"/>
  <c r="H8" i="57"/>
  <c r="H8" i="58"/>
  <c r="H8" i="56"/>
  <c r="H8" i="55"/>
  <c r="H8" i="54"/>
  <c r="H8" i="53"/>
  <c r="H8" i="52"/>
  <c r="H8" i="51"/>
  <c r="H8" i="50"/>
  <c r="H8" i="49"/>
  <c r="H8" i="48"/>
  <c r="H8" i="47"/>
  <c r="H8" i="60"/>
  <c r="F7" i="58"/>
  <c r="H7" i="52"/>
  <c r="F7" i="48"/>
  <c r="H33" i="58"/>
  <c r="I33" i="53"/>
  <c r="H33" i="47"/>
  <c r="H30" i="58"/>
  <c r="F30" i="56"/>
  <c r="H30" i="54"/>
  <c r="F30" i="53"/>
  <c r="H30" i="51"/>
  <c r="F30" i="50"/>
  <c r="H30" i="48"/>
  <c r="F30" i="60"/>
  <c r="H26" i="57"/>
  <c r="H25" i="57"/>
  <c r="F25" i="58"/>
  <c r="H25" i="55"/>
  <c r="F25" i="54"/>
  <c r="H25" i="52"/>
  <c r="F25" i="51"/>
  <c r="H25" i="49"/>
  <c r="I19" i="57"/>
  <c r="G19" i="58"/>
  <c r="I19" i="55"/>
  <c r="G19" i="54"/>
  <c r="I19" i="52"/>
  <c r="G19" i="51"/>
  <c r="I19" i="49"/>
  <c r="G19" i="48"/>
  <c r="G19" i="60"/>
  <c r="I18" i="57"/>
  <c r="G18" i="58"/>
  <c r="I18" i="55"/>
  <c r="G18" i="54"/>
  <c r="I18" i="52"/>
  <c r="G18" i="51"/>
  <c r="I18" i="49"/>
  <c r="G18" i="48"/>
  <c r="I17" i="57"/>
  <c r="G17" i="58"/>
  <c r="I17" i="55"/>
  <c r="G17" i="54"/>
  <c r="I17" i="52"/>
  <c r="G17" i="51"/>
  <c r="I17" i="49"/>
  <c r="G17" i="48"/>
  <c r="I14" i="57"/>
  <c r="G14" i="58"/>
  <c r="I14" i="55"/>
  <c r="G14" i="54"/>
  <c r="I14" i="52"/>
  <c r="G14" i="51"/>
  <c r="I14" i="49"/>
  <c r="G14" i="48"/>
  <c r="G8" i="57"/>
  <c r="G8" i="58"/>
  <c r="G8" i="56"/>
  <c r="G8" i="55"/>
  <c r="G8" i="54"/>
  <c r="G8" i="53"/>
  <c r="G8" i="52"/>
  <c r="G8" i="51"/>
  <c r="G8" i="50"/>
  <c r="G8" i="49"/>
  <c r="G8" i="48"/>
  <c r="G8" i="47"/>
  <c r="G8" i="60"/>
  <c r="F7" i="54"/>
  <c r="H3" i="54"/>
  <c r="F3" i="53"/>
  <c r="H3" i="51"/>
  <c r="F3" i="50"/>
  <c r="I4" i="57"/>
  <c r="I4" i="58"/>
  <c r="I4" i="56"/>
  <c r="I4" i="55"/>
  <c r="I4" i="54"/>
  <c r="I4" i="53"/>
  <c r="I4" i="52"/>
  <c r="I4" i="51"/>
  <c r="I4" i="50"/>
  <c r="I4" i="49"/>
  <c r="I4" i="48"/>
  <c r="F4" i="47"/>
  <c r="F4" i="60"/>
  <c r="G7" i="57"/>
  <c r="I7" i="56"/>
  <c r="G7" i="55"/>
  <c r="I7" i="53"/>
  <c r="G7" i="52"/>
  <c r="I7" i="50"/>
  <c r="G7" i="49"/>
  <c r="F11" i="21"/>
  <c r="I33" i="57"/>
  <c r="G33" i="58"/>
  <c r="I33" i="52"/>
  <c r="I30" i="57"/>
  <c r="G30" i="58"/>
  <c r="I30" i="55"/>
  <c r="G30" i="54"/>
  <c r="I30" i="52"/>
  <c r="G30" i="51"/>
  <c r="I30" i="49"/>
  <c r="G30" i="48"/>
  <c r="G26" i="57"/>
  <c r="I26" i="58"/>
  <c r="G26" i="47"/>
  <c r="I26" i="60"/>
  <c r="G25" i="57"/>
  <c r="I25" i="56"/>
  <c r="G25" i="55"/>
  <c r="I25" i="53"/>
  <c r="G25" i="52"/>
  <c r="I25" i="50"/>
  <c r="G25" i="49"/>
  <c r="H19" i="57"/>
  <c r="F19" i="58"/>
  <c r="H19" i="55"/>
  <c r="F19" i="54"/>
  <c r="H19" i="52"/>
  <c r="F19" i="51"/>
  <c r="H19" i="49"/>
  <c r="F19" i="48"/>
  <c r="F19" i="60"/>
  <c r="H18" i="57"/>
  <c r="F18" i="58"/>
  <c r="H18" i="55"/>
  <c r="F18" i="54"/>
  <c r="H18" i="52"/>
  <c r="F18" i="51"/>
  <c r="H18" i="49"/>
  <c r="F18" i="48"/>
  <c r="H17" i="57"/>
  <c r="F17" i="58"/>
  <c r="H17" i="55"/>
  <c r="F17" i="54"/>
  <c r="H17" i="52"/>
  <c r="F17" i="51"/>
  <c r="H17" i="49"/>
  <c r="F17" i="48"/>
  <c r="H14" i="57"/>
  <c r="F14" i="58"/>
  <c r="H14" i="55"/>
  <c r="F14" i="54"/>
  <c r="H14" i="52"/>
  <c r="F14" i="51"/>
  <c r="H14" i="49"/>
  <c r="F14" i="48"/>
  <c r="F8" i="57"/>
  <c r="F8" i="58"/>
  <c r="F8" i="56"/>
  <c r="F8" i="55"/>
  <c r="F8" i="54"/>
  <c r="F8" i="53"/>
  <c r="F8" i="52"/>
  <c r="F8" i="51"/>
  <c r="F8" i="50"/>
  <c r="F8" i="49"/>
  <c r="F8" i="48"/>
  <c r="F8" i="47"/>
  <c r="F8" i="60"/>
  <c r="I8" i="59"/>
  <c r="G3" i="56"/>
  <c r="G3" i="50"/>
  <c r="G4" i="60"/>
  <c r="H7" i="57"/>
  <c r="H7" i="55"/>
  <c r="H4" i="58"/>
  <c r="H4" i="55"/>
  <c r="H4" i="54"/>
  <c r="H4" i="52"/>
  <c r="H4" i="51"/>
  <c r="H4" i="50"/>
  <c r="H4" i="49"/>
  <c r="H4" i="48"/>
  <c r="F7" i="57"/>
  <c r="H7" i="56"/>
  <c r="F7" i="55"/>
  <c r="H7" i="53"/>
  <c r="F7" i="52"/>
  <c r="H7" i="50"/>
  <c r="F7" i="49"/>
  <c r="H33" i="57"/>
  <c r="F33" i="58"/>
  <c r="I33" i="51"/>
  <c r="F33" i="47"/>
  <c r="H30" i="57"/>
  <c r="F30" i="58"/>
  <c r="H30" i="55"/>
  <c r="F30" i="54"/>
  <c r="H30" i="52"/>
  <c r="F30" i="51"/>
  <c r="H30" i="49"/>
  <c r="F30" i="48"/>
  <c r="F26" i="57"/>
  <c r="H26" i="58"/>
  <c r="F26" i="47"/>
  <c r="H26" i="60"/>
  <c r="F25" i="57"/>
  <c r="H25" i="56"/>
  <c r="F25" i="55"/>
  <c r="H25" i="53"/>
  <c r="F25" i="52"/>
  <c r="H25" i="50"/>
  <c r="F25" i="49"/>
  <c r="I25" i="60"/>
  <c r="G19" i="57"/>
  <c r="I19" i="56"/>
  <c r="G19" i="55"/>
  <c r="I19" i="53"/>
  <c r="G19" i="52"/>
  <c r="I19" i="50"/>
  <c r="G19" i="49"/>
  <c r="I19" i="47"/>
  <c r="I19" i="59"/>
  <c r="G18" i="57"/>
  <c r="I18" i="56"/>
  <c r="G18" i="55"/>
  <c r="I18" i="53"/>
  <c r="G18" i="52"/>
  <c r="I18" i="50"/>
  <c r="G18" i="49"/>
  <c r="I18" i="60"/>
  <c r="G17" i="57"/>
  <c r="I17" i="56"/>
  <c r="G17" i="55"/>
  <c r="I17" i="53"/>
  <c r="G17" i="52"/>
  <c r="I17" i="50"/>
  <c r="G17" i="49"/>
  <c r="I17" i="60"/>
  <c r="G14" i="57"/>
  <c r="I14" i="56"/>
  <c r="G14" i="55"/>
  <c r="I14" i="53"/>
  <c r="G14" i="52"/>
  <c r="I14" i="50"/>
  <c r="G14" i="49"/>
  <c r="F11" i="28"/>
  <c r="F5" i="28" s="1"/>
  <c r="G3" i="53"/>
  <c r="F7" i="51"/>
  <c r="H3" i="58"/>
  <c r="I3" i="57"/>
  <c r="I3" i="55"/>
  <c r="I3" i="52"/>
  <c r="I3" i="49"/>
  <c r="H4" i="57"/>
  <c r="H4" i="56"/>
  <c r="H4" i="53"/>
  <c r="H3" i="57"/>
  <c r="F3" i="58"/>
  <c r="H3" i="55"/>
  <c r="F3" i="54"/>
  <c r="H3" i="52"/>
  <c r="F3" i="51"/>
  <c r="H3" i="49"/>
  <c r="G4" i="57"/>
  <c r="G4" i="58"/>
  <c r="G4" i="56"/>
  <c r="G4" i="55"/>
  <c r="G4" i="54"/>
  <c r="G4" i="53"/>
  <c r="G4" i="52"/>
  <c r="G4" i="51"/>
  <c r="G4" i="50"/>
  <c r="G4" i="49"/>
  <c r="G4" i="48"/>
  <c r="I7" i="58"/>
  <c r="G7" i="56"/>
  <c r="I7" i="54"/>
  <c r="G7" i="53"/>
  <c r="I7" i="51"/>
  <c r="G7" i="50"/>
  <c r="I11" i="21"/>
  <c r="I9" i="21" s="1"/>
  <c r="I7" i="48"/>
  <c r="G33" i="57"/>
  <c r="I33" i="56"/>
  <c r="I33" i="50"/>
  <c r="I33" i="60"/>
  <c r="G30" i="57"/>
  <c r="I30" i="56"/>
  <c r="G30" i="55"/>
  <c r="I30" i="53"/>
  <c r="G30" i="52"/>
  <c r="I30" i="50"/>
  <c r="G30" i="49"/>
  <c r="I30" i="60"/>
  <c r="G26" i="58"/>
  <c r="G26" i="60"/>
  <c r="I25" i="58"/>
  <c r="G25" i="56"/>
  <c r="I25" i="54"/>
  <c r="G25" i="53"/>
  <c r="I25" i="51"/>
  <c r="G25" i="50"/>
  <c r="I25" i="48"/>
  <c r="H25" i="60"/>
  <c r="F19" i="57"/>
  <c r="H19" i="56"/>
  <c r="F19" i="55"/>
  <c r="H19" i="53"/>
  <c r="F19" i="52"/>
  <c r="H19" i="50"/>
  <c r="F19" i="49"/>
  <c r="H19" i="47"/>
  <c r="H19" i="59"/>
  <c r="F18" i="57"/>
  <c r="H18" i="56"/>
  <c r="F18" i="55"/>
  <c r="H18" i="53"/>
  <c r="F18" i="52"/>
  <c r="H18" i="50"/>
  <c r="F18" i="49"/>
  <c r="H18" i="60"/>
  <c r="F17" i="57"/>
  <c r="H17" i="56"/>
  <c r="F17" i="55"/>
  <c r="H17" i="53"/>
  <c r="F17" i="52"/>
  <c r="H17" i="50"/>
  <c r="F17" i="49"/>
  <c r="H17" i="60"/>
  <c r="F14" i="57"/>
  <c r="H14" i="56"/>
  <c r="F14" i="55"/>
  <c r="H14" i="53"/>
  <c r="F14" i="52"/>
  <c r="H14" i="50"/>
  <c r="F14" i="49"/>
  <c r="H4" i="47"/>
  <c r="H5" i="19"/>
  <c r="G4" i="47"/>
  <c r="G5" i="19"/>
  <c r="F11" i="18"/>
  <c r="F9" i="18" s="1"/>
  <c r="F3" i="48"/>
  <c r="I11" i="18"/>
  <c r="I3" i="50"/>
  <c r="L11" i="20"/>
  <c r="G8" i="59"/>
  <c r="H11" i="18"/>
  <c r="H3" i="48"/>
  <c r="F5" i="43"/>
  <c r="F33" i="60"/>
  <c r="H9" i="38"/>
  <c r="H26" i="47"/>
  <c r="F11" i="37"/>
  <c r="F25" i="48"/>
  <c r="G11" i="18"/>
  <c r="G5" i="18" s="1"/>
  <c r="G3" i="48"/>
  <c r="G5" i="43"/>
  <c r="G33" i="47"/>
  <c r="J11" i="36"/>
  <c r="J5" i="36" s="1"/>
  <c r="F9" i="38"/>
  <c r="F26" i="58"/>
  <c r="H8" i="59"/>
  <c r="I11" i="30"/>
  <c r="H9" i="43"/>
  <c r="H5" i="43"/>
  <c r="H11" i="40"/>
  <c r="G11" i="29"/>
  <c r="F9" i="43"/>
  <c r="L11" i="36"/>
  <c r="I11" i="29"/>
  <c r="K11" i="36"/>
  <c r="I11" i="28"/>
  <c r="H11" i="28"/>
  <c r="G9" i="43"/>
  <c r="K11" i="38"/>
  <c r="J11" i="38"/>
  <c r="F11" i="40"/>
  <c r="M11" i="38"/>
  <c r="I11" i="43"/>
  <c r="G11" i="21"/>
  <c r="G11" i="40"/>
  <c r="L11" i="38"/>
  <c r="F5" i="38"/>
  <c r="I11" i="40"/>
  <c r="H5" i="38"/>
  <c r="G9" i="38"/>
  <c r="G5" i="38"/>
  <c r="I9" i="38"/>
  <c r="I5" i="38"/>
  <c r="H11" i="37"/>
  <c r="M11" i="36"/>
  <c r="M5" i="36" s="1"/>
  <c r="I11" i="37"/>
  <c r="G11" i="37"/>
  <c r="F11" i="30"/>
  <c r="G11" i="30"/>
  <c r="H11" i="29"/>
  <c r="F11" i="29"/>
  <c r="H11" i="30"/>
  <c r="G11" i="28"/>
  <c r="K11" i="19"/>
  <c r="I11" i="19"/>
  <c r="J11" i="19"/>
  <c r="H9" i="19"/>
  <c r="F5" i="19"/>
  <c r="F9" i="19"/>
  <c r="K11" i="20"/>
  <c r="G9" i="19"/>
  <c r="K5" i="36" l="1"/>
  <c r="L5" i="36"/>
  <c r="L9" i="36"/>
  <c r="F9" i="28"/>
  <c r="F5" i="21"/>
  <c r="F5" i="18"/>
  <c r="I8" i="61"/>
  <c r="H19" i="61"/>
  <c r="G19" i="61"/>
  <c r="I19" i="61"/>
  <c r="F19" i="61"/>
  <c r="F8" i="61"/>
  <c r="I42" i="60"/>
  <c r="F9" i="21"/>
  <c r="F7" i="47"/>
  <c r="I42" i="48"/>
  <c r="I42" i="54"/>
  <c r="G42" i="50"/>
  <c r="H42" i="52"/>
  <c r="H42" i="58"/>
  <c r="H42" i="54"/>
  <c r="G42" i="53"/>
  <c r="G42" i="56"/>
  <c r="I5" i="21"/>
  <c r="H5" i="21"/>
  <c r="H14" i="47"/>
  <c r="G18" i="47"/>
  <c r="H25" i="47"/>
  <c r="F30" i="47"/>
  <c r="I18" i="47"/>
  <c r="F18" i="47"/>
  <c r="G30" i="47"/>
  <c r="F25" i="47"/>
  <c r="H3" i="47"/>
  <c r="I3" i="47"/>
  <c r="I42" i="52"/>
  <c r="H42" i="51"/>
  <c r="F42" i="52"/>
  <c r="H42" i="56"/>
  <c r="I42" i="51"/>
  <c r="G42" i="52"/>
  <c r="I42" i="56"/>
  <c r="G42" i="54"/>
  <c r="H7" i="47"/>
  <c r="I7" i="47"/>
  <c r="H42" i="49"/>
  <c r="F42" i="54"/>
  <c r="H42" i="57"/>
  <c r="I42" i="55"/>
  <c r="F42" i="53"/>
  <c r="H42" i="60"/>
  <c r="F42" i="49"/>
  <c r="H42" i="53"/>
  <c r="F42" i="57"/>
  <c r="I42" i="53"/>
  <c r="G42" i="57"/>
  <c r="G42" i="58"/>
  <c r="H5" i="40"/>
  <c r="F3" i="47"/>
  <c r="F17" i="47"/>
  <c r="I33" i="47"/>
  <c r="G7" i="47"/>
  <c r="H18" i="47"/>
  <c r="G25" i="47"/>
  <c r="I5" i="18"/>
  <c r="I25" i="47"/>
  <c r="I30" i="47"/>
  <c r="F42" i="58"/>
  <c r="I9" i="18"/>
  <c r="H17" i="47"/>
  <c r="J9" i="36"/>
  <c r="J9" i="38"/>
  <c r="I17" i="47"/>
  <c r="F42" i="51"/>
  <c r="H42" i="55"/>
  <c r="I42" i="49"/>
  <c r="I42" i="57"/>
  <c r="F42" i="50"/>
  <c r="H42" i="50"/>
  <c r="F42" i="55"/>
  <c r="G42" i="49"/>
  <c r="G42" i="55"/>
  <c r="G42" i="51"/>
  <c r="F42" i="56"/>
  <c r="G14" i="47"/>
  <c r="G3" i="47"/>
  <c r="I42" i="50"/>
  <c r="F14" i="47"/>
  <c r="G42" i="60"/>
  <c r="I42" i="58"/>
  <c r="G9" i="18"/>
  <c r="I5" i="30"/>
  <c r="I18" i="59" s="1"/>
  <c r="I4" i="47"/>
  <c r="I5" i="19"/>
  <c r="J5" i="19"/>
  <c r="K5" i="19"/>
  <c r="F4" i="59"/>
  <c r="L5" i="20"/>
  <c r="H4" i="59"/>
  <c r="I26" i="59"/>
  <c r="F5" i="37"/>
  <c r="F26" i="59"/>
  <c r="H42" i="48"/>
  <c r="H9" i="18"/>
  <c r="G26" i="59"/>
  <c r="J5" i="38"/>
  <c r="H33" i="59"/>
  <c r="H5" i="18"/>
  <c r="K9" i="38"/>
  <c r="H26" i="59"/>
  <c r="G33" i="59"/>
  <c r="G8" i="61"/>
  <c r="F42" i="48"/>
  <c r="K9" i="36"/>
  <c r="G4" i="59"/>
  <c r="L9" i="20"/>
  <c r="F9" i="37"/>
  <c r="K5" i="38"/>
  <c r="H8" i="61"/>
  <c r="G42" i="48"/>
  <c r="F33" i="59"/>
  <c r="F42" i="60"/>
  <c r="H9" i="28"/>
  <c r="I9" i="29"/>
  <c r="I5" i="29"/>
  <c r="F14" i="59"/>
  <c r="I7" i="59"/>
  <c r="H5" i="28"/>
  <c r="G3" i="59"/>
  <c r="I9" i="30"/>
  <c r="F7" i="59"/>
  <c r="G9" i="29"/>
  <c r="G17" i="47"/>
  <c r="F3" i="59"/>
  <c r="I9" i="28"/>
  <c r="I14" i="47"/>
  <c r="H9" i="40"/>
  <c r="H30" i="47"/>
  <c r="G5" i="29"/>
  <c r="I5" i="28"/>
  <c r="I9" i="37"/>
  <c r="I5" i="37"/>
  <c r="H9" i="30"/>
  <c r="H5" i="30"/>
  <c r="F5" i="29"/>
  <c r="F9" i="29"/>
  <c r="H9" i="29"/>
  <c r="H5" i="29"/>
  <c r="G5" i="30"/>
  <c r="G9" i="30"/>
  <c r="G5" i="37"/>
  <c r="G9" i="37"/>
  <c r="I9" i="40"/>
  <c r="I5" i="40"/>
  <c r="F5" i="30"/>
  <c r="F9" i="30"/>
  <c r="M9" i="36"/>
  <c r="L5" i="38"/>
  <c r="L9" i="38"/>
  <c r="F5" i="40"/>
  <c r="F9" i="40"/>
  <c r="G5" i="40"/>
  <c r="G9" i="40"/>
  <c r="M9" i="38"/>
  <c r="M5" i="38"/>
  <c r="G9" i="28"/>
  <c r="G5" i="28"/>
  <c r="H5" i="37"/>
  <c r="H9" i="37"/>
  <c r="G5" i="21"/>
  <c r="G9" i="21"/>
  <c r="I9" i="43"/>
  <c r="I5" i="43"/>
  <c r="J9" i="19"/>
  <c r="I9" i="19"/>
  <c r="K5" i="20"/>
  <c r="K9" i="20"/>
  <c r="K9" i="19"/>
  <c r="I3" i="59" l="1"/>
  <c r="H30" i="59"/>
  <c r="H7" i="59"/>
  <c r="H3" i="59"/>
  <c r="G42" i="47"/>
  <c r="H42" i="47"/>
  <c r="F42" i="47"/>
  <c r="F25" i="59"/>
  <c r="I42" i="47"/>
  <c r="H33" i="61"/>
  <c r="G26" i="61"/>
  <c r="H4" i="61"/>
  <c r="H26" i="61"/>
  <c r="G4" i="61"/>
  <c r="F4" i="61"/>
  <c r="I26" i="61"/>
  <c r="F26" i="61"/>
  <c r="F33" i="61"/>
  <c r="G33" i="61"/>
  <c r="I17" i="59"/>
  <c r="F14" i="61"/>
  <c r="I30" i="59"/>
  <c r="I25" i="59"/>
  <c r="I18" i="61"/>
  <c r="H25" i="59"/>
  <c r="F7" i="61"/>
  <c r="I33" i="59"/>
  <c r="G14" i="59"/>
  <c r="F3" i="61"/>
  <c r="H17" i="59"/>
  <c r="G30" i="59"/>
  <c r="G25" i="59"/>
  <c r="F17" i="59"/>
  <c r="I14" i="59"/>
  <c r="G3" i="61"/>
  <c r="H30" i="61"/>
  <c r="I7" i="61"/>
  <c r="H14" i="59"/>
  <c r="H18" i="59"/>
  <c r="G17" i="59"/>
  <c r="I4" i="59"/>
  <c r="G7" i="59"/>
  <c r="F30" i="59"/>
  <c r="F18" i="59"/>
  <c r="G18" i="59"/>
  <c r="I3" i="61" l="1"/>
  <c r="H7" i="61"/>
  <c r="H3" i="61"/>
  <c r="F25" i="61"/>
  <c r="I17" i="61"/>
  <c r="I42" i="59"/>
  <c r="G42" i="59"/>
  <c r="F18" i="61"/>
  <c r="H18" i="61"/>
  <c r="G14" i="61"/>
  <c r="I25" i="61"/>
  <c r="H14" i="61"/>
  <c r="G7" i="61"/>
  <c r="F17" i="61"/>
  <c r="I33" i="61"/>
  <c r="H25" i="61"/>
  <c r="I30" i="61"/>
  <c r="G17" i="61"/>
  <c r="H42" i="59"/>
  <c r="H17" i="61"/>
  <c r="G30" i="61"/>
  <c r="G18" i="61"/>
  <c r="F30" i="61"/>
  <c r="I4" i="61"/>
  <c r="I14" i="61"/>
  <c r="G25" i="61"/>
  <c r="F42" i="59"/>
  <c r="I42" i="61" l="1"/>
  <c r="G42" i="61"/>
  <c r="F42" i="61"/>
  <c r="H42" i="61"/>
  <c r="K11" i="37" l="1"/>
  <c r="K5" i="37" s="1"/>
  <c r="P11" i="20"/>
  <c r="P11" i="37"/>
  <c r="J11" i="46"/>
  <c r="O11" i="37"/>
  <c r="J11" i="37"/>
  <c r="M11" i="37"/>
  <c r="L11" i="37"/>
  <c r="N11" i="20"/>
  <c r="M11" i="20"/>
  <c r="P11" i="18"/>
  <c r="M11" i="18"/>
  <c r="J11" i="18"/>
  <c r="O11" i="18"/>
  <c r="K11" i="18"/>
  <c r="L11" i="18"/>
  <c r="M5" i="18" l="1"/>
  <c r="P5" i="18"/>
  <c r="P9" i="18"/>
  <c r="P9" i="20"/>
  <c r="P5" i="20"/>
  <c r="K9" i="37"/>
  <c r="N11" i="18"/>
  <c r="N11" i="37"/>
  <c r="J5" i="18"/>
  <c r="P9" i="37"/>
  <c r="P5" i="37"/>
  <c r="M9" i="18"/>
  <c r="J9" i="46"/>
  <c r="J5" i="46"/>
  <c r="L5" i="37"/>
  <c r="L9" i="37"/>
  <c r="M5" i="37"/>
  <c r="M9" i="37"/>
  <c r="O5" i="37"/>
  <c r="O9" i="37"/>
  <c r="J9" i="37"/>
  <c r="J5" i="37"/>
  <c r="M5" i="20"/>
  <c r="M9" i="20"/>
  <c r="N5" i="20"/>
  <c r="N9" i="20"/>
  <c r="J9" i="18"/>
  <c r="L9" i="18"/>
  <c r="L5" i="18"/>
  <c r="O5" i="18"/>
  <c r="O9" i="18"/>
  <c r="K5" i="18"/>
  <c r="K9" i="18"/>
  <c r="N5" i="18" l="1"/>
  <c r="N9" i="37"/>
  <c r="N9" i="18"/>
  <c r="N5" i="37"/>
  <c r="H6" i="12"/>
  <c r="H8" i="12"/>
  <c r="H10" i="12"/>
  <c r="H12" i="12"/>
  <c r="H22" i="12"/>
  <c r="H25" i="12"/>
  <c r="H27" i="12"/>
  <c r="H6" i="13"/>
  <c r="H8" i="13"/>
  <c r="H10" i="13"/>
  <c r="H12" i="13"/>
  <c r="H22" i="13"/>
  <c r="H25" i="13"/>
  <c r="H26" i="13"/>
  <c r="H6" i="14"/>
  <c r="H8" i="14"/>
  <c r="H10" i="14"/>
  <c r="H12" i="14"/>
  <c r="H22" i="14"/>
  <c r="H25" i="14"/>
  <c r="H26" i="14"/>
  <c r="H6" i="15"/>
  <c r="M7" i="39"/>
  <c r="H8" i="15"/>
  <c r="H10" i="15"/>
  <c r="H12" i="15"/>
  <c r="M13" i="39"/>
  <c r="M14" i="39"/>
  <c r="M15" i="39"/>
  <c r="M16" i="39"/>
  <c r="M17" i="39"/>
  <c r="M18" i="39"/>
  <c r="M19" i="39"/>
  <c r="M20" i="39"/>
  <c r="M21" i="39"/>
  <c r="H22" i="15"/>
  <c r="M23" i="39"/>
  <c r="M24" i="39"/>
  <c r="H25" i="15"/>
  <c r="H26" i="15"/>
  <c r="N5" i="45"/>
  <c r="N5" i="44"/>
  <c r="H6" i="16"/>
  <c r="N7" i="36"/>
  <c r="N7" i="38"/>
  <c r="N7" i="45"/>
  <c r="N7" i="44"/>
  <c r="H8" i="16"/>
  <c r="N9" i="45"/>
  <c r="N9" i="44"/>
  <c r="H10" i="16"/>
  <c r="N11" i="45"/>
  <c r="N11" i="44"/>
  <c r="H12" i="16"/>
  <c r="N13" i="36"/>
  <c r="N13" i="38"/>
  <c r="N13" i="45"/>
  <c r="N13" i="44"/>
  <c r="N14" i="36"/>
  <c r="N14" i="38"/>
  <c r="N14" i="45"/>
  <c r="N14" i="44"/>
  <c r="N15" i="36"/>
  <c r="N15" i="38"/>
  <c r="N15" i="45"/>
  <c r="N15" i="44"/>
  <c r="N16" i="36"/>
  <c r="N16" i="38"/>
  <c r="N16" i="45"/>
  <c r="N16" i="44"/>
  <c r="N17" i="36"/>
  <c r="N17" i="38"/>
  <c r="N17" i="45"/>
  <c r="N17" i="44"/>
  <c r="N18" i="36"/>
  <c r="N18" i="38"/>
  <c r="N18" i="45"/>
  <c r="N18" i="44"/>
  <c r="N19" i="36"/>
  <c r="N19" i="38"/>
  <c r="N19" i="45"/>
  <c r="N19" i="44"/>
  <c r="N20" i="36"/>
  <c r="N20" i="38"/>
  <c r="N20" i="45"/>
  <c r="N20" i="44"/>
  <c r="N21" i="36"/>
  <c r="N21" i="38"/>
  <c r="N21" i="45"/>
  <c r="N21" i="44"/>
  <c r="H22" i="16"/>
  <c r="N23" i="36"/>
  <c r="N23" i="38"/>
  <c r="N23" i="45"/>
  <c r="N23" i="44"/>
  <c r="N24" i="36"/>
  <c r="N24" i="38"/>
  <c r="N24" i="45"/>
  <c r="N24" i="44"/>
  <c r="N25" i="45"/>
  <c r="H26" i="16"/>
  <c r="O5" i="45"/>
  <c r="O5" i="44"/>
  <c r="H6" i="17"/>
  <c r="O7" i="36"/>
  <c r="O7" i="38"/>
  <c r="O7" i="45"/>
  <c r="O7" i="44"/>
  <c r="H8" i="17"/>
  <c r="O9" i="45"/>
  <c r="O9" i="44"/>
  <c r="H10" i="17"/>
  <c r="O11" i="45"/>
  <c r="O11" i="44"/>
  <c r="H12" i="17"/>
  <c r="O13" i="36"/>
  <c r="O13" i="38"/>
  <c r="O13" i="45"/>
  <c r="O13" i="44"/>
  <c r="O14" i="36"/>
  <c r="O14" i="38"/>
  <c r="O14" i="45"/>
  <c r="O14" i="44"/>
  <c r="O15" i="36"/>
  <c r="O15" i="38"/>
  <c r="O15" i="45"/>
  <c r="O15" i="44"/>
  <c r="O16" i="36"/>
  <c r="O16" i="38"/>
  <c r="O16" i="45"/>
  <c r="O16" i="44"/>
  <c r="O17" i="36"/>
  <c r="O17" i="38"/>
  <c r="O17" i="45"/>
  <c r="O17" i="44"/>
  <c r="O18" i="36"/>
  <c r="O18" i="38"/>
  <c r="O18" i="45"/>
  <c r="O18" i="44"/>
  <c r="O19" i="36"/>
  <c r="O19" i="38"/>
  <c r="O19" i="45"/>
  <c r="O19" i="44"/>
  <c r="O20" i="36"/>
  <c r="O20" i="38"/>
  <c r="O20" i="45"/>
  <c r="O20" i="44"/>
  <c r="O21" i="36"/>
  <c r="O21" i="38"/>
  <c r="O21" i="45"/>
  <c r="O21" i="44"/>
  <c r="H22" i="17"/>
  <c r="O23" i="36"/>
  <c r="O23" i="38"/>
  <c r="O23" i="45"/>
  <c r="O23" i="44"/>
  <c r="O24" i="36"/>
  <c r="O24" i="38"/>
  <c r="O24" i="45"/>
  <c r="O24" i="44"/>
  <c r="O25" i="45"/>
  <c r="H26" i="17"/>
  <c r="P5" i="45"/>
  <c r="P5" i="44"/>
  <c r="H6" i="6"/>
  <c r="P7" i="36"/>
  <c r="P7" i="38"/>
  <c r="P7" i="45"/>
  <c r="P7" i="44"/>
  <c r="H8" i="6"/>
  <c r="P9" i="45"/>
  <c r="P9" i="44"/>
  <c r="H10" i="6"/>
  <c r="P11" i="45"/>
  <c r="P11" i="44"/>
  <c r="H12" i="6"/>
  <c r="P13" i="36"/>
  <c r="P13" i="38"/>
  <c r="P13" i="45"/>
  <c r="P13" i="44"/>
  <c r="P14" i="36"/>
  <c r="P14" i="38"/>
  <c r="P14" i="45"/>
  <c r="P14" i="44"/>
  <c r="P15" i="36"/>
  <c r="P15" i="38"/>
  <c r="P15" i="45"/>
  <c r="P15" i="44"/>
  <c r="P16" i="36"/>
  <c r="P16" i="38"/>
  <c r="P16" i="45"/>
  <c r="P16" i="44"/>
  <c r="P17" i="36"/>
  <c r="P17" i="38"/>
  <c r="P17" i="45"/>
  <c r="P17" i="44"/>
  <c r="P18" i="36"/>
  <c r="P18" i="38"/>
  <c r="P18" i="45"/>
  <c r="P18" i="44"/>
  <c r="P19" i="36"/>
  <c r="P19" i="38"/>
  <c r="P19" i="45"/>
  <c r="P19" i="44"/>
  <c r="P20" i="36"/>
  <c r="P20" i="38"/>
  <c r="P20" i="45"/>
  <c r="P20" i="44"/>
  <c r="P21" i="36"/>
  <c r="P21" i="38"/>
  <c r="P21" i="45"/>
  <c r="P21" i="44"/>
  <c r="H22" i="6"/>
  <c r="P23" i="36"/>
  <c r="P23" i="38"/>
  <c r="P23" i="45"/>
  <c r="P23" i="44"/>
  <c r="P24" i="36"/>
  <c r="P24" i="38"/>
  <c r="P24" i="45"/>
  <c r="P24" i="44"/>
  <c r="P25" i="45"/>
  <c r="H26" i="6"/>
  <c r="Q5" i="45"/>
  <c r="Q5" i="44"/>
  <c r="H6" i="7"/>
  <c r="Q7" i="36"/>
  <c r="Q7" i="38"/>
  <c r="Q7" i="45"/>
  <c r="Q7" i="44"/>
  <c r="H8" i="7"/>
  <c r="Q9" i="45"/>
  <c r="Q9" i="44"/>
  <c r="H10" i="7"/>
  <c r="Q11" i="45"/>
  <c r="Q11" i="44"/>
  <c r="H12" i="7"/>
  <c r="Q13" i="36"/>
  <c r="Q13" i="38"/>
  <c r="Q13" i="45"/>
  <c r="Q13" i="44"/>
  <c r="Q14" i="36"/>
  <c r="Q14" i="38"/>
  <c r="Q14" i="45"/>
  <c r="Q14" i="44"/>
  <c r="Q15" i="36"/>
  <c r="Q15" i="38"/>
  <c r="Q15" i="45"/>
  <c r="Q15" i="44"/>
  <c r="Q16" i="36"/>
  <c r="Q16" i="38"/>
  <c r="Q16" i="45"/>
  <c r="Q16" i="44"/>
  <c r="Q17" i="36"/>
  <c r="Q17" i="38"/>
  <c r="Q17" i="45"/>
  <c r="Q17" i="44"/>
  <c r="Q18" i="36"/>
  <c r="Q18" i="38"/>
  <c r="Q18" i="45"/>
  <c r="Q18" i="44"/>
  <c r="Q19" i="36"/>
  <c r="Q19" i="38"/>
  <c r="Q19" i="45"/>
  <c r="Q19" i="44"/>
  <c r="Q20" i="36"/>
  <c r="Q20" i="38"/>
  <c r="Q20" i="45"/>
  <c r="Q20" i="44"/>
  <c r="Q21" i="36"/>
  <c r="Q21" i="38"/>
  <c r="Q21" i="45"/>
  <c r="Q21" i="44"/>
  <c r="H22" i="7"/>
  <c r="Q23" i="36"/>
  <c r="Q23" i="38"/>
  <c r="Q23" i="45"/>
  <c r="Q23" i="44"/>
  <c r="Q24" i="36"/>
  <c r="Q24" i="38"/>
  <c r="Q24" i="45"/>
  <c r="Q24" i="44"/>
  <c r="Q25" i="45"/>
  <c r="H26" i="7"/>
  <c r="R5" i="45"/>
  <c r="R5" i="44"/>
  <c r="H6" i="8"/>
  <c r="R7" i="36"/>
  <c r="R7" i="38"/>
  <c r="R7" i="45"/>
  <c r="R7" i="44"/>
  <c r="H8" i="8"/>
  <c r="R9" i="45"/>
  <c r="R9" i="44"/>
  <c r="H10" i="8"/>
  <c r="R11" i="45"/>
  <c r="R11" i="44"/>
  <c r="H12" i="8"/>
  <c r="R13" i="36"/>
  <c r="R13" i="38"/>
  <c r="R13" i="45"/>
  <c r="R13" i="44"/>
  <c r="R14" i="36"/>
  <c r="R14" i="38"/>
  <c r="R14" i="45"/>
  <c r="R14" i="44"/>
  <c r="R15" i="36"/>
  <c r="R15" i="38"/>
  <c r="R15" i="45"/>
  <c r="R15" i="44"/>
  <c r="R16" i="36"/>
  <c r="R16" i="38"/>
  <c r="R16" i="45"/>
  <c r="R16" i="44"/>
  <c r="R17" i="36"/>
  <c r="R17" i="38"/>
  <c r="R17" i="45"/>
  <c r="R17" i="44"/>
  <c r="R18" i="36"/>
  <c r="R18" i="38"/>
  <c r="R18" i="45"/>
  <c r="R18" i="44"/>
  <c r="R19" i="36"/>
  <c r="R19" i="38"/>
  <c r="R19" i="45"/>
  <c r="R19" i="44"/>
  <c r="R20" i="36"/>
  <c r="R20" i="38"/>
  <c r="R20" i="45"/>
  <c r="R20" i="44"/>
  <c r="R21" i="36"/>
  <c r="R21" i="38"/>
  <c r="R21" i="45"/>
  <c r="R21" i="44"/>
  <c r="H22" i="8"/>
  <c r="R23" i="36"/>
  <c r="R23" i="38"/>
  <c r="R23" i="45"/>
  <c r="R23" i="44"/>
  <c r="R24" i="36"/>
  <c r="R24" i="38"/>
  <c r="R24" i="45"/>
  <c r="R24" i="44"/>
  <c r="R25" i="45"/>
  <c r="H26" i="8"/>
  <c r="S5" i="45"/>
  <c r="S5" i="44"/>
  <c r="H6" i="9"/>
  <c r="S7" i="36"/>
  <c r="S7" i="38"/>
  <c r="S7" i="45"/>
  <c r="S7" i="44"/>
  <c r="H8" i="9"/>
  <c r="S9" i="45"/>
  <c r="S9" i="44"/>
  <c r="H10" i="9"/>
  <c r="S11" i="45"/>
  <c r="S11" i="44"/>
  <c r="H12" i="9"/>
  <c r="S13" i="36"/>
  <c r="S13" i="38"/>
  <c r="S13" i="45"/>
  <c r="S13" i="44"/>
  <c r="S14" i="36"/>
  <c r="S14" i="38"/>
  <c r="S14" i="45"/>
  <c r="S14" i="44"/>
  <c r="S15" i="36"/>
  <c r="S15" i="38"/>
  <c r="S15" i="45"/>
  <c r="S15" i="44"/>
  <c r="S16" i="36"/>
  <c r="S16" i="38"/>
  <c r="S16" i="45"/>
  <c r="S16" i="44"/>
  <c r="S17" i="36"/>
  <c r="S17" i="38"/>
  <c r="S17" i="45"/>
  <c r="S17" i="44"/>
  <c r="S18" i="36"/>
  <c r="S18" i="38"/>
  <c r="S18" i="45"/>
  <c r="S18" i="44"/>
  <c r="S19" i="36"/>
  <c r="S19" i="38"/>
  <c r="S19" i="45"/>
  <c r="S19" i="44"/>
  <c r="S20" i="36"/>
  <c r="S20" i="38"/>
  <c r="S20" i="45"/>
  <c r="S20" i="44"/>
  <c r="S21" i="36"/>
  <c r="S21" i="38"/>
  <c r="S21" i="45"/>
  <c r="S21" i="44"/>
  <c r="H22" i="9"/>
  <c r="S23" i="36"/>
  <c r="S23" i="38"/>
  <c r="S23" i="45"/>
  <c r="S23" i="44"/>
  <c r="S24" i="36"/>
  <c r="S24" i="38"/>
  <c r="S24" i="45"/>
  <c r="S24" i="44"/>
  <c r="S25" i="45"/>
  <c r="H26" i="9"/>
  <c r="AB5" i="9" l="1"/>
  <c r="AB5" i="8"/>
  <c r="AB5" i="7"/>
  <c r="S7" i="21"/>
  <c r="M11" i="39"/>
  <c r="S7" i="28"/>
  <c r="H25" i="16"/>
  <c r="H25" i="7"/>
  <c r="R7" i="26"/>
  <c r="J7" i="34"/>
  <c r="R7" i="39"/>
  <c r="Q7" i="24"/>
  <c r="P7" i="29"/>
  <c r="O7" i="43"/>
  <c r="O7" i="20"/>
  <c r="N7" i="40"/>
  <c r="N7" i="34"/>
  <c r="N7" i="24"/>
  <c r="M7" i="41"/>
  <c r="M7" i="32"/>
  <c r="M7" i="23"/>
  <c r="L7" i="42"/>
  <c r="L7" i="32"/>
  <c r="L7" i="23"/>
  <c r="K7" i="42"/>
  <c r="K7" i="32"/>
  <c r="S7" i="43"/>
  <c r="S7" i="32"/>
  <c r="S7" i="25"/>
  <c r="S7" i="19"/>
  <c r="R7" i="33"/>
  <c r="R7" i="25"/>
  <c r="R7" i="18"/>
  <c r="Q7" i="33"/>
  <c r="Q7" i="23"/>
  <c r="P7" i="41"/>
  <c r="P7" i="35"/>
  <c r="P7" i="25"/>
  <c r="O7" i="42"/>
  <c r="O7" i="29"/>
  <c r="O7" i="19"/>
  <c r="N7" i="46"/>
  <c r="N7" i="39"/>
  <c r="N7" i="33"/>
  <c r="N7" i="23"/>
  <c r="M7" i="40"/>
  <c r="M7" i="31"/>
  <c r="M7" i="22"/>
  <c r="L7" i="41"/>
  <c r="L7" i="31"/>
  <c r="L7" i="22"/>
  <c r="K7" i="41"/>
  <c r="K7" i="31"/>
  <c r="J7" i="43"/>
  <c r="J7" i="33"/>
  <c r="P7" i="24"/>
  <c r="L7" i="30"/>
  <c r="L7" i="19"/>
  <c r="K7" i="40"/>
  <c r="K7" i="30"/>
  <c r="J7" i="42"/>
  <c r="J7" i="32"/>
  <c r="S7" i="20"/>
  <c r="R7" i="34"/>
  <c r="Q7" i="34"/>
  <c r="O7" i="30"/>
  <c r="S7" i="30"/>
  <c r="R7" i="32"/>
  <c r="Q7" i="22"/>
  <c r="O7" i="41"/>
  <c r="O7" i="25"/>
  <c r="M7" i="30"/>
  <c r="S7" i="29"/>
  <c r="R7" i="42"/>
  <c r="R7" i="37"/>
  <c r="R7" i="30"/>
  <c r="R7" i="23"/>
  <c r="Q7" i="42"/>
  <c r="Q7" i="37"/>
  <c r="Q7" i="30"/>
  <c r="Q7" i="20"/>
  <c r="P7" i="46"/>
  <c r="P7" i="39"/>
  <c r="P7" i="33"/>
  <c r="P7" i="23"/>
  <c r="O7" i="40"/>
  <c r="O7" i="34"/>
  <c r="O7" i="24"/>
  <c r="N7" i="43"/>
  <c r="N7" i="30"/>
  <c r="N7" i="19"/>
  <c r="M7" i="46"/>
  <c r="M7" i="35"/>
  <c r="M7" i="29"/>
  <c r="L7" i="35"/>
  <c r="L7" i="29"/>
  <c r="K7" i="35"/>
  <c r="K7" i="29"/>
  <c r="J7" i="41"/>
  <c r="J7" i="31"/>
  <c r="S7" i="33"/>
  <c r="S7" i="26"/>
  <c r="Q7" i="39"/>
  <c r="S7" i="37"/>
  <c r="S7" i="18"/>
  <c r="R7" i="43"/>
  <c r="Q7" i="32"/>
  <c r="O7" i="35"/>
  <c r="M7" i="19"/>
  <c r="S7" i="23"/>
  <c r="S7" i="35"/>
  <c r="S7" i="22"/>
  <c r="R7" i="41"/>
  <c r="R7" i="29"/>
  <c r="R7" i="22"/>
  <c r="Q7" i="41"/>
  <c r="Q7" i="29"/>
  <c r="Q7" i="19"/>
  <c r="P7" i="32"/>
  <c r="P7" i="22"/>
  <c r="O7" i="46"/>
  <c r="O7" i="39"/>
  <c r="O7" i="33"/>
  <c r="O7" i="23"/>
  <c r="N7" i="42"/>
  <c r="N7" i="29"/>
  <c r="M7" i="43"/>
  <c r="M7" i="34"/>
  <c r="M7" i="25"/>
  <c r="L7" i="46"/>
  <c r="L7" i="34"/>
  <c r="L7" i="25"/>
  <c r="K7" i="46"/>
  <c r="K7" i="34"/>
  <c r="J7" i="40"/>
  <c r="J7" i="30"/>
  <c r="R7" i="46"/>
  <c r="R7" i="19"/>
  <c r="Q7" i="46"/>
  <c r="P7" i="42"/>
  <c r="S7" i="42"/>
  <c r="S7" i="24"/>
  <c r="R7" i="24"/>
  <c r="Q7" i="43"/>
  <c r="P7" i="40"/>
  <c r="P7" i="34"/>
  <c r="N7" i="32"/>
  <c r="N7" i="22"/>
  <c r="L7" i="40"/>
  <c r="S7" i="41"/>
  <c r="S7" i="40"/>
  <c r="S7" i="46"/>
  <c r="S7" i="39"/>
  <c r="S7" i="34"/>
  <c r="S7" i="27"/>
  <c r="R11" i="38"/>
  <c r="R7" i="40"/>
  <c r="R7" i="35"/>
  <c r="R7" i="27"/>
  <c r="R7" i="20"/>
  <c r="Q7" i="40"/>
  <c r="Q7" i="35"/>
  <c r="Q7" i="25"/>
  <c r="Q7" i="18"/>
  <c r="P7" i="43"/>
  <c r="P7" i="30"/>
  <c r="P7" i="19"/>
  <c r="O7" i="32"/>
  <c r="O7" i="22"/>
  <c r="N11" i="38"/>
  <c r="N7" i="41"/>
  <c r="N7" i="35"/>
  <c r="N7" i="25"/>
  <c r="M7" i="42"/>
  <c r="M7" i="33"/>
  <c r="M7" i="24"/>
  <c r="L7" i="43"/>
  <c r="L7" i="33"/>
  <c r="L7" i="24"/>
  <c r="K7" i="43"/>
  <c r="K7" i="33"/>
  <c r="J7" i="35"/>
  <c r="J7" i="29"/>
  <c r="O11" i="38"/>
  <c r="P11" i="38"/>
  <c r="S11" i="38"/>
  <c r="P11" i="36"/>
  <c r="O11" i="36"/>
  <c r="S11" i="36"/>
  <c r="Q11" i="38"/>
  <c r="R11" i="36"/>
  <c r="Q11" i="36"/>
  <c r="N11" i="36"/>
  <c r="H25" i="8"/>
  <c r="H25" i="6"/>
  <c r="H7" i="15"/>
  <c r="H7" i="13"/>
  <c r="H25" i="9"/>
  <c r="H25" i="17"/>
  <c r="H7" i="12"/>
  <c r="H7" i="6"/>
  <c r="H7" i="14"/>
  <c r="H7" i="17"/>
  <c r="AK11" i="12"/>
  <c r="AF11" i="15"/>
  <c r="H7" i="16"/>
  <c r="H7" i="7"/>
  <c r="H7" i="8"/>
  <c r="H7" i="9"/>
  <c r="T5" i="45"/>
  <c r="T5" i="44"/>
  <c r="H6" i="4"/>
  <c r="T7" i="36"/>
  <c r="T7" i="38"/>
  <c r="T7" i="45"/>
  <c r="T7" i="44"/>
  <c r="H8" i="4"/>
  <c r="T9" i="45"/>
  <c r="T9" i="44"/>
  <c r="T11" i="45"/>
  <c r="T11" i="44"/>
  <c r="T13" i="36"/>
  <c r="T13" i="38"/>
  <c r="T13" i="45"/>
  <c r="T13" i="44"/>
  <c r="T14" i="36"/>
  <c r="T14" i="38"/>
  <c r="T14" i="45"/>
  <c r="T14" i="44"/>
  <c r="T15" i="36"/>
  <c r="T15" i="38"/>
  <c r="T15" i="45"/>
  <c r="T15" i="44"/>
  <c r="T16" i="36"/>
  <c r="T16" i="38"/>
  <c r="T16" i="45"/>
  <c r="T16" i="44"/>
  <c r="T17" i="36"/>
  <c r="T17" i="38"/>
  <c r="T17" i="45"/>
  <c r="T17" i="44"/>
  <c r="T18" i="36"/>
  <c r="T18" i="38"/>
  <c r="T18" i="45"/>
  <c r="T18" i="44"/>
  <c r="T19" i="36"/>
  <c r="T19" i="38"/>
  <c r="T19" i="45"/>
  <c r="T19" i="44"/>
  <c r="T20" i="36"/>
  <c r="T20" i="38"/>
  <c r="T20" i="45"/>
  <c r="T20" i="44"/>
  <c r="T21" i="36"/>
  <c r="T21" i="38"/>
  <c r="T21" i="45"/>
  <c r="T21" i="44"/>
  <c r="H22" i="4"/>
  <c r="T23" i="36"/>
  <c r="T23" i="38"/>
  <c r="T23" i="45"/>
  <c r="T23" i="44"/>
  <c r="T24" i="36"/>
  <c r="T24" i="38"/>
  <c r="T24" i="45"/>
  <c r="T24" i="44"/>
  <c r="T25" i="45"/>
  <c r="H26" i="4"/>
  <c r="M5" i="39" l="1"/>
  <c r="M9" i="39"/>
  <c r="N5" i="38"/>
  <c r="T7" i="43"/>
  <c r="T7" i="25"/>
  <c r="T7" i="42"/>
  <c r="T7" i="37"/>
  <c r="T7" i="30"/>
  <c r="T7" i="24"/>
  <c r="N9" i="38"/>
  <c r="T7" i="29"/>
  <c r="T7" i="22"/>
  <c r="T7" i="18"/>
  <c r="T7" i="23"/>
  <c r="T7" i="39"/>
  <c r="T7" i="27"/>
  <c r="T7" i="20"/>
  <c r="R5" i="38"/>
  <c r="T7" i="32"/>
  <c r="T7" i="41"/>
  <c r="T7" i="40"/>
  <c r="T7" i="35"/>
  <c r="T7" i="28"/>
  <c r="T7" i="46"/>
  <c r="T7" i="34"/>
  <c r="T7" i="33"/>
  <c r="T7" i="26"/>
  <c r="T7" i="19"/>
  <c r="R9" i="38"/>
  <c r="P5" i="36"/>
  <c r="P9" i="36"/>
  <c r="T11" i="38"/>
  <c r="S5" i="38"/>
  <c r="S9" i="38"/>
  <c r="T11" i="36"/>
  <c r="P9" i="38"/>
  <c r="P5" i="38"/>
  <c r="O5" i="38"/>
  <c r="O9" i="38"/>
  <c r="R9" i="36"/>
  <c r="R5" i="36"/>
  <c r="Q5" i="38"/>
  <c r="Q9" i="38"/>
  <c r="N9" i="36"/>
  <c r="N5" i="36"/>
  <c r="S5" i="36"/>
  <c r="S9" i="36"/>
  <c r="Q5" i="36"/>
  <c r="Q9" i="36"/>
  <c r="O9" i="36"/>
  <c r="O5" i="36"/>
  <c r="H25" i="4"/>
  <c r="AF9" i="15"/>
  <c r="AF5" i="15"/>
  <c r="H10" i="4"/>
  <c r="H7" i="4"/>
  <c r="H12" i="4"/>
  <c r="J42" i="60" l="1"/>
  <c r="N42" i="60"/>
  <c r="S42" i="60"/>
  <c r="P42" i="60"/>
  <c r="O42" i="60"/>
  <c r="M42" i="60"/>
  <c r="Q42" i="60"/>
  <c r="R42" i="60"/>
  <c r="L42" i="60"/>
  <c r="K42" i="60"/>
  <c r="T9" i="36"/>
  <c r="T5" i="36"/>
  <c r="T5" i="38"/>
  <c r="T9" i="38"/>
  <c r="T42" i="60" l="1"/>
  <c r="AC11" i="6" l="1"/>
  <c r="AC11" i="13" l="1"/>
  <c r="K11" i="15"/>
  <c r="K5" i="15" s="1"/>
  <c r="K11" i="6"/>
  <c r="K5" i="6" s="1"/>
  <c r="AS11" i="12"/>
  <c r="AS5" i="12" s="1"/>
  <c r="AC11" i="12"/>
  <c r="I11" i="12"/>
  <c r="AC5" i="13"/>
  <c r="AC9" i="13"/>
  <c r="I11" i="13"/>
  <c r="I11" i="15"/>
  <c r="AC11" i="15"/>
  <c r="AC11" i="16"/>
  <c r="K11" i="16"/>
  <c r="I11" i="16"/>
  <c r="I11" i="17"/>
  <c r="AC11" i="17"/>
  <c r="AC5" i="6"/>
  <c r="AC9" i="6"/>
  <c r="I11" i="6"/>
  <c r="K9" i="6" l="1"/>
  <c r="K9" i="15"/>
  <c r="AS9" i="12"/>
  <c r="I5" i="12"/>
  <c r="I9" i="12"/>
  <c r="AC5" i="12"/>
  <c r="AC9" i="12"/>
  <c r="I5" i="13"/>
  <c r="I9" i="13"/>
  <c r="I5" i="15"/>
  <c r="I9" i="15"/>
  <c r="AC5" i="15"/>
  <c r="AC9" i="15"/>
  <c r="K5" i="16"/>
  <c r="K9" i="16"/>
  <c r="I5" i="16"/>
  <c r="I9" i="16"/>
  <c r="AC5" i="16"/>
  <c r="AC9" i="16"/>
  <c r="AC5" i="17"/>
  <c r="AC9" i="17"/>
  <c r="I5" i="17"/>
  <c r="I9" i="17"/>
  <c r="I5" i="6"/>
  <c r="I9" i="6"/>
  <c r="U5" i="45" l="1"/>
  <c r="U5" i="44"/>
  <c r="H6" i="5"/>
  <c r="U7" i="36"/>
  <c r="U7" i="38"/>
  <c r="U7" i="45"/>
  <c r="U7" i="44"/>
  <c r="H8" i="5"/>
  <c r="U9" i="45"/>
  <c r="U9" i="44"/>
  <c r="H10" i="5"/>
  <c r="U11" i="45"/>
  <c r="U11" i="44"/>
  <c r="U13" i="36"/>
  <c r="U13" i="38"/>
  <c r="U13" i="45"/>
  <c r="U13" i="44"/>
  <c r="U14" i="36"/>
  <c r="U14" i="38"/>
  <c r="U14" i="45"/>
  <c r="U14" i="44"/>
  <c r="U15" i="36"/>
  <c r="U15" i="38"/>
  <c r="U15" i="45"/>
  <c r="U15" i="44"/>
  <c r="U16" i="36"/>
  <c r="U16" i="38"/>
  <c r="U16" i="45"/>
  <c r="U16" i="44"/>
  <c r="U17" i="36"/>
  <c r="U17" i="38"/>
  <c r="U17" i="45"/>
  <c r="U17" i="44"/>
  <c r="U18" i="36"/>
  <c r="U18" i="38"/>
  <c r="U18" i="45"/>
  <c r="U18" i="44"/>
  <c r="U19" i="36"/>
  <c r="U19" i="38"/>
  <c r="U19" i="45"/>
  <c r="U19" i="44"/>
  <c r="U20" i="36"/>
  <c r="U20" i="38"/>
  <c r="U20" i="45"/>
  <c r="U20" i="44"/>
  <c r="U21" i="36"/>
  <c r="U21" i="38"/>
  <c r="U21" i="45"/>
  <c r="U21" i="44"/>
  <c r="U23" i="36"/>
  <c r="U23" i="38"/>
  <c r="U23" i="45"/>
  <c r="U23" i="44"/>
  <c r="U24" i="36"/>
  <c r="U24" i="38"/>
  <c r="U24" i="45"/>
  <c r="U24" i="44"/>
  <c r="U25" i="45"/>
  <c r="H26" i="5"/>
  <c r="U7" i="18" l="1"/>
  <c r="U7" i="32"/>
  <c r="U7" i="24"/>
  <c r="U7" i="33"/>
  <c r="U7" i="25"/>
  <c r="U7" i="43"/>
  <c r="U7" i="42"/>
  <c r="U7" i="37"/>
  <c r="U7" i="30"/>
  <c r="U7" i="23"/>
  <c r="U7" i="41"/>
  <c r="U7" i="29"/>
  <c r="U7" i="40"/>
  <c r="U7" i="35"/>
  <c r="U7" i="27"/>
  <c r="U7" i="20"/>
  <c r="U7" i="22"/>
  <c r="U7" i="46"/>
  <c r="U7" i="39"/>
  <c r="U7" i="34"/>
  <c r="U7" i="26"/>
  <c r="U7" i="19"/>
  <c r="U11" i="38"/>
  <c r="U11" i="36"/>
  <c r="H7" i="5"/>
  <c r="H25" i="5"/>
  <c r="H12" i="5"/>
  <c r="H22" i="5"/>
  <c r="V5" i="45"/>
  <c r="H6" i="2"/>
  <c r="V7" i="36"/>
  <c r="V7" i="38"/>
  <c r="V7" i="45"/>
  <c r="V7" i="44"/>
  <c r="H8" i="2"/>
  <c r="V9" i="45"/>
  <c r="V9" i="44"/>
  <c r="H10" i="2"/>
  <c r="V11" i="45"/>
  <c r="V11" i="44"/>
  <c r="H12" i="2"/>
  <c r="V13" i="36"/>
  <c r="V13" i="38"/>
  <c r="V13" i="45"/>
  <c r="V13" i="44"/>
  <c r="V14" i="36"/>
  <c r="V14" i="38"/>
  <c r="V14" i="45"/>
  <c r="V14" i="44"/>
  <c r="V15" i="36"/>
  <c r="V15" i="38"/>
  <c r="V15" i="45"/>
  <c r="V15" i="44"/>
  <c r="V16" i="36"/>
  <c r="V16" i="38"/>
  <c r="V16" i="45"/>
  <c r="V16" i="44"/>
  <c r="V17" i="36"/>
  <c r="V17" i="38"/>
  <c r="V17" i="45"/>
  <c r="V17" i="44"/>
  <c r="V18" i="36"/>
  <c r="V18" i="38"/>
  <c r="V18" i="45"/>
  <c r="V18" i="44"/>
  <c r="V19" i="36"/>
  <c r="V19" i="38"/>
  <c r="V19" i="45"/>
  <c r="V19" i="44"/>
  <c r="V20" i="36"/>
  <c r="V20" i="38"/>
  <c r="V20" i="45"/>
  <c r="V20" i="44"/>
  <c r="V21" i="36"/>
  <c r="V21" i="38"/>
  <c r="V21" i="45"/>
  <c r="V21" i="44"/>
  <c r="V23" i="36"/>
  <c r="V23" i="38"/>
  <c r="V23" i="45"/>
  <c r="V23" i="44"/>
  <c r="V24" i="36"/>
  <c r="V24" i="38"/>
  <c r="V24" i="45"/>
  <c r="V24" i="44"/>
  <c r="V25" i="45"/>
  <c r="H26" i="2"/>
  <c r="V5" i="44" l="1"/>
  <c r="V7" i="39"/>
  <c r="V7" i="19"/>
  <c r="V7" i="41"/>
  <c r="V7" i="46"/>
  <c r="V7" i="34"/>
  <c r="V7" i="26"/>
  <c r="V7" i="33"/>
  <c r="V7" i="25"/>
  <c r="V7" i="18"/>
  <c r="V7" i="24"/>
  <c r="V7" i="42"/>
  <c r="V7" i="37"/>
  <c r="V7" i="30"/>
  <c r="V7" i="23"/>
  <c r="V7" i="22"/>
  <c r="V7" i="43"/>
  <c r="V7" i="32"/>
  <c r="V7" i="29"/>
  <c r="V7" i="40"/>
  <c r="V7" i="35"/>
  <c r="V7" i="27"/>
  <c r="V7" i="20"/>
  <c r="V11" i="38"/>
  <c r="V11" i="36"/>
  <c r="U5" i="36"/>
  <c r="U9" i="36"/>
  <c r="U5" i="38"/>
  <c r="U9" i="38"/>
  <c r="H25" i="2"/>
  <c r="H7" i="2"/>
  <c r="U42" i="60" l="1"/>
  <c r="V9" i="36"/>
  <c r="V5" i="36"/>
  <c r="V5" i="38"/>
  <c r="V9" i="38"/>
  <c r="V42" i="60" l="1"/>
  <c r="H6" i="3"/>
  <c r="W7" i="36"/>
  <c r="W7" i="38"/>
  <c r="W7" i="45"/>
  <c r="W7" i="44"/>
  <c r="H8" i="3"/>
  <c r="W9" i="45"/>
  <c r="W9" i="44"/>
  <c r="H10" i="3"/>
  <c r="W11" i="45"/>
  <c r="W11" i="44"/>
  <c r="H12" i="3"/>
  <c r="W13" i="36"/>
  <c r="W13" i="38"/>
  <c r="W13" i="45"/>
  <c r="W13" i="44"/>
  <c r="W14" i="36"/>
  <c r="W14" i="38"/>
  <c r="W14" i="45"/>
  <c r="W14" i="44"/>
  <c r="W15" i="36"/>
  <c r="W15" i="38"/>
  <c r="W15" i="45"/>
  <c r="W15" i="44"/>
  <c r="W16" i="36"/>
  <c r="W16" i="38"/>
  <c r="W16" i="45"/>
  <c r="W16" i="44"/>
  <c r="W17" i="36"/>
  <c r="W17" i="38"/>
  <c r="W17" i="45"/>
  <c r="W17" i="44"/>
  <c r="W18" i="36"/>
  <c r="W18" i="38"/>
  <c r="W18" i="45"/>
  <c r="W18" i="44"/>
  <c r="W19" i="36"/>
  <c r="W19" i="38"/>
  <c r="W19" i="45"/>
  <c r="W19" i="44"/>
  <c r="W20" i="36"/>
  <c r="W20" i="38"/>
  <c r="W20" i="45"/>
  <c r="W20" i="44"/>
  <c r="W21" i="36"/>
  <c r="W21" i="38"/>
  <c r="W21" i="45"/>
  <c r="W21" i="44"/>
  <c r="H22" i="3"/>
  <c r="W23" i="36"/>
  <c r="W23" i="38"/>
  <c r="W23" i="45"/>
  <c r="W23" i="44"/>
  <c r="W24" i="36"/>
  <c r="W24" i="38"/>
  <c r="W24" i="45"/>
  <c r="W24" i="44"/>
  <c r="W25" i="45"/>
  <c r="H26" i="3"/>
  <c r="W5" i="44" l="1"/>
  <c r="W5" i="45"/>
  <c r="W7" i="33"/>
  <c r="W7" i="25"/>
  <c r="W7" i="18"/>
  <c r="W7" i="43"/>
  <c r="W7" i="32"/>
  <c r="W7" i="24"/>
  <c r="W7" i="42"/>
  <c r="W7" i="37"/>
  <c r="W7" i="30"/>
  <c r="W7" i="23"/>
  <c r="W7" i="40"/>
  <c r="W7" i="35"/>
  <c r="W7" i="27"/>
  <c r="W7" i="20"/>
  <c r="W7" i="41"/>
  <c r="W7" i="29"/>
  <c r="W7" i="22"/>
  <c r="W7" i="46"/>
  <c r="W7" i="39"/>
  <c r="W7" i="34"/>
  <c r="W7" i="26"/>
  <c r="W7" i="19"/>
  <c r="W11" i="38"/>
  <c r="W11" i="36"/>
  <c r="H7" i="3"/>
  <c r="H25" i="3"/>
  <c r="X5" i="44"/>
  <c r="H6" i="1"/>
  <c r="X7" i="26"/>
  <c r="X7" i="45"/>
  <c r="X7" i="44"/>
  <c r="H8" i="1"/>
  <c r="X9" i="45"/>
  <c r="X9" i="44"/>
  <c r="H10" i="1"/>
  <c r="X11" i="45"/>
  <c r="X11" i="44"/>
  <c r="H12" i="1"/>
  <c r="X13" i="45"/>
  <c r="X13" i="44"/>
  <c r="X14" i="45"/>
  <c r="X14" i="44"/>
  <c r="X15" i="45"/>
  <c r="X15" i="44"/>
  <c r="X16" i="45"/>
  <c r="X16" i="44"/>
  <c r="X17" i="45"/>
  <c r="X17" i="44"/>
  <c r="X18" i="45"/>
  <c r="X18" i="44"/>
  <c r="X19" i="45"/>
  <c r="X19" i="44"/>
  <c r="X20" i="45"/>
  <c r="X20" i="44"/>
  <c r="X21" i="45"/>
  <c r="X21" i="44"/>
  <c r="H22" i="1"/>
  <c r="X23" i="45"/>
  <c r="X23" i="44"/>
  <c r="X24" i="45"/>
  <c r="X24" i="44"/>
  <c r="H26" i="1"/>
  <c r="AB5" i="1" l="1"/>
  <c r="X5" i="26"/>
  <c r="X7" i="36"/>
  <c r="X7" i="38"/>
  <c r="X20" i="36"/>
  <c r="X14" i="36"/>
  <c r="X17" i="36"/>
  <c r="X21" i="38"/>
  <c r="X18" i="38"/>
  <c r="X15" i="38"/>
  <c r="X24" i="38"/>
  <c r="X23" i="38"/>
  <c r="X21" i="36"/>
  <c r="X18" i="36"/>
  <c r="X15" i="36"/>
  <c r="X23" i="36"/>
  <c r="X19" i="38"/>
  <c r="X16" i="38"/>
  <c r="X13" i="38"/>
  <c r="X19" i="36"/>
  <c r="X16" i="36"/>
  <c r="X13" i="36"/>
  <c r="X24" i="36"/>
  <c r="X20" i="38"/>
  <c r="X17" i="38"/>
  <c r="X14" i="38"/>
  <c r="H25" i="1"/>
  <c r="X25" i="45"/>
  <c r="X5" i="45"/>
  <c r="X7" i="32"/>
  <c r="X7" i="24"/>
  <c r="X7" i="30"/>
  <c r="X7" i="41"/>
  <c r="X7" i="29"/>
  <c r="X7" i="22"/>
  <c r="X7" i="40"/>
  <c r="X7" i="35"/>
  <c r="X7" i="27"/>
  <c r="X7" i="20"/>
  <c r="X7" i="19"/>
  <c r="X7" i="42"/>
  <c r="X7" i="37"/>
  <c r="X7" i="23"/>
  <c r="X7" i="46"/>
  <c r="X7" i="39"/>
  <c r="X7" i="34"/>
  <c r="X7" i="33"/>
  <c r="X7" i="25"/>
  <c r="X7" i="18"/>
  <c r="W5" i="36"/>
  <c r="W9" i="36"/>
  <c r="W9" i="38"/>
  <c r="W5" i="38"/>
  <c r="X11" i="36" l="1"/>
  <c r="X11" i="38"/>
  <c r="X5" i="36" l="1"/>
  <c r="X9" i="36"/>
  <c r="X9" i="38"/>
  <c r="X5" i="38"/>
  <c r="R11" i="1" l="1"/>
  <c r="R9" i="1" l="1"/>
  <c r="R5" i="1"/>
  <c r="R11" i="8" l="1"/>
  <c r="R9" i="8" s="1"/>
  <c r="R11" i="9"/>
  <c r="R9" i="9" s="1"/>
  <c r="R11" i="5"/>
  <c r="R5" i="5" s="1"/>
  <c r="R11" i="2"/>
  <c r="R5" i="2" s="1"/>
  <c r="R11" i="15"/>
  <c r="R11" i="7"/>
  <c r="R11" i="17"/>
  <c r="R11" i="16"/>
  <c r="V11" i="26"/>
  <c r="U11" i="26"/>
  <c r="T11" i="26"/>
  <c r="R11" i="3"/>
  <c r="R11" i="4"/>
  <c r="R5" i="9" l="1"/>
  <c r="R9" i="5"/>
  <c r="R5" i="8"/>
  <c r="R9" i="2"/>
  <c r="T9" i="26"/>
  <c r="T5" i="26"/>
  <c r="R5" i="7"/>
  <c r="R9" i="7"/>
  <c r="Q11" i="26"/>
  <c r="M11" i="26"/>
  <c r="R5" i="3"/>
  <c r="R9" i="3"/>
  <c r="R9" i="16"/>
  <c r="R5" i="16"/>
  <c r="R11" i="26"/>
  <c r="R9" i="4"/>
  <c r="R5" i="4"/>
  <c r="U9" i="26"/>
  <c r="U5" i="26"/>
  <c r="O11" i="26"/>
  <c r="R11" i="6"/>
  <c r="S11" i="26"/>
  <c r="N11" i="26"/>
  <c r="V9" i="26"/>
  <c r="V5" i="26"/>
  <c r="R9" i="17"/>
  <c r="R5" i="17"/>
  <c r="W11" i="26"/>
  <c r="L11" i="26"/>
  <c r="R5" i="15"/>
  <c r="R9" i="15"/>
  <c r="R5" i="26" l="1"/>
  <c r="R9" i="26"/>
  <c r="R9" i="6"/>
  <c r="R5" i="6"/>
  <c r="S9" i="26"/>
  <c r="S5" i="26"/>
  <c r="M9" i="26"/>
  <c r="M5" i="26"/>
  <c r="Q5" i="26"/>
  <c r="Q9" i="26"/>
  <c r="P11" i="26"/>
  <c r="L9" i="26"/>
  <c r="L5" i="26"/>
  <c r="W5" i="26"/>
  <c r="W9" i="26"/>
  <c r="O9" i="26"/>
  <c r="O5" i="26"/>
  <c r="N9" i="26"/>
  <c r="N5" i="26"/>
  <c r="P5" i="26" l="1"/>
  <c r="P9" i="26"/>
  <c r="V16" i="65" l="1"/>
  <c r="X17" i="65"/>
  <c r="T23" i="65"/>
  <c r="S24" i="65"/>
  <c r="V21" i="65"/>
  <c r="U17" i="65"/>
  <c r="S20" i="65"/>
  <c r="L11" i="9"/>
  <c r="S13" i="65"/>
  <c r="X20" i="65"/>
  <c r="X15" i="65"/>
  <c r="T21" i="65"/>
  <c r="T16" i="65"/>
  <c r="U16" i="65"/>
  <c r="X21" i="65"/>
  <c r="X16" i="65"/>
  <c r="T19" i="65"/>
  <c r="V13" i="65"/>
  <c r="U24" i="65"/>
  <c r="U18" i="65"/>
  <c r="L11" i="5"/>
  <c r="U13" i="65"/>
  <c r="T20" i="65"/>
  <c r="T13" i="65"/>
  <c r="T24" i="65"/>
  <c r="W18" i="65"/>
  <c r="V18" i="65"/>
  <c r="V19" i="65"/>
  <c r="U14" i="65"/>
  <c r="U20" i="65"/>
  <c r="S16" i="65"/>
  <c r="V14" i="65"/>
  <c r="S14" i="65"/>
  <c r="U15" i="65"/>
  <c r="U19" i="65"/>
  <c r="S15" i="65"/>
  <c r="V24" i="65"/>
  <c r="V20" i="65"/>
  <c r="S19" i="65"/>
  <c r="S18" i="65"/>
  <c r="S23" i="65"/>
  <c r="S17" i="65"/>
  <c r="V17" i="65"/>
  <c r="U21" i="65"/>
  <c r="S21" i="65"/>
  <c r="T15" i="65"/>
  <c r="T17" i="65"/>
  <c r="T18" i="65"/>
  <c r="V23" i="65"/>
  <c r="W20" i="65" l="1"/>
  <c r="W17" i="65"/>
  <c r="X23" i="65"/>
  <c r="X24" i="65"/>
  <c r="U11" i="65"/>
  <c r="X14" i="65"/>
  <c r="S11" i="65"/>
  <c r="W19" i="65"/>
  <c r="L9" i="5"/>
  <c r="L5" i="5"/>
  <c r="X18" i="65"/>
  <c r="L9" i="9"/>
  <c r="L5" i="9"/>
  <c r="L11" i="3"/>
  <c r="W13" i="65"/>
  <c r="W23" i="65"/>
  <c r="W14" i="65"/>
  <c r="X19" i="65"/>
  <c r="U23" i="65"/>
  <c r="W15" i="65"/>
  <c r="W21" i="65"/>
  <c r="W24" i="65"/>
  <c r="W16" i="65"/>
  <c r="L11" i="1" l="1"/>
  <c r="X13" i="65"/>
  <c r="U5" i="65"/>
  <c r="U9" i="65"/>
  <c r="L11" i="2"/>
  <c r="V15" i="65"/>
  <c r="W11" i="65"/>
  <c r="T14" i="65"/>
  <c r="L11" i="4"/>
  <c r="S5" i="65"/>
  <c r="S9" i="65"/>
  <c r="L9" i="3"/>
  <c r="L5" i="3"/>
  <c r="W5" i="65" l="1"/>
  <c r="W9" i="65"/>
  <c r="X11" i="65"/>
  <c r="L5" i="1"/>
  <c r="L9" i="1"/>
  <c r="L9" i="4"/>
  <c r="L5" i="4"/>
  <c r="V11" i="65"/>
  <c r="L5" i="2"/>
  <c r="L9" i="2"/>
  <c r="T11" i="65"/>
  <c r="X9" i="65" l="1"/>
  <c r="X5" i="65"/>
  <c r="T9" i="65"/>
  <c r="T5" i="65"/>
  <c r="V9" i="65"/>
  <c r="V5" i="65"/>
  <c r="X23" i="67" l="1"/>
  <c r="X16" i="67"/>
  <c r="X13" i="67" l="1"/>
  <c r="X24" i="67"/>
  <c r="X20" i="67"/>
  <c r="X15" i="67"/>
  <c r="X19" i="67"/>
  <c r="X14" i="67"/>
  <c r="X18" i="67"/>
  <c r="X17" i="67"/>
  <c r="X21" i="67"/>
  <c r="AR11" i="1"/>
  <c r="X11" i="67" s="1"/>
  <c r="AR9" i="1" l="1"/>
  <c r="AR5" i="1"/>
  <c r="X5" i="67" l="1"/>
  <c r="X9" i="67"/>
  <c r="AK11" i="1" l="1"/>
  <c r="AK9" i="1" s="1"/>
  <c r="X11" i="43" l="1"/>
  <c r="X9" i="43" l="1"/>
  <c r="H7" i="1" l="1"/>
  <c r="X7" i="43"/>
  <c r="AK5" i="1"/>
  <c r="X5" i="43" l="1"/>
  <c r="X42" i="60" l="1"/>
  <c r="AS11" i="1" l="1"/>
  <c r="AS9" i="1" l="1"/>
  <c r="AS5" i="1"/>
  <c r="X5" i="46" l="1"/>
  <c r="X11" i="46" l="1"/>
  <c r="H23" i="1"/>
  <c r="H24" i="1"/>
  <c r="X11" i="1"/>
  <c r="AJ11" i="1"/>
  <c r="AI11" i="1"/>
  <c r="AH11" i="1"/>
  <c r="N11" i="1"/>
  <c r="Q11" i="1"/>
  <c r="H19" i="1"/>
  <c r="H20" i="1" l="1"/>
  <c r="Q9" i="1"/>
  <c r="Q5" i="1"/>
  <c r="AH5" i="1"/>
  <c r="AH9" i="1"/>
  <c r="AI9" i="1"/>
  <c r="AI5" i="1"/>
  <c r="X9" i="1"/>
  <c r="X5" i="1"/>
  <c r="N5" i="1"/>
  <c r="N9" i="1"/>
  <c r="AJ9" i="1"/>
  <c r="AJ5" i="1"/>
  <c r="H16" i="1"/>
  <c r="H17" i="1"/>
  <c r="Y11" i="1"/>
  <c r="P11" i="1"/>
  <c r="V11" i="1"/>
  <c r="X9" i="46"/>
  <c r="O11" i="1"/>
  <c r="AF11" i="1"/>
  <c r="H15" i="1"/>
  <c r="U11" i="1"/>
  <c r="H14" i="1"/>
  <c r="H21" i="1"/>
  <c r="AC11" i="1"/>
  <c r="K11" i="1"/>
  <c r="S11" i="1"/>
  <c r="J11" i="1"/>
  <c r="T11" i="1"/>
  <c r="H13" i="1"/>
  <c r="H18" i="1"/>
  <c r="Z11" i="1"/>
  <c r="AA11" i="1"/>
  <c r="I11" i="1"/>
  <c r="X42" i="58" l="1"/>
  <c r="X11" i="27"/>
  <c r="X11" i="30"/>
  <c r="X11" i="37"/>
  <c r="Z9" i="1"/>
  <c r="Z5" i="1"/>
  <c r="J5" i="1"/>
  <c r="J9" i="1"/>
  <c r="X11" i="35"/>
  <c r="P9" i="1"/>
  <c r="P5" i="1"/>
  <c r="X11" i="25"/>
  <c r="T5" i="1"/>
  <c r="T9" i="1"/>
  <c r="S5" i="1"/>
  <c r="S9" i="1"/>
  <c r="X11" i="22"/>
  <c r="X11" i="39"/>
  <c r="X11" i="18"/>
  <c r="X11" i="33"/>
  <c r="X11" i="28"/>
  <c r="H11" i="1"/>
  <c r="I9" i="1"/>
  <c r="I5" i="1"/>
  <c r="K9" i="1"/>
  <c r="K5" i="1"/>
  <c r="U9" i="1"/>
  <c r="U5" i="1"/>
  <c r="AF9" i="1"/>
  <c r="AF5" i="1"/>
  <c r="X11" i="23"/>
  <c r="X11" i="42"/>
  <c r="X11" i="40"/>
  <c r="X11" i="41"/>
  <c r="X11" i="34"/>
  <c r="X11" i="32"/>
  <c r="X11" i="20"/>
  <c r="X11" i="29"/>
  <c r="X11" i="24"/>
  <c r="X42" i="57"/>
  <c r="AC5" i="1"/>
  <c r="AC9" i="1"/>
  <c r="O9" i="1"/>
  <c r="O5" i="1"/>
  <c r="V5" i="1"/>
  <c r="V9" i="1"/>
  <c r="X11" i="19"/>
  <c r="AA9" i="1"/>
  <c r="AA5" i="1"/>
  <c r="Y9" i="1"/>
  <c r="Y5" i="1"/>
  <c r="X5" i="27" l="1"/>
  <c r="X9" i="27"/>
  <c r="X5" i="24"/>
  <c r="X9" i="24"/>
  <c r="X5" i="29"/>
  <c r="X9" i="29"/>
  <c r="X42" i="54"/>
  <c r="X9" i="25"/>
  <c r="X5" i="25"/>
  <c r="X9" i="35"/>
  <c r="X5" i="35"/>
  <c r="X5" i="40"/>
  <c r="X9" i="40"/>
  <c r="X5" i="23"/>
  <c r="X9" i="23"/>
  <c r="X5" i="28"/>
  <c r="X42" i="55"/>
  <c r="X42" i="53"/>
  <c r="X9" i="19"/>
  <c r="X5" i="19"/>
  <c r="X9" i="42"/>
  <c r="X5" i="42"/>
  <c r="H5" i="1"/>
  <c r="X9" i="39"/>
  <c r="X5" i="39"/>
  <c r="X5" i="18"/>
  <c r="X9" i="18"/>
  <c r="X42" i="52"/>
  <c r="X5" i="20"/>
  <c r="X9" i="20"/>
  <c r="X9" i="34"/>
  <c r="X5" i="34"/>
  <c r="X9" i="41"/>
  <c r="X5" i="41"/>
  <c r="H9" i="1"/>
  <c r="X9" i="28"/>
  <c r="X42" i="56"/>
  <c r="X9" i="37"/>
  <c r="X5" i="37"/>
  <c r="X5" i="30"/>
  <c r="X9" i="30"/>
  <c r="X42" i="51"/>
  <c r="X42" i="49"/>
  <c r="X9" i="32"/>
  <c r="X5" i="32"/>
  <c r="X9" i="33"/>
  <c r="X5" i="33"/>
  <c r="X42" i="48"/>
  <c r="X42" i="50"/>
  <c r="X5" i="22"/>
  <c r="X9" i="22"/>
  <c r="AS11" i="3"/>
  <c r="AK11" i="3"/>
  <c r="AS11" i="2"/>
  <c r="AK11" i="2"/>
  <c r="AK9" i="2" l="1"/>
  <c r="AK5" i="2"/>
  <c r="V5" i="43" s="1"/>
  <c r="X42" i="47"/>
  <c r="AS9" i="2"/>
  <c r="AS5" i="2"/>
  <c r="V5" i="46" s="1"/>
  <c r="AS9" i="3"/>
  <c r="AS5" i="3"/>
  <c r="AK9" i="3"/>
  <c r="AK5" i="3"/>
  <c r="W5" i="43" l="1"/>
  <c r="W5" i="46"/>
  <c r="X42" i="59"/>
  <c r="X42" i="61" l="1"/>
  <c r="AS11" i="5"/>
  <c r="AS5" i="5" l="1"/>
  <c r="U5" i="46" s="1"/>
  <c r="AS9" i="5"/>
  <c r="AS11" i="4"/>
  <c r="H23" i="14" l="1"/>
  <c r="V11" i="43"/>
  <c r="W42" i="60"/>
  <c r="AS9" i="4"/>
  <c r="AS5" i="4"/>
  <c r="T5" i="46" s="1"/>
  <c r="H24" i="13"/>
  <c r="H23" i="15"/>
  <c r="H23" i="7"/>
  <c r="M11" i="9"/>
  <c r="H23" i="13"/>
  <c r="H23" i="8"/>
  <c r="T11" i="9"/>
  <c r="M11" i="4"/>
  <c r="H24" i="12"/>
  <c r="H23" i="12"/>
  <c r="H23" i="9"/>
  <c r="H24" i="8"/>
  <c r="H23" i="4" l="1"/>
  <c r="M9" i="4"/>
  <c r="M5" i="4"/>
  <c r="M5" i="9"/>
  <c r="M9" i="9"/>
  <c r="H13" i="4"/>
  <c r="T5" i="9"/>
  <c r="T9" i="9"/>
  <c r="H24" i="7"/>
  <c r="H24" i="6"/>
  <c r="H23" i="5"/>
  <c r="H24" i="4"/>
  <c r="T11" i="8"/>
  <c r="H23" i="6"/>
  <c r="H23" i="16"/>
  <c r="M11" i="17"/>
  <c r="T11" i="14"/>
  <c r="M11" i="14"/>
  <c r="H24" i="14"/>
  <c r="H24" i="16"/>
  <c r="W11" i="43"/>
  <c r="M11" i="8"/>
  <c r="T11" i="3"/>
  <c r="H24" i="2"/>
  <c r="H24" i="5"/>
  <c r="T11" i="4"/>
  <c r="H23" i="2"/>
  <c r="AK5" i="12"/>
  <c r="AK9" i="12"/>
  <c r="H24" i="17"/>
  <c r="H23" i="17"/>
  <c r="V9" i="43"/>
  <c r="H24" i="9"/>
  <c r="H24" i="15"/>
  <c r="H21" i="7"/>
  <c r="AI11" i="17"/>
  <c r="T11" i="21"/>
  <c r="T11" i="12"/>
  <c r="T11" i="7"/>
  <c r="T11" i="2"/>
  <c r="H17" i="13"/>
  <c r="T11" i="16"/>
  <c r="T11" i="15"/>
  <c r="M11" i="15"/>
  <c r="T11" i="17"/>
  <c r="T11" i="5"/>
  <c r="M11" i="5"/>
  <c r="M11" i="7"/>
  <c r="H19" i="6"/>
  <c r="AF11" i="9"/>
  <c r="Q11" i="5"/>
  <c r="AA11" i="17"/>
  <c r="AK11" i="4"/>
  <c r="K11" i="3"/>
  <c r="N11" i="9"/>
  <c r="S11" i="8"/>
  <c r="N11" i="17"/>
  <c r="H19" i="12"/>
  <c r="Y11" i="12"/>
  <c r="AJ11" i="12"/>
  <c r="X11" i="16"/>
  <c r="H16" i="12"/>
  <c r="W11" i="13"/>
  <c r="Y11" i="16"/>
  <c r="V11" i="12"/>
  <c r="J11" i="4"/>
  <c r="N11" i="5"/>
  <c r="H21" i="4"/>
  <c r="H20" i="6"/>
  <c r="H18" i="15"/>
  <c r="H16" i="13"/>
  <c r="H17" i="14"/>
  <c r="Q11" i="16"/>
  <c r="P11" i="4"/>
  <c r="Q11" i="9"/>
  <c r="O11" i="2"/>
  <c r="H15" i="12"/>
  <c r="X11" i="7"/>
  <c r="H14" i="5"/>
  <c r="AH11" i="6"/>
  <c r="H15" i="14"/>
  <c r="Q11" i="14"/>
  <c r="S11" i="5"/>
  <c r="AI11" i="2"/>
  <c r="V11" i="2"/>
  <c r="P11" i="8"/>
  <c r="N11" i="14"/>
  <c r="P11" i="7"/>
  <c r="AK11" i="7"/>
  <c r="V11" i="16"/>
  <c r="AJ11" i="9"/>
  <c r="AS11" i="6"/>
  <c r="AH11" i="9"/>
  <c r="X11" i="14"/>
  <c r="Z11" i="17"/>
  <c r="AH11" i="8"/>
  <c r="H15" i="7"/>
  <c r="AJ11" i="5"/>
  <c r="AC11" i="3" l="1"/>
  <c r="H20" i="4"/>
  <c r="H19" i="7"/>
  <c r="H13" i="5"/>
  <c r="AC9" i="3"/>
  <c r="AC5" i="3"/>
  <c r="AJ9" i="5"/>
  <c r="AJ5" i="5"/>
  <c r="AH5" i="9"/>
  <c r="AH9" i="9"/>
  <c r="N5" i="9"/>
  <c r="N9" i="9"/>
  <c r="AK5" i="4"/>
  <c r="T5" i="43" s="1"/>
  <c r="AK9" i="4"/>
  <c r="T5" i="21"/>
  <c r="T9" i="21"/>
  <c r="N5" i="17"/>
  <c r="N9" i="17"/>
  <c r="V5" i="2"/>
  <c r="V9" i="2"/>
  <c r="Q9" i="5"/>
  <c r="Q5" i="5"/>
  <c r="S5" i="5"/>
  <c r="S9" i="5"/>
  <c r="P9" i="4"/>
  <c r="P5" i="4"/>
  <c r="N5" i="5"/>
  <c r="N9" i="5"/>
  <c r="K9" i="3"/>
  <c r="K5" i="3"/>
  <c r="T5" i="2"/>
  <c r="V5" i="28" s="1"/>
  <c r="T9" i="2"/>
  <c r="J5" i="4"/>
  <c r="J9" i="4"/>
  <c r="AF5" i="9"/>
  <c r="AF9" i="9"/>
  <c r="T9" i="17"/>
  <c r="T5" i="17"/>
  <c r="T9" i="12"/>
  <c r="T5" i="12"/>
  <c r="Z5" i="17"/>
  <c r="Z9" i="17"/>
  <c r="N9" i="14"/>
  <c r="N5" i="14"/>
  <c r="H19" i="17"/>
  <c r="X9" i="7"/>
  <c r="X5" i="7"/>
  <c r="O9" i="2"/>
  <c r="O5" i="2"/>
  <c r="Y11" i="14"/>
  <c r="H20" i="17"/>
  <c r="H15" i="9"/>
  <c r="V9" i="12"/>
  <c r="V5" i="12"/>
  <c r="Z11" i="14"/>
  <c r="AJ5" i="12"/>
  <c r="AJ9" i="12"/>
  <c r="Y5" i="12"/>
  <c r="Y9" i="12"/>
  <c r="H16" i="14"/>
  <c r="S11" i="9"/>
  <c r="H15" i="5"/>
  <c r="AK11" i="15"/>
  <c r="AI11" i="12"/>
  <c r="V11" i="6"/>
  <c r="AA9" i="17"/>
  <c r="AA5" i="17"/>
  <c r="R11" i="28"/>
  <c r="T5" i="15"/>
  <c r="T9" i="15"/>
  <c r="H19" i="4"/>
  <c r="K11" i="9"/>
  <c r="V11" i="8"/>
  <c r="AI9" i="17"/>
  <c r="AI5" i="17"/>
  <c r="L11" i="21"/>
  <c r="AA11" i="16"/>
  <c r="AI11" i="16"/>
  <c r="W11" i="15"/>
  <c r="H16" i="2"/>
  <c r="AJ11" i="13"/>
  <c r="T11" i="28"/>
  <c r="U11" i="7"/>
  <c r="H17" i="16"/>
  <c r="H21" i="17"/>
  <c r="T5" i="3"/>
  <c r="T9" i="3"/>
  <c r="H13" i="12"/>
  <c r="T5" i="14"/>
  <c r="T9" i="14"/>
  <c r="M5" i="17"/>
  <c r="M9" i="17"/>
  <c r="T11" i="13"/>
  <c r="H18" i="17"/>
  <c r="H13" i="8"/>
  <c r="I11" i="8"/>
  <c r="U11" i="2"/>
  <c r="H21" i="5"/>
  <c r="O11" i="4"/>
  <c r="AJ11" i="14"/>
  <c r="H19" i="16"/>
  <c r="H14" i="6"/>
  <c r="AI11" i="13"/>
  <c r="H16" i="8"/>
  <c r="H18" i="7"/>
  <c r="H16" i="9"/>
  <c r="X11" i="8"/>
  <c r="H15" i="16"/>
  <c r="Q11" i="15"/>
  <c r="H19" i="8"/>
  <c r="N11" i="15"/>
  <c r="H14" i="16"/>
  <c r="U11" i="12"/>
  <c r="V11" i="14"/>
  <c r="U11" i="15"/>
  <c r="Z11" i="12"/>
  <c r="J11" i="7"/>
  <c r="AF11" i="8"/>
  <c r="AC11" i="2"/>
  <c r="H14" i="4"/>
  <c r="I11" i="4"/>
  <c r="AH11" i="5"/>
  <c r="AA11" i="8"/>
  <c r="AJ11" i="4"/>
  <c r="AA11" i="12"/>
  <c r="AS11" i="14"/>
  <c r="H18" i="14"/>
  <c r="P11" i="17"/>
  <c r="H17" i="15"/>
  <c r="AH11" i="2"/>
  <c r="U11" i="4"/>
  <c r="X11" i="5"/>
  <c r="AK11" i="9"/>
  <c r="H17" i="4"/>
  <c r="AH11" i="16"/>
  <c r="Y11" i="17"/>
  <c r="H16" i="17"/>
  <c r="H14" i="17"/>
  <c r="H20" i="13"/>
  <c r="S11" i="28"/>
  <c r="M9" i="15"/>
  <c r="M5" i="15"/>
  <c r="Y11" i="4"/>
  <c r="H20" i="8"/>
  <c r="U11" i="8"/>
  <c r="H15" i="17"/>
  <c r="H16" i="15"/>
  <c r="J11" i="43"/>
  <c r="AF11" i="4"/>
  <c r="U11" i="17"/>
  <c r="Z11" i="8"/>
  <c r="M11" i="21"/>
  <c r="Z11" i="5"/>
  <c r="H14" i="8"/>
  <c r="P11" i="2"/>
  <c r="H21" i="16"/>
  <c r="Y11" i="6"/>
  <c r="AI11" i="8"/>
  <c r="X11" i="13"/>
  <c r="H21" i="14"/>
  <c r="H14" i="7"/>
  <c r="AA11" i="13"/>
  <c r="J11" i="16"/>
  <c r="H13" i="16"/>
  <c r="Z11" i="2"/>
  <c r="I11" i="5"/>
  <c r="M5" i="8"/>
  <c r="M9" i="8"/>
  <c r="W9" i="43"/>
  <c r="P11" i="5"/>
  <c r="J11" i="2"/>
  <c r="O11" i="17"/>
  <c r="AS11" i="16"/>
  <c r="H14" i="2"/>
  <c r="AH11" i="14"/>
  <c r="U11" i="6"/>
  <c r="H15" i="13"/>
  <c r="H21" i="13"/>
  <c r="M11" i="16"/>
  <c r="T9" i="5"/>
  <c r="T5" i="5"/>
  <c r="U5" i="28" s="1"/>
  <c r="M11" i="12"/>
  <c r="H14" i="12"/>
  <c r="R11" i="21"/>
  <c r="H18" i="13"/>
  <c r="AA11" i="4"/>
  <c r="U11" i="9"/>
  <c r="AJ11" i="6"/>
  <c r="H13" i="14"/>
  <c r="J11" i="14"/>
  <c r="H20" i="14"/>
  <c r="Q11" i="6"/>
  <c r="AJ11" i="17"/>
  <c r="Y11" i="5"/>
  <c r="O11" i="8"/>
  <c r="H17" i="7"/>
  <c r="AS9" i="6"/>
  <c r="AS5" i="6"/>
  <c r="AI11" i="14"/>
  <c r="N11" i="8"/>
  <c r="X5" i="14"/>
  <c r="X9" i="14"/>
  <c r="V5" i="16"/>
  <c r="V9" i="16"/>
  <c r="AK5" i="7"/>
  <c r="AK9" i="7"/>
  <c r="H17" i="2"/>
  <c r="O11" i="7"/>
  <c r="AI9" i="2"/>
  <c r="AI5" i="2"/>
  <c r="X11" i="17"/>
  <c r="N11" i="16"/>
  <c r="H15" i="2"/>
  <c r="Y9" i="16"/>
  <c r="Y5" i="16"/>
  <c r="S9" i="8"/>
  <c r="S5" i="8"/>
  <c r="AF11" i="3"/>
  <c r="H18" i="9"/>
  <c r="H20" i="15"/>
  <c r="O11" i="15"/>
  <c r="H17" i="17"/>
  <c r="AH11" i="17"/>
  <c r="H17" i="9"/>
  <c r="AH5" i="6"/>
  <c r="AH9" i="6"/>
  <c r="H18" i="2"/>
  <c r="AI11" i="7"/>
  <c r="AJ11" i="15"/>
  <c r="AK11" i="6"/>
  <c r="AS11" i="15"/>
  <c r="X11" i="12"/>
  <c r="H19" i="9"/>
  <c r="T11" i="19"/>
  <c r="H14" i="9"/>
  <c r="H20" i="7"/>
  <c r="H18" i="5"/>
  <c r="H19" i="5"/>
  <c r="V11" i="4"/>
  <c r="AA11" i="6"/>
  <c r="AH11" i="7"/>
  <c r="H20" i="16"/>
  <c r="H13" i="17"/>
  <c r="J11" i="17"/>
  <c r="AS11" i="7"/>
  <c r="AK11" i="17"/>
  <c r="X11" i="6"/>
  <c r="O11" i="16"/>
  <c r="N11" i="7"/>
  <c r="AC11" i="8"/>
  <c r="Q11" i="7"/>
  <c r="P11" i="16"/>
  <c r="AA11" i="14"/>
  <c r="U11" i="13"/>
  <c r="AH11" i="15"/>
  <c r="Z11" i="7"/>
  <c r="P11" i="14"/>
  <c r="U11" i="16"/>
  <c r="X11" i="3"/>
  <c r="AA11" i="5"/>
  <c r="AK11" i="5"/>
  <c r="Y11" i="3"/>
  <c r="AJ11" i="8"/>
  <c r="V11" i="7"/>
  <c r="M11" i="6"/>
  <c r="H19" i="13"/>
  <c r="T11" i="6"/>
  <c r="S11" i="21"/>
  <c r="L11" i="28"/>
  <c r="Q11" i="2"/>
  <c r="AS11" i="9"/>
  <c r="Z11" i="9"/>
  <c r="AF11" i="16"/>
  <c r="X11" i="2"/>
  <c r="AC11" i="4"/>
  <c r="O11" i="9"/>
  <c r="H13" i="6"/>
  <c r="J11" i="6"/>
  <c r="O11" i="5"/>
  <c r="Z11" i="13"/>
  <c r="W11" i="12"/>
  <c r="H16" i="7"/>
  <c r="H19" i="2"/>
  <c r="J11" i="28"/>
  <c r="T9" i="8"/>
  <c r="T5" i="8"/>
  <c r="H15" i="6"/>
  <c r="AS11" i="17"/>
  <c r="AJ9" i="9"/>
  <c r="AJ5" i="9"/>
  <c r="Q5" i="14"/>
  <c r="Q9" i="14"/>
  <c r="Q9" i="9"/>
  <c r="Q5" i="9"/>
  <c r="P11" i="3"/>
  <c r="X9" i="16"/>
  <c r="X5" i="16"/>
  <c r="AH5" i="8"/>
  <c r="AH9" i="8"/>
  <c r="H13" i="7"/>
  <c r="I11" i="7"/>
  <c r="AH11" i="13"/>
  <c r="J11" i="9"/>
  <c r="V11" i="3"/>
  <c r="N11" i="2"/>
  <c r="H21" i="2"/>
  <c r="AI11" i="15"/>
  <c r="K11" i="17"/>
  <c r="AS11" i="8"/>
  <c r="H16" i="6"/>
  <c r="AF11" i="7"/>
  <c r="AA11" i="7"/>
  <c r="O11" i="14"/>
  <c r="J11" i="5"/>
  <c r="H16" i="4"/>
  <c r="P11" i="9"/>
  <c r="H20" i="5"/>
  <c r="AJ11" i="16"/>
  <c r="H18" i="8"/>
  <c r="AI11" i="6"/>
  <c r="W11" i="14"/>
  <c r="H17" i="5"/>
  <c r="H18" i="16"/>
  <c r="K11" i="2"/>
  <c r="H21" i="15"/>
  <c r="AK11" i="13"/>
  <c r="V11" i="13"/>
  <c r="H18" i="6"/>
  <c r="H13" i="9"/>
  <c r="I11" i="9"/>
  <c r="AH11" i="4"/>
  <c r="N11" i="6"/>
  <c r="Q11" i="17"/>
  <c r="AC11" i="9"/>
  <c r="S11" i="4"/>
  <c r="AF11" i="5"/>
  <c r="H15" i="4"/>
  <c r="AJ11" i="2"/>
  <c r="P11" i="15"/>
  <c r="AF11" i="17"/>
  <c r="H14" i="14"/>
  <c r="Y11" i="13"/>
  <c r="Z11" i="16"/>
  <c r="H15" i="8"/>
  <c r="M11" i="13"/>
  <c r="H13" i="13"/>
  <c r="T5" i="16"/>
  <c r="T9" i="16"/>
  <c r="T5" i="7"/>
  <c r="T9" i="7"/>
  <c r="W11" i="28"/>
  <c r="AI11" i="5"/>
  <c r="H18" i="4"/>
  <c r="H21" i="9"/>
  <c r="J11" i="15"/>
  <c r="H13" i="15"/>
  <c r="I11" i="2"/>
  <c r="H13" i="2"/>
  <c r="Z11" i="15"/>
  <c r="N11" i="4"/>
  <c r="Z11" i="3"/>
  <c r="H17" i="6"/>
  <c r="AA11" i="9"/>
  <c r="K11" i="4"/>
  <c r="Z11" i="6"/>
  <c r="Q11" i="8"/>
  <c r="AS11" i="13"/>
  <c r="H21" i="6"/>
  <c r="H14" i="13"/>
  <c r="Y11" i="9"/>
  <c r="H14" i="15"/>
  <c r="AC11" i="7"/>
  <c r="H18" i="12"/>
  <c r="P5" i="7"/>
  <c r="P9" i="7"/>
  <c r="H20" i="2"/>
  <c r="P9" i="8"/>
  <c r="P5" i="8"/>
  <c r="H16" i="5"/>
  <c r="J11" i="8"/>
  <c r="H20" i="9"/>
  <c r="Y11" i="8"/>
  <c r="Y11" i="7"/>
  <c r="Q9" i="16"/>
  <c r="Q5" i="16"/>
  <c r="H19" i="14"/>
  <c r="AK11" i="14"/>
  <c r="H17" i="8"/>
  <c r="S11" i="2"/>
  <c r="AK11" i="8"/>
  <c r="I11" i="3"/>
  <c r="H19" i="15"/>
  <c r="Q11" i="4"/>
  <c r="O11" i="6"/>
  <c r="X11" i="15"/>
  <c r="W9" i="13"/>
  <c r="W5" i="13"/>
  <c r="AH11" i="12"/>
  <c r="AK11" i="16"/>
  <c r="K11" i="8"/>
  <c r="H21" i="8"/>
  <c r="AF11" i="6"/>
  <c r="AF11" i="2"/>
  <c r="AA11" i="3"/>
  <c r="U11" i="5"/>
  <c r="AC11" i="5"/>
  <c r="Z11" i="4"/>
  <c r="V11" i="15"/>
  <c r="K11" i="7"/>
  <c r="Y11" i="15"/>
  <c r="K11" i="5"/>
  <c r="H15" i="15"/>
  <c r="AA11" i="15"/>
  <c r="M9" i="7"/>
  <c r="M5" i="7"/>
  <c r="H17" i="12"/>
  <c r="M5" i="5"/>
  <c r="M9" i="5"/>
  <c r="H21" i="12"/>
  <c r="M11" i="2"/>
  <c r="H20" i="12"/>
  <c r="AI11" i="4"/>
  <c r="AJ11" i="7"/>
  <c r="V11" i="17"/>
  <c r="X11" i="4"/>
  <c r="Y11" i="2"/>
  <c r="U11" i="14"/>
  <c r="V11" i="5"/>
  <c r="H16" i="16"/>
  <c r="P11" i="6"/>
  <c r="AA11" i="2"/>
  <c r="V11" i="9"/>
  <c r="X11" i="9"/>
  <c r="AI11" i="9"/>
  <c r="T9" i="4"/>
  <c r="T5" i="4"/>
  <c r="J42" i="58"/>
  <c r="M9" i="14"/>
  <c r="M5" i="14"/>
  <c r="S42" i="58"/>
  <c r="M11" i="19"/>
  <c r="K11" i="28"/>
  <c r="U11" i="21"/>
  <c r="N11" i="28"/>
  <c r="O11" i="21"/>
  <c r="T11" i="43"/>
  <c r="W11" i="20"/>
  <c r="S11" i="25"/>
  <c r="K11" i="46"/>
  <c r="O11" i="22"/>
  <c r="T11" i="37"/>
  <c r="V11" i="40"/>
  <c r="V11" i="30"/>
  <c r="Q11" i="37"/>
  <c r="V11" i="20"/>
  <c r="U11" i="19"/>
  <c r="U11" i="18"/>
  <c r="V5" i="20" l="1"/>
  <c r="V9" i="20"/>
  <c r="O9" i="21"/>
  <c r="O5" i="21"/>
  <c r="Q5" i="37"/>
  <c r="Q9" i="37"/>
  <c r="V5" i="30"/>
  <c r="V9" i="30"/>
  <c r="U5" i="21"/>
  <c r="U9" i="21"/>
  <c r="U5" i="18"/>
  <c r="U9" i="18"/>
  <c r="V9" i="40"/>
  <c r="V5" i="40"/>
  <c r="T5" i="37"/>
  <c r="T9" i="37"/>
  <c r="W9" i="20"/>
  <c r="W5" i="20"/>
  <c r="N5" i="28"/>
  <c r="N9" i="28"/>
  <c r="O9" i="22"/>
  <c r="O5" i="22"/>
  <c r="S9" i="25"/>
  <c r="S5" i="25"/>
  <c r="M9" i="19"/>
  <c r="M5" i="19"/>
  <c r="T9" i="43"/>
  <c r="K5" i="28"/>
  <c r="K9" i="28"/>
  <c r="U9" i="19"/>
  <c r="U5" i="19"/>
  <c r="K9" i="46"/>
  <c r="K5" i="46"/>
  <c r="R11" i="32"/>
  <c r="M11" i="32"/>
  <c r="U11" i="40"/>
  <c r="N11" i="23"/>
  <c r="W11" i="18"/>
  <c r="U11" i="37"/>
  <c r="R11" i="30"/>
  <c r="U11" i="41"/>
  <c r="V11" i="32"/>
  <c r="R11" i="34"/>
  <c r="AA9" i="3"/>
  <c r="AA5" i="3"/>
  <c r="K5" i="8"/>
  <c r="K9" i="8"/>
  <c r="O9" i="6"/>
  <c r="O5" i="6"/>
  <c r="AC5" i="9"/>
  <c r="AC9" i="9"/>
  <c r="P9" i="9"/>
  <c r="P5" i="9"/>
  <c r="N9" i="2"/>
  <c r="N5" i="2"/>
  <c r="J9" i="9"/>
  <c r="J5" i="9"/>
  <c r="J5" i="28"/>
  <c r="J9" i="28"/>
  <c r="AC5" i="4"/>
  <c r="AC9" i="4"/>
  <c r="AF9" i="16"/>
  <c r="AF5" i="16"/>
  <c r="Y5" i="3"/>
  <c r="Y9" i="3"/>
  <c r="Z5" i="7"/>
  <c r="Z9" i="7"/>
  <c r="AC5" i="8"/>
  <c r="AC9" i="8"/>
  <c r="AH9" i="7"/>
  <c r="AH5" i="7"/>
  <c r="V5" i="4"/>
  <c r="V9" i="4"/>
  <c r="T9" i="19"/>
  <c r="T5" i="19"/>
  <c r="X5" i="12"/>
  <c r="X9" i="12"/>
  <c r="AI9" i="7"/>
  <c r="AI5" i="7"/>
  <c r="AF5" i="3"/>
  <c r="AF9" i="3"/>
  <c r="X9" i="17"/>
  <c r="X5" i="17"/>
  <c r="U5" i="9"/>
  <c r="U9" i="9"/>
  <c r="P5" i="5"/>
  <c r="P9" i="5"/>
  <c r="R42" i="58"/>
  <c r="I9" i="5"/>
  <c r="H11" i="5"/>
  <c r="I5" i="5"/>
  <c r="M5" i="21"/>
  <c r="M9" i="21"/>
  <c r="S9" i="28"/>
  <c r="S5" i="28"/>
  <c r="Y5" i="17"/>
  <c r="Y9" i="17"/>
  <c r="V11" i="39"/>
  <c r="P5" i="17"/>
  <c r="P9" i="17"/>
  <c r="AH9" i="5"/>
  <c r="AH5" i="5"/>
  <c r="T42" i="57"/>
  <c r="X5" i="8"/>
  <c r="X9" i="8"/>
  <c r="T5" i="28"/>
  <c r="T9" i="28"/>
  <c r="AI9" i="16"/>
  <c r="AI5" i="16"/>
  <c r="W11" i="37"/>
  <c r="P11" i="41"/>
  <c r="L11" i="31"/>
  <c r="R11" i="22"/>
  <c r="R11" i="35"/>
  <c r="V11" i="19"/>
  <c r="T11" i="41"/>
  <c r="T11" i="22"/>
  <c r="S11" i="3"/>
  <c r="T11" i="20"/>
  <c r="T11" i="27"/>
  <c r="J11" i="21"/>
  <c r="K11" i="42"/>
  <c r="Y9" i="13"/>
  <c r="Y5" i="13"/>
  <c r="H11" i="9"/>
  <c r="I5" i="9"/>
  <c r="I9" i="9"/>
  <c r="N11" i="30"/>
  <c r="Q11" i="39"/>
  <c r="V11" i="41"/>
  <c r="L11" i="23"/>
  <c r="Q11" i="23"/>
  <c r="L11" i="42"/>
  <c r="S11" i="40"/>
  <c r="P11" i="40"/>
  <c r="J11" i="42"/>
  <c r="M11" i="46"/>
  <c r="P11" i="43"/>
  <c r="R11" i="39"/>
  <c r="Q11" i="22"/>
  <c r="J11" i="33"/>
  <c r="L11" i="24"/>
  <c r="J11" i="40"/>
  <c r="K11" i="31"/>
  <c r="S11" i="35"/>
  <c r="J11" i="30"/>
  <c r="T11" i="46"/>
  <c r="K11" i="43"/>
  <c r="Q11" i="41"/>
  <c r="W11" i="35"/>
  <c r="W11" i="33"/>
  <c r="O11" i="35"/>
  <c r="M11" i="33"/>
  <c r="M11" i="30"/>
  <c r="S11" i="42"/>
  <c r="P11" i="28"/>
  <c r="S11" i="30"/>
  <c r="U11" i="33"/>
  <c r="V11" i="24"/>
  <c r="K11" i="32"/>
  <c r="K11" i="34"/>
  <c r="R11" i="41"/>
  <c r="X9" i="9"/>
  <c r="X5" i="9"/>
  <c r="P5" i="6"/>
  <c r="P9" i="6"/>
  <c r="X9" i="4"/>
  <c r="X5" i="4"/>
  <c r="AA9" i="15"/>
  <c r="AA5" i="15"/>
  <c r="Y9" i="15"/>
  <c r="Y5" i="15"/>
  <c r="U9" i="5"/>
  <c r="U5" i="5"/>
  <c r="Q9" i="4"/>
  <c r="Q5" i="4"/>
  <c r="AS5" i="13"/>
  <c r="AS9" i="13"/>
  <c r="Z9" i="3"/>
  <c r="Z5" i="3"/>
  <c r="H11" i="2"/>
  <c r="I9" i="2"/>
  <c r="I5" i="2"/>
  <c r="J5" i="15"/>
  <c r="J9" i="15"/>
  <c r="H11" i="15"/>
  <c r="W9" i="28"/>
  <c r="M5" i="13"/>
  <c r="H11" i="13"/>
  <c r="M9" i="13"/>
  <c r="AH5" i="13"/>
  <c r="AH9" i="13"/>
  <c r="Q42" i="57"/>
  <c r="R42" i="57"/>
  <c r="W5" i="12"/>
  <c r="W9" i="12"/>
  <c r="X9" i="2"/>
  <c r="X5" i="2"/>
  <c r="T9" i="6"/>
  <c r="T5" i="6"/>
  <c r="AK5" i="5"/>
  <c r="U5" i="43" s="1"/>
  <c r="AK9" i="5"/>
  <c r="AA5" i="5"/>
  <c r="AA9" i="5"/>
  <c r="AH9" i="15"/>
  <c r="AH5" i="15"/>
  <c r="Q5" i="7"/>
  <c r="Q9" i="7"/>
  <c r="AK5" i="17"/>
  <c r="AK9" i="17"/>
  <c r="U11" i="39"/>
  <c r="P42" i="58"/>
  <c r="AJ9" i="17"/>
  <c r="AJ5" i="17"/>
  <c r="AA9" i="4"/>
  <c r="AA5" i="4"/>
  <c r="AS5" i="16"/>
  <c r="AS9" i="16"/>
  <c r="J5" i="16"/>
  <c r="J9" i="16"/>
  <c r="H11" i="16"/>
  <c r="V42" i="58"/>
  <c r="Z5" i="8"/>
  <c r="Z9" i="8"/>
  <c r="M42" i="57"/>
  <c r="U9" i="8"/>
  <c r="U5" i="8"/>
  <c r="AH5" i="16"/>
  <c r="AH9" i="16"/>
  <c r="X9" i="5"/>
  <c r="X5" i="5"/>
  <c r="AH5" i="2"/>
  <c r="AH9" i="2"/>
  <c r="I5" i="4"/>
  <c r="I9" i="4"/>
  <c r="H11" i="4"/>
  <c r="U5" i="15"/>
  <c r="U9" i="15"/>
  <c r="U9" i="12"/>
  <c r="U5" i="12"/>
  <c r="U11" i="28"/>
  <c r="Z9" i="14"/>
  <c r="Z5" i="14"/>
  <c r="O11" i="46"/>
  <c r="N11" i="42"/>
  <c r="R11" i="40"/>
  <c r="O11" i="24"/>
  <c r="T11" i="42"/>
  <c r="S11" i="39"/>
  <c r="Q11" i="19"/>
  <c r="J11" i="29"/>
  <c r="P11" i="39"/>
  <c r="S11" i="20"/>
  <c r="L11" i="34"/>
  <c r="L11" i="46"/>
  <c r="T11" i="40"/>
  <c r="J11" i="34"/>
  <c r="U11" i="29"/>
  <c r="V11" i="42"/>
  <c r="Q11" i="3"/>
  <c r="N11" i="34"/>
  <c r="Q11" i="30"/>
  <c r="V11" i="21"/>
  <c r="O11" i="41"/>
  <c r="O11" i="29"/>
  <c r="J11" i="31"/>
  <c r="S11" i="29"/>
  <c r="AI5" i="9"/>
  <c r="AI9" i="9"/>
  <c r="V5" i="9"/>
  <c r="V9" i="9"/>
  <c r="V5" i="17"/>
  <c r="V9" i="17"/>
  <c r="AJ9" i="7"/>
  <c r="AJ5" i="7"/>
  <c r="AI9" i="4"/>
  <c r="AI5" i="4"/>
  <c r="K9" i="7"/>
  <c r="K5" i="7"/>
  <c r="AC5" i="5"/>
  <c r="AC9" i="5"/>
  <c r="AF9" i="6"/>
  <c r="AF5" i="6"/>
  <c r="AH9" i="12"/>
  <c r="AH5" i="12"/>
  <c r="AK5" i="14"/>
  <c r="AK9" i="14"/>
  <c r="K42" i="57"/>
  <c r="Y9" i="9"/>
  <c r="Y5" i="9"/>
  <c r="Q5" i="8"/>
  <c r="Q9" i="8"/>
  <c r="AA9" i="9"/>
  <c r="AA5" i="9"/>
  <c r="AF5" i="17"/>
  <c r="AF9" i="17"/>
  <c r="N5" i="6"/>
  <c r="N9" i="6"/>
  <c r="W9" i="14"/>
  <c r="W5" i="14"/>
  <c r="AJ9" i="16"/>
  <c r="AJ5" i="16"/>
  <c r="O5" i="14"/>
  <c r="O9" i="14"/>
  <c r="I5" i="7"/>
  <c r="I9" i="7"/>
  <c r="H11" i="7"/>
  <c r="Z9" i="13"/>
  <c r="Z5" i="13"/>
  <c r="AS9" i="9"/>
  <c r="AS5" i="9"/>
  <c r="S5" i="46" s="1"/>
  <c r="S5" i="21"/>
  <c r="S9" i="21"/>
  <c r="V9" i="7"/>
  <c r="V5" i="7"/>
  <c r="U9" i="13"/>
  <c r="U5" i="13"/>
  <c r="AK9" i="6"/>
  <c r="AK5" i="6"/>
  <c r="AJ9" i="6"/>
  <c r="AJ5" i="6"/>
  <c r="M9" i="12"/>
  <c r="M5" i="12"/>
  <c r="H5" i="12" s="1"/>
  <c r="H11" i="12"/>
  <c r="O9" i="17"/>
  <c r="O5" i="17"/>
  <c r="AI5" i="8"/>
  <c r="AI9" i="8"/>
  <c r="U9" i="17"/>
  <c r="U5" i="17"/>
  <c r="S42" i="57"/>
  <c r="U5" i="4"/>
  <c r="U9" i="4"/>
  <c r="AS9" i="14"/>
  <c r="AS5" i="14"/>
  <c r="AJ5" i="4"/>
  <c r="AJ9" i="4"/>
  <c r="AF9" i="8"/>
  <c r="AF5" i="8"/>
  <c r="V5" i="14"/>
  <c r="V9" i="14"/>
  <c r="AJ5" i="14"/>
  <c r="AJ9" i="14"/>
  <c r="T9" i="13"/>
  <c r="T5" i="13"/>
  <c r="Y9" i="14"/>
  <c r="Y5" i="14"/>
  <c r="O11" i="43"/>
  <c r="T11" i="23"/>
  <c r="L11" i="25"/>
  <c r="N11" i="32"/>
  <c r="P11" i="22"/>
  <c r="Q11" i="33"/>
  <c r="V11" i="27"/>
  <c r="O11" i="39"/>
  <c r="R11" i="42"/>
  <c r="P11" i="25"/>
  <c r="P11" i="46"/>
  <c r="R11" i="18"/>
  <c r="Q11" i="46"/>
  <c r="V11" i="46"/>
  <c r="S11" i="18"/>
  <c r="L11" i="41"/>
  <c r="M11" i="22"/>
  <c r="M11" i="23"/>
  <c r="Q11" i="40"/>
  <c r="Q11" i="43"/>
  <c r="K11" i="40"/>
  <c r="Q11" i="18"/>
  <c r="S11" i="24"/>
  <c r="L11" i="32"/>
  <c r="P11" i="23"/>
  <c r="T11" i="18"/>
  <c r="R11" i="37"/>
  <c r="L11" i="43"/>
  <c r="M11" i="29"/>
  <c r="S11" i="33"/>
  <c r="T11" i="24"/>
  <c r="S11" i="27"/>
  <c r="R11" i="20"/>
  <c r="J11" i="35"/>
  <c r="S11" i="46"/>
  <c r="W11" i="32"/>
  <c r="W11" i="46"/>
  <c r="U11" i="35"/>
  <c r="O11" i="33"/>
  <c r="P11" i="30"/>
  <c r="L11" i="40"/>
  <c r="N11" i="40"/>
  <c r="U11" i="20"/>
  <c r="P11" i="21"/>
  <c r="M11" i="28"/>
  <c r="Q11" i="42"/>
  <c r="O11" i="30"/>
  <c r="N11" i="39"/>
  <c r="U11" i="32"/>
  <c r="O11" i="42"/>
  <c r="T11" i="33"/>
  <c r="S11" i="41"/>
  <c r="V11" i="34"/>
  <c r="V11" i="35"/>
  <c r="AA5" i="2"/>
  <c r="AA9" i="2"/>
  <c r="Y9" i="2"/>
  <c r="Y5" i="2"/>
  <c r="K5" i="5"/>
  <c r="K9" i="5"/>
  <c r="V5" i="15"/>
  <c r="V9" i="15"/>
  <c r="AF5" i="2"/>
  <c r="AF9" i="2"/>
  <c r="AK9" i="16"/>
  <c r="AK5" i="16"/>
  <c r="AK5" i="8"/>
  <c r="AK9" i="8"/>
  <c r="AC5" i="7"/>
  <c r="AC9" i="7"/>
  <c r="Z5" i="6"/>
  <c r="Z9" i="6"/>
  <c r="Z9" i="16"/>
  <c r="Z5" i="16"/>
  <c r="P5" i="15"/>
  <c r="P9" i="15"/>
  <c r="AI9" i="6"/>
  <c r="AI5" i="6"/>
  <c r="AA5" i="7"/>
  <c r="AA9" i="7"/>
  <c r="AS9" i="8"/>
  <c r="AS5" i="8"/>
  <c r="AI5" i="15"/>
  <c r="AI9" i="15"/>
  <c r="P9" i="3"/>
  <c r="P5" i="3"/>
  <c r="O9" i="9"/>
  <c r="O5" i="9"/>
  <c r="Q5" i="2"/>
  <c r="Q9" i="2"/>
  <c r="M9" i="6"/>
  <c r="M5" i="6"/>
  <c r="AJ9" i="8"/>
  <c r="AJ5" i="8"/>
  <c r="AA5" i="14"/>
  <c r="AA9" i="14"/>
  <c r="N5" i="7"/>
  <c r="N9" i="7"/>
  <c r="J9" i="17"/>
  <c r="J5" i="17"/>
  <c r="H11" i="17"/>
  <c r="AA5" i="6"/>
  <c r="AA9" i="6"/>
  <c r="AS9" i="15"/>
  <c r="AS5" i="15"/>
  <c r="AJ9" i="15"/>
  <c r="AJ5" i="15"/>
  <c r="O5" i="15"/>
  <c r="O9" i="15"/>
  <c r="O5" i="7"/>
  <c r="O9" i="7"/>
  <c r="N9" i="8"/>
  <c r="N5" i="8"/>
  <c r="V42" i="57"/>
  <c r="Q11" i="29"/>
  <c r="R5" i="21"/>
  <c r="R9" i="21"/>
  <c r="J5" i="2"/>
  <c r="J9" i="2"/>
  <c r="O42" i="58"/>
  <c r="Z5" i="2"/>
  <c r="Z9" i="2"/>
  <c r="Y9" i="6"/>
  <c r="Y5" i="6"/>
  <c r="Z5" i="5"/>
  <c r="Z9" i="5"/>
  <c r="Y9" i="4"/>
  <c r="Y5" i="4"/>
  <c r="AA9" i="12"/>
  <c r="AA5" i="12"/>
  <c r="AA5" i="8"/>
  <c r="AA9" i="8"/>
  <c r="J9" i="7"/>
  <c r="J5" i="7"/>
  <c r="O9" i="4"/>
  <c r="O5" i="4"/>
  <c r="U9" i="2"/>
  <c r="U5" i="2"/>
  <c r="R11" i="29"/>
  <c r="N42" i="57"/>
  <c r="AJ9" i="13"/>
  <c r="AJ5" i="13"/>
  <c r="W9" i="15"/>
  <c r="W5" i="15"/>
  <c r="AA5" i="16"/>
  <c r="AA9" i="16"/>
  <c r="V5" i="6"/>
  <c r="V9" i="6"/>
  <c r="S11" i="19"/>
  <c r="T11" i="25"/>
  <c r="R11" i="43"/>
  <c r="J11" i="32"/>
  <c r="L11" i="33"/>
  <c r="Q11" i="20"/>
  <c r="P11" i="29"/>
  <c r="V11" i="22"/>
  <c r="T11" i="30"/>
  <c r="L11" i="22"/>
  <c r="O11" i="19"/>
  <c r="R11" i="24"/>
  <c r="L11" i="35"/>
  <c r="O11" i="25"/>
  <c r="Q11" i="25"/>
  <c r="S11" i="37"/>
  <c r="O11" i="20"/>
  <c r="K11" i="30"/>
  <c r="R11" i="33"/>
  <c r="R11" i="27"/>
  <c r="M11" i="40"/>
  <c r="N11" i="33"/>
  <c r="R11" i="46"/>
  <c r="M11" i="42"/>
  <c r="L11" i="30"/>
  <c r="O11" i="3"/>
  <c r="U11" i="3"/>
  <c r="W11" i="39"/>
  <c r="T11" i="29"/>
  <c r="M11" i="43"/>
  <c r="M11" i="24"/>
  <c r="R11" i="23"/>
  <c r="T11" i="34"/>
  <c r="M11" i="35"/>
  <c r="T11" i="35"/>
  <c r="P11" i="42"/>
  <c r="L11" i="19"/>
  <c r="T11" i="32"/>
  <c r="T11" i="39"/>
  <c r="S11" i="34"/>
  <c r="N11" i="41"/>
  <c r="V11" i="18"/>
  <c r="P11" i="24"/>
  <c r="R11" i="25"/>
  <c r="N11" i="35"/>
  <c r="U11" i="30"/>
  <c r="N11" i="19"/>
  <c r="U5" i="14"/>
  <c r="U9" i="14"/>
  <c r="Z9" i="4"/>
  <c r="Z5" i="4"/>
  <c r="T42" i="58"/>
  <c r="I9" i="3"/>
  <c r="I5" i="3"/>
  <c r="S9" i="2"/>
  <c r="S5" i="2"/>
  <c r="Y5" i="7"/>
  <c r="Y9" i="7"/>
  <c r="U11" i="46"/>
  <c r="N5" i="4"/>
  <c r="N9" i="4"/>
  <c r="AI9" i="5"/>
  <c r="AI5" i="5"/>
  <c r="AJ9" i="2"/>
  <c r="AJ5" i="2"/>
  <c r="AF5" i="5"/>
  <c r="AF9" i="5"/>
  <c r="V9" i="13"/>
  <c r="V5" i="13"/>
  <c r="L11" i="29"/>
  <c r="K9" i="17"/>
  <c r="K5" i="17"/>
  <c r="U42" i="57"/>
  <c r="AS5" i="17"/>
  <c r="AS9" i="17"/>
  <c r="U42" i="48"/>
  <c r="L5" i="28"/>
  <c r="L9" i="28"/>
  <c r="X9" i="3"/>
  <c r="X5" i="3"/>
  <c r="U9" i="16"/>
  <c r="U5" i="16"/>
  <c r="P5" i="16"/>
  <c r="P9" i="16"/>
  <c r="O5" i="16"/>
  <c r="O9" i="16"/>
  <c r="AS5" i="7"/>
  <c r="AS9" i="7"/>
  <c r="AI5" i="14"/>
  <c r="AI9" i="14"/>
  <c r="O9" i="8"/>
  <c r="O5" i="8"/>
  <c r="Y9" i="5"/>
  <c r="Y5" i="5"/>
  <c r="Q5" i="6"/>
  <c r="Q9" i="6"/>
  <c r="U9" i="6"/>
  <c r="U5" i="6"/>
  <c r="M42" i="58"/>
  <c r="L42" i="57"/>
  <c r="Q42" i="58"/>
  <c r="AA5" i="13"/>
  <c r="AA9" i="13"/>
  <c r="U11" i="22"/>
  <c r="Z9" i="12"/>
  <c r="Z5" i="12"/>
  <c r="AI9" i="13"/>
  <c r="AI5" i="13"/>
  <c r="I9" i="8"/>
  <c r="H11" i="8"/>
  <c r="I5" i="8"/>
  <c r="W5" i="28"/>
  <c r="L5" i="21"/>
  <c r="L9" i="21"/>
  <c r="V5" i="8"/>
  <c r="V9" i="8"/>
  <c r="J42" i="57"/>
  <c r="R9" i="28"/>
  <c r="R5" i="28"/>
  <c r="AI5" i="12"/>
  <c r="AI9" i="12"/>
  <c r="O11" i="32"/>
  <c r="N11" i="29"/>
  <c r="N11" i="25"/>
  <c r="U11" i="24"/>
  <c r="K11" i="41"/>
  <c r="P11" i="35"/>
  <c r="S11" i="32"/>
  <c r="Q11" i="35"/>
  <c r="M11" i="25"/>
  <c r="Q11" i="24"/>
  <c r="O11" i="40"/>
  <c r="Q11" i="32"/>
  <c r="W11" i="30"/>
  <c r="V11" i="29"/>
  <c r="O11" i="34"/>
  <c r="S11" i="22"/>
  <c r="R11" i="19"/>
  <c r="N11" i="43"/>
  <c r="N11" i="24"/>
  <c r="S11" i="43"/>
  <c r="N11" i="22"/>
  <c r="P11" i="32"/>
  <c r="M11" i="41"/>
  <c r="Q11" i="34"/>
  <c r="K11" i="29"/>
  <c r="W11" i="24"/>
  <c r="V11" i="37"/>
  <c r="V11" i="23"/>
  <c r="U11" i="43"/>
  <c r="J11" i="41"/>
  <c r="K11" i="33"/>
  <c r="N11" i="46"/>
  <c r="K11" i="21"/>
  <c r="Q11" i="21"/>
  <c r="Q11" i="28"/>
  <c r="O11" i="28"/>
  <c r="V11" i="25"/>
  <c r="S11" i="23"/>
  <c r="M11" i="34"/>
  <c r="U11" i="34"/>
  <c r="M11" i="31"/>
  <c r="P11" i="19"/>
  <c r="P11" i="34"/>
  <c r="W11" i="34"/>
  <c r="V11" i="33"/>
  <c r="P11" i="33"/>
  <c r="U11" i="23"/>
  <c r="V5" i="5"/>
  <c r="V9" i="5"/>
  <c r="M9" i="2"/>
  <c r="M5" i="2"/>
  <c r="X9" i="15"/>
  <c r="X5" i="15"/>
  <c r="Y9" i="8"/>
  <c r="Y5" i="8"/>
  <c r="J5" i="8"/>
  <c r="J9" i="8"/>
  <c r="O42" i="57"/>
  <c r="K5" i="4"/>
  <c r="K9" i="4"/>
  <c r="N11" i="21"/>
  <c r="Z9" i="15"/>
  <c r="Z5" i="15"/>
  <c r="S5" i="4"/>
  <c r="S9" i="4"/>
  <c r="Q5" i="17"/>
  <c r="Q9" i="17"/>
  <c r="AH5" i="4"/>
  <c r="AH9" i="4"/>
  <c r="AK9" i="13"/>
  <c r="AK5" i="13"/>
  <c r="K5" i="2"/>
  <c r="K9" i="2"/>
  <c r="J9" i="5"/>
  <c r="J5" i="5"/>
  <c r="AF5" i="7"/>
  <c r="AF9" i="7"/>
  <c r="V9" i="3"/>
  <c r="V5" i="3"/>
  <c r="K42" i="58"/>
  <c r="V11" i="28"/>
  <c r="O9" i="5"/>
  <c r="O5" i="5"/>
  <c r="H11" i="6"/>
  <c r="J5" i="6"/>
  <c r="H5" i="6" s="1"/>
  <c r="J9" i="6"/>
  <c r="U11" i="25"/>
  <c r="Z9" i="9"/>
  <c r="Z5" i="9"/>
  <c r="P9" i="14"/>
  <c r="P5" i="14"/>
  <c r="X5" i="6"/>
  <c r="X9" i="6"/>
  <c r="O11" i="23"/>
  <c r="AH9" i="17"/>
  <c r="AH5" i="17"/>
  <c r="U42" i="58"/>
  <c r="N5" i="16"/>
  <c r="N9" i="16"/>
  <c r="N42" i="58"/>
  <c r="H11" i="14"/>
  <c r="J9" i="14"/>
  <c r="J5" i="14"/>
  <c r="M5" i="16"/>
  <c r="M9" i="16"/>
  <c r="AH5" i="14"/>
  <c r="AH9" i="14"/>
  <c r="U11" i="27"/>
  <c r="X5" i="13"/>
  <c r="X9" i="13"/>
  <c r="P9" i="2"/>
  <c r="P5" i="2"/>
  <c r="J42" i="51"/>
  <c r="AF9" i="4"/>
  <c r="AF5" i="4"/>
  <c r="J9" i="43"/>
  <c r="J5" i="43"/>
  <c r="AK5" i="9"/>
  <c r="AK9" i="9"/>
  <c r="AC5" i="2"/>
  <c r="AC9" i="2"/>
  <c r="N5" i="15"/>
  <c r="N9" i="15"/>
  <c r="Q9" i="15"/>
  <c r="Q5" i="15"/>
  <c r="J42" i="50"/>
  <c r="P42" i="57"/>
  <c r="U5" i="7"/>
  <c r="U9" i="7"/>
  <c r="K11" i="35"/>
  <c r="K5" i="9"/>
  <c r="K9" i="9"/>
  <c r="U11" i="42"/>
  <c r="AK5" i="15"/>
  <c r="AK9" i="15"/>
  <c r="S5" i="9"/>
  <c r="S9" i="9"/>
  <c r="H5" i="14" l="1"/>
  <c r="H9" i="14"/>
  <c r="H9" i="17"/>
  <c r="H9" i="12"/>
  <c r="H9" i="8"/>
  <c r="U9" i="23"/>
  <c r="U5" i="23"/>
  <c r="Q5" i="24"/>
  <c r="Q9" i="24"/>
  <c r="T42" i="51"/>
  <c r="R5" i="25"/>
  <c r="R9" i="25"/>
  <c r="N9" i="41"/>
  <c r="N5" i="41"/>
  <c r="T9" i="39"/>
  <c r="T5" i="39"/>
  <c r="M5" i="43"/>
  <c r="M9" i="43"/>
  <c r="Q9" i="20"/>
  <c r="Q5" i="20"/>
  <c r="L42" i="54"/>
  <c r="R5" i="29"/>
  <c r="R9" i="29"/>
  <c r="K42" i="54"/>
  <c r="K42" i="53"/>
  <c r="L9" i="43"/>
  <c r="L5" i="43"/>
  <c r="L42" i="50"/>
  <c r="Q5" i="33"/>
  <c r="Q9" i="33"/>
  <c r="V9" i="21"/>
  <c r="V5" i="21"/>
  <c r="L42" i="52"/>
  <c r="O9" i="35"/>
  <c r="O5" i="35"/>
  <c r="M42" i="54"/>
  <c r="J11" i="3"/>
  <c r="W11" i="23"/>
  <c r="W11" i="25"/>
  <c r="M9" i="25"/>
  <c r="M5" i="25"/>
  <c r="N9" i="29"/>
  <c r="N5" i="29"/>
  <c r="T42" i="56"/>
  <c r="U5" i="25"/>
  <c r="U9" i="25"/>
  <c r="P42" i="56"/>
  <c r="U42" i="49"/>
  <c r="U42" i="56"/>
  <c r="P42" i="51"/>
  <c r="J42" i="53"/>
  <c r="P9" i="24"/>
  <c r="P5" i="24"/>
  <c r="R9" i="23"/>
  <c r="R5" i="23"/>
  <c r="R9" i="33"/>
  <c r="R5" i="33"/>
  <c r="T5" i="30"/>
  <c r="T9" i="30"/>
  <c r="R5" i="43"/>
  <c r="R9" i="43"/>
  <c r="N42" i="53"/>
  <c r="O5" i="30"/>
  <c r="O9" i="30"/>
  <c r="P9" i="21"/>
  <c r="P5" i="21"/>
  <c r="S42" i="50"/>
  <c r="T42" i="49"/>
  <c r="P9" i="23"/>
  <c r="P5" i="23"/>
  <c r="Q42" i="48"/>
  <c r="K5" i="40"/>
  <c r="K9" i="40"/>
  <c r="V9" i="46"/>
  <c r="R9" i="18"/>
  <c r="R5" i="18"/>
  <c r="U42" i="50"/>
  <c r="O5" i="41"/>
  <c r="O9" i="41"/>
  <c r="V5" i="42"/>
  <c r="V9" i="42"/>
  <c r="L9" i="46"/>
  <c r="L5" i="46"/>
  <c r="O5" i="24"/>
  <c r="O9" i="24"/>
  <c r="R42" i="51"/>
  <c r="H9" i="4"/>
  <c r="H5" i="16"/>
  <c r="U5" i="39"/>
  <c r="U9" i="39"/>
  <c r="V42" i="54"/>
  <c r="H9" i="2"/>
  <c r="J42" i="49"/>
  <c r="K5" i="43"/>
  <c r="K9" i="43"/>
  <c r="J9" i="30"/>
  <c r="J5" i="30"/>
  <c r="J9" i="33"/>
  <c r="J5" i="33"/>
  <c r="Q9" i="22"/>
  <c r="Q5" i="22"/>
  <c r="M5" i="46"/>
  <c r="M9" i="46"/>
  <c r="P5" i="40"/>
  <c r="P9" i="40"/>
  <c r="U42" i="51"/>
  <c r="S9" i="40"/>
  <c r="S5" i="40"/>
  <c r="T42" i="53"/>
  <c r="R9" i="35"/>
  <c r="R5" i="35"/>
  <c r="H9" i="5"/>
  <c r="V42" i="51"/>
  <c r="R5" i="30"/>
  <c r="R9" i="30"/>
  <c r="V42" i="49"/>
  <c r="T42" i="48"/>
  <c r="O42" i="50"/>
  <c r="K9" i="33"/>
  <c r="K5" i="33"/>
  <c r="S5" i="22"/>
  <c r="S9" i="22"/>
  <c r="M9" i="40"/>
  <c r="M5" i="40"/>
  <c r="T9" i="33"/>
  <c r="T5" i="33"/>
  <c r="Q9" i="42"/>
  <c r="Q5" i="42"/>
  <c r="L5" i="40"/>
  <c r="L9" i="40"/>
  <c r="W9" i="32"/>
  <c r="W5" i="32"/>
  <c r="L5" i="32"/>
  <c r="L9" i="32"/>
  <c r="T5" i="23"/>
  <c r="T9" i="23"/>
  <c r="N5" i="34"/>
  <c r="N9" i="34"/>
  <c r="J5" i="34"/>
  <c r="J9" i="34"/>
  <c r="S9" i="20"/>
  <c r="S5" i="20"/>
  <c r="H9" i="13"/>
  <c r="T9" i="20"/>
  <c r="T5" i="20"/>
  <c r="J5" i="41"/>
  <c r="J9" i="41"/>
  <c r="S5" i="32"/>
  <c r="S9" i="32"/>
  <c r="V9" i="28"/>
  <c r="P5" i="33"/>
  <c r="P9" i="33"/>
  <c r="P42" i="48"/>
  <c r="N42" i="56"/>
  <c r="V9" i="23"/>
  <c r="V5" i="23"/>
  <c r="S9" i="43"/>
  <c r="S5" i="43"/>
  <c r="N9" i="43"/>
  <c r="N5" i="43"/>
  <c r="O5" i="40"/>
  <c r="O9" i="40"/>
  <c r="T42" i="55"/>
  <c r="O42" i="53"/>
  <c r="K5" i="41"/>
  <c r="K9" i="41"/>
  <c r="U42" i="53"/>
  <c r="H5" i="8"/>
  <c r="R42" i="49"/>
  <c r="N9" i="19"/>
  <c r="N5" i="19"/>
  <c r="V42" i="48"/>
  <c r="P42" i="52"/>
  <c r="L5" i="19"/>
  <c r="L9" i="19"/>
  <c r="M9" i="35"/>
  <c r="M5" i="35"/>
  <c r="K9" i="35"/>
  <c r="K5" i="35"/>
  <c r="O9" i="23"/>
  <c r="O5" i="23"/>
  <c r="H9" i="6"/>
  <c r="P9" i="19"/>
  <c r="P5" i="19"/>
  <c r="M9" i="31"/>
  <c r="M5" i="31"/>
  <c r="S9" i="23"/>
  <c r="S5" i="23"/>
  <c r="R42" i="50"/>
  <c r="M42" i="53"/>
  <c r="W9" i="24"/>
  <c r="W5" i="24"/>
  <c r="P5" i="32"/>
  <c r="P9" i="32"/>
  <c r="N9" i="24"/>
  <c r="N5" i="24"/>
  <c r="O5" i="34"/>
  <c r="O9" i="34"/>
  <c r="V5" i="29"/>
  <c r="V9" i="29"/>
  <c r="Q42" i="53"/>
  <c r="V42" i="56"/>
  <c r="S42" i="53"/>
  <c r="U5" i="24"/>
  <c r="U9" i="24"/>
  <c r="L42" i="51"/>
  <c r="P42" i="50"/>
  <c r="U9" i="22"/>
  <c r="U5" i="22"/>
  <c r="N42" i="48"/>
  <c r="P5" i="42"/>
  <c r="P9" i="42"/>
  <c r="T5" i="34"/>
  <c r="T9" i="34"/>
  <c r="M9" i="24"/>
  <c r="M5" i="24"/>
  <c r="L5" i="30"/>
  <c r="L9" i="30"/>
  <c r="R5" i="46"/>
  <c r="R9" i="46"/>
  <c r="Q9" i="25"/>
  <c r="Q5" i="25"/>
  <c r="L9" i="22"/>
  <c r="L5" i="22"/>
  <c r="J42" i="54"/>
  <c r="H5" i="17"/>
  <c r="S9" i="41"/>
  <c r="S5" i="41"/>
  <c r="O9" i="42"/>
  <c r="O5" i="42"/>
  <c r="M42" i="51"/>
  <c r="M5" i="28"/>
  <c r="M9" i="28"/>
  <c r="O5" i="33"/>
  <c r="O9" i="33"/>
  <c r="W9" i="46"/>
  <c r="R5" i="20"/>
  <c r="R9" i="20"/>
  <c r="T5" i="24"/>
  <c r="T9" i="24"/>
  <c r="S9" i="24"/>
  <c r="S5" i="24"/>
  <c r="S42" i="55"/>
  <c r="M5" i="23"/>
  <c r="M9" i="23"/>
  <c r="S9" i="18"/>
  <c r="S5" i="18"/>
  <c r="R42" i="48"/>
  <c r="O5" i="39"/>
  <c r="O9" i="39"/>
  <c r="V5" i="27"/>
  <c r="V9" i="27"/>
  <c r="L42" i="53"/>
  <c r="S5" i="29"/>
  <c r="S9" i="29"/>
  <c r="O42" i="51"/>
  <c r="Q5" i="30"/>
  <c r="Q9" i="30"/>
  <c r="U9" i="29"/>
  <c r="U5" i="29"/>
  <c r="P5" i="39"/>
  <c r="P9" i="39"/>
  <c r="V42" i="53"/>
  <c r="V42" i="50"/>
  <c r="H5" i="4"/>
  <c r="M9" i="33"/>
  <c r="M5" i="33"/>
  <c r="W9" i="35"/>
  <c r="W5" i="35"/>
  <c r="M42" i="56"/>
  <c r="P5" i="43"/>
  <c r="P9" i="43"/>
  <c r="L9" i="42"/>
  <c r="L5" i="42"/>
  <c r="Q5" i="23"/>
  <c r="Q9" i="23"/>
  <c r="L9" i="23"/>
  <c r="L5" i="23"/>
  <c r="Q5" i="39"/>
  <c r="Q9" i="39"/>
  <c r="U42" i="55"/>
  <c r="T9" i="41"/>
  <c r="T5" i="41"/>
  <c r="V5" i="19"/>
  <c r="V9" i="19"/>
  <c r="P5" i="41"/>
  <c r="P9" i="41"/>
  <c r="R9" i="34"/>
  <c r="R5" i="34"/>
  <c r="U9" i="41"/>
  <c r="U5" i="41"/>
  <c r="W5" i="18"/>
  <c r="W9" i="18"/>
  <c r="W11" i="29"/>
  <c r="M42" i="49"/>
  <c r="U9" i="43"/>
  <c r="T42" i="50"/>
  <c r="R42" i="52"/>
  <c r="R9" i="19"/>
  <c r="R5" i="19"/>
  <c r="N5" i="25"/>
  <c r="N9" i="25"/>
  <c r="L42" i="58"/>
  <c r="N9" i="35"/>
  <c r="N5" i="35"/>
  <c r="O5" i="3"/>
  <c r="O9" i="3"/>
  <c r="O42" i="48"/>
  <c r="Q5" i="29"/>
  <c r="Q9" i="29"/>
  <c r="N5" i="40"/>
  <c r="N9" i="40"/>
  <c r="S5" i="27"/>
  <c r="S9" i="27"/>
  <c r="M9" i="29"/>
  <c r="M5" i="29"/>
  <c r="S42" i="54"/>
  <c r="Q5" i="43"/>
  <c r="Q9" i="43"/>
  <c r="L5" i="25"/>
  <c r="L9" i="25"/>
  <c r="J9" i="31"/>
  <c r="J5" i="31"/>
  <c r="U9" i="28"/>
  <c r="P5" i="28"/>
  <c r="P9" i="28"/>
  <c r="L42" i="55"/>
  <c r="W9" i="37"/>
  <c r="W5" i="37"/>
  <c r="V5" i="33"/>
  <c r="V9" i="33"/>
  <c r="P5" i="34"/>
  <c r="P9" i="34"/>
  <c r="R42" i="56"/>
  <c r="U9" i="30"/>
  <c r="U5" i="30"/>
  <c r="T9" i="35"/>
  <c r="T5" i="35"/>
  <c r="U9" i="3"/>
  <c r="U5" i="3"/>
  <c r="U42" i="52"/>
  <c r="O5" i="19"/>
  <c r="O9" i="19"/>
  <c r="V5" i="34"/>
  <c r="V9" i="34"/>
  <c r="J42" i="48"/>
  <c r="N42" i="55"/>
  <c r="S42" i="48"/>
  <c r="P9" i="22"/>
  <c r="P5" i="22"/>
  <c r="T9" i="40"/>
  <c r="T5" i="40"/>
  <c r="K5" i="32"/>
  <c r="K9" i="32"/>
  <c r="S9" i="30"/>
  <c r="S5" i="30"/>
  <c r="S5" i="35"/>
  <c r="S9" i="35"/>
  <c r="P42" i="49"/>
  <c r="H9" i="9"/>
  <c r="R5" i="22"/>
  <c r="R9" i="22"/>
  <c r="V5" i="32"/>
  <c r="V9" i="32"/>
  <c r="N9" i="23"/>
  <c r="N5" i="23"/>
  <c r="U9" i="42"/>
  <c r="U5" i="42"/>
  <c r="P42" i="54"/>
  <c r="O42" i="56"/>
  <c r="W5" i="34"/>
  <c r="W9" i="34"/>
  <c r="U9" i="34"/>
  <c r="U5" i="34"/>
  <c r="M5" i="34"/>
  <c r="M9" i="34"/>
  <c r="K42" i="48"/>
  <c r="V5" i="37"/>
  <c r="V9" i="37"/>
  <c r="K5" i="29"/>
  <c r="K9" i="29"/>
  <c r="Q9" i="34"/>
  <c r="Q5" i="34"/>
  <c r="M5" i="41"/>
  <c r="M9" i="41"/>
  <c r="N5" i="22"/>
  <c r="N9" i="22"/>
  <c r="W9" i="30"/>
  <c r="W5" i="30"/>
  <c r="V42" i="52"/>
  <c r="V42" i="55"/>
  <c r="P9" i="35"/>
  <c r="P5" i="35"/>
  <c r="S42" i="49"/>
  <c r="O5" i="32"/>
  <c r="O9" i="32"/>
  <c r="L9" i="29"/>
  <c r="L5" i="29"/>
  <c r="S5" i="34"/>
  <c r="S9" i="34"/>
  <c r="T9" i="32"/>
  <c r="T5" i="32"/>
  <c r="W9" i="39"/>
  <c r="W5" i="39"/>
  <c r="M5" i="42"/>
  <c r="M9" i="42"/>
  <c r="R5" i="27"/>
  <c r="R9" i="27"/>
  <c r="K9" i="30"/>
  <c r="K5" i="30"/>
  <c r="O9" i="25"/>
  <c r="O5" i="25"/>
  <c r="L5" i="35"/>
  <c r="L9" i="35"/>
  <c r="U42" i="54"/>
  <c r="V5" i="22"/>
  <c r="V9" i="22"/>
  <c r="S42" i="51"/>
  <c r="K42" i="52"/>
  <c r="U5" i="20"/>
  <c r="U9" i="20"/>
  <c r="S9" i="46"/>
  <c r="J9" i="35"/>
  <c r="J5" i="35"/>
  <c r="S5" i="33"/>
  <c r="S9" i="33"/>
  <c r="T9" i="18"/>
  <c r="T5" i="18"/>
  <c r="Q5" i="40"/>
  <c r="Q9" i="40"/>
  <c r="O42" i="52"/>
  <c r="O42" i="55"/>
  <c r="N5" i="32"/>
  <c r="N9" i="32"/>
  <c r="O5" i="43"/>
  <c r="O9" i="43"/>
  <c r="H9" i="7"/>
  <c r="O5" i="29"/>
  <c r="O9" i="29"/>
  <c r="S42" i="56"/>
  <c r="L42" i="49"/>
  <c r="N42" i="49"/>
  <c r="S5" i="39"/>
  <c r="S9" i="39"/>
  <c r="T5" i="42"/>
  <c r="T9" i="42"/>
  <c r="R5" i="40"/>
  <c r="R9" i="40"/>
  <c r="N5" i="42"/>
  <c r="N9" i="42"/>
  <c r="K42" i="49"/>
  <c r="H5" i="13"/>
  <c r="H5" i="15"/>
  <c r="S5" i="42"/>
  <c r="S9" i="42"/>
  <c r="J5" i="40"/>
  <c r="J9" i="40"/>
  <c r="R9" i="39"/>
  <c r="R5" i="39"/>
  <c r="N42" i="54"/>
  <c r="H5" i="9"/>
  <c r="K5" i="42"/>
  <c r="K9" i="42"/>
  <c r="N42" i="52"/>
  <c r="T5" i="27"/>
  <c r="T9" i="27"/>
  <c r="S9" i="3"/>
  <c r="S5" i="3"/>
  <c r="L9" i="31"/>
  <c r="L5" i="31"/>
  <c r="H5" i="5"/>
  <c r="N42" i="51"/>
  <c r="O42" i="49"/>
  <c r="U9" i="37"/>
  <c r="U5" i="37"/>
  <c r="W11" i="27"/>
  <c r="Q5" i="28"/>
  <c r="Q9" i="28"/>
  <c r="M42" i="50"/>
  <c r="S9" i="37"/>
  <c r="S5" i="37"/>
  <c r="J9" i="32"/>
  <c r="J5" i="32"/>
  <c r="J42" i="55"/>
  <c r="U5" i="35"/>
  <c r="U9" i="35"/>
  <c r="Q9" i="18"/>
  <c r="Q5" i="18"/>
  <c r="Q5" i="19"/>
  <c r="Q9" i="19"/>
  <c r="L42" i="56"/>
  <c r="T9" i="22"/>
  <c r="T5" i="22"/>
  <c r="J42" i="56"/>
  <c r="U5" i="27"/>
  <c r="U9" i="27"/>
  <c r="M42" i="48"/>
  <c r="P42" i="55"/>
  <c r="S5" i="19"/>
  <c r="S9" i="19"/>
  <c r="U9" i="32"/>
  <c r="U5" i="32"/>
  <c r="N9" i="39"/>
  <c r="N5" i="39"/>
  <c r="K42" i="50"/>
  <c r="Q42" i="55"/>
  <c r="R42" i="53"/>
  <c r="L9" i="41"/>
  <c r="L5" i="41"/>
  <c r="Q5" i="46"/>
  <c r="Q9" i="46"/>
  <c r="Q42" i="52"/>
  <c r="Q42" i="56"/>
  <c r="Q42" i="51"/>
  <c r="R42" i="55"/>
  <c r="J5" i="29"/>
  <c r="J9" i="29"/>
  <c r="S42" i="52"/>
  <c r="O5" i="46"/>
  <c r="O9" i="46"/>
  <c r="H9" i="15"/>
  <c r="V9" i="24"/>
  <c r="V5" i="24"/>
  <c r="K5" i="31"/>
  <c r="K9" i="31"/>
  <c r="L5" i="24"/>
  <c r="L9" i="24"/>
  <c r="J9" i="42"/>
  <c r="J5" i="42"/>
  <c r="Q42" i="49"/>
  <c r="N11" i="3"/>
  <c r="N5" i="21"/>
  <c r="N9" i="21"/>
  <c r="V5" i="25"/>
  <c r="V9" i="25"/>
  <c r="O5" i="28"/>
  <c r="O9" i="28"/>
  <c r="Q5" i="21"/>
  <c r="Q9" i="21"/>
  <c r="K5" i="21"/>
  <c r="K9" i="21"/>
  <c r="N5" i="46"/>
  <c r="N9" i="46"/>
  <c r="Q5" i="32"/>
  <c r="Q9" i="32"/>
  <c r="Q5" i="35"/>
  <c r="Q9" i="35"/>
  <c r="U9" i="46"/>
  <c r="V9" i="18"/>
  <c r="V5" i="18"/>
  <c r="L42" i="48"/>
  <c r="K42" i="55"/>
  <c r="T9" i="29"/>
  <c r="T5" i="29"/>
  <c r="N9" i="33"/>
  <c r="N5" i="33"/>
  <c r="O9" i="20"/>
  <c r="O5" i="20"/>
  <c r="R9" i="24"/>
  <c r="R5" i="24"/>
  <c r="O42" i="54"/>
  <c r="P5" i="29"/>
  <c r="P9" i="29"/>
  <c r="L5" i="33"/>
  <c r="L9" i="33"/>
  <c r="T9" i="25"/>
  <c r="T5" i="25"/>
  <c r="V9" i="35"/>
  <c r="V5" i="35"/>
  <c r="P9" i="30"/>
  <c r="P5" i="30"/>
  <c r="R9" i="37"/>
  <c r="R5" i="37"/>
  <c r="M42" i="52"/>
  <c r="M42" i="55"/>
  <c r="M9" i="22"/>
  <c r="M5" i="22"/>
  <c r="P9" i="46"/>
  <c r="P5" i="46"/>
  <c r="P9" i="25"/>
  <c r="P5" i="25"/>
  <c r="R9" i="42"/>
  <c r="R5" i="42"/>
  <c r="K42" i="51"/>
  <c r="H5" i="7"/>
  <c r="J42" i="52"/>
  <c r="K42" i="56"/>
  <c r="T42" i="52"/>
  <c r="Q9" i="3"/>
  <c r="Q5" i="3"/>
  <c r="L5" i="34"/>
  <c r="L9" i="34"/>
  <c r="N42" i="50"/>
  <c r="R42" i="54"/>
  <c r="Q42" i="50"/>
  <c r="H9" i="16"/>
  <c r="H5" i="2"/>
  <c r="R5" i="41"/>
  <c r="R9" i="41"/>
  <c r="K5" i="34"/>
  <c r="K9" i="34"/>
  <c r="U9" i="33"/>
  <c r="U5" i="33"/>
  <c r="T42" i="54"/>
  <c r="M5" i="30"/>
  <c r="M9" i="30"/>
  <c r="W9" i="33"/>
  <c r="W5" i="33"/>
  <c r="Q5" i="41"/>
  <c r="Q9" i="41"/>
  <c r="T9" i="46"/>
  <c r="V5" i="41"/>
  <c r="V9" i="41"/>
  <c r="N5" i="30"/>
  <c r="N9" i="30"/>
  <c r="J5" i="21"/>
  <c r="J9" i="21"/>
  <c r="V9" i="39"/>
  <c r="V5" i="39"/>
  <c r="P42" i="53"/>
  <c r="U9" i="40"/>
  <c r="U5" i="40"/>
  <c r="M5" i="32"/>
  <c r="M9" i="32"/>
  <c r="R9" i="32"/>
  <c r="R5" i="32"/>
  <c r="Q42" i="54" l="1"/>
  <c r="W5" i="27"/>
  <c r="W9" i="27"/>
  <c r="M42" i="47"/>
  <c r="R42" i="47"/>
  <c r="V42" i="47"/>
  <c r="W9" i="29"/>
  <c r="W5" i="29"/>
  <c r="J5" i="3"/>
  <c r="J9" i="3"/>
  <c r="N9" i="3"/>
  <c r="N5" i="3"/>
  <c r="T42" i="47"/>
  <c r="P42" i="47"/>
  <c r="J42" i="47"/>
  <c r="S42" i="47"/>
  <c r="W9" i="25"/>
  <c r="W5" i="25"/>
  <c r="K42" i="47"/>
  <c r="O42" i="47"/>
  <c r="L42" i="47"/>
  <c r="W11" i="19"/>
  <c r="Q42" i="47"/>
  <c r="W11" i="22"/>
  <c r="N42" i="47"/>
  <c r="U42" i="47"/>
  <c r="W5" i="23"/>
  <c r="W9" i="23"/>
  <c r="J42" i="59" l="1"/>
  <c r="K42" i="59"/>
  <c r="V42" i="59"/>
  <c r="R42" i="59"/>
  <c r="S42" i="59"/>
  <c r="T42" i="59"/>
  <c r="M42" i="59"/>
  <c r="L42" i="59"/>
  <c r="O42" i="59"/>
  <c r="W9" i="22"/>
  <c r="W5" i="22"/>
  <c r="P42" i="59"/>
  <c r="N42" i="59"/>
  <c r="Q42" i="59"/>
  <c r="W9" i="19"/>
  <c r="W5" i="19"/>
  <c r="U42" i="59"/>
  <c r="Q42" i="61" l="1"/>
  <c r="S42" i="61"/>
  <c r="V42" i="61"/>
  <c r="U42" i="61"/>
  <c r="N42" i="61"/>
  <c r="O42" i="61"/>
  <c r="L42" i="61"/>
  <c r="R42" i="61"/>
  <c r="J42" i="61"/>
  <c r="P42" i="61"/>
  <c r="M42" i="61"/>
  <c r="T42" i="61"/>
  <c r="K42" i="61"/>
  <c r="H23" i="3"/>
  <c r="H24" i="3"/>
  <c r="AH11" i="3" l="1"/>
  <c r="H13" i="3"/>
  <c r="H18" i="3"/>
  <c r="H21" i="3"/>
  <c r="H16" i="3"/>
  <c r="H14" i="3"/>
  <c r="H19" i="3"/>
  <c r="AI11" i="3"/>
  <c r="H15" i="3"/>
  <c r="H20" i="3"/>
  <c r="H17" i="3"/>
  <c r="AJ11" i="3" l="1"/>
  <c r="AI5" i="3"/>
  <c r="AI9" i="3"/>
  <c r="AH9" i="3"/>
  <c r="H9" i="3" s="1"/>
  <c r="AH5" i="3"/>
  <c r="H11" i="3"/>
  <c r="W11" i="42" l="1"/>
  <c r="W42" i="58"/>
  <c r="W11" i="40"/>
  <c r="H5" i="3"/>
  <c r="W42" i="57"/>
  <c r="W11" i="41"/>
  <c r="AJ5" i="3"/>
  <c r="AJ9" i="3"/>
  <c r="W42" i="52" l="1"/>
  <c r="W5" i="40"/>
  <c r="W9" i="40"/>
  <c r="W42" i="49"/>
  <c r="W42" i="55"/>
  <c r="W42" i="51"/>
  <c r="W42" i="56"/>
  <c r="W42" i="53"/>
  <c r="W9" i="41"/>
  <c r="W5" i="41"/>
  <c r="W42" i="48"/>
  <c r="W42" i="54"/>
  <c r="W42" i="50"/>
  <c r="W9" i="42"/>
  <c r="W5" i="42"/>
  <c r="W42" i="47" l="1"/>
  <c r="W42" i="59" l="1"/>
  <c r="W42" i="61" l="1"/>
</calcChain>
</file>

<file path=xl/sharedStrings.xml><?xml version="1.0" encoding="utf-8"?>
<sst xmlns="http://schemas.openxmlformats.org/spreadsheetml/2006/main" count="13559" uniqueCount="193">
  <si>
    <t>2013/14</t>
  </si>
  <si>
    <t>Source: DWP Statistical and Accounting Data</t>
  </si>
  <si>
    <t>Expenditure £ million, nominal terms</t>
  </si>
  <si>
    <t>Area Code</t>
  </si>
  <si>
    <t>Name</t>
  </si>
  <si>
    <t>Total</t>
  </si>
  <si>
    <t>Attendance Allowance</t>
  </si>
  <si>
    <t>Bereavement Benefit/Widow's Benefit</t>
  </si>
  <si>
    <t>Carer's Allowance</t>
  </si>
  <si>
    <t>Council Tax Benefit</t>
  </si>
  <si>
    <t>Disability Living Allowance</t>
  </si>
  <si>
    <t>of which children</t>
  </si>
  <si>
    <t>of which working age</t>
  </si>
  <si>
    <t>of which pensioners</t>
  </si>
  <si>
    <t>Discretionary Housing Payments</t>
  </si>
  <si>
    <t>Employment And Support Allowance</t>
  </si>
  <si>
    <t>Housing Benefit</t>
  </si>
  <si>
    <t>Incapacity Benefit</t>
  </si>
  <si>
    <t>Income Support</t>
  </si>
  <si>
    <t>of which incapacity benefits</t>
  </si>
  <si>
    <t>of which Lone Parent</t>
  </si>
  <si>
    <t>of which Carer</t>
  </si>
  <si>
    <t>of which Others</t>
  </si>
  <si>
    <t>Industrial Injuries Benefits</t>
  </si>
  <si>
    <t>Jobseeker's Allowance</t>
  </si>
  <si>
    <t>Maternity Allowance</t>
  </si>
  <si>
    <t>Over 75 TV Licences</t>
  </si>
  <si>
    <t>Pension Credit</t>
  </si>
  <si>
    <t>Severe Disablement Allowance</t>
  </si>
  <si>
    <t>State Pension</t>
  </si>
  <si>
    <t>Statutory Maternity Pay</t>
  </si>
  <si>
    <t>Winter Fuel Payments</t>
  </si>
  <si>
    <t>GREAT BRITAIN</t>
  </si>
  <si>
    <t>Of Which claimants living abroad or unknown</t>
  </si>
  <si>
    <t>ENGLAND AND WALES</t>
  </si>
  <si>
    <t>ENGLAND</t>
  </si>
  <si>
    <t>A</t>
  </si>
  <si>
    <t>B</t>
  </si>
  <si>
    <t>D</t>
  </si>
  <si>
    <t>YORKSHIRE AND THE HUMBER</t>
  </si>
  <si>
    <t>E</t>
  </si>
  <si>
    <t>EAST MIDLANDS</t>
  </si>
  <si>
    <t>F</t>
  </si>
  <si>
    <t>WEST MIDLANDS</t>
  </si>
  <si>
    <t>G</t>
  </si>
  <si>
    <t>H</t>
  </si>
  <si>
    <t>LONDON</t>
  </si>
  <si>
    <t>J</t>
  </si>
  <si>
    <t>K</t>
  </si>
  <si>
    <t>WALES</t>
  </si>
  <si>
    <t>SCOTLAND</t>
  </si>
  <si>
    <t>NORTHERN IRELAND</t>
  </si>
  <si>
    <t>of which Minimum Income Guarantee</t>
  </si>
  <si>
    <t>2001/02</t>
  </si>
  <si>
    <t>2002/03</t>
  </si>
  <si>
    <t>2003/04</t>
  </si>
  <si>
    <t>2014/15</t>
  </si>
  <si>
    <t>2004/05</t>
  </si>
  <si>
    <t>2005/06</t>
  </si>
  <si>
    <t>2006/07</t>
  </si>
  <si>
    <t>2007/08</t>
  </si>
  <si>
    <t>2008/09</t>
  </si>
  <si>
    <t>2009/10</t>
  </si>
  <si>
    <t>2010/11</t>
  </si>
  <si>
    <t>2011/12</t>
  </si>
  <si>
    <t>2012/13</t>
  </si>
  <si>
    <t>1996/97</t>
  </si>
  <si>
    <t>1997/98</t>
  </si>
  <si>
    <t>1998/99</t>
  </si>
  <si>
    <t>1999/00</t>
  </si>
  <si>
    <t>2000/01</t>
  </si>
  <si>
    <t>Over 75 TV Licence expenditure by Country and Region</t>
  </si>
  <si>
    <t>Statutory Maternity Pay expenditure by Country and Region</t>
  </si>
  <si>
    <t>Maternity Allowance expenditure by Country and Region</t>
  </si>
  <si>
    <t>Industrial Injuries benefits expenditure by Country and Region</t>
  </si>
  <si>
    <t>Benefit Expenditure by Country and Region 2000/01</t>
  </si>
  <si>
    <t>Attendance Allowance Benefit Expenditure by Country and Region</t>
  </si>
  <si>
    <t>Bereavement Benefit Expenditure by Country and Region</t>
  </si>
  <si>
    <t>Carers Allowance Benefit Expenditure by Country and Region</t>
  </si>
  <si>
    <t>Council Tax Benefit Expenditure by Country and Region</t>
  </si>
  <si>
    <t>Disability Living Allowance Expenditure by Country and Region</t>
  </si>
  <si>
    <t>Disability Living Allowance Expenditure on children by Country and Region</t>
  </si>
  <si>
    <t>Disability Living Allowance Expenditure on working age by Country and Region</t>
  </si>
  <si>
    <t>Disability Living Allowance Expenditure on pensioners by Country and Region</t>
  </si>
  <si>
    <t>Discretionary Housing Payment Expenditure by Country and Region</t>
  </si>
  <si>
    <t>Employment and Support Allowance Expenditure by Country and Region</t>
  </si>
  <si>
    <t>Housing Benefit Expenditure by Country and Region</t>
  </si>
  <si>
    <t>Incapacity Benefit Expenditure by Country and Region</t>
  </si>
  <si>
    <t>Income Support Expenditure by Country and Region</t>
  </si>
  <si>
    <t>Jobseekers Allowance Expenditure  by Country and Region</t>
  </si>
  <si>
    <t>Pension Credit Expenditure  by Country and Region</t>
  </si>
  <si>
    <t>Severe Disablement Expenditure  by Country and Region</t>
  </si>
  <si>
    <t>Severe Disablement working age Expenditure  by Country and Region</t>
  </si>
  <si>
    <t>Severe Disablement pension age Expenditure  by Country and Region</t>
  </si>
  <si>
    <t>State Pension Expenditure  by Country and Region</t>
  </si>
  <si>
    <t>Winter Fuel Payments Expenditure  by Country and Region</t>
  </si>
  <si>
    <t>Income Support on incapacity related Expenditure  by Country and Region</t>
  </si>
  <si>
    <t>Income Support on Lone Parent related Expenditure  by Country and Region</t>
  </si>
  <si>
    <t>Income Support on carer related Expenditure  by Country and Region</t>
  </si>
  <si>
    <t>Income Support on other related Expenditure by Country and Region</t>
  </si>
  <si>
    <t>Proportion of total expenditure identified by region</t>
  </si>
  <si>
    <t>Total identified expenditure</t>
  </si>
  <si>
    <t>of which Category D (non-contributory)</t>
  </si>
  <si>
    <t>of which lump-sum payments</t>
  </si>
  <si>
    <t>of which Graduated Retirement Benefit</t>
  </si>
  <si>
    <t>of which State Second Pension / SERPS</t>
  </si>
  <si>
    <t>of which Basic State Pension</t>
  </si>
  <si>
    <t>Over 75 TV licences</t>
  </si>
  <si>
    <t>of which others</t>
  </si>
  <si>
    <t>of which carers</t>
  </si>
  <si>
    <t>of which lone parents</t>
  </si>
  <si>
    <t>of which on incapacity benefits</t>
  </si>
  <si>
    <t>of which over Guaranteed Credit age</t>
  </si>
  <si>
    <t>of which under Guaranteed Credit age</t>
  </si>
  <si>
    <t>Employment and Support Allowance</t>
  </si>
  <si>
    <t>Bereavement benefits</t>
  </si>
  <si>
    <t>Benefit expenditure in England, £ million, nominal</t>
  </si>
  <si>
    <t>Benefit expenditure in Scotland, £ million, nominal</t>
  </si>
  <si>
    <t>Benefit expenditure in Wales, £ million, nominal</t>
  </si>
  <si>
    <t>Benefit expenditure in Great Britain and overseas, £ million, nominal</t>
  </si>
  <si>
    <t>Benefit expenditure overseas, £ million, nominal</t>
  </si>
  <si>
    <t>Benefit expenditure in Great Britain, £ million, nominal</t>
  </si>
  <si>
    <t>Cold Weather Payments</t>
  </si>
  <si>
    <t>Personal Independence Payment</t>
  </si>
  <si>
    <t>Cold Weather Payments Expenditure by Country and Region</t>
  </si>
  <si>
    <t>Personal Independence Payment Expenditure  by Country and Region</t>
  </si>
  <si>
    <t>Universal Credit</t>
  </si>
  <si>
    <t>Universal Credit expenditure by Country and Region</t>
  </si>
  <si>
    <t>Notes:</t>
  </si>
  <si>
    <t>Expenditure £ million, real terms (2015/16 Prices)</t>
  </si>
  <si>
    <t>Benefit expenditure in England, £ million, real terms (2015/16 prices)</t>
  </si>
  <si>
    <r>
      <rPr>
        <b/>
        <sz val="12"/>
        <rFont val="Arial"/>
        <family val="2"/>
      </rPr>
      <t>Real terms expenditure:</t>
    </r>
    <r>
      <rPr>
        <sz val="12"/>
        <rFont val="Arial"/>
        <family val="2"/>
      </rPr>
      <t xml:space="preserve">
Real terms expenditure (where actual spending has been adjusted to remove the effects of general price level changes (inflation) over time using price levels from a base year) has been calculated using OBR's economic forecast. Real terms figures provide a consistent measurement of change over time.
</t>
    </r>
  </si>
  <si>
    <r>
      <rPr>
        <b/>
        <sz val="12"/>
        <rFont val="Arial"/>
        <family val="2"/>
      </rPr>
      <t>Personal Independence Payment</t>
    </r>
    <r>
      <rPr>
        <sz val="12"/>
        <rFont val="Arial"/>
        <family val="2"/>
      </rPr>
      <t xml:space="preserve">
Personal Independence Payment: This was introduced in 2013/14 to replace working age Disability Living Allowance (DLA).  From October 2013 existing DLA customers aged 16 - 64 will be reassessed for Personal Independence Payment.
</t>
    </r>
  </si>
  <si>
    <t>Total GB Expenditure</t>
  </si>
  <si>
    <t>Total identified expenditure by region</t>
  </si>
  <si>
    <t>Total identified expenditure by Local Authority</t>
  </si>
  <si>
    <t>Proportion of total expenditure identified by Local Authority</t>
  </si>
  <si>
    <t>Total identified expenditure by Parliamentary Constituency</t>
  </si>
  <si>
    <t>Proportion of total expenditure identified by Parliamentary Constituency</t>
  </si>
  <si>
    <r>
      <rPr>
        <b/>
        <sz val="12"/>
        <rFont val="Arial"/>
        <family val="2"/>
      </rPr>
      <t xml:space="preserve">Expenditure coverage:
</t>
    </r>
    <r>
      <rPr>
        <sz val="12"/>
        <rFont val="Arial"/>
        <family val="2"/>
      </rPr>
      <t>Percentage of benefit expenditure covered by Local Authority, Parliamentary Constituency and Region can be found in the table labelled % of Expenditure covered.</t>
    </r>
  </si>
  <si>
    <r>
      <rPr>
        <b/>
        <sz val="12"/>
        <rFont val="Arial"/>
        <family val="2"/>
      </rPr>
      <t>Past years:</t>
    </r>
    <r>
      <rPr>
        <sz val="12"/>
        <rFont val="Arial"/>
        <family val="2"/>
      </rPr>
      <t xml:space="preserve">
Income Support, Housing Benefit and Council Tax Benefit figures from 2000/01 to 2004/05 include small amounts of expenditure on asylum seekers, which were reimbursed by the National Asylum Support Service and are not included in the totals presented in the national level outturn and forecast expenditure tables published on www.Gov.uk.
The Winter Fuel Payment figure for 2004/05 includes an additional amount reflecting the one-off Over 70s Payment made in that year which is included as separate entries in the total presented in the national level expenditure tables.  The Winter Fuel Payment figure for 2005/06 includes additional amounts reflecting one-off expenditure for Over 60s Payment and Over 70s Payment which are included as separate entries in the national level outturn and forecast expenditure tables published on www.Gov.uk.</t>
    </r>
  </si>
  <si>
    <r>
      <rPr>
        <b/>
        <sz val="12"/>
        <rFont val="Arial"/>
        <family val="2"/>
      </rPr>
      <t>Housing Benefit, Discretionary Housing Payments and Council Tax Benefit</t>
    </r>
    <r>
      <rPr>
        <sz val="12"/>
        <rFont val="Arial"/>
        <family val="2"/>
      </rPr>
      <t xml:space="preserve"> 
Housing Benefit, Discretionary Housing Payments and Council Tax Benefit expenditure includes amounts paid by Local Authorities</t>
    </r>
    <r>
      <rPr>
        <sz val="12"/>
        <rFont val="Arial"/>
        <family val="2"/>
      </rPr>
      <t>.  Council Tax Benefit was devolved to Local Authorities from April 2013/14.</t>
    </r>
  </si>
  <si>
    <t>Benefit Expenditure by Country and Region 2001/02</t>
  </si>
  <si>
    <t>Benefit Expenditure by Country and Region 2002/03</t>
  </si>
  <si>
    <t>Benefit Expenditure by Country and Region 2003/04</t>
  </si>
  <si>
    <t>Benefit Expenditure by Country and Region 2004/05</t>
  </si>
  <si>
    <t>Benefit Expenditure by Country and Region 2005/06</t>
  </si>
  <si>
    <t>Benefit Expenditure by Country and Region 2006/07</t>
  </si>
  <si>
    <t>Benefit Expenditure by Country and Region 2007/08</t>
  </si>
  <si>
    <t>Benefit Expenditure by Country and Region 2008/09</t>
  </si>
  <si>
    <t>Benefit Expenditure by Country and Region 2009/10</t>
  </si>
  <si>
    <t>Benefit Expenditure by Country and Region 2010/11</t>
  </si>
  <si>
    <t>Benefit Expenditure by Country and Region 2011/12</t>
  </si>
  <si>
    <t>Benefit Expenditure by Country and Region 2012/13</t>
  </si>
  <si>
    <t>Benefit Expenditure by Country and Region 2013/14</t>
  </si>
  <si>
    <t>Benefit Expenditure by Country and Region 2014/15</t>
  </si>
  <si>
    <t>Income Support Expenditure on Minimum Income Guarantee by Country and Region</t>
  </si>
  <si>
    <t>It is not possible to attribute spending below Great Britain level for all benefits for all years: some benefits may only be available for certain geographies, or certain breakdowns are only available for certain years. Usually the scope of what is possible has improved over time.
These tables do not attempt to attribute spending by geography for the benefits where the information is not available. This is in contrast to some other publications, such as the Country and Regional Analysis of the Public Expenditure Statistical Analyses, where proxy information is used to assign expenditure to regions for the smaller benefits.
The table below shows the proportion of total DWP benefit spending that is available in each year by region, Local Authority or Parliamentary Constituency, so that users can gauge the extent of possible distortions in the information resulting from incomplete coverage for some benefits or years.  Please note that the figure below for total GB expenditure excludes expenditure relating to Northern Ireland Over 75 TV licences which is included in the individual year totals of the expenditure by region tables.
Expenditure identified by region for 1996/97 to 1998/99 includes State Pension expenditure which is only available by country and not broken down by Local Authority or Parliamentary Constituency in these three years.</t>
  </si>
  <si>
    <r>
      <rPr>
        <b/>
        <sz val="12"/>
        <rFont val="Arial"/>
        <family val="2"/>
      </rPr>
      <t>Basis for these estimates:</t>
    </r>
    <r>
      <rPr>
        <sz val="12"/>
        <rFont val="Arial"/>
        <family val="2"/>
      </rPr>
      <t xml:space="preserve">
Outturn figures are consistent with expenditure information published on www.Gov.uk.  The expenditure depicted for 2014/15 includes updated outturn figures so may vary to those published in the Department's accounts.  
Except for Housing Benefit and Council Tax Benefit, expenditure at a regional level is estimated using National Statistics benefit caseload and average amounts of benefit paid published data, applied to outturn expenditure totals.  This implicitly assumes that overpayments and other adjustments to total benefit spend are spread pro-rata across the regions.   Expenditure on Housing Benefit and Statutory Maternity Payments in prior years have been updated with latest information.</t>
    </r>
  </si>
  <si>
    <t>Industrial Injuries Disablement Benefit expenditure by Country and Region</t>
  </si>
  <si>
    <t>Industrial Injuries Disablement Benefit</t>
  </si>
  <si>
    <t xml:space="preserve"> </t>
  </si>
  <si>
    <t/>
  </si>
  <si>
    <r>
      <t xml:space="preserve">Industrial Injuries Disablement Benefit
</t>
    </r>
    <r>
      <rPr>
        <sz val="12"/>
        <rFont val="Arial"/>
        <family val="2"/>
      </rPr>
      <t>Industrial Injuries Disablement Benefit is expenditure purely on Industrial Injuries Disablement Benefit, it does not include any expenditure on Industrial Death Benefit or Other Industrial Injuries Benefit. Total expenditure will therefore differ to total industrial injuries benefits expenditure in other published expenditure tables.</t>
    </r>
  </si>
  <si>
    <t>NORTH EAST ENGLAND</t>
  </si>
  <si>
    <t xml:space="preserve">Universal Credit:
Universal Credit was introduced in October 2013. This will gradually replace Income Support, income-based Jobseeker's Allowance, income-based Employment and Support Allowance and Housing Benefit, along with Child Tax Credit and Working Tax Credit (delivered by Her Majesty's Revenue &amp; Customs at present).  
Universal Credit expenditure has been allocated across countries and regions using caseload statistics only, as no statistics on amounts of benefit are currently published. This allocation for the years 2013/14 and 2014/15 may be revised subsequently in the light of more detailed information. However, it is unlikely that the figures would be materially different as a result. Expenditure is concentrated in the NORTH WEST ENGLAND in both years as this is where Universal Credit was initially introduced.
</t>
  </si>
  <si>
    <t xml:space="preserve">NORTH WEST ENGLAND </t>
  </si>
  <si>
    <t>EAST ENGLAND</t>
  </si>
  <si>
    <t>SOUTH EAST ENGLAND</t>
  </si>
  <si>
    <t>SOUTH WEST ENGLAND</t>
  </si>
  <si>
    <t>Benefit expenditure in Great Britain, real terms (2015/16 prices)</t>
  </si>
  <si>
    <t>Benefit expenditure in North East England, £ million, nominal</t>
  </si>
  <si>
    <t>Benefit expenditure in North East England, £ million, real terms (2015/16 prices)</t>
  </si>
  <si>
    <t>Benefit expenditure in North West England, £ million, nominal</t>
  </si>
  <si>
    <t>Benefit expenditure in North West England, £ million, real terms (2015/16 prices)</t>
  </si>
  <si>
    <t>Benefit expenditure in Yorkshire and The Humber, £ million, nominal</t>
  </si>
  <si>
    <t>Benefit expenditure in Yorkshire and The Humber, £ million, real terms (2015/16 prices)</t>
  </si>
  <si>
    <t>Benefit expenditure in East Midlands, £ million, nominal</t>
  </si>
  <si>
    <t>Benefit expenditure in East Midlands, £ million, real terms (2015/16 prices)</t>
  </si>
  <si>
    <t>Benefit expenditure in West Midlands, £ million, nominal</t>
  </si>
  <si>
    <t>Benefit expenditure in West Midlands, £ million, real terms (2015/16 prices)</t>
  </si>
  <si>
    <t>Benefit expenditure in East England, £ million, nominal</t>
  </si>
  <si>
    <t>Benefit expenditure in East England, £ million, real terms (2015/16 prices)</t>
  </si>
  <si>
    <t>Benefit expenditure in London, £ million, nominal</t>
  </si>
  <si>
    <t>Benefit expenditure in London, £ million, real terms (2015/16 prices)</t>
  </si>
  <si>
    <t>Benefit expenditure in South East England, £ million, nominal</t>
  </si>
  <si>
    <t>Benefit expenditure in South East England, £ million, real terms (2015/16 prices)</t>
  </si>
  <si>
    <t>Benefit expenditure in South West England, £ million, nominal</t>
  </si>
  <si>
    <t>Benefit expenditure in South West England, £ million, real terms (2015/16 prices)</t>
  </si>
  <si>
    <t>Benefit expenditure in Scotland, £ million, real terms (2015/16 prices)</t>
  </si>
  <si>
    <t>Benefit expenditure in Wales, £ million, real terms (2015/16 prices)</t>
  </si>
  <si>
    <t>Benefit expenditure in Great Britain, £ million, real terms (2015/16 prices)</t>
  </si>
  <si>
    <t>Benefit expenditure overseas, £ million, real terms (2015/16 prices)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</si>
</sst>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0.0%"/>
    <numFmt numFmtId="165" formatCode="#,##0.000"/>
    <numFmt numFmtId="166" formatCode="_-* #,##0.0_-;\-* #,##0.0_-;_-* &quot;-&quot;??_-;_-@_-"/>
    <numFmt numFmtId="167" formatCode="#,##0.0"/>
    <numFmt numFmtId="168" formatCode="#,##0.0000"/>
    <numFmt numFmtId="169" formatCode="_-* #,##0_-;\-* #,##0_-;_-* &quot;-&quot;??_-;_-@_-"/>
    <numFmt numFmtId="170" formatCode="0.0"/>
    <numFmt numFmtId="171" formatCode="#,##0.00000000000000000"/>
    <numFmt numFmtId="172" formatCode="0.000"/>
    <numFmt numFmtId="173" formatCode="#,##0.000000000000000"/>
    <numFmt numFmtId="174" formatCode="#,##0.0000000000000000"/>
    <numFmt numFmtId="175" formatCode="0.00000000%"/>
    <numFmt numFmtId="176" formatCode="0.00000"/>
    <numFmt numFmtId="177" formatCode="_-* #,##0.0000_-;\-* #,##0.0000_-;_-* &quot;-&quot;??_-;_-@_-"/>
    <numFmt numFmtId="178" formatCode="_-* #,##0.000_-;\-* #,##0.000_-;_-* &quot;-&quot;??_-;_-@_-"/>
    <numFmt numFmtId="179" formatCode="#,##0.00000"/>
    <numFmt numFmtId="180" formatCode="[&lt;0.5]&quot;#&quot;;###,###"/>
    <numFmt numFmtId="181" formatCode="#,##0\ ;\-#,##0\ ;\-\ "/>
    <numFmt numFmtId="182" formatCode="#,##0.0\ ;\-#,##0.0\ ;\-\ "/>
    <numFmt numFmtId="183" formatCode="#,##0.00\ ;\-#,##0.00\ ;\-\ "/>
  </numFmts>
  <fonts count="20" x14ac:knownFonts="1">
    <font>
      <sz val="12"/>
      <color theme="1"/>
      <name val="Arial"/>
      <family val="2"/>
    </font>
    <font>
      <sz val="12"/>
      <name val="Arial"/>
      <family val="2"/>
    </font>
    <font>
      <sz val="12"/>
      <name val="Arial"/>
      <family val="2"/>
    </font>
    <font>
      <sz val="12"/>
      <name val="Arial"/>
      <family val="2"/>
    </font>
    <font>
      <sz val="12"/>
      <name val="Arial"/>
      <family val="2"/>
    </font>
    <font>
      <sz val="12"/>
      <color theme="1"/>
      <name val="Arial"/>
      <family val="2"/>
    </font>
    <font>
      <b/>
      <sz val="12"/>
      <name val="Arial"/>
      <family val="2"/>
    </font>
    <font>
      <b/>
      <sz val="14"/>
      <name val="Arial"/>
      <family val="2"/>
    </font>
    <font>
      <sz val="10"/>
      <name val="Arial"/>
      <family val="2"/>
    </font>
    <font>
      <sz val="12"/>
      <name val="Arial"/>
      <family val="2"/>
    </font>
    <font>
      <b/>
      <sz val="10"/>
      <name val="Arial"/>
      <family val="2"/>
    </font>
    <font>
      <i/>
      <sz val="12"/>
      <name val="Arial"/>
      <family val="2"/>
    </font>
    <font>
      <b/>
      <sz val="12"/>
      <color indexed="10"/>
      <name val="Arial"/>
      <family val="2"/>
    </font>
    <font>
      <u/>
      <sz val="10"/>
      <color indexed="12"/>
      <name val="Arial"/>
      <family val="2"/>
    </font>
    <font>
      <sz val="10"/>
      <color indexed="10"/>
      <name val="Arial"/>
      <family val="2"/>
    </font>
    <font>
      <b/>
      <sz val="12"/>
      <color theme="1"/>
      <name val="Arial"/>
      <family val="2"/>
    </font>
    <font>
      <b/>
      <sz val="9"/>
      <name val="Arial"/>
      <family val="2"/>
    </font>
    <font>
      <sz val="10"/>
      <name val="Arial"/>
      <family val="2"/>
    </font>
    <font>
      <sz val="12"/>
      <color theme="3" tint="0.39997558519241921"/>
      <name val="Arial"/>
      <family val="2"/>
    </font>
    <font>
      <sz val="10"/>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ck">
        <color indexed="64"/>
      </bottom>
      <diagonal/>
    </border>
    <border>
      <left/>
      <right/>
      <top style="thick">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thick">
        <color indexed="64"/>
      </top>
      <bottom style="thin">
        <color indexed="64"/>
      </bottom>
      <diagonal/>
    </border>
  </borders>
  <cellStyleXfs count="10">
    <xf numFmtId="0" fontId="0" fillId="0" borderId="0"/>
    <xf numFmtId="43" fontId="5" fillId="0" borderId="0" applyFont="0" applyFill="0" applyBorder="0" applyAlignment="0" applyProtection="0"/>
    <xf numFmtId="9" fontId="5" fillId="0" borderId="0" applyFont="0" applyFill="0" applyBorder="0" applyAlignment="0" applyProtection="0"/>
    <xf numFmtId="0" fontId="13" fillId="0" borderId="0" applyNumberFormat="0" applyFill="0" applyBorder="0" applyAlignment="0" applyProtection="0">
      <alignment vertical="top"/>
      <protection locked="0"/>
    </xf>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0" fontId="17" fillId="0" borderId="0"/>
    <xf numFmtId="0" fontId="19" fillId="0" borderId="0"/>
  </cellStyleXfs>
  <cellXfs count="214">
    <xf numFmtId="0" fontId="0" fillId="0" borderId="0" xfId="0"/>
    <xf numFmtId="0" fontId="6" fillId="2" borderId="0" xfId="0" applyFont="1" applyFill="1" applyBorder="1" applyAlignment="1">
      <alignment horizontal="left"/>
    </xf>
    <xf numFmtId="0" fontId="6" fillId="2" borderId="0" xfId="0" applyFont="1" applyFill="1" applyBorder="1"/>
    <xf numFmtId="0" fontId="7" fillId="2" borderId="0" xfId="0" applyFont="1" applyFill="1" applyBorder="1" applyAlignment="1">
      <alignment horizontal="left"/>
    </xf>
    <xf numFmtId="0" fontId="6" fillId="2" borderId="0" xfId="0" applyFont="1" applyFill="1" applyBorder="1" applyAlignment="1">
      <alignment horizontal="center"/>
    </xf>
    <xf numFmtId="0" fontId="8" fillId="2" borderId="0" xfId="0" applyFont="1" applyFill="1" applyBorder="1"/>
    <xf numFmtId="0" fontId="9" fillId="2" borderId="0" xfId="0" applyFont="1" applyFill="1" applyBorder="1" applyAlignment="1">
      <alignment horizontal="left"/>
    </xf>
    <xf numFmtId="0" fontId="9" fillId="2" borderId="0" xfId="0" applyFont="1" applyFill="1" applyAlignment="1">
      <alignment horizontal="left"/>
    </xf>
    <xf numFmtId="0" fontId="10" fillId="2" borderId="0" xfId="0" applyFont="1" applyFill="1" applyAlignment="1">
      <alignment horizontal="center"/>
    </xf>
    <xf numFmtId="0" fontId="8" fillId="2" borderId="0" xfId="0" applyFont="1" applyFill="1"/>
    <xf numFmtId="0" fontId="8" fillId="2" borderId="0" xfId="0" applyFont="1" applyFill="1" applyAlignment="1">
      <alignment horizontal="center"/>
    </xf>
    <xf numFmtId="0" fontId="10" fillId="2" borderId="1" xfId="0" applyFont="1" applyFill="1" applyBorder="1" applyAlignment="1"/>
    <xf numFmtId="0" fontId="6" fillId="2" borderId="2" xfId="0" applyFont="1" applyFill="1" applyBorder="1" applyAlignment="1">
      <alignment horizontal="left" vertical="center" indent="1"/>
    </xf>
    <xf numFmtId="0" fontId="6" fillId="2" borderId="3" xfId="0" applyFont="1" applyFill="1" applyBorder="1" applyAlignment="1">
      <alignment horizontal="left" vertical="center" inden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6" fillId="2" borderId="0" xfId="0" applyFont="1" applyFill="1" applyAlignment="1">
      <alignment horizontal="left"/>
    </xf>
    <xf numFmtId="0" fontId="6" fillId="2" borderId="0" xfId="0" applyFont="1" applyFill="1"/>
    <xf numFmtId="3" fontId="6" fillId="2" borderId="5" xfId="1" applyNumberFormat="1" applyFont="1" applyFill="1" applyBorder="1" applyAlignment="1">
      <alignment horizontal="center"/>
    </xf>
    <xf numFmtId="3" fontId="6" fillId="2" borderId="0" xfId="1" applyNumberFormat="1" applyFont="1" applyFill="1" applyAlignment="1">
      <alignment horizontal="center"/>
    </xf>
    <xf numFmtId="166" fontId="6" fillId="2" borderId="5" xfId="1" applyNumberFormat="1" applyFont="1" applyFill="1" applyBorder="1" applyAlignment="1">
      <alignment horizontal="center"/>
    </xf>
    <xf numFmtId="166" fontId="6" fillId="2" borderId="0" xfId="1" applyNumberFormat="1" applyFont="1" applyFill="1" applyAlignment="1">
      <alignment horizontal="center"/>
    </xf>
    <xf numFmtId="167" fontId="6" fillId="2" borderId="0" xfId="1" applyNumberFormat="1" applyFont="1" applyFill="1" applyAlignment="1">
      <alignment horizontal="center"/>
    </xf>
    <xf numFmtId="167" fontId="6" fillId="2" borderId="0" xfId="1" applyNumberFormat="1" applyFont="1" applyFill="1" applyBorder="1" applyAlignment="1">
      <alignment horizontal="center"/>
    </xf>
    <xf numFmtId="0" fontId="10" fillId="2" borderId="0" xfId="0" applyFont="1" applyFill="1" applyAlignment="1">
      <alignment horizontal="left"/>
    </xf>
    <xf numFmtId="0" fontId="10" fillId="2" borderId="0" xfId="0" applyFont="1" applyFill="1"/>
    <xf numFmtId="166" fontId="10" fillId="2" borderId="0" xfId="1" applyNumberFormat="1" applyFont="1" applyFill="1" applyAlignment="1">
      <alignment horizontal="center"/>
    </xf>
    <xf numFmtId="3" fontId="10" fillId="2" borderId="0" xfId="1" applyNumberFormat="1" applyFont="1" applyFill="1" applyAlignment="1">
      <alignment horizontal="center"/>
    </xf>
    <xf numFmtId="0" fontId="0" fillId="2" borderId="0" xfId="0" applyFill="1" applyAlignment="1">
      <alignment horizontal="left"/>
    </xf>
    <xf numFmtId="0" fontId="0" fillId="2" borderId="0" xfId="0" applyFill="1"/>
    <xf numFmtId="3" fontId="5" fillId="2" borderId="0" xfId="1" applyNumberFormat="1" applyFill="1" applyAlignment="1">
      <alignment horizontal="center"/>
    </xf>
    <xf numFmtId="3" fontId="6" fillId="2" borderId="0" xfId="1" applyNumberFormat="1" applyFont="1" applyFill="1" applyBorder="1" applyAlignment="1">
      <alignment horizontal="center"/>
    </xf>
    <xf numFmtId="166" fontId="10" fillId="2" borderId="5" xfId="1" applyNumberFormat="1" applyFont="1" applyFill="1" applyBorder="1" applyAlignment="1">
      <alignment horizontal="center"/>
    </xf>
    <xf numFmtId="167" fontId="6" fillId="2" borderId="5" xfId="1" applyNumberFormat="1" applyFont="1" applyFill="1" applyBorder="1" applyAlignment="1">
      <alignment horizontal="center"/>
    </xf>
    <xf numFmtId="0" fontId="6" fillId="2" borderId="0" xfId="0" applyFont="1" applyFill="1" applyBorder="1" applyAlignment="1">
      <alignment horizontal="left" vertical="center"/>
    </xf>
    <xf numFmtId="164" fontId="6" fillId="2" borderId="5" xfId="2" applyNumberFormat="1" applyFont="1" applyFill="1" applyBorder="1" applyAlignment="1">
      <alignment horizontal="center" vertical="center"/>
    </xf>
    <xf numFmtId="0" fontId="6" fillId="2" borderId="0" xfId="0" applyFont="1" applyFill="1" applyBorder="1" applyAlignment="1">
      <alignment horizontal="center" vertical="center"/>
    </xf>
    <xf numFmtId="3" fontId="0" fillId="2" borderId="0" xfId="1" applyNumberFormat="1" applyFont="1" applyFill="1" applyAlignment="1">
      <alignment horizontal="center"/>
    </xf>
    <xf numFmtId="0" fontId="15" fillId="2" borderId="0" xfId="0" applyFont="1" applyFill="1" applyAlignment="1">
      <alignment horizontal="left"/>
    </xf>
    <xf numFmtId="0" fontId="15" fillId="2" borderId="0" xfId="0" applyFont="1" applyFill="1"/>
    <xf numFmtId="0" fontId="10" fillId="2" borderId="0" xfId="3" applyFont="1" applyFill="1" applyBorder="1" applyAlignment="1" applyProtection="1"/>
    <xf numFmtId="0" fontId="6" fillId="2" borderId="0" xfId="3" applyFont="1" applyFill="1" applyBorder="1" applyAlignment="1" applyProtection="1"/>
    <xf numFmtId="0" fontId="8" fillId="2" borderId="0" xfId="0" applyFont="1" applyFill="1" applyAlignment="1">
      <alignment horizontal="left"/>
    </xf>
    <xf numFmtId="181" fontId="9" fillId="2" borderId="0" xfId="6" applyNumberFormat="1" applyFont="1" applyFill="1" applyAlignment="1">
      <alignment horizontal="right"/>
    </xf>
    <xf numFmtId="181" fontId="9" fillId="2" borderId="0" xfId="4" applyNumberFormat="1" applyFont="1" applyFill="1"/>
    <xf numFmtId="3" fontId="9" fillId="2" borderId="0" xfId="4" applyNumberFormat="1" applyFont="1" applyFill="1"/>
    <xf numFmtId="182" fontId="9" fillId="2" borderId="0" xfId="6" applyNumberFormat="1" applyFont="1" applyFill="1" applyAlignment="1">
      <alignment horizontal="right"/>
    </xf>
    <xf numFmtId="0" fontId="10" fillId="2" borderId="0" xfId="0" applyFont="1" applyFill="1" applyBorder="1" applyAlignment="1"/>
    <xf numFmtId="183" fontId="9" fillId="2" borderId="0" xfId="6" applyNumberFormat="1" applyFont="1" applyFill="1" applyAlignment="1">
      <alignment horizontal="right"/>
    </xf>
    <xf numFmtId="0" fontId="9" fillId="2" borderId="0" xfId="4" applyFont="1" applyFill="1" applyBorder="1"/>
    <xf numFmtId="0" fontId="9" fillId="2" borderId="0" xfId="4" applyFont="1" applyFill="1"/>
    <xf numFmtId="0" fontId="6" fillId="2" borderId="0" xfId="0" applyFont="1" applyFill="1" applyBorder="1" applyAlignment="1">
      <alignment horizontal="center" vertical="center" wrapText="1"/>
    </xf>
    <xf numFmtId="3" fontId="6" fillId="2" borderId="0" xfId="1" applyNumberFormat="1" applyFont="1" applyFill="1" applyBorder="1"/>
    <xf numFmtId="167" fontId="6" fillId="2" borderId="0" xfId="1" applyNumberFormat="1" applyFont="1" applyFill="1" applyBorder="1"/>
    <xf numFmtId="169" fontId="8" fillId="2" borderId="0" xfId="1" applyNumberFormat="1" applyFont="1" applyFill="1" applyBorder="1"/>
    <xf numFmtId="169" fontId="6" fillId="2" borderId="0" xfId="1" applyNumberFormat="1" applyFont="1" applyFill="1" applyBorder="1"/>
    <xf numFmtId="169" fontId="10" fillId="2" borderId="0" xfId="1" applyNumberFormat="1" applyFont="1" applyFill="1" applyBorder="1"/>
    <xf numFmtId="168" fontId="6" fillId="2" borderId="0" xfId="0" applyNumberFormat="1" applyFont="1" applyFill="1" applyBorder="1" applyAlignment="1">
      <alignment horizontal="center" vertical="center"/>
    </xf>
    <xf numFmtId="3" fontId="6" fillId="2" borderId="0" xfId="0" applyNumberFormat="1" applyFont="1" applyFill="1" applyBorder="1" applyAlignment="1">
      <alignment horizontal="center" vertical="center" wrapText="1"/>
    </xf>
    <xf numFmtId="3" fontId="6" fillId="2" borderId="0" xfId="0" applyNumberFormat="1" applyFont="1" applyFill="1" applyBorder="1"/>
    <xf numFmtId="0" fontId="8" fillId="2" borderId="0" xfId="0" applyFont="1" applyFill="1" applyBorder="1" applyAlignment="1">
      <alignment horizontal="left"/>
    </xf>
    <xf numFmtId="176" fontId="8" fillId="2" borderId="0" xfId="0" applyNumberFormat="1" applyFont="1" applyFill="1"/>
    <xf numFmtId="169" fontId="6" fillId="2" borderId="0" xfId="1" applyNumberFormat="1" applyFont="1" applyFill="1" applyAlignment="1">
      <alignment horizontal="center"/>
    </xf>
    <xf numFmtId="177" fontId="6" fillId="2" borderId="0" xfId="1" applyNumberFormat="1" applyFont="1" applyFill="1" applyAlignment="1">
      <alignment horizontal="center"/>
    </xf>
    <xf numFmtId="3" fontId="9" fillId="2" borderId="0" xfId="0" applyNumberFormat="1" applyFont="1" applyFill="1" applyBorder="1"/>
    <xf numFmtId="169" fontId="9" fillId="2" borderId="0" xfId="1" applyNumberFormat="1" applyFont="1" applyFill="1" applyBorder="1"/>
    <xf numFmtId="166" fontId="6" fillId="2" borderId="0" xfId="1" applyNumberFormat="1" applyFont="1" applyFill="1" applyBorder="1"/>
    <xf numFmtId="0" fontId="15" fillId="2" borderId="0" xfId="0" applyFont="1" applyFill="1" applyBorder="1"/>
    <xf numFmtId="0" fontId="6" fillId="2" borderId="1" xfId="0" applyFont="1" applyFill="1" applyBorder="1"/>
    <xf numFmtId="169" fontId="6" fillId="2" borderId="1" xfId="1" applyNumberFormat="1" applyFont="1" applyFill="1" applyBorder="1"/>
    <xf numFmtId="3" fontId="6" fillId="2" borderId="1" xfId="1" applyNumberFormat="1" applyFont="1" applyFill="1" applyBorder="1" applyAlignment="1">
      <alignment horizontal="center"/>
    </xf>
    <xf numFmtId="0" fontId="6" fillId="2" borderId="1" xfId="0" applyFont="1" applyFill="1" applyBorder="1" applyAlignment="1">
      <alignment horizontal="left"/>
    </xf>
    <xf numFmtId="0" fontId="6" fillId="2" borderId="1" xfId="0" applyFont="1" applyFill="1" applyBorder="1" applyAlignment="1">
      <alignment horizontal="center"/>
    </xf>
    <xf numFmtId="169" fontId="6" fillId="2" borderId="1" xfId="1" applyNumberFormat="1" applyFont="1" applyFill="1" applyBorder="1" applyAlignment="1">
      <alignment horizontal="center"/>
    </xf>
    <xf numFmtId="3" fontId="6" fillId="2" borderId="1" xfId="0" applyNumberFormat="1" applyFont="1" applyFill="1" applyBorder="1"/>
    <xf numFmtId="0" fontId="8" fillId="2" borderId="0" xfId="4" applyFont="1" applyFill="1" applyBorder="1" applyAlignment="1">
      <alignment horizontal="left"/>
    </xf>
    <xf numFmtId="0" fontId="4" fillId="2" borderId="0" xfId="6" applyFont="1" applyFill="1" applyBorder="1" applyAlignment="1">
      <alignment horizontal="left" vertical="top" wrapText="1"/>
    </xf>
    <xf numFmtId="0" fontId="4" fillId="2" borderId="0" xfId="6" applyFont="1" applyFill="1" applyBorder="1" applyAlignment="1">
      <alignment horizontal="left" vertical="top" wrapText="1" indent="2"/>
    </xf>
    <xf numFmtId="0" fontId="6" fillId="2" borderId="0" xfId="0" applyFont="1" applyFill="1" applyAlignment="1">
      <alignment horizontal="left" vertical="top"/>
    </xf>
    <xf numFmtId="0" fontId="10" fillId="2" borderId="0" xfId="0" applyFont="1" applyFill="1" applyBorder="1"/>
    <xf numFmtId="0" fontId="10" fillId="2" borderId="0" xfId="0" applyFont="1" applyFill="1" applyAlignment="1">
      <alignment horizontal="center" vertical="top"/>
    </xf>
    <xf numFmtId="0" fontId="10" fillId="2" borderId="0" xfId="0" applyFont="1" applyFill="1" applyAlignment="1">
      <alignment vertical="top"/>
    </xf>
    <xf numFmtId="0" fontId="10" fillId="2" borderId="0" xfId="0" applyFont="1" applyFill="1" applyBorder="1" applyAlignment="1">
      <alignment vertical="top"/>
    </xf>
    <xf numFmtId="0" fontId="10" fillId="2" borderId="1" xfId="0" applyFont="1" applyFill="1" applyBorder="1" applyAlignment="1">
      <alignment vertical="top"/>
    </xf>
    <xf numFmtId="0" fontId="15" fillId="2" borderId="0" xfId="0" applyFont="1" applyFill="1" applyAlignment="1">
      <alignment vertical="top"/>
    </xf>
    <xf numFmtId="0" fontId="8" fillId="2" borderId="0" xfId="0" applyFont="1" applyFill="1" applyAlignment="1">
      <alignment vertical="top"/>
    </xf>
    <xf numFmtId="0" fontId="0" fillId="2" borderId="0" xfId="0" applyFill="1" applyAlignment="1">
      <alignment vertical="top"/>
    </xf>
    <xf numFmtId="0" fontId="8" fillId="2" borderId="0" xfId="0" applyFont="1" applyFill="1" applyBorder="1" applyAlignment="1">
      <alignment vertical="top"/>
    </xf>
    <xf numFmtId="167" fontId="6" fillId="2" borderId="0" xfId="0" applyNumberFormat="1" applyFont="1" applyFill="1" applyBorder="1"/>
    <xf numFmtId="4" fontId="6" fillId="2" borderId="0" xfId="1" applyNumberFormat="1" applyFont="1" applyFill="1" applyAlignment="1">
      <alignment horizontal="center"/>
    </xf>
    <xf numFmtId="0" fontId="18" fillId="2" borderId="0" xfId="6" applyFont="1" applyFill="1" applyBorder="1" applyAlignment="1">
      <alignment horizontal="left" vertical="top" wrapText="1"/>
    </xf>
    <xf numFmtId="165" fontId="6" fillId="2" borderId="0" xfId="0" applyNumberFormat="1" applyFont="1" applyFill="1" applyBorder="1" applyAlignment="1">
      <alignment horizontal="center" vertical="center"/>
    </xf>
    <xf numFmtId="3" fontId="6" fillId="2" borderId="1" xfId="0" applyNumberFormat="1" applyFont="1" applyFill="1" applyBorder="1" applyAlignment="1">
      <alignment horizontal="center"/>
    </xf>
    <xf numFmtId="0" fontId="6" fillId="2" borderId="0" xfId="0" applyFont="1" applyFill="1" applyAlignment="1">
      <alignment horizontal="center"/>
    </xf>
    <xf numFmtId="3" fontId="6" fillId="2" borderId="0" xfId="0" applyNumberFormat="1" applyFont="1" applyFill="1" applyBorder="1" applyAlignment="1">
      <alignment horizontal="center"/>
    </xf>
    <xf numFmtId="0" fontId="6" fillId="2" borderId="0" xfId="8" applyFont="1" applyFill="1" applyBorder="1" applyAlignment="1">
      <alignment vertical="center" wrapText="1"/>
    </xf>
    <xf numFmtId="0" fontId="9" fillId="2" borderId="0" xfId="8" applyFont="1" applyFill="1" applyBorder="1" applyAlignment="1">
      <alignment wrapText="1"/>
    </xf>
    <xf numFmtId="0" fontId="9" fillId="2" borderId="0" xfId="8" applyFont="1" applyFill="1" applyAlignment="1">
      <alignment wrapText="1"/>
    </xf>
    <xf numFmtId="0" fontId="2" fillId="2" borderId="0" xfId="0" applyFont="1" applyFill="1" applyBorder="1" applyAlignment="1">
      <alignment vertical="top" wrapText="1"/>
    </xf>
    <xf numFmtId="0" fontId="4" fillId="2" borderId="0" xfId="8" applyFont="1" applyFill="1" applyBorder="1" applyAlignment="1">
      <alignment vertical="top" wrapText="1"/>
    </xf>
    <xf numFmtId="0" fontId="9" fillId="2" borderId="0" xfId="8" applyFont="1" applyFill="1" applyBorder="1" applyAlignment="1">
      <alignment vertical="top" wrapText="1"/>
    </xf>
    <xf numFmtId="0" fontId="9" fillId="2" borderId="0" xfId="8" applyFont="1" applyFill="1" applyAlignment="1">
      <alignment vertical="top" wrapText="1"/>
    </xf>
    <xf numFmtId="0" fontId="4" fillId="2" borderId="0" xfId="8" applyFont="1" applyFill="1" applyAlignment="1">
      <alignment horizontal="left" vertical="top" wrapText="1"/>
    </xf>
    <xf numFmtId="0" fontId="4" fillId="2" borderId="0" xfId="8" applyFont="1" applyFill="1" applyBorder="1" applyAlignment="1">
      <alignment horizontal="left" vertical="top" wrapText="1"/>
    </xf>
    <xf numFmtId="0" fontId="3" fillId="2" borderId="0" xfId="8" applyFont="1" applyFill="1" applyBorder="1" applyAlignment="1">
      <alignment vertical="top" wrapText="1"/>
    </xf>
    <xf numFmtId="0" fontId="6" fillId="2" borderId="0" xfId="8" applyFont="1" applyFill="1" applyBorder="1" applyAlignment="1">
      <alignment vertical="top" wrapText="1"/>
    </xf>
    <xf numFmtId="0" fontId="3" fillId="2" borderId="0" xfId="8" applyFont="1" applyFill="1" applyAlignment="1">
      <alignment vertical="top" wrapText="1"/>
    </xf>
    <xf numFmtId="0" fontId="8" fillId="2" borderId="0" xfId="4" applyFont="1" applyFill="1" applyBorder="1"/>
    <xf numFmtId="0" fontId="8" fillId="2" borderId="0" xfId="4" applyFont="1" applyFill="1"/>
    <xf numFmtId="0" fontId="6" fillId="2" borderId="8" xfId="4" applyFont="1" applyFill="1" applyBorder="1" applyAlignment="1">
      <alignment horizontal="left" vertical="center"/>
    </xf>
    <xf numFmtId="0" fontId="6" fillId="2" borderId="8" xfId="4" applyFont="1" applyFill="1" applyBorder="1" applyAlignment="1">
      <alignment horizontal="right" vertical="center" wrapText="1"/>
    </xf>
    <xf numFmtId="0" fontId="9" fillId="2" borderId="0" xfId="4" applyFont="1" applyFill="1" applyAlignment="1">
      <alignment horizontal="left"/>
    </xf>
    <xf numFmtId="0" fontId="9" fillId="2" borderId="0" xfId="4" applyFont="1" applyFill="1" applyBorder="1" applyAlignment="1">
      <alignment horizontal="center"/>
    </xf>
    <xf numFmtId="0" fontId="9" fillId="2" borderId="0" xfId="4" applyFont="1" applyFill="1" applyAlignment="1">
      <alignment horizontal="left" indent="1"/>
    </xf>
    <xf numFmtId="0" fontId="9" fillId="2" borderId="0" xfId="4" applyFont="1" applyFill="1" applyBorder="1" applyAlignment="1">
      <alignment horizontal="left" indent="1"/>
    </xf>
    <xf numFmtId="0" fontId="9" fillId="2" borderId="0" xfId="4" applyFont="1" applyFill="1" applyBorder="1" applyAlignment="1">
      <alignment horizontal="left"/>
    </xf>
    <xf numFmtId="0" fontId="9" fillId="2" borderId="0" xfId="3" applyFont="1" applyFill="1" applyBorder="1" applyAlignment="1" applyProtection="1"/>
    <xf numFmtId="0" fontId="9" fillId="2" borderId="0" xfId="3" applyFont="1" applyFill="1" applyBorder="1" applyAlignment="1" applyProtection="1">
      <alignment horizontal="left" indent="1"/>
    </xf>
    <xf numFmtId="169" fontId="6" fillId="2" borderId="0" xfId="5" applyNumberFormat="1" applyFont="1" applyFill="1" applyBorder="1"/>
    <xf numFmtId="0" fontId="9" fillId="2" borderId="7" xfId="4" applyFont="1" applyFill="1" applyBorder="1" applyAlignment="1">
      <alignment horizontal="left"/>
    </xf>
    <xf numFmtId="0" fontId="9" fillId="2" borderId="7" xfId="4" applyFont="1" applyFill="1" applyBorder="1"/>
    <xf numFmtId="9" fontId="9" fillId="2" borderId="7" xfId="4" applyNumberFormat="1" applyFont="1" applyFill="1" applyBorder="1"/>
    <xf numFmtId="10" fontId="9" fillId="2" borderId="7" xfId="4" applyNumberFormat="1" applyFont="1" applyFill="1" applyBorder="1"/>
    <xf numFmtId="0" fontId="6" fillId="2" borderId="17" xfId="4" applyFont="1" applyFill="1" applyBorder="1" applyAlignment="1">
      <alignment horizontal="left" vertical="center"/>
    </xf>
    <xf numFmtId="0" fontId="6" fillId="2" borderId="17" xfId="4" applyFont="1" applyFill="1" applyBorder="1" applyAlignment="1">
      <alignment horizontal="right" vertical="center" wrapText="1"/>
    </xf>
    <xf numFmtId="0" fontId="9" fillId="2" borderId="16" xfId="4" applyFont="1" applyFill="1" applyBorder="1" applyAlignment="1">
      <alignment horizontal="left" vertical="center"/>
    </xf>
    <xf numFmtId="0" fontId="6" fillId="2" borderId="16" xfId="3" applyFont="1" applyFill="1" applyBorder="1" applyAlignment="1" applyProtection="1">
      <alignment vertical="center"/>
    </xf>
    <xf numFmtId="169" fontId="6" fillId="2" borderId="16" xfId="5" applyNumberFormat="1" applyFont="1" applyFill="1" applyBorder="1" applyAlignment="1">
      <alignment vertical="center"/>
    </xf>
    <xf numFmtId="183" fontId="9" fillId="2" borderId="0" xfId="4" applyNumberFormat="1" applyFont="1" applyFill="1"/>
    <xf numFmtId="183" fontId="6" fillId="2" borderId="0" xfId="5" applyNumberFormat="1" applyFont="1" applyFill="1" applyBorder="1"/>
    <xf numFmtId="183" fontId="6" fillId="2" borderId="16" xfId="5" applyNumberFormat="1" applyFont="1" applyFill="1" applyBorder="1" applyAlignment="1">
      <alignment vertical="center"/>
    </xf>
    <xf numFmtId="1" fontId="8" fillId="2" borderId="0" xfId="4" applyNumberFormat="1" applyFont="1" applyFill="1"/>
    <xf numFmtId="181" fontId="9" fillId="2" borderId="0" xfId="4" applyNumberFormat="1" applyFont="1" applyFill="1" applyAlignment="1">
      <alignment horizontal="left"/>
    </xf>
    <xf numFmtId="181" fontId="6" fillId="2" borderId="0" xfId="5" applyNumberFormat="1" applyFont="1" applyFill="1" applyBorder="1"/>
    <xf numFmtId="164" fontId="9" fillId="2" borderId="7" xfId="7" applyNumberFormat="1" applyFont="1" applyFill="1" applyBorder="1"/>
    <xf numFmtId="10" fontId="9" fillId="2" borderId="7" xfId="7" applyNumberFormat="1" applyFont="1" applyFill="1" applyBorder="1"/>
    <xf numFmtId="181" fontId="6" fillId="2" borderId="16" xfId="5" applyNumberFormat="1" applyFont="1" applyFill="1" applyBorder="1" applyAlignment="1">
      <alignment vertical="center"/>
    </xf>
    <xf numFmtId="0" fontId="6" fillId="2" borderId="8" xfId="4" applyFont="1" applyFill="1" applyBorder="1" applyAlignment="1">
      <alignment horizontal="left" vertical="center" indent="1"/>
    </xf>
    <xf numFmtId="0" fontId="9" fillId="2" borderId="16" xfId="4" applyFont="1" applyFill="1" applyBorder="1" applyAlignment="1">
      <alignment horizontal="left"/>
    </xf>
    <xf numFmtId="179" fontId="6" fillId="2" borderId="0" xfId="1" applyNumberFormat="1" applyFont="1" applyFill="1" applyBorder="1"/>
    <xf numFmtId="169" fontId="6" fillId="2" borderId="0" xfId="1" applyNumberFormat="1" applyFont="1" applyFill="1" applyBorder="1" applyAlignment="1">
      <alignment horizontal="center"/>
    </xf>
    <xf numFmtId="180" fontId="6" fillId="2" borderId="0" xfId="0" applyNumberFormat="1" applyFont="1" applyFill="1" applyBorder="1"/>
    <xf numFmtId="167" fontId="6" fillId="2" borderId="0" xfId="0" applyNumberFormat="1" applyFont="1" applyFill="1" applyBorder="1" applyAlignment="1">
      <alignment horizontal="center"/>
    </xf>
    <xf numFmtId="169" fontId="8" fillId="2" borderId="0" xfId="1" applyNumberFormat="1" applyFont="1" applyFill="1" applyBorder="1" applyAlignment="1">
      <alignment horizontal="center"/>
    </xf>
    <xf numFmtId="0" fontId="8" fillId="2" borderId="0" xfId="0" applyFont="1" applyFill="1" applyBorder="1" applyAlignment="1">
      <alignment horizontal="center"/>
    </xf>
    <xf numFmtId="178" fontId="6" fillId="2" borderId="0" xfId="1" applyNumberFormat="1" applyFont="1" applyFill="1" applyBorder="1"/>
    <xf numFmtId="178" fontId="16" fillId="2" borderId="0" xfId="1" applyNumberFormat="1" applyFont="1" applyFill="1" applyBorder="1"/>
    <xf numFmtId="167" fontId="6" fillId="2" borderId="0" xfId="1" applyNumberFormat="1" applyFont="1" applyFill="1" applyAlignment="1">
      <alignment horizontal="right"/>
    </xf>
    <xf numFmtId="167" fontId="9" fillId="2" borderId="0" xfId="1" applyNumberFormat="1" applyFont="1" applyFill="1" applyAlignment="1">
      <alignment horizontal="center"/>
    </xf>
    <xf numFmtId="167" fontId="6" fillId="2" borderId="0" xfId="1" applyNumberFormat="1" applyFont="1" applyFill="1" applyAlignment="1">
      <alignment horizontal="center" vertical="top"/>
    </xf>
    <xf numFmtId="166" fontId="6" fillId="2" borderId="5" xfId="1" applyNumberFormat="1" applyFont="1" applyFill="1" applyBorder="1" applyAlignment="1">
      <alignment horizontal="center" vertical="center"/>
    </xf>
    <xf numFmtId="3" fontId="6" fillId="2" borderId="0" xfId="0" applyNumberFormat="1" applyFont="1" applyFill="1" applyBorder="1" applyAlignment="1">
      <alignment horizontal="center" vertical="center"/>
    </xf>
    <xf numFmtId="165" fontId="8" fillId="2" borderId="0" xfId="0" applyNumberFormat="1" applyFont="1" applyFill="1" applyBorder="1"/>
    <xf numFmtId="175" fontId="8" fillId="2" borderId="0" xfId="2" applyNumberFormat="1" applyFont="1" applyFill="1" applyBorder="1"/>
    <xf numFmtId="164" fontId="6" fillId="2" borderId="5" xfId="2" applyNumberFormat="1" applyFont="1" applyFill="1" applyBorder="1" applyAlignment="1">
      <alignment horizontal="center"/>
    </xf>
    <xf numFmtId="3" fontId="6" fillId="2" borderId="0" xfId="1" applyNumberFormat="1" applyFont="1" applyFill="1"/>
    <xf numFmtId="9" fontId="6" fillId="2" borderId="5" xfId="2" applyFont="1" applyFill="1" applyBorder="1" applyAlignment="1">
      <alignment horizontal="center"/>
    </xf>
    <xf numFmtId="164" fontId="6" fillId="2" borderId="5" xfId="2"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wrapText="1"/>
    </xf>
    <xf numFmtId="169" fontId="6" fillId="2" borderId="5" xfId="1" applyNumberFormat="1" applyFont="1" applyFill="1" applyBorder="1"/>
    <xf numFmtId="165" fontId="6" fillId="2" borderId="0" xfId="1" applyNumberFormat="1" applyFont="1" applyFill="1" applyAlignment="1">
      <alignment horizontal="center"/>
    </xf>
    <xf numFmtId="170" fontId="6" fillId="2" borderId="0" xfId="1" applyNumberFormat="1" applyFont="1" applyFill="1" applyAlignment="1">
      <alignment horizontal="center"/>
    </xf>
    <xf numFmtId="0" fontId="8" fillId="2" borderId="5" xfId="0" applyFont="1" applyFill="1" applyBorder="1"/>
    <xf numFmtId="169" fontId="6" fillId="2" borderId="0" xfId="1" applyNumberFormat="1" applyFont="1" applyFill="1" applyBorder="1" applyAlignment="1"/>
    <xf numFmtId="169" fontId="12" fillId="2" borderId="0" xfId="1" applyNumberFormat="1" applyFont="1" applyFill="1" applyBorder="1"/>
    <xf numFmtId="0" fontId="12" fillId="2" borderId="0" xfId="0" applyFont="1" applyFill="1" applyAlignment="1">
      <alignment horizontal="left"/>
    </xf>
    <xf numFmtId="0" fontId="12" fillId="2" borderId="0" xfId="0" applyFont="1" applyFill="1"/>
    <xf numFmtId="169" fontId="12" fillId="2" borderId="5" xfId="1" applyNumberFormat="1" applyFont="1" applyFill="1" applyBorder="1"/>
    <xf numFmtId="0" fontId="14" fillId="2" borderId="0" xfId="0" applyFont="1" applyFill="1" applyBorder="1"/>
    <xf numFmtId="168" fontId="10" fillId="2" borderId="0" xfId="0" applyNumberFormat="1" applyFont="1" applyFill="1" applyBorder="1"/>
    <xf numFmtId="3" fontId="12" fillId="2" borderId="0" xfId="1" applyNumberFormat="1" applyFont="1" applyFill="1" applyBorder="1"/>
    <xf numFmtId="167" fontId="8" fillId="2" borderId="0" xfId="0" applyNumberFormat="1" applyFont="1" applyFill="1" applyBorder="1"/>
    <xf numFmtId="3" fontId="0" fillId="2" borderId="0" xfId="0" applyNumberFormat="1" applyFill="1"/>
    <xf numFmtId="168" fontId="8" fillId="2" borderId="0" xfId="0" applyNumberFormat="1" applyFont="1" applyFill="1" applyBorder="1"/>
    <xf numFmtId="168" fontId="6" fillId="2" borderId="0" xfId="1" applyNumberFormat="1" applyFont="1" applyFill="1" applyAlignment="1">
      <alignment horizontal="center"/>
    </xf>
    <xf numFmtId="0" fontId="6" fillId="2" borderId="2" xfId="0" applyFont="1" applyFill="1" applyBorder="1" applyAlignment="1">
      <alignment horizontal="center" vertical="center" wrapText="1"/>
    </xf>
    <xf numFmtId="164" fontId="6" fillId="2" borderId="6" xfId="2" applyNumberFormat="1" applyFont="1" applyFill="1" applyBorder="1" applyAlignment="1">
      <alignment horizontal="center" vertical="center" wrapText="1"/>
    </xf>
    <xf numFmtId="170" fontId="6" fillId="2" borderId="5" xfId="1" applyNumberFormat="1" applyFont="1" applyFill="1" applyBorder="1" applyAlignment="1">
      <alignment horizontal="center"/>
    </xf>
    <xf numFmtId="171" fontId="6" fillId="2" borderId="0" xfId="0" applyNumberFormat="1" applyFont="1" applyFill="1" applyBorder="1" applyAlignment="1">
      <alignment horizontal="center"/>
    </xf>
    <xf numFmtId="172" fontId="8" fillId="2" borderId="0" xfId="0" applyNumberFormat="1" applyFont="1" applyFill="1" applyBorder="1"/>
    <xf numFmtId="173" fontId="6" fillId="2" borderId="0" xfId="0" applyNumberFormat="1" applyFont="1" applyFill="1" applyBorder="1" applyAlignment="1">
      <alignment horizontal="center"/>
    </xf>
    <xf numFmtId="174" fontId="6" fillId="2" borderId="0" xfId="0" applyNumberFormat="1" applyFont="1" applyFill="1" applyBorder="1" applyAlignment="1">
      <alignment horizontal="center"/>
    </xf>
    <xf numFmtId="0" fontId="2" fillId="2" borderId="2" xfId="9" applyFont="1" applyFill="1" applyBorder="1" applyAlignment="1">
      <alignment vertical="center" wrapText="1"/>
    </xf>
    <xf numFmtId="0" fontId="4" fillId="2" borderId="3" xfId="9" applyFont="1" applyFill="1" applyBorder="1" applyAlignment="1">
      <alignment vertical="center" wrapText="1"/>
    </xf>
    <xf numFmtId="0" fontId="19" fillId="2" borderId="14" xfId="9" applyFill="1" applyBorder="1"/>
    <xf numFmtId="0" fontId="19" fillId="2" borderId="3" xfId="9" applyFill="1" applyBorder="1"/>
    <xf numFmtId="0" fontId="19" fillId="2" borderId="1" xfId="9" applyFill="1" applyBorder="1"/>
    <xf numFmtId="0" fontId="19" fillId="2" borderId="0" xfId="9" applyFill="1" applyBorder="1"/>
    <xf numFmtId="0" fontId="19" fillId="2" borderId="0" xfId="9" applyFill="1"/>
    <xf numFmtId="0" fontId="4" fillId="2" borderId="2" xfId="9" applyFont="1" applyFill="1" applyBorder="1"/>
    <xf numFmtId="0" fontId="6" fillId="2" borderId="3" xfId="9" applyFont="1" applyFill="1" applyBorder="1" applyAlignment="1">
      <alignment horizontal="right" wrapText="1"/>
    </xf>
    <xf numFmtId="0" fontId="6" fillId="2" borderId="1" xfId="9" applyFont="1" applyFill="1" applyBorder="1" applyAlignment="1">
      <alignment horizontal="right" wrapText="1"/>
    </xf>
    <xf numFmtId="0" fontId="6" fillId="2" borderId="14" xfId="9" applyFont="1" applyFill="1" applyBorder="1" applyAlignment="1">
      <alignment horizontal="right" wrapText="1"/>
    </xf>
    <xf numFmtId="0" fontId="6" fillId="2" borderId="13" xfId="9" applyFont="1" applyFill="1" applyBorder="1" applyAlignment="1">
      <alignment horizontal="right" wrapText="1"/>
    </xf>
    <xf numFmtId="0" fontId="4" fillId="2" borderId="6" xfId="9" applyFont="1" applyFill="1" applyBorder="1"/>
    <xf numFmtId="169" fontId="4" fillId="2" borderId="0" xfId="5" applyNumberFormat="1" applyFont="1" applyFill="1" applyBorder="1"/>
    <xf numFmtId="169" fontId="4" fillId="2" borderId="11" xfId="5" applyNumberFormat="1" applyFont="1" applyFill="1" applyBorder="1"/>
    <xf numFmtId="169" fontId="4" fillId="2" borderId="12" xfId="5" applyNumberFormat="1" applyFont="1" applyFill="1" applyBorder="1"/>
    <xf numFmtId="0" fontId="4" fillId="2" borderId="5" xfId="3" applyFont="1" applyFill="1" applyBorder="1" applyAlignment="1" applyProtection="1"/>
    <xf numFmtId="164" fontId="4" fillId="2" borderId="12" xfId="9" applyNumberFormat="1" applyFont="1" applyFill="1" applyBorder="1"/>
    <xf numFmtId="164" fontId="4" fillId="2" borderId="0" xfId="9" applyNumberFormat="1" applyFont="1" applyFill="1" applyBorder="1"/>
    <xf numFmtId="164" fontId="4" fillId="2" borderId="11" xfId="9" applyNumberFormat="1" applyFont="1" applyFill="1" applyBorder="1"/>
    <xf numFmtId="0" fontId="4" fillId="2" borderId="12" xfId="9" applyFont="1" applyFill="1" applyBorder="1"/>
    <xf numFmtId="0" fontId="4" fillId="2" borderId="0" xfId="9" applyFont="1" applyFill="1" applyBorder="1"/>
    <xf numFmtId="0" fontId="4" fillId="2" borderId="5" xfId="9" applyFont="1" applyFill="1" applyBorder="1"/>
    <xf numFmtId="164" fontId="4" fillId="2" borderId="0" xfId="7" applyNumberFormat="1" applyFont="1" applyFill="1" applyBorder="1"/>
    <xf numFmtId="164" fontId="4" fillId="2" borderId="11" xfId="7" applyNumberFormat="1" applyFont="1" applyFill="1" applyBorder="1"/>
    <xf numFmtId="0" fontId="4" fillId="2" borderId="15" xfId="9" applyFont="1" applyFill="1" applyBorder="1" applyAlignment="1">
      <alignment vertical="center"/>
    </xf>
    <xf numFmtId="0" fontId="4" fillId="2" borderId="10" xfId="9" applyFont="1" applyFill="1" applyBorder="1" applyAlignment="1">
      <alignment vertical="center"/>
    </xf>
    <xf numFmtId="0" fontId="4" fillId="2" borderId="1" xfId="9" applyFont="1" applyFill="1" applyBorder="1" applyAlignment="1">
      <alignment vertical="center"/>
    </xf>
    <xf numFmtId="164" fontId="4" fillId="2" borderId="1" xfId="7" applyNumberFormat="1" applyFont="1" applyFill="1" applyBorder="1" applyAlignment="1">
      <alignment vertical="center"/>
    </xf>
    <xf numFmtId="164" fontId="4" fillId="2" borderId="9" xfId="7" applyNumberFormat="1" applyFont="1" applyFill="1" applyBorder="1" applyAlignment="1">
      <alignment vertical="center"/>
    </xf>
    <xf numFmtId="0" fontId="6" fillId="2" borderId="0" xfId="0" applyFont="1" applyFill="1" applyBorder="1" applyAlignment="1">
      <alignment horizontal="left" wrapText="1"/>
    </xf>
  </cellXfs>
  <cellStyles count="10">
    <cellStyle name="Comma" xfId="1" builtinId="3"/>
    <cellStyle name="Comma 2" xfId="5"/>
    <cellStyle name="Hyperlink" xfId="3" builtinId="8"/>
    <cellStyle name="Normal" xfId="0" builtinId="0"/>
    <cellStyle name="Normal 2" xfId="4"/>
    <cellStyle name="Normal 3" xfId="8"/>
    <cellStyle name="Normal 4" xfId="9"/>
    <cellStyle name="Normal_Autumn 2011 expenditure tables input sheets" xfId="6"/>
    <cellStyle name="Percent" xfId="2" builtinId="5"/>
    <cellStyle name="Percent 2" xfId="7"/>
  </cellStyles>
  <dxfs count="395">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condense val="0"/>
        <extend val="0"/>
        <color indexed="10"/>
      </font>
    </dxf>
    <dxf>
      <font>
        <condense val="0"/>
        <extend val="0"/>
        <color indexed="9"/>
      </font>
    </dxf>
    <dxf>
      <font>
        <b/>
        <i val="0"/>
        <condense val="0"/>
        <extend val="0"/>
        <color indexed="10"/>
      </font>
    </dxf>
    <dxf>
      <font>
        <condense val="0"/>
        <extend val="0"/>
        <color indexed="9"/>
      </font>
    </dxf>
    <dxf>
      <fill>
        <patternFill>
          <bgColor indexed="47"/>
        </patternFill>
      </fill>
    </dxf>
    <dxf>
      <font>
        <b/>
        <i val="0"/>
        <condense val="0"/>
        <extend val="0"/>
        <color indexed="10"/>
      </font>
    </dxf>
    <dxf>
      <font>
        <condense val="0"/>
        <extend val="0"/>
        <color indexed="9"/>
      </font>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
  <sheetViews>
    <sheetView tabSelected="1" zoomScale="85" zoomScaleNormal="85" workbookViewId="0"/>
  </sheetViews>
  <sheetFormatPr defaultColWidth="90.109375" defaultRowHeight="15" x14ac:dyDescent="0.2"/>
  <cols>
    <col min="1" max="16384" width="90.109375" style="98"/>
  </cols>
  <sheetData>
    <row r="1" spans="1:41" ht="30.75" customHeight="1" x14ac:dyDescent="0.2">
      <c r="A1" s="96" t="s">
        <v>128</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row>
    <row r="2" spans="1:41" s="102" customFormat="1" ht="153.75" customHeight="1" x14ac:dyDescent="0.2">
      <c r="A2" s="99" t="s">
        <v>158</v>
      </c>
      <c r="B2" s="100"/>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row>
    <row r="3" spans="1:41" s="102" customFormat="1" ht="79.5" customHeight="1" x14ac:dyDescent="0.2">
      <c r="A3" s="77" t="s">
        <v>131</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row>
    <row r="4" spans="1:41" s="102" customFormat="1" ht="150" x14ac:dyDescent="0.2">
      <c r="A4" s="103" t="s">
        <v>165</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row>
    <row r="5" spans="1:41" ht="75.75" x14ac:dyDescent="0.2">
      <c r="A5" s="104" t="s">
        <v>132</v>
      </c>
      <c r="B5" s="91"/>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row>
    <row r="6" spans="1:41" ht="61.5" customHeight="1" x14ac:dyDescent="0.2">
      <c r="A6" s="105" t="s">
        <v>141</v>
      </c>
      <c r="B6" s="91"/>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row>
    <row r="7" spans="1:41" ht="81" customHeight="1" x14ac:dyDescent="0.2">
      <c r="A7" s="106" t="s">
        <v>163</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row>
    <row r="8" spans="1:41" ht="170.25" customHeight="1" x14ac:dyDescent="0.2">
      <c r="A8" s="105" t="s">
        <v>140</v>
      </c>
      <c r="B8" s="78"/>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row>
    <row r="9" spans="1:41" ht="60.75" customHeight="1" x14ac:dyDescent="0.2">
      <c r="A9" s="107" t="s">
        <v>139</v>
      </c>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row>
    <row r="10" spans="1:41" x14ac:dyDescent="0.2">
      <c r="A10" s="97"/>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row>
    <row r="11" spans="1:41" x14ac:dyDescent="0.2">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row>
    <row r="12" spans="1:41" x14ac:dyDescent="0.2">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row>
    <row r="13" spans="1:41" x14ac:dyDescent="0.2">
      <c r="A13" s="97"/>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row>
  </sheetData>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6"/>
  <sheetViews>
    <sheetView topLeftCell="A2" zoomScale="70" zoomScaleNormal="70" workbookViewId="0">
      <selection activeCell="M50" sqref="M49:M50"/>
    </sheetView>
  </sheetViews>
  <sheetFormatPr defaultRowHeight="15" x14ac:dyDescent="0.2"/>
  <cols>
    <col min="1" max="8" width="8.88671875" style="30"/>
    <col min="9" max="9" width="11.109375" style="30" bestFit="1" customWidth="1"/>
    <col min="10" max="10" width="15.33203125" style="30" bestFit="1" customWidth="1"/>
    <col min="11" max="11" width="10.109375" style="30" bestFit="1" customWidth="1"/>
    <col min="12" max="12" width="10.109375" style="30" hidden="1" customWidth="1"/>
    <col min="13" max="13" width="11.109375" style="30" bestFit="1" customWidth="1"/>
    <col min="14" max="14" width="10.109375" style="30" bestFit="1" customWidth="1"/>
    <col min="15" max="15" width="8" style="30" bestFit="1" customWidth="1"/>
    <col min="16" max="16" width="11.109375" style="30" bestFit="1" customWidth="1"/>
    <col min="17" max="17" width="10.44140625" style="30" bestFit="1" customWidth="1"/>
    <col min="18" max="18" width="12.77734375" style="30" bestFit="1" customWidth="1"/>
    <col min="19" max="19" width="8.88671875" style="30" hidden="1" customWidth="1"/>
    <col min="20" max="20" width="8.21875" style="30" bestFit="1" customWidth="1"/>
    <col min="21" max="21" width="9.6640625" style="30" bestFit="1" customWidth="1"/>
    <col min="22" max="22" width="8" style="30" bestFit="1" customWidth="1"/>
    <col min="23" max="23" width="8.88671875" style="30" hidden="1" customWidth="1"/>
    <col min="24" max="24" width="9.6640625" style="30" bestFit="1" customWidth="1"/>
    <col min="25" max="25" width="10.5546875" style="30" customWidth="1"/>
    <col min="26" max="27" width="8" style="30" bestFit="1" customWidth="1"/>
    <col min="28" max="28" width="12" style="30" bestFit="1" customWidth="1"/>
    <col min="29" max="29" width="12.21875" style="30" bestFit="1" customWidth="1"/>
    <col min="30" max="30" width="10.109375" style="30" bestFit="1" customWidth="1"/>
    <col min="31" max="31" width="10.88671875" style="30" customWidth="1"/>
    <col min="32" max="32" width="8.6640625" style="30" customWidth="1"/>
    <col min="33" max="33" width="13.44140625" style="30" hidden="1" customWidth="1"/>
    <col min="34" max="34" width="12" style="30" bestFit="1" customWidth="1"/>
    <col min="35" max="35" width="11.109375" style="30" bestFit="1" customWidth="1"/>
    <col min="36" max="36" width="10.44140625" style="30" bestFit="1" customWidth="1"/>
    <col min="37" max="37" width="8.21875" style="30" bestFit="1" customWidth="1"/>
    <col min="38" max="42" width="8.88671875" style="30" hidden="1" customWidth="1"/>
    <col min="43" max="43" width="9.33203125" style="30" bestFit="1" customWidth="1"/>
    <col min="44" max="44" width="9.33203125" style="30" hidden="1" customWidth="1"/>
    <col min="45" max="45" width="10.88671875" style="30" bestFit="1" customWidth="1"/>
    <col min="46" max="16384" width="8.88671875" style="30"/>
  </cols>
  <sheetData>
    <row r="1" spans="1:45" s="2" customFormat="1" ht="24" customHeight="1" x14ac:dyDescent="0.25">
      <c r="A1" s="1" t="s">
        <v>148</v>
      </c>
      <c r="B1" s="1"/>
      <c r="G1" s="4"/>
    </row>
    <row r="2" spans="1:45" s="80" customFormat="1" ht="31.5" customHeight="1" x14ac:dyDescent="0.25">
      <c r="A2" s="79" t="s">
        <v>2</v>
      </c>
      <c r="B2" s="8"/>
      <c r="C2" s="26"/>
      <c r="D2" s="26"/>
      <c r="E2" s="26"/>
      <c r="F2" s="68"/>
      <c r="G2" s="94"/>
    </row>
    <row r="3" spans="1:45" s="5" customFormat="1" ht="63" x14ac:dyDescent="0.2">
      <c r="A3" s="12" t="s">
        <v>3</v>
      </c>
      <c r="B3" s="13"/>
      <c r="C3" s="13" t="s">
        <v>4</v>
      </c>
      <c r="D3" s="13"/>
      <c r="E3" s="13"/>
      <c r="F3" s="13"/>
      <c r="G3" s="13"/>
      <c r="H3" s="14" t="s">
        <v>5</v>
      </c>
      <c r="I3" s="15" t="s">
        <v>6</v>
      </c>
      <c r="J3" s="15" t="s">
        <v>7</v>
      </c>
      <c r="K3" s="15" t="s">
        <v>8</v>
      </c>
      <c r="L3" s="15"/>
      <c r="M3" s="15" t="s">
        <v>9</v>
      </c>
      <c r="N3" s="15" t="s">
        <v>10</v>
      </c>
      <c r="O3" s="16" t="s">
        <v>11</v>
      </c>
      <c r="P3" s="16" t="s">
        <v>12</v>
      </c>
      <c r="Q3" s="16" t="s">
        <v>13</v>
      </c>
      <c r="R3" s="15" t="s">
        <v>14</v>
      </c>
      <c r="S3" s="16"/>
      <c r="T3" s="15" t="s">
        <v>16</v>
      </c>
      <c r="U3" s="15" t="s">
        <v>17</v>
      </c>
      <c r="V3" s="15" t="s">
        <v>18</v>
      </c>
      <c r="W3" s="15"/>
      <c r="X3" s="16" t="s">
        <v>19</v>
      </c>
      <c r="Y3" s="16" t="s">
        <v>20</v>
      </c>
      <c r="Z3" s="16" t="s">
        <v>21</v>
      </c>
      <c r="AA3" s="16" t="s">
        <v>22</v>
      </c>
      <c r="AB3" s="15" t="s">
        <v>160</v>
      </c>
      <c r="AC3" s="15" t="s">
        <v>24</v>
      </c>
      <c r="AD3" s="15" t="s">
        <v>25</v>
      </c>
      <c r="AE3" s="15" t="s">
        <v>26</v>
      </c>
      <c r="AF3" s="15" t="s">
        <v>27</v>
      </c>
      <c r="AG3" s="15"/>
      <c r="AH3" s="15" t="s">
        <v>28</v>
      </c>
      <c r="AI3" s="16" t="s">
        <v>12</v>
      </c>
      <c r="AJ3" s="16" t="s">
        <v>13</v>
      </c>
      <c r="AK3" s="15" t="s">
        <v>29</v>
      </c>
      <c r="AL3" s="15"/>
      <c r="AM3" s="15"/>
      <c r="AN3" s="15"/>
      <c r="AO3" s="15"/>
      <c r="AP3" s="15"/>
      <c r="AQ3" s="15" t="s">
        <v>30</v>
      </c>
      <c r="AR3" s="15"/>
      <c r="AS3" s="15" t="s">
        <v>31</v>
      </c>
    </row>
    <row r="4" spans="1:45" s="5" customFormat="1" ht="15.75" x14ac:dyDescent="0.2">
      <c r="A4" s="35"/>
      <c r="B4" s="35"/>
      <c r="C4" s="35"/>
      <c r="D4" s="35"/>
      <c r="E4" s="35"/>
      <c r="F4" s="35"/>
      <c r="G4" s="35"/>
      <c r="H4" s="158"/>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row>
    <row r="5" spans="1:45" s="5" customFormat="1" ht="15.75" customHeight="1" x14ac:dyDescent="0.25">
      <c r="A5" s="17">
        <v>925</v>
      </c>
      <c r="B5" s="17"/>
      <c r="C5" s="18" t="s">
        <v>32</v>
      </c>
      <c r="D5" s="18"/>
      <c r="E5" s="18"/>
      <c r="F5" s="18"/>
      <c r="G5" s="18"/>
      <c r="H5" s="19">
        <f t="shared" ref="H5:H26" si="0">IF(SUM(I5:N5,R5:V5,AB5:AH5,AK5:AS5)=0,"",SUM(I5:N5,R5:V5,AB5:AH5,AK5:AS5))</f>
        <v>125097.81510579975</v>
      </c>
      <c r="I5" s="20">
        <f t="shared" ref="I5:R5" si="1">I11+I23+I24+I7</f>
        <v>4444.4350972342982</v>
      </c>
      <c r="J5" s="20">
        <f t="shared" si="1"/>
        <v>736.17217767890236</v>
      </c>
      <c r="K5" s="20">
        <f t="shared" si="1"/>
        <v>1279.8853888127096</v>
      </c>
      <c r="L5" s="20"/>
      <c r="M5" s="20">
        <f t="shared" si="1"/>
        <v>4026.6875789999999</v>
      </c>
      <c r="N5" s="20">
        <f t="shared" si="1"/>
        <v>9867.0298297974587</v>
      </c>
      <c r="O5" s="20">
        <f t="shared" si="1"/>
        <v>1039.8247158707197</v>
      </c>
      <c r="P5" s="20">
        <f t="shared" si="1"/>
        <v>5468.0760196496676</v>
      </c>
      <c r="Q5" s="20">
        <f t="shared" si="1"/>
        <v>3359.1290942770729</v>
      </c>
      <c r="R5" s="20">
        <f t="shared" si="1"/>
        <v>20.507303</v>
      </c>
      <c r="S5" s="20"/>
      <c r="T5" s="20">
        <f>T11+T23+T24+T7</f>
        <v>15731.800595000001</v>
      </c>
      <c r="U5" s="20">
        <f>U11+U23+U24+U7</f>
        <v>6657.0001817393686</v>
      </c>
      <c r="V5" s="20">
        <f>V11+V23+V24+V7</f>
        <v>9027.9858692587677</v>
      </c>
      <c r="W5" s="20"/>
      <c r="X5" s="20">
        <f t="shared" ref="X5:AC5" si="2">X11+X23+X24+X7</f>
        <v>5056.8584049752217</v>
      </c>
      <c r="Y5" s="20">
        <f t="shared" si="2"/>
        <v>3385.7518830201848</v>
      </c>
      <c r="Z5" s="20">
        <f t="shared" si="2"/>
        <v>283.7218786528976</v>
      </c>
      <c r="AA5" s="20">
        <f t="shared" si="2"/>
        <v>301.65370261046598</v>
      </c>
      <c r="AB5" s="20">
        <f t="shared" si="2"/>
        <v>755.76206665380005</v>
      </c>
      <c r="AC5" s="20">
        <f t="shared" si="2"/>
        <v>2241.4881393452129</v>
      </c>
      <c r="AD5" s="20">
        <v>246.68661228606564</v>
      </c>
      <c r="AE5" s="20">
        <v>509.73661300000003</v>
      </c>
      <c r="AF5" s="20">
        <f>AF11+AF23+AF24+AF7</f>
        <v>7367.1248207140325</v>
      </c>
      <c r="AG5" s="20"/>
      <c r="AH5" s="20">
        <f>AH11+AH23+AH24+AH7</f>
        <v>898.33186294287168</v>
      </c>
      <c r="AI5" s="20">
        <f>AI11+AI23+AI24+AI7</f>
        <v>697.57744277639608</v>
      </c>
      <c r="AJ5" s="20">
        <f>AJ11+AJ23+AJ24+AJ7</f>
        <v>200.75442016647554</v>
      </c>
      <c r="AK5" s="20">
        <f>AK11+AK23+AK24+AK7</f>
        <v>57593.742352232301</v>
      </c>
      <c r="AL5" s="20"/>
      <c r="AM5" s="20"/>
      <c r="AN5" s="20"/>
      <c r="AO5" s="20"/>
      <c r="AP5" s="20"/>
      <c r="AQ5" s="20">
        <v>1623.1882790812579</v>
      </c>
      <c r="AR5" s="20"/>
      <c r="AS5" s="20">
        <f>AS11+AS23+AS24+AS7</f>
        <v>2070.2503380227035</v>
      </c>
    </row>
    <row r="6" spans="1:45" s="5" customFormat="1" ht="15.75" customHeight="1" x14ac:dyDescent="0.25">
      <c r="A6" s="17"/>
      <c r="B6" s="17"/>
      <c r="C6" s="18"/>
      <c r="D6" s="18"/>
      <c r="E6" s="18"/>
      <c r="F6" s="18"/>
      <c r="G6" s="18"/>
      <c r="H6" s="160" t="str">
        <f t="shared" si="0"/>
        <v/>
      </c>
      <c r="I6" s="56"/>
      <c r="J6" s="164"/>
      <c r="K6" s="56"/>
      <c r="L6" s="56"/>
      <c r="M6" s="56"/>
      <c r="N6" s="56"/>
      <c r="O6" s="56"/>
      <c r="P6" s="56"/>
      <c r="Q6" s="56"/>
      <c r="R6" s="56"/>
      <c r="S6" s="56"/>
      <c r="T6" s="56"/>
      <c r="U6" s="20"/>
      <c r="V6" s="56"/>
      <c r="W6" s="56"/>
      <c r="X6" s="56"/>
      <c r="Y6" s="56"/>
      <c r="Z6" s="56"/>
      <c r="AA6" s="56"/>
      <c r="AB6" s="165"/>
      <c r="AC6" s="56"/>
      <c r="AD6" s="165"/>
      <c r="AE6" s="165"/>
      <c r="AF6" s="56"/>
      <c r="AG6" s="56"/>
      <c r="AH6" s="20"/>
      <c r="AI6" s="20"/>
      <c r="AJ6" s="20"/>
      <c r="AK6" s="56"/>
      <c r="AL6" s="56"/>
      <c r="AM6" s="56"/>
      <c r="AN6" s="56"/>
      <c r="AO6" s="56"/>
      <c r="AP6" s="56"/>
      <c r="AQ6" s="165"/>
      <c r="AR6" s="165"/>
      <c r="AS6" s="165"/>
    </row>
    <row r="7" spans="1:45" s="5" customFormat="1" ht="15.75" x14ac:dyDescent="0.25">
      <c r="A7" s="4"/>
      <c r="B7" s="4"/>
      <c r="C7" s="2" t="s">
        <v>33</v>
      </c>
      <c r="D7" s="2"/>
      <c r="E7" s="2"/>
      <c r="F7" s="2"/>
      <c r="G7" s="2"/>
      <c r="H7" s="34">
        <f t="shared" si="0"/>
        <v>2446.9201570903624</v>
      </c>
      <c r="I7" s="23">
        <v>1.4007757285709026</v>
      </c>
      <c r="J7" s="23">
        <v>23.356956766137984</v>
      </c>
      <c r="K7" s="23">
        <v>0.49867797332341446</v>
      </c>
      <c r="L7" s="23"/>
      <c r="M7" s="23">
        <v>0</v>
      </c>
      <c r="N7" s="23">
        <v>11.484801911049956</v>
      </c>
      <c r="O7" s="23">
        <v>3.059255390393258</v>
      </c>
      <c r="P7" s="23">
        <v>4.7830535584768201</v>
      </c>
      <c r="Q7" s="23">
        <v>3.6424929621798778</v>
      </c>
      <c r="R7" s="23">
        <v>0</v>
      </c>
      <c r="S7" s="23"/>
      <c r="T7" s="23">
        <v>0</v>
      </c>
      <c r="U7" s="162">
        <v>45.962122181218724</v>
      </c>
      <c r="V7" s="23">
        <v>0.72907754871830688</v>
      </c>
      <c r="W7" s="23"/>
      <c r="X7" s="23">
        <v>0.18999803927442677</v>
      </c>
      <c r="Y7" s="23">
        <v>0.23579571462354529</v>
      </c>
      <c r="Z7" s="23">
        <v>0</v>
      </c>
      <c r="AA7" s="23">
        <v>0.30328379482033485</v>
      </c>
      <c r="AB7" s="23">
        <v>14.530016957761838</v>
      </c>
      <c r="AC7" s="23">
        <v>0.27288227866969328</v>
      </c>
      <c r="AD7" s="23">
        <v>0.23839552359959709</v>
      </c>
      <c r="AE7" s="23">
        <v>0</v>
      </c>
      <c r="AF7" s="23">
        <v>1.8475840249154956</v>
      </c>
      <c r="AG7" s="23"/>
      <c r="AH7" s="162">
        <v>1.8996312635423793</v>
      </c>
      <c r="AI7" s="162">
        <v>1.5671763191155974</v>
      </c>
      <c r="AJ7" s="162">
        <v>0.33245494442678186</v>
      </c>
      <c r="AK7" s="23">
        <v>2333.216346707105</v>
      </c>
      <c r="AL7" s="23"/>
      <c r="AM7" s="23"/>
      <c r="AN7" s="23"/>
      <c r="AO7" s="23"/>
      <c r="AP7" s="23"/>
      <c r="AQ7" s="23">
        <v>2.4828882257493583</v>
      </c>
      <c r="AR7" s="23"/>
      <c r="AS7" s="23">
        <v>9</v>
      </c>
    </row>
    <row r="8" spans="1:45" s="5" customFormat="1" ht="15.75" customHeight="1" x14ac:dyDescent="0.25">
      <c r="A8" s="25"/>
      <c r="B8" s="25"/>
      <c r="C8" s="18"/>
      <c r="D8" s="26"/>
      <c r="E8" s="26"/>
      <c r="F8" s="26"/>
      <c r="G8" s="26"/>
      <c r="H8" s="19" t="str">
        <f t="shared" si="0"/>
        <v/>
      </c>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row>
    <row r="9" spans="1:45" s="5" customFormat="1" ht="15.75" customHeight="1" x14ac:dyDescent="0.25">
      <c r="A9" s="17">
        <v>941</v>
      </c>
      <c r="B9" s="17"/>
      <c r="C9" s="18" t="s">
        <v>34</v>
      </c>
      <c r="D9" s="18"/>
      <c r="E9" s="18"/>
      <c r="F9" s="18"/>
      <c r="G9" s="18"/>
      <c r="H9" s="19">
        <f t="shared" si="0"/>
        <v>111101.07708700198</v>
      </c>
      <c r="I9" s="20">
        <f t="shared" ref="I9:R9" si="3">I11+I23</f>
        <v>4022.1113755567508</v>
      </c>
      <c r="J9" s="20">
        <f t="shared" si="3"/>
        <v>638.56827678584705</v>
      </c>
      <c r="K9" s="20">
        <f t="shared" si="3"/>
        <v>1159.7652973932641</v>
      </c>
      <c r="L9" s="20"/>
      <c r="M9" s="20">
        <f t="shared" si="3"/>
        <v>3660.2096689999998</v>
      </c>
      <c r="N9" s="20">
        <f t="shared" si="3"/>
        <v>8746.3374595564019</v>
      </c>
      <c r="O9" s="20">
        <f t="shared" si="3"/>
        <v>943.9124962697565</v>
      </c>
      <c r="P9" s="20">
        <f t="shared" si="3"/>
        <v>4834.464127842396</v>
      </c>
      <c r="Q9" s="20">
        <f t="shared" si="3"/>
        <v>2967.9608354442512</v>
      </c>
      <c r="R9" s="20">
        <f t="shared" si="3"/>
        <v>18.193657999999999</v>
      </c>
      <c r="S9" s="20"/>
      <c r="T9" s="20">
        <f>T11+T23</f>
        <v>14436.204086000002</v>
      </c>
      <c r="U9" s="20">
        <f>U11+U23</f>
        <v>5826.9382783358369</v>
      </c>
      <c r="V9" s="20">
        <f>V11+V23</f>
        <v>8133.118900180717</v>
      </c>
      <c r="W9" s="20"/>
      <c r="X9" s="20">
        <f>X11+X23</f>
        <v>4493.387327413514</v>
      </c>
      <c r="Y9" s="20">
        <f>Y11+Y23</f>
        <v>3112.3010913121234</v>
      </c>
      <c r="Z9" s="20">
        <f>Z11+Z23</f>
        <v>255.06450918686707</v>
      </c>
      <c r="AA9" s="20">
        <f>AA11+AA23</f>
        <v>272.36597226821402</v>
      </c>
      <c r="AB9" s="20">
        <v>664.78180662596822</v>
      </c>
      <c r="AC9" s="20">
        <f>AC11+AC23</f>
        <v>2037.3333327489686</v>
      </c>
      <c r="AD9" s="20">
        <v>225.51803345602977</v>
      </c>
      <c r="AE9" s="20">
        <v>455.6925556727943</v>
      </c>
      <c r="AF9" s="20">
        <f>AF11+AF23</f>
        <v>6630.7511635146757</v>
      </c>
      <c r="AG9" s="20"/>
      <c r="AH9" s="20">
        <f>AH11+AH23</f>
        <v>797.22026712650734</v>
      </c>
      <c r="AI9" s="20">
        <f>AI11+AI23</f>
        <v>618.60219730636948</v>
      </c>
      <c r="AJ9" s="20">
        <f>AJ11+AJ23</f>
        <v>178.61806982013778</v>
      </c>
      <c r="AK9" s="20">
        <f>AK11+AK23</f>
        <v>50295.437572721174</v>
      </c>
      <c r="AL9" s="20"/>
      <c r="AM9" s="20"/>
      <c r="AN9" s="20"/>
      <c r="AO9" s="20"/>
      <c r="AP9" s="20"/>
      <c r="AQ9" s="20">
        <v>1473.9370535680025</v>
      </c>
      <c r="AR9" s="20"/>
      <c r="AS9" s="20">
        <f>AS11+AS23</f>
        <v>1878.9583007590468</v>
      </c>
    </row>
    <row r="10" spans="1:45" s="5" customFormat="1" ht="15.75" customHeight="1" x14ac:dyDescent="0.25">
      <c r="A10" s="25"/>
      <c r="B10" s="25"/>
      <c r="C10" s="26"/>
      <c r="D10" s="26"/>
      <c r="E10" s="26"/>
      <c r="F10" s="26"/>
      <c r="G10" s="26"/>
      <c r="H10" s="19" t="str">
        <f t="shared" si="0"/>
        <v/>
      </c>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t="s">
        <v>161</v>
      </c>
      <c r="AL10" s="20"/>
      <c r="AM10" s="20"/>
      <c r="AN10" s="20"/>
      <c r="AO10" s="20"/>
      <c r="AP10" s="20"/>
      <c r="AQ10" s="20"/>
      <c r="AR10" s="20"/>
      <c r="AS10" s="20"/>
    </row>
    <row r="11" spans="1:45" s="5" customFormat="1" ht="15.75" x14ac:dyDescent="0.25">
      <c r="A11" s="17">
        <v>921</v>
      </c>
      <c r="B11" s="17"/>
      <c r="C11" s="17" t="s">
        <v>35</v>
      </c>
      <c r="D11" s="18"/>
      <c r="E11" s="18"/>
      <c r="F11" s="18"/>
      <c r="G11" s="18"/>
      <c r="H11" s="19">
        <f t="shared" si="0"/>
        <v>103995.54777942089</v>
      </c>
      <c r="I11" s="20">
        <f t="shared" ref="I11:R11" si="4">SUM(I13:I21)</f>
        <v>3677.0596682015853</v>
      </c>
      <c r="J11" s="20">
        <f t="shared" si="4"/>
        <v>599.42265964890771</v>
      </c>
      <c r="K11" s="20">
        <f t="shared" si="4"/>
        <v>1074.0143051083905</v>
      </c>
      <c r="L11" s="20"/>
      <c r="M11" s="20">
        <f t="shared" si="4"/>
        <v>3471.3048879999997</v>
      </c>
      <c r="N11" s="20">
        <f t="shared" si="4"/>
        <v>7947.0441768837291</v>
      </c>
      <c r="O11" s="20">
        <f t="shared" si="4"/>
        <v>880.56837325666595</v>
      </c>
      <c r="P11" s="20">
        <f t="shared" si="4"/>
        <v>4425.8072921526345</v>
      </c>
      <c r="Q11" s="20">
        <f t="shared" si="4"/>
        <v>2640.6685114744296</v>
      </c>
      <c r="R11" s="20">
        <f t="shared" si="4"/>
        <v>17.184777</v>
      </c>
      <c r="S11" s="20"/>
      <c r="T11" s="20">
        <f>SUM(T13:T21)</f>
        <v>13780.000830000001</v>
      </c>
      <c r="U11" s="20">
        <f>SUM(U13:U21)</f>
        <v>5251.2927972027028</v>
      </c>
      <c r="V11" s="20">
        <f>SUM(V13:V21)</f>
        <v>7606.9575358331986</v>
      </c>
      <c r="W11" s="20"/>
      <c r="X11" s="20">
        <f>SUM(X13:X21)</f>
        <v>4173.7682119120936</v>
      </c>
      <c r="Y11" s="20">
        <f>SUM(Y13:Y21)</f>
        <v>2940.2427703782664</v>
      </c>
      <c r="Z11" s="20">
        <f>SUM(Z13:Z21)</f>
        <v>235.74822734068985</v>
      </c>
      <c r="AA11" s="20">
        <f>SUM(AA13:AA21)</f>
        <v>257.19832620214981</v>
      </c>
      <c r="AB11" s="20">
        <v>611.17722098794843</v>
      </c>
      <c r="AC11" s="20">
        <f>SUM(AC13:AC21)</f>
        <v>1927.6856748576931</v>
      </c>
      <c r="AD11" s="20">
        <v>215.05534095266336</v>
      </c>
      <c r="AE11" s="20">
        <v>428.28494812580959</v>
      </c>
      <c r="AF11" s="20">
        <f>SUM(AF13:AF21)</f>
        <v>6188.8281141893822</v>
      </c>
      <c r="AG11" s="20"/>
      <c r="AH11" s="20">
        <f>SUM(AH13:AH21)</f>
        <v>736.71628861917111</v>
      </c>
      <c r="AI11" s="20">
        <f>SUM(AI13:AI21)</f>
        <v>574.64502113330911</v>
      </c>
      <c r="AJ11" s="20">
        <f>SUM(AJ13:AJ21)</f>
        <v>162.07126748586191</v>
      </c>
      <c r="AK11" s="20">
        <f>SUM(AK13:AK21)</f>
        <v>47295.922055852978</v>
      </c>
      <c r="AL11" s="20"/>
      <c r="AM11" s="20"/>
      <c r="AN11" s="20"/>
      <c r="AO11" s="20"/>
      <c r="AP11" s="20"/>
      <c r="AQ11" s="20">
        <v>1402.6462923306167</v>
      </c>
      <c r="AR11" s="20"/>
      <c r="AS11" s="20">
        <f>SUM(AS13:AS21)</f>
        <v>1764.9502056261074</v>
      </c>
    </row>
    <row r="12" spans="1:45" s="5" customFormat="1" ht="15.75" customHeight="1" x14ac:dyDescent="0.25">
      <c r="A12" s="29"/>
      <c r="B12" s="29"/>
      <c r="C12" s="39"/>
      <c r="D12" s="30"/>
      <c r="E12" s="30"/>
      <c r="F12" s="30"/>
      <c r="G12" s="30"/>
      <c r="H12" s="19" t="str">
        <f t="shared" si="0"/>
        <v/>
      </c>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t="s">
        <v>161</v>
      </c>
      <c r="AL12" s="20"/>
      <c r="AM12" s="20"/>
      <c r="AN12" s="20"/>
      <c r="AO12" s="20"/>
      <c r="AP12" s="20"/>
      <c r="AQ12" s="20"/>
      <c r="AR12" s="20"/>
      <c r="AS12" s="20"/>
    </row>
    <row r="13" spans="1:45" s="5" customFormat="1" ht="15.75" x14ac:dyDescent="0.25">
      <c r="A13" s="4" t="s">
        <v>36</v>
      </c>
      <c r="B13" s="4"/>
      <c r="C13" s="40" t="s">
        <v>164</v>
      </c>
      <c r="D13" s="2"/>
      <c r="E13" s="2"/>
      <c r="F13" s="2"/>
      <c r="G13" s="2"/>
      <c r="H13" s="19">
        <f t="shared" si="0"/>
        <v>6020.583044674031</v>
      </c>
      <c r="I13" s="20">
        <v>205.88252673582389</v>
      </c>
      <c r="J13" s="20">
        <v>33.68788401081418</v>
      </c>
      <c r="K13" s="20">
        <v>74.143724493858912</v>
      </c>
      <c r="L13" s="20"/>
      <c r="M13" s="20">
        <v>220.60486599999999</v>
      </c>
      <c r="N13" s="20">
        <v>554.27521154721694</v>
      </c>
      <c r="O13" s="20">
        <v>50.95908573554162</v>
      </c>
      <c r="P13" s="20">
        <v>291.87048078003357</v>
      </c>
      <c r="Q13" s="20">
        <v>211.44564503164179</v>
      </c>
      <c r="R13" s="20">
        <v>0.49707799999999996</v>
      </c>
      <c r="S13" s="20"/>
      <c r="T13" s="20">
        <v>687.317453</v>
      </c>
      <c r="U13" s="20">
        <v>452.36926291710444</v>
      </c>
      <c r="V13" s="20">
        <v>472.69249110864041</v>
      </c>
      <c r="W13" s="20"/>
      <c r="X13" s="20">
        <v>275.58046396367718</v>
      </c>
      <c r="Y13" s="20">
        <v>164.44737688719033</v>
      </c>
      <c r="Z13" s="20">
        <v>18.453945095576735</v>
      </c>
      <c r="AA13" s="20">
        <v>14.210705162196177</v>
      </c>
      <c r="AB13" s="20">
        <v>87.552666283949534</v>
      </c>
      <c r="AC13" s="20">
        <v>135.24177664284343</v>
      </c>
      <c r="AD13" s="20">
        <v>9.0676081903656272</v>
      </c>
      <c r="AE13" s="20">
        <v>22.043292347848933</v>
      </c>
      <c r="AF13" s="20">
        <v>380.11483584493192</v>
      </c>
      <c r="AG13" s="20"/>
      <c r="AH13" s="20">
        <v>49.790006545062113</v>
      </c>
      <c r="AI13" s="20">
        <v>37.958631250757264</v>
      </c>
      <c r="AJ13" s="20">
        <v>11.831375294304843</v>
      </c>
      <c r="AK13" s="20">
        <v>2475.5467760123252</v>
      </c>
      <c r="AL13" s="20"/>
      <c r="AM13" s="20"/>
      <c r="AN13" s="20"/>
      <c r="AO13" s="20"/>
      <c r="AP13" s="20"/>
      <c r="AQ13" s="20">
        <v>67.325157566440495</v>
      </c>
      <c r="AR13" s="20"/>
      <c r="AS13" s="20">
        <v>92.4304274268043</v>
      </c>
    </row>
    <row r="14" spans="1:45" s="5" customFormat="1" ht="15.75" x14ac:dyDescent="0.25">
      <c r="A14" s="4" t="s">
        <v>37</v>
      </c>
      <c r="B14" s="4"/>
      <c r="C14" s="40" t="s">
        <v>166</v>
      </c>
      <c r="D14" s="2"/>
      <c r="E14" s="2"/>
      <c r="F14" s="2"/>
      <c r="G14" s="2"/>
      <c r="H14" s="19">
        <f t="shared" si="0"/>
        <v>15584.014436930589</v>
      </c>
      <c r="I14" s="20">
        <v>611.75076852971927</v>
      </c>
      <c r="J14" s="20">
        <v>90.399240898228683</v>
      </c>
      <c r="K14" s="20">
        <v>180.42199766280009</v>
      </c>
      <c r="L14" s="20"/>
      <c r="M14" s="20">
        <v>516.80950400000006</v>
      </c>
      <c r="N14" s="20">
        <v>1548.8274124325758</v>
      </c>
      <c r="O14" s="20">
        <v>131.43996478231196</v>
      </c>
      <c r="P14" s="20">
        <v>844.94829718138942</v>
      </c>
      <c r="Q14" s="20">
        <v>572.43915046887457</v>
      </c>
      <c r="R14" s="20">
        <v>2.2644760000000002</v>
      </c>
      <c r="S14" s="20"/>
      <c r="T14" s="20">
        <v>1735.211063</v>
      </c>
      <c r="U14" s="20">
        <v>1042.0758173095794</v>
      </c>
      <c r="V14" s="20">
        <v>1322.9987099608097</v>
      </c>
      <c r="W14" s="20"/>
      <c r="X14" s="20">
        <v>794.9024449300714</v>
      </c>
      <c r="Y14" s="20">
        <v>449.26074504366636</v>
      </c>
      <c r="Z14" s="20">
        <v>41.048846368184442</v>
      </c>
      <c r="AA14" s="20">
        <v>37.786673618887235</v>
      </c>
      <c r="AB14" s="20">
        <v>110.79324212562092</v>
      </c>
      <c r="AC14" s="20">
        <v>296.59374122864784</v>
      </c>
      <c r="AD14" s="20">
        <v>26.24298869275167</v>
      </c>
      <c r="AE14" s="20">
        <v>57.024294443119238</v>
      </c>
      <c r="AF14" s="20">
        <v>965.83646380725656</v>
      </c>
      <c r="AG14" s="20"/>
      <c r="AH14" s="20">
        <v>124.1707337329433</v>
      </c>
      <c r="AI14" s="20">
        <v>95.17856769667128</v>
      </c>
      <c r="AJ14" s="20">
        <v>28.992166036272017</v>
      </c>
      <c r="AK14" s="20">
        <v>6524.6480156089146</v>
      </c>
      <c r="AL14" s="20"/>
      <c r="AM14" s="20"/>
      <c r="AN14" s="20"/>
      <c r="AO14" s="20"/>
      <c r="AP14" s="20"/>
      <c r="AQ14" s="20">
        <v>185.21495799835367</v>
      </c>
      <c r="AR14" s="20"/>
      <c r="AS14" s="20">
        <v>242.73100949926777</v>
      </c>
    </row>
    <row r="15" spans="1:45" s="5" customFormat="1" ht="15.75" x14ac:dyDescent="0.25">
      <c r="A15" s="4" t="s">
        <v>38</v>
      </c>
      <c r="B15" s="4"/>
      <c r="C15" s="40" t="s">
        <v>39</v>
      </c>
      <c r="D15" s="2"/>
      <c r="E15" s="2"/>
      <c r="F15" s="2"/>
      <c r="G15" s="2"/>
      <c r="H15" s="19">
        <f t="shared" si="0"/>
        <v>10412.487733406857</v>
      </c>
      <c r="I15" s="20">
        <v>340.95124733584248</v>
      </c>
      <c r="J15" s="20">
        <v>60.370524782646825</v>
      </c>
      <c r="K15" s="20">
        <v>125.47750267819525</v>
      </c>
      <c r="L15" s="20"/>
      <c r="M15" s="20">
        <v>330.51566200000002</v>
      </c>
      <c r="N15" s="20">
        <v>933.86233114126378</v>
      </c>
      <c r="O15" s="20">
        <v>90.020594032538398</v>
      </c>
      <c r="P15" s="20">
        <v>508.16106303750007</v>
      </c>
      <c r="Q15" s="20">
        <v>335.68067407122544</v>
      </c>
      <c r="R15" s="20">
        <v>1.3075950000000001</v>
      </c>
      <c r="S15" s="20"/>
      <c r="T15" s="20">
        <v>1069.630535</v>
      </c>
      <c r="U15" s="20">
        <v>620.76028394866648</v>
      </c>
      <c r="V15" s="20">
        <v>764.52195897921024</v>
      </c>
      <c r="W15" s="20"/>
      <c r="X15" s="20">
        <v>425.13830895390197</v>
      </c>
      <c r="Y15" s="20">
        <v>282.67990058494058</v>
      </c>
      <c r="Z15" s="20">
        <v>30.716591316093304</v>
      </c>
      <c r="AA15" s="20">
        <v>25.987158124274387</v>
      </c>
      <c r="AB15" s="20">
        <v>79.050743540971979</v>
      </c>
      <c r="AC15" s="20">
        <v>221.61445686148096</v>
      </c>
      <c r="AD15" s="20">
        <v>19.983084248081664</v>
      </c>
      <c r="AE15" s="20">
        <v>43.043768890923538</v>
      </c>
      <c r="AF15" s="20">
        <v>641.96851233989332</v>
      </c>
      <c r="AG15" s="20"/>
      <c r="AH15" s="20">
        <v>82.465035938523741</v>
      </c>
      <c r="AI15" s="20">
        <v>63.336681384442301</v>
      </c>
      <c r="AJ15" s="20">
        <v>19.12835455408144</v>
      </c>
      <c r="AK15" s="20">
        <v>4761.717737547764</v>
      </c>
      <c r="AL15" s="20"/>
      <c r="AM15" s="20"/>
      <c r="AN15" s="20"/>
      <c r="AO15" s="20"/>
      <c r="AP15" s="20"/>
      <c r="AQ15" s="20">
        <v>136.82269411847113</v>
      </c>
      <c r="AR15" s="20"/>
      <c r="AS15" s="20">
        <v>178.42405905492097</v>
      </c>
    </row>
    <row r="16" spans="1:45" s="5" customFormat="1" ht="15.75" x14ac:dyDescent="0.25">
      <c r="A16" s="4" t="s">
        <v>40</v>
      </c>
      <c r="B16" s="4"/>
      <c r="C16" s="40" t="s">
        <v>41</v>
      </c>
      <c r="D16" s="2"/>
      <c r="E16" s="2"/>
      <c r="F16" s="2"/>
      <c r="G16" s="2"/>
      <c r="H16" s="19">
        <f t="shared" si="0"/>
        <v>8574.982027078624</v>
      </c>
      <c r="I16" s="20">
        <v>328.17227248111885</v>
      </c>
      <c r="J16" s="20">
        <v>52.267020254919601</v>
      </c>
      <c r="K16" s="20">
        <v>96.321680856416322</v>
      </c>
      <c r="L16" s="20"/>
      <c r="M16" s="20">
        <v>259.12140500000004</v>
      </c>
      <c r="N16" s="20">
        <v>706.89876678937003</v>
      </c>
      <c r="O16" s="20">
        <v>76.9857687466573</v>
      </c>
      <c r="P16" s="20">
        <v>389.43458188098833</v>
      </c>
      <c r="Q16" s="20">
        <v>240.47841616172443</v>
      </c>
      <c r="R16" s="20">
        <v>0.79211700000000007</v>
      </c>
      <c r="S16" s="20"/>
      <c r="T16" s="20">
        <v>785.72021000000007</v>
      </c>
      <c r="U16" s="20">
        <v>484.51192879958757</v>
      </c>
      <c r="V16" s="20">
        <v>535.26750430592585</v>
      </c>
      <c r="W16" s="20"/>
      <c r="X16" s="20">
        <v>295.98979921109753</v>
      </c>
      <c r="Y16" s="20">
        <v>203.52548855314106</v>
      </c>
      <c r="Z16" s="20">
        <v>20.395105384795912</v>
      </c>
      <c r="AA16" s="20">
        <v>15.35711115689136</v>
      </c>
      <c r="AB16" s="20">
        <v>73.678362911973878</v>
      </c>
      <c r="AC16" s="20">
        <v>154.61819435562597</v>
      </c>
      <c r="AD16" s="20">
        <v>20.475757667299263</v>
      </c>
      <c r="AE16" s="20">
        <v>37.373734121902935</v>
      </c>
      <c r="AF16" s="20">
        <v>499.08499652409057</v>
      </c>
      <c r="AG16" s="20"/>
      <c r="AH16" s="20">
        <v>70.955675521117499</v>
      </c>
      <c r="AI16" s="20">
        <v>56.250877720898053</v>
      </c>
      <c r="AJ16" s="20">
        <v>14.704797800219444</v>
      </c>
      <c r="AK16" s="20">
        <v>4215.0073154254169</v>
      </c>
      <c r="AL16" s="20"/>
      <c r="AM16" s="20"/>
      <c r="AN16" s="20"/>
      <c r="AO16" s="20"/>
      <c r="AP16" s="20"/>
      <c r="AQ16" s="20">
        <v>99.925447997236233</v>
      </c>
      <c r="AR16" s="20"/>
      <c r="AS16" s="20">
        <v>154.78963706662282</v>
      </c>
    </row>
    <row r="17" spans="1:45" s="5" customFormat="1" ht="15.75" x14ac:dyDescent="0.25">
      <c r="A17" s="4" t="s">
        <v>42</v>
      </c>
      <c r="B17" s="4"/>
      <c r="C17" s="40" t="s">
        <v>43</v>
      </c>
      <c r="D17" s="2"/>
      <c r="E17" s="2"/>
      <c r="F17" s="2"/>
      <c r="G17" s="2"/>
      <c r="H17" s="19">
        <f t="shared" si="0"/>
        <v>11485.213948391833</v>
      </c>
      <c r="I17" s="20">
        <v>467.07897408574263</v>
      </c>
      <c r="J17" s="20">
        <v>71.407977707792142</v>
      </c>
      <c r="K17" s="20">
        <v>134.31798275417773</v>
      </c>
      <c r="L17" s="20"/>
      <c r="M17" s="20">
        <v>383.576413</v>
      </c>
      <c r="N17" s="20">
        <v>941.68094679856881</v>
      </c>
      <c r="O17" s="20">
        <v>103.21261601364665</v>
      </c>
      <c r="P17" s="20">
        <v>503.89850597565328</v>
      </c>
      <c r="Q17" s="20">
        <v>334.56982480926871</v>
      </c>
      <c r="R17" s="20">
        <v>1.6848679999999998</v>
      </c>
      <c r="S17" s="20"/>
      <c r="T17" s="20">
        <v>1258.3332019999998</v>
      </c>
      <c r="U17" s="20">
        <v>626.37606727136244</v>
      </c>
      <c r="V17" s="20">
        <v>830.08307672513524</v>
      </c>
      <c r="W17" s="20"/>
      <c r="X17" s="20">
        <v>438.37323141140126</v>
      </c>
      <c r="Y17" s="20">
        <v>332.47457903365859</v>
      </c>
      <c r="Z17" s="20">
        <v>31.71360893590202</v>
      </c>
      <c r="AA17" s="20">
        <v>27.521657344173526</v>
      </c>
      <c r="AB17" s="20">
        <v>70.757456938926367</v>
      </c>
      <c r="AC17" s="20">
        <v>278.61963860307617</v>
      </c>
      <c r="AD17" s="20">
        <v>20.183008070947839</v>
      </c>
      <c r="AE17" s="20">
        <v>46.056225140520567</v>
      </c>
      <c r="AF17" s="20">
        <v>748.03967939164124</v>
      </c>
      <c r="AG17" s="20"/>
      <c r="AH17" s="20">
        <v>81.527765884878718</v>
      </c>
      <c r="AI17" s="20">
        <v>64.51194814966972</v>
      </c>
      <c r="AJ17" s="20">
        <v>17.015817735208987</v>
      </c>
      <c r="AK17" s="20">
        <v>5186.6201149676035</v>
      </c>
      <c r="AL17" s="20"/>
      <c r="AM17" s="20"/>
      <c r="AN17" s="20"/>
      <c r="AO17" s="20"/>
      <c r="AP17" s="20"/>
      <c r="AQ17" s="20">
        <v>147.43038277931896</v>
      </c>
      <c r="AR17" s="20"/>
      <c r="AS17" s="20">
        <v>191.44016827213977</v>
      </c>
    </row>
    <row r="18" spans="1:45" s="5" customFormat="1" ht="15.75" x14ac:dyDescent="0.25">
      <c r="A18" s="4" t="s">
        <v>44</v>
      </c>
      <c r="B18" s="4"/>
      <c r="C18" s="40" t="s">
        <v>167</v>
      </c>
      <c r="D18" s="2"/>
      <c r="E18" s="2"/>
      <c r="F18" s="2"/>
      <c r="G18" s="2"/>
      <c r="H18" s="19">
        <f t="shared" si="0"/>
        <v>10736.685458442234</v>
      </c>
      <c r="I18" s="20">
        <v>409.23430541162395</v>
      </c>
      <c r="J18" s="20">
        <v>64.576543197690299</v>
      </c>
      <c r="K18" s="20">
        <v>100.10176586653448</v>
      </c>
      <c r="L18" s="20"/>
      <c r="M18" s="20">
        <v>334.89466999999996</v>
      </c>
      <c r="N18" s="20">
        <v>695.43239070319385</v>
      </c>
      <c r="O18" s="20">
        <v>96.176784644645778</v>
      </c>
      <c r="P18" s="20">
        <v>383.75541585161653</v>
      </c>
      <c r="Q18" s="20">
        <v>215.50019020693162</v>
      </c>
      <c r="R18" s="20">
        <v>1.600978</v>
      </c>
      <c r="S18" s="20"/>
      <c r="T18" s="20">
        <v>1166.2379719999999</v>
      </c>
      <c r="U18" s="20">
        <v>445.75080832610541</v>
      </c>
      <c r="V18" s="20">
        <v>599.125326352608</v>
      </c>
      <c r="W18" s="20"/>
      <c r="X18" s="20">
        <v>315.83577670040279</v>
      </c>
      <c r="Y18" s="20">
        <v>244.27771908934403</v>
      </c>
      <c r="Z18" s="20">
        <v>19.052693884718487</v>
      </c>
      <c r="AA18" s="20">
        <v>19.959136678142642</v>
      </c>
      <c r="AB18" s="20">
        <v>47.591394004730702</v>
      </c>
      <c r="AC18" s="20">
        <v>160.69592180258067</v>
      </c>
      <c r="AD18" s="20">
        <v>22.137392860270651</v>
      </c>
      <c r="AE18" s="20">
        <v>50.688691324123496</v>
      </c>
      <c r="AF18" s="20">
        <v>579.23481546567541</v>
      </c>
      <c r="AG18" s="20"/>
      <c r="AH18" s="20">
        <v>71.896253990212344</v>
      </c>
      <c r="AI18" s="20">
        <v>56.196469671152897</v>
      </c>
      <c r="AJ18" s="20">
        <v>15.699784319059431</v>
      </c>
      <c r="AK18" s="20">
        <v>5635.336035910138</v>
      </c>
      <c r="AL18" s="20"/>
      <c r="AM18" s="20"/>
      <c r="AN18" s="20"/>
      <c r="AO18" s="20"/>
      <c r="AP18" s="20"/>
      <c r="AQ18" s="20">
        <v>148.39000179641411</v>
      </c>
      <c r="AR18" s="20"/>
      <c r="AS18" s="20">
        <v>203.76019143033332</v>
      </c>
    </row>
    <row r="19" spans="1:45" s="5" customFormat="1" ht="15.75" x14ac:dyDescent="0.25">
      <c r="A19" s="4" t="s">
        <v>45</v>
      </c>
      <c r="B19" s="4"/>
      <c r="C19" s="40" t="s">
        <v>46</v>
      </c>
      <c r="D19" s="2"/>
      <c r="E19" s="2"/>
      <c r="F19" s="2"/>
      <c r="G19" s="2"/>
      <c r="H19" s="19">
        <f t="shared" si="0"/>
        <v>15599.33160059944</v>
      </c>
      <c r="I19" s="20">
        <v>377.9139644258259</v>
      </c>
      <c r="J19" s="20">
        <v>73.317689452335316</v>
      </c>
      <c r="K19" s="20">
        <v>144.5820630241092</v>
      </c>
      <c r="L19" s="20"/>
      <c r="M19" s="20">
        <v>679.03706499999976</v>
      </c>
      <c r="N19" s="20">
        <v>967.08447239920338</v>
      </c>
      <c r="O19" s="20">
        <v>119.00424303692837</v>
      </c>
      <c r="P19" s="20">
        <v>587.53819316265685</v>
      </c>
      <c r="Q19" s="20">
        <v>260.54203619961845</v>
      </c>
      <c r="R19" s="20">
        <v>4.6988479999999999</v>
      </c>
      <c r="S19" s="20"/>
      <c r="T19" s="20">
        <v>4193.7559160000001</v>
      </c>
      <c r="U19" s="20">
        <v>531.75916319356395</v>
      </c>
      <c r="V19" s="20">
        <v>1688.6361154252063</v>
      </c>
      <c r="W19" s="20"/>
      <c r="X19" s="20">
        <v>855.10934282729613</v>
      </c>
      <c r="Y19" s="20">
        <v>728.19748896160309</v>
      </c>
      <c r="Z19" s="20">
        <v>34.488435280961056</v>
      </c>
      <c r="AA19" s="20">
        <v>70.840848355346409</v>
      </c>
      <c r="AB19" s="20">
        <v>29.909481060746678</v>
      </c>
      <c r="AC19" s="20">
        <v>380.71217479316999</v>
      </c>
      <c r="AD19" s="20">
        <v>33.464045882463296</v>
      </c>
      <c r="AE19" s="20">
        <v>44.26940886486117</v>
      </c>
      <c r="AF19" s="20">
        <v>1076.3637354384543</v>
      </c>
      <c r="AG19" s="20"/>
      <c r="AH19" s="20">
        <v>77.76464372679574</v>
      </c>
      <c r="AI19" s="20">
        <v>61.734981298211423</v>
      </c>
      <c r="AJ19" s="20">
        <v>16.029662428584306</v>
      </c>
      <c r="AK19" s="20">
        <v>4845.757805580517</v>
      </c>
      <c r="AL19" s="20"/>
      <c r="AM19" s="20"/>
      <c r="AN19" s="20"/>
      <c r="AO19" s="20"/>
      <c r="AP19" s="20"/>
      <c r="AQ19" s="20">
        <v>251.51943192713122</v>
      </c>
      <c r="AR19" s="20"/>
      <c r="AS19" s="20">
        <v>198.7855764050579</v>
      </c>
    </row>
    <row r="20" spans="1:45" s="5" customFormat="1" ht="15.75" x14ac:dyDescent="0.25">
      <c r="A20" s="4" t="s">
        <v>47</v>
      </c>
      <c r="B20" s="4"/>
      <c r="C20" s="40" t="s">
        <v>168</v>
      </c>
      <c r="D20" s="2"/>
      <c r="E20" s="2"/>
      <c r="F20" s="2"/>
      <c r="G20" s="2"/>
      <c r="H20" s="19">
        <f t="shared" si="0"/>
        <v>15094.122240242206</v>
      </c>
      <c r="I20" s="20">
        <v>507.11738803251671</v>
      </c>
      <c r="J20" s="20">
        <v>95.920952257344851</v>
      </c>
      <c r="K20" s="20">
        <v>126.32535160892668</v>
      </c>
      <c r="L20" s="20"/>
      <c r="M20" s="20">
        <v>439.59835299999997</v>
      </c>
      <c r="N20" s="20">
        <v>901.63902379558158</v>
      </c>
      <c r="O20" s="20">
        <v>134.84435251113914</v>
      </c>
      <c r="P20" s="20">
        <v>515.28456689888503</v>
      </c>
      <c r="Q20" s="20">
        <v>251.51010438555741</v>
      </c>
      <c r="R20" s="20">
        <v>2.8012360000000003</v>
      </c>
      <c r="S20" s="20"/>
      <c r="T20" s="20">
        <v>1805.0824689999999</v>
      </c>
      <c r="U20" s="20">
        <v>566.25249860166764</v>
      </c>
      <c r="V20" s="20">
        <v>812.88936796233338</v>
      </c>
      <c r="W20" s="20"/>
      <c r="X20" s="20">
        <v>427.32204828861813</v>
      </c>
      <c r="Y20" s="20">
        <v>334.67464627127777</v>
      </c>
      <c r="Z20" s="20">
        <v>23.087374837987412</v>
      </c>
      <c r="AA20" s="20">
        <v>27.805298564450197</v>
      </c>
      <c r="AB20" s="20">
        <v>61.093132839327865</v>
      </c>
      <c r="AC20" s="20">
        <v>188.97290136098937</v>
      </c>
      <c r="AD20" s="20">
        <v>37.58114697134436</v>
      </c>
      <c r="AE20" s="20">
        <v>74.531227572423916</v>
      </c>
      <c r="AF20" s="20">
        <v>725.90982222770742</v>
      </c>
      <c r="AG20" s="20"/>
      <c r="AH20" s="20">
        <v>101.81107856821367</v>
      </c>
      <c r="AI20" s="20">
        <v>79.528713474081869</v>
      </c>
      <c r="AJ20" s="20">
        <v>22.282365094131798</v>
      </c>
      <c r="AK20" s="20">
        <v>8116.0196612258742</v>
      </c>
      <c r="AL20" s="20"/>
      <c r="AM20" s="20"/>
      <c r="AN20" s="20"/>
      <c r="AO20" s="20"/>
      <c r="AP20" s="20"/>
      <c r="AQ20" s="20">
        <v>234.54102952626064</v>
      </c>
      <c r="AR20" s="20"/>
      <c r="AS20" s="20">
        <v>296.03559969169373</v>
      </c>
    </row>
    <row r="21" spans="1:45" s="5" customFormat="1" ht="15.75" x14ac:dyDescent="0.25">
      <c r="A21" s="4" t="s">
        <v>48</v>
      </c>
      <c r="B21" s="4"/>
      <c r="C21" s="40" t="s">
        <v>169</v>
      </c>
      <c r="D21" s="2"/>
      <c r="E21" s="2"/>
      <c r="F21" s="2"/>
      <c r="G21" s="2"/>
      <c r="H21" s="19">
        <f t="shared" si="0"/>
        <v>10488.127289655071</v>
      </c>
      <c r="I21" s="20">
        <v>428.95822116337166</v>
      </c>
      <c r="J21" s="20">
        <v>57.474827087135679</v>
      </c>
      <c r="K21" s="20">
        <v>92.32223616337194</v>
      </c>
      <c r="L21" s="20"/>
      <c r="M21" s="20">
        <v>307.14694999999995</v>
      </c>
      <c r="N21" s="20">
        <v>697.3436212767549</v>
      </c>
      <c r="O21" s="20">
        <v>77.92496375325662</v>
      </c>
      <c r="P21" s="20">
        <v>400.91618738391162</v>
      </c>
      <c r="Q21" s="20">
        <v>218.50247013958679</v>
      </c>
      <c r="R21" s="20">
        <v>1.5375809999999996</v>
      </c>
      <c r="S21" s="20"/>
      <c r="T21" s="20">
        <v>1078.7120100000002</v>
      </c>
      <c r="U21" s="20">
        <v>481.43696683506562</v>
      </c>
      <c r="V21" s="20">
        <v>580.74298501333067</v>
      </c>
      <c r="W21" s="20"/>
      <c r="X21" s="20">
        <v>345.5167956256272</v>
      </c>
      <c r="Y21" s="20">
        <v>200.70482595344512</v>
      </c>
      <c r="Z21" s="20">
        <v>16.791626236470488</v>
      </c>
      <c r="AA21" s="20">
        <v>17.729737197787848</v>
      </c>
      <c r="AB21" s="20">
        <v>50.750741281700456</v>
      </c>
      <c r="AC21" s="20">
        <v>110.61686920927859</v>
      </c>
      <c r="AD21" s="20">
        <v>25.920308369138969</v>
      </c>
      <c r="AE21" s="20">
        <v>53.254305420085771</v>
      </c>
      <c r="AF21" s="20">
        <v>572.27525314973207</v>
      </c>
      <c r="AG21" s="20"/>
      <c r="AH21" s="20">
        <v>76.335094711423935</v>
      </c>
      <c r="AI21" s="20">
        <v>59.948150487424286</v>
      </c>
      <c r="AJ21" s="20">
        <v>16.386944223999638</v>
      </c>
      <c r="AK21" s="20">
        <v>5535.2685935744248</v>
      </c>
      <c r="AL21" s="20"/>
      <c r="AM21" s="20"/>
      <c r="AN21" s="20"/>
      <c r="AO21" s="20"/>
      <c r="AP21" s="20"/>
      <c r="AQ21" s="20">
        <v>131.47718862099003</v>
      </c>
      <c r="AR21" s="20"/>
      <c r="AS21" s="20">
        <v>206.55353677926658</v>
      </c>
    </row>
    <row r="22" spans="1:45" s="5" customFormat="1" ht="15.75" customHeight="1" x14ac:dyDescent="0.25">
      <c r="A22" s="29"/>
      <c r="B22" s="4"/>
      <c r="C22" s="41"/>
      <c r="D22" s="30"/>
      <c r="E22" s="30"/>
      <c r="F22" s="30"/>
      <c r="G22" s="30"/>
      <c r="H22" s="19" t="str">
        <f t="shared" si="0"/>
        <v/>
      </c>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t="s">
        <v>161</v>
      </c>
      <c r="AL22" s="20"/>
      <c r="AM22" s="20"/>
      <c r="AN22" s="20"/>
      <c r="AO22" s="20"/>
      <c r="AP22" s="20"/>
      <c r="AQ22" s="20"/>
      <c r="AR22" s="20"/>
      <c r="AS22" s="20"/>
    </row>
    <row r="23" spans="1:45" s="5" customFormat="1" ht="15.75" x14ac:dyDescent="0.25">
      <c r="A23" s="1">
        <v>924</v>
      </c>
      <c r="B23" s="4"/>
      <c r="C23" s="40" t="s">
        <v>49</v>
      </c>
      <c r="D23" s="2"/>
      <c r="E23" s="2"/>
      <c r="F23" s="2"/>
      <c r="G23" s="2"/>
      <c r="H23" s="19">
        <f t="shared" si="0"/>
        <v>7105.5293075811051</v>
      </c>
      <c r="I23" s="20">
        <v>345.0517073551656</v>
      </c>
      <c r="J23" s="20">
        <v>39.145617136939364</v>
      </c>
      <c r="K23" s="20">
        <v>85.750992284873448</v>
      </c>
      <c r="L23" s="20"/>
      <c r="M23" s="20">
        <v>188.90478100000004</v>
      </c>
      <c r="N23" s="20">
        <v>799.29328267267351</v>
      </c>
      <c r="O23" s="20">
        <v>63.344123013090531</v>
      </c>
      <c r="P23" s="20">
        <v>408.65683568976141</v>
      </c>
      <c r="Q23" s="20">
        <v>327.29232396982155</v>
      </c>
      <c r="R23" s="20">
        <v>1.0088810000000001</v>
      </c>
      <c r="S23" s="20"/>
      <c r="T23" s="20">
        <v>656.2032559999999</v>
      </c>
      <c r="U23" s="20">
        <v>575.64548113313424</v>
      </c>
      <c r="V23" s="20">
        <v>526.16136434751854</v>
      </c>
      <c r="W23" s="20"/>
      <c r="X23" s="20">
        <v>319.61911550142008</v>
      </c>
      <c r="Y23" s="20">
        <v>172.05832093385712</v>
      </c>
      <c r="Z23" s="20">
        <v>19.316281846177223</v>
      </c>
      <c r="AA23" s="20">
        <v>15.167646066064197</v>
      </c>
      <c r="AB23" s="20">
        <v>53.604585638019834</v>
      </c>
      <c r="AC23" s="20">
        <v>109.64765789127556</v>
      </c>
      <c r="AD23" s="20">
        <v>10.462692503366416</v>
      </c>
      <c r="AE23" s="20">
        <v>27.407607546984693</v>
      </c>
      <c r="AF23" s="20">
        <v>441.92304932529373</v>
      </c>
      <c r="AG23" s="20"/>
      <c r="AH23" s="20">
        <v>60.503978507336214</v>
      </c>
      <c r="AI23" s="20">
        <v>43.957176173060354</v>
      </c>
      <c r="AJ23" s="20">
        <v>16.54680233427586</v>
      </c>
      <c r="AK23" s="20">
        <v>2999.5155168681986</v>
      </c>
      <c r="AL23" s="20"/>
      <c r="AM23" s="20"/>
      <c r="AN23" s="20"/>
      <c r="AO23" s="20"/>
      <c r="AP23" s="20"/>
      <c r="AQ23" s="20">
        <v>71.290761237385894</v>
      </c>
      <c r="AR23" s="20"/>
      <c r="AS23" s="20">
        <v>114.00809513293942</v>
      </c>
    </row>
    <row r="24" spans="1:45" s="5" customFormat="1" ht="15.75" x14ac:dyDescent="0.25">
      <c r="A24" s="1">
        <v>923</v>
      </c>
      <c r="B24" s="4"/>
      <c r="C24" s="40" t="s">
        <v>50</v>
      </c>
      <c r="D24" s="2"/>
      <c r="E24" s="2"/>
      <c r="F24" s="2"/>
      <c r="G24" s="2"/>
      <c r="H24" s="19">
        <f t="shared" si="0"/>
        <v>11537.728361000452</v>
      </c>
      <c r="I24" s="20">
        <v>420.92294594897697</v>
      </c>
      <c r="J24" s="20">
        <v>74.246944126917398</v>
      </c>
      <c r="K24" s="20">
        <v>119.6214134461223</v>
      </c>
      <c r="L24" s="20"/>
      <c r="M24" s="20">
        <v>366.47791000000001</v>
      </c>
      <c r="N24" s="20">
        <v>1109.2075683300066</v>
      </c>
      <c r="O24" s="20">
        <v>92.852964210570008</v>
      </c>
      <c r="P24" s="20">
        <v>628.82883824879491</v>
      </c>
      <c r="Q24" s="20">
        <v>387.52576587064181</v>
      </c>
      <c r="R24" s="20">
        <v>2.3136450000000002</v>
      </c>
      <c r="S24" s="20"/>
      <c r="T24" s="20">
        <v>1295.596509</v>
      </c>
      <c r="U24" s="20">
        <v>784.09978122231337</v>
      </c>
      <c r="V24" s="20">
        <v>894.13789152933282</v>
      </c>
      <c r="W24" s="20"/>
      <c r="X24" s="20">
        <v>563.28107952243329</v>
      </c>
      <c r="Y24" s="20">
        <v>273.21499599343764</v>
      </c>
      <c r="Z24" s="20">
        <v>28.657369466030527</v>
      </c>
      <c r="AA24" s="20">
        <v>28.984446547431588</v>
      </c>
      <c r="AB24" s="20">
        <v>76.450243070069988</v>
      </c>
      <c r="AC24" s="20">
        <v>203.88192431757452</v>
      </c>
      <c r="AD24" s="20">
        <v>20.93018330643628</v>
      </c>
      <c r="AE24" s="20">
        <v>41.95455662025882</v>
      </c>
      <c r="AF24" s="20">
        <v>734.52607317444108</v>
      </c>
      <c r="AG24" s="20"/>
      <c r="AH24" s="20">
        <v>99.211964552822039</v>
      </c>
      <c r="AI24" s="20">
        <v>77.408069150911075</v>
      </c>
      <c r="AJ24" s="20">
        <v>21.803895401910975</v>
      </c>
      <c r="AK24" s="20">
        <v>4965.0884328040183</v>
      </c>
      <c r="AL24" s="20"/>
      <c r="AM24" s="20"/>
      <c r="AN24" s="20"/>
      <c r="AO24" s="20"/>
      <c r="AP24" s="20"/>
      <c r="AQ24" s="20">
        <v>146.76833728750623</v>
      </c>
      <c r="AR24" s="20"/>
      <c r="AS24" s="20">
        <v>182.29203726365685</v>
      </c>
    </row>
    <row r="25" spans="1:45" s="5" customFormat="1" ht="15.75" x14ac:dyDescent="0.25">
      <c r="A25" s="1">
        <v>922</v>
      </c>
      <c r="B25" s="4"/>
      <c r="C25" s="2" t="s">
        <v>51</v>
      </c>
      <c r="D25" s="2"/>
      <c r="E25" s="2"/>
      <c r="F25" s="2"/>
      <c r="G25" s="2"/>
      <c r="H25" s="19">
        <f t="shared" si="0"/>
        <v>12.089500706947012</v>
      </c>
      <c r="I25" s="20"/>
      <c r="J25" s="20"/>
      <c r="K25" s="20"/>
      <c r="L25" s="20"/>
      <c r="M25" s="20"/>
      <c r="N25" s="20"/>
      <c r="O25" s="20"/>
      <c r="P25" s="20"/>
      <c r="Q25" s="20"/>
      <c r="R25" s="20"/>
      <c r="S25" s="20"/>
      <c r="T25" s="20"/>
      <c r="U25" s="20"/>
      <c r="V25" s="20"/>
      <c r="W25" s="20"/>
      <c r="X25" s="20"/>
      <c r="Y25" s="20"/>
      <c r="Z25" s="20"/>
      <c r="AA25" s="20"/>
      <c r="AB25" s="20"/>
      <c r="AC25" s="20"/>
      <c r="AD25" s="20"/>
      <c r="AE25" s="20">
        <v>12.089500706947012</v>
      </c>
      <c r="AF25" s="20"/>
      <c r="AG25" s="20"/>
      <c r="AH25" s="20"/>
      <c r="AI25" s="20"/>
      <c r="AJ25" s="20"/>
      <c r="AK25" s="20"/>
      <c r="AL25" s="20"/>
      <c r="AM25" s="20"/>
      <c r="AN25" s="20"/>
      <c r="AO25" s="20"/>
      <c r="AP25" s="20"/>
      <c r="AQ25" s="20"/>
      <c r="AR25" s="20"/>
      <c r="AS25" s="20"/>
    </row>
    <row r="26" spans="1:45" s="5" customFormat="1" ht="15.75" customHeight="1" x14ac:dyDescent="0.25">
      <c r="A26" s="25"/>
      <c r="B26" s="25"/>
      <c r="C26" s="26"/>
      <c r="D26" s="26"/>
      <c r="E26" s="26"/>
      <c r="F26" s="26"/>
      <c r="G26" s="26"/>
      <c r="H26" s="163" t="str">
        <f t="shared" si="0"/>
        <v/>
      </c>
      <c r="AB26" s="56"/>
      <c r="AD26" s="56"/>
      <c r="AE26" s="56"/>
      <c r="AQ26" s="56"/>
      <c r="AR26" s="56"/>
      <c r="AS26" s="56"/>
    </row>
  </sheetData>
  <conditionalFormatting sqref="B13:B24">
    <cfRule type="cellIs" dxfId="376" priority="1" stopIfTrue="1" operator="equal">
      <formula>TRUE</formula>
    </cfRule>
    <cfRule type="cellIs" dxfId="375" priority="2" stopIfTrue="1" operator="equal">
      <formula>FALSE</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6"/>
  <sheetViews>
    <sheetView zoomScale="70" zoomScaleNormal="70" workbookViewId="0">
      <selection activeCell="B3" sqref="B3"/>
    </sheetView>
  </sheetViews>
  <sheetFormatPr defaultRowHeight="15" x14ac:dyDescent="0.2"/>
  <cols>
    <col min="1" max="8" width="8.88671875" style="30"/>
    <col min="9" max="9" width="11.109375" style="30" bestFit="1" customWidth="1"/>
    <col min="10" max="10" width="15.33203125" style="30" bestFit="1" customWidth="1"/>
    <col min="11" max="11" width="10.109375" style="30" bestFit="1" customWidth="1"/>
    <col min="12" max="12" width="10.109375" style="30" hidden="1" customWidth="1"/>
    <col min="13" max="13" width="11.109375" style="30" bestFit="1" customWidth="1"/>
    <col min="14" max="14" width="10.109375" style="30" bestFit="1" customWidth="1"/>
    <col min="15" max="15" width="8" style="30" bestFit="1" customWidth="1"/>
    <col min="16" max="16" width="11.109375" style="30" bestFit="1" customWidth="1"/>
    <col min="17" max="17" width="10.44140625" style="30" bestFit="1" customWidth="1"/>
    <col min="18" max="18" width="12.77734375" style="30" bestFit="1" customWidth="1"/>
    <col min="19" max="19" width="12" style="30" bestFit="1" customWidth="1"/>
    <col min="20" max="20" width="8.21875" style="30" bestFit="1" customWidth="1"/>
    <col min="21" max="21" width="9.6640625" style="30" bestFit="1" customWidth="1"/>
    <col min="22" max="22" width="8" style="30" bestFit="1" customWidth="1"/>
    <col min="23" max="23" width="8.88671875" style="30" hidden="1" customWidth="1"/>
    <col min="24" max="24" width="9.6640625" style="30" bestFit="1" customWidth="1"/>
    <col min="25" max="25" width="11.33203125" style="30" customWidth="1"/>
    <col min="26" max="27" width="8" style="30" bestFit="1" customWidth="1"/>
    <col min="28" max="28" width="12" style="30" bestFit="1" customWidth="1"/>
    <col min="29" max="29" width="12.21875" style="30" bestFit="1" customWidth="1"/>
    <col min="30" max="30" width="10.109375" style="30" bestFit="1" customWidth="1"/>
    <col min="31" max="31" width="10.44140625" style="30" bestFit="1" customWidth="1"/>
    <col min="32" max="32" width="8.21875" style="30" bestFit="1" customWidth="1"/>
    <col min="33" max="33" width="13.44140625" style="30" hidden="1" customWidth="1"/>
    <col min="34" max="34" width="12" style="30" bestFit="1" customWidth="1"/>
    <col min="35" max="35" width="11.109375" style="30" bestFit="1" customWidth="1"/>
    <col min="36" max="36" width="10.44140625" style="30" bestFit="1" customWidth="1"/>
    <col min="37" max="37" width="8.21875" style="30" bestFit="1" customWidth="1"/>
    <col min="38" max="42" width="8.88671875" style="30" hidden="1" customWidth="1"/>
    <col min="43" max="43" width="9.33203125" style="30" bestFit="1" customWidth="1"/>
    <col min="44" max="44" width="9.33203125" style="30" hidden="1" customWidth="1"/>
    <col min="45" max="45" width="10.88671875" style="30" bestFit="1" customWidth="1"/>
    <col min="46" max="16384" width="8.88671875" style="30"/>
  </cols>
  <sheetData>
    <row r="1" spans="1:45" s="2" customFormat="1" ht="24" customHeight="1" x14ac:dyDescent="0.25">
      <c r="A1" s="1" t="s">
        <v>149</v>
      </c>
      <c r="B1" s="1"/>
      <c r="G1" s="4"/>
    </row>
    <row r="2" spans="1:45" s="80" customFormat="1" ht="30" customHeight="1" x14ac:dyDescent="0.25">
      <c r="A2" s="79" t="s">
        <v>2</v>
      </c>
      <c r="B2" s="8"/>
      <c r="C2" s="26"/>
      <c r="D2" s="26"/>
      <c r="E2" s="26"/>
      <c r="F2" s="26"/>
      <c r="G2" s="94"/>
    </row>
    <row r="3" spans="1:45" s="5" customFormat="1" ht="63" x14ac:dyDescent="0.2">
      <c r="A3" s="12" t="s">
        <v>3</v>
      </c>
      <c r="B3" s="13"/>
      <c r="C3" s="13" t="s">
        <v>4</v>
      </c>
      <c r="D3" s="13"/>
      <c r="E3" s="13"/>
      <c r="F3" s="13"/>
      <c r="G3" s="13"/>
      <c r="H3" s="14" t="s">
        <v>5</v>
      </c>
      <c r="I3" s="15" t="s">
        <v>6</v>
      </c>
      <c r="J3" s="15" t="s">
        <v>7</v>
      </c>
      <c r="K3" s="15" t="s">
        <v>8</v>
      </c>
      <c r="L3" s="15"/>
      <c r="M3" s="15" t="s">
        <v>9</v>
      </c>
      <c r="N3" s="15" t="s">
        <v>10</v>
      </c>
      <c r="O3" s="16" t="s">
        <v>11</v>
      </c>
      <c r="P3" s="16" t="s">
        <v>12</v>
      </c>
      <c r="Q3" s="16" t="s">
        <v>13</v>
      </c>
      <c r="R3" s="15" t="s">
        <v>14</v>
      </c>
      <c r="S3" s="15" t="s">
        <v>15</v>
      </c>
      <c r="T3" s="15" t="s">
        <v>16</v>
      </c>
      <c r="U3" s="15" t="s">
        <v>17</v>
      </c>
      <c r="V3" s="15" t="s">
        <v>18</v>
      </c>
      <c r="W3" s="15"/>
      <c r="X3" s="16" t="s">
        <v>19</v>
      </c>
      <c r="Y3" s="16" t="s">
        <v>20</v>
      </c>
      <c r="Z3" s="16" t="s">
        <v>21</v>
      </c>
      <c r="AA3" s="16" t="s">
        <v>22</v>
      </c>
      <c r="AB3" s="15" t="s">
        <v>160</v>
      </c>
      <c r="AC3" s="15" t="s">
        <v>24</v>
      </c>
      <c r="AD3" s="15" t="s">
        <v>25</v>
      </c>
      <c r="AE3" s="15" t="s">
        <v>26</v>
      </c>
      <c r="AF3" s="15" t="s">
        <v>27</v>
      </c>
      <c r="AG3" s="15"/>
      <c r="AH3" s="15" t="s">
        <v>28</v>
      </c>
      <c r="AI3" s="16" t="s">
        <v>12</v>
      </c>
      <c r="AJ3" s="16" t="s">
        <v>13</v>
      </c>
      <c r="AK3" s="15" t="s">
        <v>29</v>
      </c>
      <c r="AL3" s="15"/>
      <c r="AM3" s="15"/>
      <c r="AN3" s="15"/>
      <c r="AO3" s="15"/>
      <c r="AP3" s="15"/>
      <c r="AQ3" s="15" t="s">
        <v>30</v>
      </c>
      <c r="AR3" s="15"/>
      <c r="AS3" s="15" t="s">
        <v>31</v>
      </c>
    </row>
    <row r="4" spans="1:45" s="5" customFormat="1" ht="15.75" x14ac:dyDescent="0.2">
      <c r="A4" s="35"/>
      <c r="B4" s="35"/>
      <c r="C4" s="35"/>
      <c r="D4" s="35"/>
      <c r="E4" s="35"/>
      <c r="F4" s="35"/>
      <c r="G4" s="35"/>
      <c r="H4" s="158"/>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159"/>
    </row>
    <row r="5" spans="1:45" s="5" customFormat="1" ht="15.75" customHeight="1" x14ac:dyDescent="0.25">
      <c r="A5" s="17">
        <v>925</v>
      </c>
      <c r="B5" s="17"/>
      <c r="C5" s="18" t="s">
        <v>32</v>
      </c>
      <c r="D5" s="18"/>
      <c r="E5" s="18"/>
      <c r="F5" s="18"/>
      <c r="G5" s="18"/>
      <c r="H5" s="19">
        <f t="shared" ref="H5:H26" si="0">IF(SUM(I5:N5,R5:V5,AB5:AH5,AK5:AS5)=0,"",SUM(I5:N5,R5:V5,AB5:AH5,AK5:AS5))</f>
        <v>133293.84567057923</v>
      </c>
      <c r="I5" s="20">
        <f t="shared" ref="I5:V5" si="1">I11+I23+I24+I7</f>
        <v>4734.8039219599978</v>
      </c>
      <c r="J5" s="20">
        <f t="shared" si="1"/>
        <v>674.75018944999908</v>
      </c>
      <c r="K5" s="20">
        <f t="shared" si="1"/>
        <v>1362.9964772500007</v>
      </c>
      <c r="L5" s="20"/>
      <c r="M5" s="20">
        <f t="shared" si="1"/>
        <v>4234.4436619999997</v>
      </c>
      <c r="N5" s="20">
        <f t="shared" si="1"/>
        <v>10525.203367050002</v>
      </c>
      <c r="O5" s="20">
        <f t="shared" si="1"/>
        <v>1105.9393085337206</v>
      </c>
      <c r="P5" s="20">
        <f t="shared" si="1"/>
        <v>5799.6705914329377</v>
      </c>
      <c r="Q5" s="20">
        <f t="shared" si="1"/>
        <v>3619.5934670833426</v>
      </c>
      <c r="R5" s="20">
        <f t="shared" si="1"/>
        <v>21.180479929999997</v>
      </c>
      <c r="S5" s="20">
        <f t="shared" si="1"/>
        <v>127.18792895</v>
      </c>
      <c r="T5" s="20">
        <f t="shared" si="1"/>
        <v>17103.441161999999</v>
      </c>
      <c r="U5" s="20">
        <f t="shared" si="1"/>
        <v>6515.8436022599908</v>
      </c>
      <c r="V5" s="20">
        <f t="shared" si="1"/>
        <v>8684.733409389999</v>
      </c>
      <c r="W5" s="20"/>
      <c r="X5" s="20">
        <f t="shared" ref="X5:AC5" si="2">X11+X23+X24+X7</f>
        <v>5098.7516794821613</v>
      </c>
      <c r="Y5" s="20">
        <f t="shared" si="2"/>
        <v>3061.3235328641617</v>
      </c>
      <c r="Z5" s="20">
        <f t="shared" si="2"/>
        <v>276.94990169243812</v>
      </c>
      <c r="AA5" s="20">
        <f t="shared" si="2"/>
        <v>247.70829535123676</v>
      </c>
      <c r="AB5" s="20">
        <f t="shared" si="2"/>
        <v>778.67019714000014</v>
      </c>
      <c r="AC5" s="20">
        <f t="shared" si="2"/>
        <v>2856.8277160100001</v>
      </c>
      <c r="AD5" s="20">
        <v>320.89652102000002</v>
      </c>
      <c r="AE5" s="20">
        <v>527.65851588422947</v>
      </c>
      <c r="AF5" s="20">
        <f>AF11+AF23+AF24+AF7</f>
        <v>7703.3184822999983</v>
      </c>
      <c r="AG5" s="20"/>
      <c r="AH5" s="20">
        <f>AH11+AH23+AH24+AH7</f>
        <v>887.43066767999892</v>
      </c>
      <c r="AI5" s="20">
        <f>AI11+AI23+AI24+AI7</f>
        <v>711.89560463857413</v>
      </c>
      <c r="AJ5" s="20">
        <f>AJ11+AJ23+AJ24+AJ7</f>
        <v>175.53506304142499</v>
      </c>
      <c r="AK5" s="20">
        <f>AK11+AK23+AK24+AK7</f>
        <v>61584.34965923</v>
      </c>
      <c r="AL5" s="20"/>
      <c r="AM5" s="20"/>
      <c r="AN5" s="20"/>
      <c r="AO5" s="20"/>
      <c r="AP5" s="20"/>
      <c r="AQ5" s="20">
        <v>1949.4219162508432</v>
      </c>
      <c r="AR5" s="20"/>
      <c r="AS5" s="20">
        <f>AS11+AS23+AS24+AS7</f>
        <v>2700.6877948242013</v>
      </c>
    </row>
    <row r="6" spans="1:45" s="5" customFormat="1" ht="15.75" customHeight="1" x14ac:dyDescent="0.25">
      <c r="A6" s="17"/>
      <c r="B6" s="17"/>
      <c r="C6" s="18"/>
      <c r="D6" s="18"/>
      <c r="E6" s="18"/>
      <c r="F6" s="18"/>
      <c r="G6" s="18"/>
      <c r="H6" s="160" t="str">
        <f t="shared" si="0"/>
        <v/>
      </c>
      <c r="I6" s="56"/>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161"/>
    </row>
    <row r="7" spans="1:45" s="5" customFormat="1" ht="15.75" x14ac:dyDescent="0.25">
      <c r="A7" s="4"/>
      <c r="B7" s="4"/>
      <c r="C7" s="2" t="s">
        <v>33</v>
      </c>
      <c r="D7" s="2"/>
      <c r="E7" s="2"/>
      <c r="F7" s="2"/>
      <c r="G7" s="2"/>
      <c r="H7" s="34">
        <f t="shared" si="0"/>
        <v>2630.6510567026648</v>
      </c>
      <c r="I7" s="23">
        <v>1.8244595136349979</v>
      </c>
      <c r="J7" s="23">
        <v>22.860791391673466</v>
      </c>
      <c r="K7" s="23">
        <v>0.29094543864759853</v>
      </c>
      <c r="L7" s="23"/>
      <c r="M7" s="23">
        <v>0</v>
      </c>
      <c r="N7" s="23">
        <v>9.5058271328427075</v>
      </c>
      <c r="O7" s="23">
        <v>0.73655110746482422</v>
      </c>
      <c r="P7" s="23">
        <v>4.5311664840077661</v>
      </c>
      <c r="Q7" s="23">
        <v>4.2381095413701164</v>
      </c>
      <c r="R7" s="23">
        <v>0</v>
      </c>
      <c r="S7" s="23">
        <v>2.4244544775759685E-2</v>
      </c>
      <c r="T7" s="23">
        <v>0</v>
      </c>
      <c r="U7" s="162">
        <v>44.907248584286876</v>
      </c>
      <c r="V7" s="23">
        <v>0.4615778351902709</v>
      </c>
      <c r="W7" s="23"/>
      <c r="X7" s="23">
        <v>0.20357270737624511</v>
      </c>
      <c r="Y7" s="23">
        <v>0.21747511750602774</v>
      </c>
      <c r="Z7" s="23">
        <v>0</v>
      </c>
      <c r="AA7" s="23">
        <v>4.0530010307998007E-2</v>
      </c>
      <c r="AB7" s="23">
        <v>15.15648404327125</v>
      </c>
      <c r="AC7" s="23">
        <v>0.3760514424728868</v>
      </c>
      <c r="AD7" s="23">
        <v>0.52250275119254741</v>
      </c>
      <c r="AE7" s="23">
        <v>0</v>
      </c>
      <c r="AF7" s="23">
        <v>1.0363523967894754</v>
      </c>
      <c r="AG7" s="23"/>
      <c r="AH7" s="162">
        <v>1.9511936164182131</v>
      </c>
      <c r="AI7" s="162">
        <v>1.6549574775211355</v>
      </c>
      <c r="AJ7" s="162">
        <v>0.29623613889707762</v>
      </c>
      <c r="AK7" s="23">
        <v>2511.1234542366046</v>
      </c>
      <c r="AL7" s="23"/>
      <c r="AM7" s="23"/>
      <c r="AN7" s="23"/>
      <c r="AO7" s="23"/>
      <c r="AP7" s="23"/>
      <c r="AQ7" s="23">
        <v>7.1099237748638462</v>
      </c>
      <c r="AR7" s="23"/>
      <c r="AS7" s="23">
        <v>13.5</v>
      </c>
    </row>
    <row r="8" spans="1:45" s="5" customFormat="1" ht="15.75" customHeight="1" x14ac:dyDescent="0.25">
      <c r="A8" s="25"/>
      <c r="B8" s="25"/>
      <c r="C8" s="18"/>
      <c r="D8" s="26"/>
      <c r="E8" s="26"/>
      <c r="F8" s="26"/>
      <c r="G8" s="26"/>
      <c r="H8" s="19" t="str">
        <f t="shared" si="0"/>
        <v/>
      </c>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row>
    <row r="9" spans="1:45" s="5" customFormat="1" ht="15.75" customHeight="1" x14ac:dyDescent="0.25">
      <c r="A9" s="17">
        <v>941</v>
      </c>
      <c r="B9" s="17"/>
      <c r="C9" s="18" t="s">
        <v>34</v>
      </c>
      <c r="D9" s="18"/>
      <c r="E9" s="18"/>
      <c r="F9" s="18"/>
      <c r="G9" s="18"/>
      <c r="H9" s="19">
        <f t="shared" si="0"/>
        <v>118467.72900066496</v>
      </c>
      <c r="I9" s="20">
        <f t="shared" ref="I9:V9" si="3">I11+I23</f>
        <v>4289.1357121811989</v>
      </c>
      <c r="J9" s="20">
        <f t="shared" si="3"/>
        <v>584.53099231094939</v>
      </c>
      <c r="K9" s="20">
        <f t="shared" si="3"/>
        <v>1237.4289769130794</v>
      </c>
      <c r="L9" s="20"/>
      <c r="M9" s="20">
        <f t="shared" si="3"/>
        <v>3871.2933479999997</v>
      </c>
      <c r="N9" s="20">
        <f t="shared" si="3"/>
        <v>9337.0791292792019</v>
      </c>
      <c r="O9" s="20">
        <f t="shared" si="3"/>
        <v>1008.1508518724564</v>
      </c>
      <c r="P9" s="20">
        <f t="shared" si="3"/>
        <v>5128.4893876901488</v>
      </c>
      <c r="Q9" s="20">
        <f t="shared" si="3"/>
        <v>3200.4388897165963</v>
      </c>
      <c r="R9" s="20">
        <f t="shared" si="3"/>
        <v>18.728859929999999</v>
      </c>
      <c r="S9" s="20">
        <f t="shared" si="3"/>
        <v>113.39215614962947</v>
      </c>
      <c r="T9" s="20">
        <f t="shared" si="3"/>
        <v>15711.736267999999</v>
      </c>
      <c r="U9" s="20">
        <f t="shared" si="3"/>
        <v>5712.2697361351193</v>
      </c>
      <c r="V9" s="20">
        <f t="shared" si="3"/>
        <v>7828.3977084931366</v>
      </c>
      <c r="W9" s="20"/>
      <c r="X9" s="20">
        <f>X11+X23</f>
        <v>4538.1269736476397</v>
      </c>
      <c r="Y9" s="20">
        <f>Y11+Y23</f>
        <v>2816.9940975517193</v>
      </c>
      <c r="Z9" s="20">
        <f>Z11+Z23</f>
        <v>249.56888546643808</v>
      </c>
      <c r="AA9" s="20">
        <f>AA11+AA23</f>
        <v>223.70775182733928</v>
      </c>
      <c r="AB9" s="20">
        <v>684.12871321162584</v>
      </c>
      <c r="AC9" s="20">
        <f>AC11+AC23</f>
        <v>2605.2267441236504</v>
      </c>
      <c r="AD9" s="20">
        <v>296.86211137864842</v>
      </c>
      <c r="AE9" s="20">
        <v>471.54981668843971</v>
      </c>
      <c r="AF9" s="20">
        <f>AF11+AF23</f>
        <v>6943.4501446010272</v>
      </c>
      <c r="AG9" s="20"/>
      <c r="AH9" s="20">
        <f>AH11+AH23</f>
        <v>787.47665906563998</v>
      </c>
      <c r="AI9" s="20">
        <f>AI11+AI23</f>
        <v>631.16168275870132</v>
      </c>
      <c r="AJ9" s="20">
        <f>AJ11+AJ23</f>
        <v>156.31497630693875</v>
      </c>
      <c r="AK9" s="20">
        <f>AK11+AK23</f>
        <v>53770.869505456503</v>
      </c>
      <c r="AL9" s="20"/>
      <c r="AM9" s="20"/>
      <c r="AN9" s="20"/>
      <c r="AO9" s="20"/>
      <c r="AP9" s="20"/>
      <c r="AQ9" s="20">
        <v>1753.275519820073</v>
      </c>
      <c r="AR9" s="20"/>
      <c r="AS9" s="20">
        <f>AS11+AS23</f>
        <v>2450.896898927037</v>
      </c>
    </row>
    <row r="10" spans="1:45" s="5" customFormat="1" ht="15.75" customHeight="1" x14ac:dyDescent="0.25">
      <c r="A10" s="25"/>
      <c r="B10" s="25"/>
      <c r="C10" s="26"/>
      <c r="D10" s="26"/>
      <c r="E10" s="26"/>
      <c r="F10" s="26"/>
      <c r="G10" s="26"/>
      <c r="H10" s="19" t="str">
        <f t="shared" si="0"/>
        <v/>
      </c>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t="s">
        <v>161</v>
      </c>
      <c r="AL10" s="20"/>
      <c r="AM10" s="20"/>
      <c r="AN10" s="20"/>
      <c r="AO10" s="20"/>
      <c r="AP10" s="20"/>
      <c r="AQ10" s="20"/>
      <c r="AR10" s="20"/>
      <c r="AS10" s="20"/>
    </row>
    <row r="11" spans="1:45" s="5" customFormat="1" ht="15.75" x14ac:dyDescent="0.25">
      <c r="A11" s="17">
        <v>921</v>
      </c>
      <c r="B11" s="17"/>
      <c r="C11" s="17" t="s">
        <v>35</v>
      </c>
      <c r="D11" s="18"/>
      <c r="E11" s="18"/>
      <c r="F11" s="18"/>
      <c r="G11" s="18"/>
      <c r="H11" s="19">
        <f t="shared" si="0"/>
        <v>110939.32667778755</v>
      </c>
      <c r="I11" s="20">
        <f t="shared" ref="I11:V11" si="4">SUM(I13:I21)</f>
        <v>3923.6651792415537</v>
      </c>
      <c r="J11" s="20">
        <f t="shared" si="4"/>
        <v>548.74038697987555</v>
      </c>
      <c r="K11" s="20">
        <f t="shared" si="4"/>
        <v>1147.3538299575368</v>
      </c>
      <c r="L11" s="20"/>
      <c r="M11" s="20">
        <f t="shared" si="4"/>
        <v>3671.6925609999998</v>
      </c>
      <c r="N11" s="20">
        <f t="shared" si="4"/>
        <v>8495.4564574513806</v>
      </c>
      <c r="O11" s="20">
        <f t="shared" si="4"/>
        <v>941.02903425827321</v>
      </c>
      <c r="P11" s="20">
        <f t="shared" si="4"/>
        <v>4704.474335664785</v>
      </c>
      <c r="Q11" s="20">
        <f t="shared" si="4"/>
        <v>2849.9530875283217</v>
      </c>
      <c r="R11" s="20">
        <f t="shared" si="4"/>
        <v>17.68155093</v>
      </c>
      <c r="S11" s="20">
        <f t="shared" si="4"/>
        <v>104.49844931030628</v>
      </c>
      <c r="T11" s="20">
        <f t="shared" si="4"/>
        <v>14999.543107</v>
      </c>
      <c r="U11" s="20">
        <f t="shared" si="4"/>
        <v>5160.1833594231703</v>
      </c>
      <c r="V11" s="20">
        <f t="shared" si="4"/>
        <v>7323.4900887259673</v>
      </c>
      <c r="W11" s="20"/>
      <c r="X11" s="20">
        <f>SUM(X13:X21)</f>
        <v>4220.1508737580389</v>
      </c>
      <c r="Y11" s="20">
        <f>SUM(Y13:Y21)</f>
        <v>2661.1942201264173</v>
      </c>
      <c r="Z11" s="20">
        <f>SUM(Z13:Z21)</f>
        <v>230.8557813476198</v>
      </c>
      <c r="AA11" s="20">
        <f>SUM(AA13:AA21)</f>
        <v>211.28921349389114</v>
      </c>
      <c r="AB11" s="20">
        <v>629.61783540830686</v>
      </c>
      <c r="AC11" s="20">
        <f>SUM(AC13:AC21)</f>
        <v>2456.5848224810002</v>
      </c>
      <c r="AD11" s="20">
        <v>284.24659213075813</v>
      </c>
      <c r="AE11" s="20">
        <v>443.2436482032918</v>
      </c>
      <c r="AF11" s="20">
        <f>SUM(AF13:AF21)</f>
        <v>6479.7398625904661</v>
      </c>
      <c r="AG11" s="20"/>
      <c r="AH11" s="20">
        <f>SUM(AH13:AH21)</f>
        <v>728.20596181479925</v>
      </c>
      <c r="AI11" s="20">
        <f>SUM(AI13:AI21)</f>
        <v>586.34707697810177</v>
      </c>
      <c r="AJ11" s="20">
        <f>SUM(AJ13:AJ21)</f>
        <v>141.85888483669748</v>
      </c>
      <c r="AK11" s="20">
        <f>SUM(AK13:AK21)</f>
        <v>50561.536628248497</v>
      </c>
      <c r="AL11" s="20"/>
      <c r="AM11" s="20"/>
      <c r="AN11" s="20"/>
      <c r="AO11" s="20"/>
      <c r="AP11" s="20"/>
      <c r="AQ11" s="20">
        <v>1661.6288128965571</v>
      </c>
      <c r="AR11" s="20"/>
      <c r="AS11" s="20">
        <f>SUM(AS13:AS21)</f>
        <v>2302.2175439940734</v>
      </c>
    </row>
    <row r="12" spans="1:45" s="5" customFormat="1" ht="15.75" customHeight="1" x14ac:dyDescent="0.25">
      <c r="A12" s="29"/>
      <c r="B12" s="29"/>
      <c r="C12" s="39"/>
      <c r="D12" s="30"/>
      <c r="E12" s="30"/>
      <c r="F12" s="30"/>
      <c r="G12" s="30"/>
      <c r="H12" s="19" t="str">
        <f t="shared" si="0"/>
        <v/>
      </c>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t="s">
        <v>161</v>
      </c>
      <c r="AL12" s="20"/>
      <c r="AM12" s="20"/>
      <c r="AN12" s="20"/>
      <c r="AO12" s="20"/>
      <c r="AP12" s="20"/>
      <c r="AQ12" s="20"/>
      <c r="AR12" s="20"/>
      <c r="AS12" s="20"/>
    </row>
    <row r="13" spans="1:45" s="5" customFormat="1" ht="15.75" x14ac:dyDescent="0.25">
      <c r="A13" s="4" t="s">
        <v>36</v>
      </c>
      <c r="B13" s="4"/>
      <c r="C13" s="40" t="s">
        <v>164</v>
      </c>
      <c r="D13" s="2"/>
      <c r="E13" s="2"/>
      <c r="F13" s="2"/>
      <c r="G13" s="2"/>
      <c r="H13" s="19">
        <f t="shared" si="0"/>
        <v>6360.105709976553</v>
      </c>
      <c r="I13" s="20">
        <v>217.75538244144425</v>
      </c>
      <c r="J13" s="20">
        <v>30.546245735390549</v>
      </c>
      <c r="K13" s="20">
        <v>78.511752476497179</v>
      </c>
      <c r="L13" s="20"/>
      <c r="M13" s="20">
        <v>231.49587299999999</v>
      </c>
      <c r="N13" s="20">
        <v>590.73246234877433</v>
      </c>
      <c r="O13" s="20">
        <v>54.163574664548193</v>
      </c>
      <c r="P13" s="20">
        <v>310.16393952018205</v>
      </c>
      <c r="Q13" s="20">
        <v>226.4049481640441</v>
      </c>
      <c r="R13" s="20">
        <v>0.56566399999999994</v>
      </c>
      <c r="S13" s="20">
        <v>7.7967223124138654</v>
      </c>
      <c r="T13" s="20">
        <v>748.17012399999999</v>
      </c>
      <c r="U13" s="20">
        <v>430.99487263512879</v>
      </c>
      <c r="V13" s="20">
        <v>453.25286531529628</v>
      </c>
      <c r="W13" s="20"/>
      <c r="X13" s="20">
        <v>269.9745685211762</v>
      </c>
      <c r="Y13" s="20">
        <v>151.040334482323</v>
      </c>
      <c r="Z13" s="20">
        <v>18.059561310785604</v>
      </c>
      <c r="AA13" s="20">
        <v>14.178401001011512</v>
      </c>
      <c r="AB13" s="20">
        <v>89.242543930169063</v>
      </c>
      <c r="AC13" s="20">
        <v>170.24719346708341</v>
      </c>
      <c r="AD13" s="20">
        <v>12.645737537585328</v>
      </c>
      <c r="AE13" s="20">
        <v>22.845853981217836</v>
      </c>
      <c r="AF13" s="20">
        <v>397.33635326990839</v>
      </c>
      <c r="AG13" s="20"/>
      <c r="AH13" s="20">
        <v>49.1879045790199</v>
      </c>
      <c r="AI13" s="20">
        <v>38.788674103945652</v>
      </c>
      <c r="AJ13" s="20">
        <v>10.399230475074248</v>
      </c>
      <c r="AK13" s="20">
        <v>2636.3537299000864</v>
      </c>
      <c r="AL13" s="20"/>
      <c r="AM13" s="20"/>
      <c r="AN13" s="20"/>
      <c r="AO13" s="20"/>
      <c r="AP13" s="20"/>
      <c r="AQ13" s="20">
        <v>72.553624231490303</v>
      </c>
      <c r="AR13" s="20"/>
      <c r="AS13" s="20">
        <v>119.87080481504768</v>
      </c>
    </row>
    <row r="14" spans="1:45" s="5" customFormat="1" ht="15.75" x14ac:dyDescent="0.25">
      <c r="A14" s="4" t="s">
        <v>37</v>
      </c>
      <c r="B14" s="4"/>
      <c r="C14" s="40" t="s">
        <v>166</v>
      </c>
      <c r="D14" s="2"/>
      <c r="E14" s="2"/>
      <c r="F14" s="2"/>
      <c r="G14" s="2"/>
      <c r="H14" s="19">
        <f t="shared" si="0"/>
        <v>16541.589412576715</v>
      </c>
      <c r="I14" s="20">
        <v>650.53387636725995</v>
      </c>
      <c r="J14" s="20">
        <v>82.678411979271971</v>
      </c>
      <c r="K14" s="20">
        <v>191.32556904516707</v>
      </c>
      <c r="L14" s="20"/>
      <c r="M14" s="20">
        <v>544.49549200000001</v>
      </c>
      <c r="N14" s="20">
        <v>1638.8640484086447</v>
      </c>
      <c r="O14" s="20">
        <v>139.79977781740993</v>
      </c>
      <c r="P14" s="20">
        <v>885.04001177590715</v>
      </c>
      <c r="Q14" s="20">
        <v>614.02425881532781</v>
      </c>
      <c r="R14" s="20">
        <v>2.2987167400000001</v>
      </c>
      <c r="S14" s="20">
        <v>18.469558303325599</v>
      </c>
      <c r="T14" s="20">
        <v>1893.7136010000002</v>
      </c>
      <c r="U14" s="20">
        <v>1012.6438163013994</v>
      </c>
      <c r="V14" s="20">
        <v>1273.7019503188706</v>
      </c>
      <c r="W14" s="20"/>
      <c r="X14" s="20">
        <v>793.64933938683191</v>
      </c>
      <c r="Y14" s="20">
        <v>408.43338672068205</v>
      </c>
      <c r="Z14" s="20">
        <v>40.1061919601607</v>
      </c>
      <c r="AA14" s="20">
        <v>31.513032251195767</v>
      </c>
      <c r="AB14" s="20">
        <v>115.09017864088625</v>
      </c>
      <c r="AC14" s="20">
        <v>380.5722922175936</v>
      </c>
      <c r="AD14" s="20">
        <v>32.563506490282485</v>
      </c>
      <c r="AE14" s="20">
        <v>58.822787771809018</v>
      </c>
      <c r="AF14" s="20">
        <v>1012.5372284667339</v>
      </c>
      <c r="AG14" s="20"/>
      <c r="AH14" s="20">
        <v>122.00085220119614</v>
      </c>
      <c r="AI14" s="20">
        <v>96.740751792310732</v>
      </c>
      <c r="AJ14" s="20">
        <v>25.260100408885396</v>
      </c>
      <c r="AK14" s="20">
        <v>6960.467663625358</v>
      </c>
      <c r="AL14" s="20"/>
      <c r="AM14" s="20"/>
      <c r="AN14" s="20"/>
      <c r="AO14" s="20"/>
      <c r="AP14" s="20"/>
      <c r="AQ14" s="20">
        <v>235.97022515036306</v>
      </c>
      <c r="AR14" s="20"/>
      <c r="AS14" s="20">
        <v>314.83963754855512</v>
      </c>
    </row>
    <row r="15" spans="1:45" s="5" customFormat="1" ht="15.75" x14ac:dyDescent="0.25">
      <c r="A15" s="4" t="s">
        <v>38</v>
      </c>
      <c r="B15" s="4"/>
      <c r="C15" s="40" t="s">
        <v>39</v>
      </c>
      <c r="D15" s="2"/>
      <c r="E15" s="2"/>
      <c r="F15" s="2"/>
      <c r="G15" s="2"/>
      <c r="H15" s="19">
        <f t="shared" si="0"/>
        <v>11087.328505849717</v>
      </c>
      <c r="I15" s="20">
        <v>363.02940983150427</v>
      </c>
      <c r="J15" s="20">
        <v>55.039045136737997</v>
      </c>
      <c r="K15" s="20">
        <v>133.47257777208344</v>
      </c>
      <c r="L15" s="20"/>
      <c r="M15" s="20">
        <v>350.23985499999998</v>
      </c>
      <c r="N15" s="20">
        <v>990.10256234968699</v>
      </c>
      <c r="O15" s="20">
        <v>95.031229876396594</v>
      </c>
      <c r="P15" s="20">
        <v>534.92176431310759</v>
      </c>
      <c r="Q15" s="20">
        <v>360.14956816018287</v>
      </c>
      <c r="R15" s="20">
        <v>1.4034369999999998</v>
      </c>
      <c r="S15" s="20">
        <v>11.939185663889052</v>
      </c>
      <c r="T15" s="20">
        <v>1174.6424809999999</v>
      </c>
      <c r="U15" s="20">
        <v>605.05675030486759</v>
      </c>
      <c r="V15" s="20">
        <v>735.35265230195046</v>
      </c>
      <c r="W15" s="20"/>
      <c r="X15" s="20">
        <v>427.65982845657527</v>
      </c>
      <c r="Y15" s="20">
        <v>257.13889122637841</v>
      </c>
      <c r="Z15" s="20">
        <v>29.496634719120181</v>
      </c>
      <c r="AA15" s="20">
        <v>21.057297899876403</v>
      </c>
      <c r="AB15" s="20">
        <v>80.410977266493703</v>
      </c>
      <c r="AC15" s="20">
        <v>292.45824736510122</v>
      </c>
      <c r="AD15" s="20">
        <v>27.214811398654785</v>
      </c>
      <c r="AE15" s="20">
        <v>44.535389416631915</v>
      </c>
      <c r="AF15" s="20">
        <v>669.41075495643963</v>
      </c>
      <c r="AG15" s="20"/>
      <c r="AH15" s="20">
        <v>81.534562983238274</v>
      </c>
      <c r="AI15" s="20">
        <v>64.823475830208196</v>
      </c>
      <c r="AJ15" s="20">
        <v>16.711087153030086</v>
      </c>
      <c r="AK15" s="20">
        <v>5086.1095141533851</v>
      </c>
      <c r="AL15" s="20"/>
      <c r="AM15" s="20"/>
      <c r="AN15" s="20"/>
      <c r="AO15" s="20"/>
      <c r="AP15" s="20"/>
      <c r="AQ15" s="20">
        <v>153.10889085837297</v>
      </c>
      <c r="AR15" s="20"/>
      <c r="AS15" s="20">
        <v>232.26740109067748</v>
      </c>
    </row>
    <row r="16" spans="1:45" s="5" customFormat="1" ht="15.75" x14ac:dyDescent="0.25">
      <c r="A16" s="4" t="s">
        <v>40</v>
      </c>
      <c r="B16" s="4"/>
      <c r="C16" s="40" t="s">
        <v>41</v>
      </c>
      <c r="D16" s="2"/>
      <c r="E16" s="2"/>
      <c r="F16" s="2"/>
      <c r="G16" s="2"/>
      <c r="H16" s="19">
        <f t="shared" si="0"/>
        <v>9220.199157969053</v>
      </c>
      <c r="I16" s="20">
        <v>348.63990269942542</v>
      </c>
      <c r="J16" s="20">
        <v>47.616504760183439</v>
      </c>
      <c r="K16" s="20">
        <v>102.58078418865179</v>
      </c>
      <c r="L16" s="20"/>
      <c r="M16" s="20">
        <v>279.88802299999998</v>
      </c>
      <c r="N16" s="20">
        <v>755.77277803757556</v>
      </c>
      <c r="O16" s="20">
        <v>83.176277813663532</v>
      </c>
      <c r="P16" s="20">
        <v>413.13756758715459</v>
      </c>
      <c r="Q16" s="20">
        <v>259.45893263675742</v>
      </c>
      <c r="R16" s="20">
        <v>0.92573399999999983</v>
      </c>
      <c r="S16" s="20">
        <v>8.3797916219987592</v>
      </c>
      <c r="T16" s="20">
        <v>870.64200799999992</v>
      </c>
      <c r="U16" s="20">
        <v>481.59530334156949</v>
      </c>
      <c r="V16" s="20">
        <v>524.54226993534894</v>
      </c>
      <c r="W16" s="20"/>
      <c r="X16" s="20">
        <v>303.70438942247284</v>
      </c>
      <c r="Y16" s="20">
        <v>188.1913989430679</v>
      </c>
      <c r="Z16" s="20">
        <v>20.107968603982538</v>
      </c>
      <c r="AA16" s="20">
        <v>12.538512965825692</v>
      </c>
      <c r="AB16" s="20">
        <v>76.388679578087093</v>
      </c>
      <c r="AC16" s="20">
        <v>206.72124199362457</v>
      </c>
      <c r="AD16" s="20">
        <v>25.527085229823534</v>
      </c>
      <c r="AE16" s="20">
        <v>38.752664429551182</v>
      </c>
      <c r="AF16" s="20">
        <v>518.73978732269188</v>
      </c>
      <c r="AG16" s="20"/>
      <c r="AH16" s="20">
        <v>70.243304461840808</v>
      </c>
      <c r="AI16" s="20">
        <v>57.365825352687622</v>
      </c>
      <c r="AJ16" s="20">
        <v>12.877479109153178</v>
      </c>
      <c r="AK16" s="20">
        <v>4529.8169184925109</v>
      </c>
      <c r="AL16" s="20"/>
      <c r="AM16" s="20"/>
      <c r="AN16" s="20"/>
      <c r="AO16" s="20"/>
      <c r="AP16" s="20"/>
      <c r="AQ16" s="20">
        <v>131.26563484663819</v>
      </c>
      <c r="AR16" s="20"/>
      <c r="AS16" s="20">
        <v>202.16074202952998</v>
      </c>
    </row>
    <row r="17" spans="1:45" s="5" customFormat="1" ht="15.75" x14ac:dyDescent="0.25">
      <c r="A17" s="4" t="s">
        <v>42</v>
      </c>
      <c r="B17" s="4"/>
      <c r="C17" s="40" t="s">
        <v>43</v>
      </c>
      <c r="D17" s="2"/>
      <c r="E17" s="2"/>
      <c r="F17" s="2"/>
      <c r="G17" s="2"/>
      <c r="H17" s="19">
        <f t="shared" si="0"/>
        <v>12250.492132821055</v>
      </c>
      <c r="I17" s="20">
        <v>494.63897180586031</v>
      </c>
      <c r="J17" s="20">
        <v>65.309947151990542</v>
      </c>
      <c r="K17" s="20">
        <v>142.65967500041202</v>
      </c>
      <c r="L17" s="20"/>
      <c r="M17" s="20">
        <v>405.96141800000004</v>
      </c>
      <c r="N17" s="20">
        <v>1003.5966712349347</v>
      </c>
      <c r="O17" s="20">
        <v>110.23433122102725</v>
      </c>
      <c r="P17" s="20">
        <v>532.97042179509583</v>
      </c>
      <c r="Q17" s="20">
        <v>360.39191821881167</v>
      </c>
      <c r="R17" s="20">
        <v>1.6455759999999999</v>
      </c>
      <c r="S17" s="20">
        <v>12.070151353055573</v>
      </c>
      <c r="T17" s="20">
        <v>1381.8020359999998</v>
      </c>
      <c r="U17" s="20">
        <v>615.46893553786742</v>
      </c>
      <c r="V17" s="20">
        <v>804.71387655760554</v>
      </c>
      <c r="W17" s="20"/>
      <c r="X17" s="20">
        <v>446.46006155104061</v>
      </c>
      <c r="Y17" s="20">
        <v>304.82361660317832</v>
      </c>
      <c r="Z17" s="20">
        <v>30.830748174442107</v>
      </c>
      <c r="AA17" s="20">
        <v>22.599450228944455</v>
      </c>
      <c r="AB17" s="20">
        <v>72.943494166712753</v>
      </c>
      <c r="AC17" s="20">
        <v>345.76485002594728</v>
      </c>
      <c r="AD17" s="20">
        <v>23.150501541529572</v>
      </c>
      <c r="AE17" s="20">
        <v>47.706561183740703</v>
      </c>
      <c r="AF17" s="20">
        <v>777.17032045669021</v>
      </c>
      <c r="AG17" s="20"/>
      <c r="AH17" s="20">
        <v>80.808498929628925</v>
      </c>
      <c r="AI17" s="20">
        <v>65.769865175017415</v>
      </c>
      <c r="AJ17" s="20">
        <v>15.038633754611508</v>
      </c>
      <c r="AK17" s="20">
        <v>5552.2097296868269</v>
      </c>
      <c r="AL17" s="20"/>
      <c r="AM17" s="20"/>
      <c r="AN17" s="20"/>
      <c r="AO17" s="20"/>
      <c r="AP17" s="20"/>
      <c r="AQ17" s="20">
        <v>173.52470510740224</v>
      </c>
      <c r="AR17" s="20"/>
      <c r="AS17" s="20">
        <v>249.34621308085028</v>
      </c>
    </row>
    <row r="18" spans="1:45" s="5" customFormat="1" ht="15.75" x14ac:dyDescent="0.25">
      <c r="A18" s="4" t="s">
        <v>44</v>
      </c>
      <c r="B18" s="4"/>
      <c r="C18" s="40" t="s">
        <v>167</v>
      </c>
      <c r="D18" s="2"/>
      <c r="E18" s="2"/>
      <c r="F18" s="2"/>
      <c r="G18" s="2"/>
      <c r="H18" s="19">
        <f t="shared" si="0"/>
        <v>11535.897666772646</v>
      </c>
      <c r="I18" s="20">
        <v>434.83842643466795</v>
      </c>
      <c r="J18" s="20">
        <v>59.27791789196327</v>
      </c>
      <c r="K18" s="20">
        <v>107.04961772705563</v>
      </c>
      <c r="L18" s="20"/>
      <c r="M18" s="20">
        <v>357.23846899999995</v>
      </c>
      <c r="N18" s="20">
        <v>742.80710838481457</v>
      </c>
      <c r="O18" s="20">
        <v>101.87640552874214</v>
      </c>
      <c r="P18" s="20">
        <v>407.98617596580425</v>
      </c>
      <c r="Q18" s="20">
        <v>232.94452689026821</v>
      </c>
      <c r="R18" s="20">
        <v>1.7137601899999999</v>
      </c>
      <c r="S18" s="20">
        <v>8.8571042077328528</v>
      </c>
      <c r="T18" s="20">
        <v>1277.135117</v>
      </c>
      <c r="U18" s="20">
        <v>447.47487595549143</v>
      </c>
      <c r="V18" s="20">
        <v>579.46422439649325</v>
      </c>
      <c r="W18" s="20"/>
      <c r="X18" s="20">
        <v>324.5710323796975</v>
      </c>
      <c r="Y18" s="20">
        <v>220.79709156537876</v>
      </c>
      <c r="Z18" s="20">
        <v>18.679195258825899</v>
      </c>
      <c r="AA18" s="20">
        <v>15.416905192591253</v>
      </c>
      <c r="AB18" s="20">
        <v>49.573361655376424</v>
      </c>
      <c r="AC18" s="20">
        <v>215.84748673387944</v>
      </c>
      <c r="AD18" s="20">
        <v>33.425271213280851</v>
      </c>
      <c r="AE18" s="20">
        <v>52.711141817721206</v>
      </c>
      <c r="AF18" s="20">
        <v>606.70522111156663</v>
      </c>
      <c r="AG18" s="20"/>
      <c r="AH18" s="20">
        <v>71.079799569492408</v>
      </c>
      <c r="AI18" s="20">
        <v>57.434553024186869</v>
      </c>
      <c r="AJ18" s="20">
        <v>13.645246545305548</v>
      </c>
      <c r="AK18" s="20">
        <v>6051.0556584585029</v>
      </c>
      <c r="AL18" s="20"/>
      <c r="AM18" s="20"/>
      <c r="AN18" s="20"/>
      <c r="AO18" s="20"/>
      <c r="AP18" s="20"/>
      <c r="AQ18" s="20">
        <v>172.4337205651033</v>
      </c>
      <c r="AR18" s="20"/>
      <c r="AS18" s="20">
        <v>267.20938445950435</v>
      </c>
    </row>
    <row r="19" spans="1:45" s="5" customFormat="1" ht="15.75" x14ac:dyDescent="0.25">
      <c r="A19" s="4" t="s">
        <v>45</v>
      </c>
      <c r="B19" s="4"/>
      <c r="C19" s="40" t="s">
        <v>46</v>
      </c>
      <c r="D19" s="2"/>
      <c r="E19" s="2"/>
      <c r="F19" s="2"/>
      <c r="G19" s="2"/>
      <c r="H19" s="19">
        <f t="shared" si="0"/>
        <v>16390.26034846911</v>
      </c>
      <c r="I19" s="20">
        <v>402.93781583246414</v>
      </c>
      <c r="J19" s="20">
        <v>67.815627407298692</v>
      </c>
      <c r="K19" s="20">
        <v>156.84409013953353</v>
      </c>
      <c r="L19" s="20"/>
      <c r="M19" s="20">
        <v>701.01520000000005</v>
      </c>
      <c r="N19" s="20">
        <v>1037.6284807379066</v>
      </c>
      <c r="O19" s="20">
        <v>127.56518182849238</v>
      </c>
      <c r="P19" s="20">
        <v>628.50914627834891</v>
      </c>
      <c r="Q19" s="20">
        <v>281.55415263106539</v>
      </c>
      <c r="R19" s="20">
        <v>4.5812999999999997</v>
      </c>
      <c r="S19" s="20">
        <v>14.209141381818677</v>
      </c>
      <c r="T19" s="20">
        <v>4469.7128290000001</v>
      </c>
      <c r="U19" s="20">
        <v>521.79170815133966</v>
      </c>
      <c r="V19" s="20">
        <v>1594.2171023229635</v>
      </c>
      <c r="W19" s="20"/>
      <c r="X19" s="20">
        <v>860.58637700061081</v>
      </c>
      <c r="Y19" s="20">
        <v>642.79175753766208</v>
      </c>
      <c r="Z19" s="20">
        <v>34.16945094300133</v>
      </c>
      <c r="AA19" s="20">
        <v>56.669516841689017</v>
      </c>
      <c r="AB19" s="20">
        <v>30.47619176085465</v>
      </c>
      <c r="AC19" s="20">
        <v>417.42031612742733</v>
      </c>
      <c r="AD19" s="20">
        <v>43.762342981286025</v>
      </c>
      <c r="AE19" s="20">
        <v>45.502054737052923</v>
      </c>
      <c r="AF19" s="20">
        <v>1133.0167938372351</v>
      </c>
      <c r="AG19" s="20"/>
      <c r="AH19" s="20">
        <v>76.786398490217593</v>
      </c>
      <c r="AI19" s="20">
        <v>62.820098369317336</v>
      </c>
      <c r="AJ19" s="20">
        <v>13.966300120900275</v>
      </c>
      <c r="AK19" s="20">
        <v>5109.1610391090999</v>
      </c>
      <c r="AL19" s="20"/>
      <c r="AM19" s="20"/>
      <c r="AN19" s="20"/>
      <c r="AO19" s="20"/>
      <c r="AP19" s="20"/>
      <c r="AQ19" s="20">
        <v>306.14593631877341</v>
      </c>
      <c r="AR19" s="20"/>
      <c r="AS19" s="20">
        <v>257.23598013383759</v>
      </c>
    </row>
    <row r="20" spans="1:45" s="5" customFormat="1" ht="15.75" x14ac:dyDescent="0.25">
      <c r="A20" s="4" t="s">
        <v>47</v>
      </c>
      <c r="B20" s="4"/>
      <c r="C20" s="40" t="s">
        <v>168</v>
      </c>
      <c r="D20" s="2"/>
      <c r="E20" s="2"/>
      <c r="F20" s="2"/>
      <c r="G20" s="2"/>
      <c r="H20" s="19">
        <f t="shared" si="0"/>
        <v>16287.69565136018</v>
      </c>
      <c r="I20" s="20">
        <v>551.99270382686439</v>
      </c>
      <c r="J20" s="20">
        <v>87.963922766929429</v>
      </c>
      <c r="K20" s="20">
        <v>137.22561545355515</v>
      </c>
      <c r="L20" s="20"/>
      <c r="M20" s="20">
        <v>470.82888700000001</v>
      </c>
      <c r="N20" s="20">
        <v>985.25794852505692</v>
      </c>
      <c r="O20" s="20">
        <v>145.34654053972815</v>
      </c>
      <c r="P20" s="20">
        <v>563.6470249717313</v>
      </c>
      <c r="Q20" s="20">
        <v>276.26438301359741</v>
      </c>
      <c r="R20" s="20">
        <v>2.697044</v>
      </c>
      <c r="S20" s="20">
        <v>12.913211106846063</v>
      </c>
      <c r="T20" s="20">
        <v>1988.0050720000002</v>
      </c>
      <c r="U20" s="20">
        <v>567.34615997526942</v>
      </c>
      <c r="V20" s="20">
        <v>791.68401571142613</v>
      </c>
      <c r="W20" s="20"/>
      <c r="X20" s="20">
        <v>441.46382061136978</v>
      </c>
      <c r="Y20" s="20">
        <v>305.5414066333243</v>
      </c>
      <c r="Z20" s="20">
        <v>23.079593953523524</v>
      </c>
      <c r="AA20" s="20">
        <v>21.599194513208531</v>
      </c>
      <c r="AB20" s="20">
        <v>63.144244291043904</v>
      </c>
      <c r="AC20" s="20">
        <v>264.06068679210654</v>
      </c>
      <c r="AD20" s="20">
        <v>52.392154614621383</v>
      </c>
      <c r="AE20" s="20">
        <v>77.269253053178176</v>
      </c>
      <c r="AF20" s="20">
        <v>765.2509706160846</v>
      </c>
      <c r="AG20" s="20"/>
      <c r="AH20" s="20">
        <v>100.74455100117699</v>
      </c>
      <c r="AI20" s="20">
        <v>81.324437202738523</v>
      </c>
      <c r="AJ20" s="20">
        <v>19.420113798438461</v>
      </c>
      <c r="AK20" s="20">
        <v>8699.1375347254343</v>
      </c>
      <c r="AL20" s="20"/>
      <c r="AM20" s="20"/>
      <c r="AN20" s="20"/>
      <c r="AO20" s="20"/>
      <c r="AP20" s="20"/>
      <c r="AQ20" s="20">
        <v>281.60677341096419</v>
      </c>
      <c r="AR20" s="20"/>
      <c r="AS20" s="20">
        <v>388.17490248962321</v>
      </c>
    </row>
    <row r="21" spans="1:45" s="5" customFormat="1" ht="15.75" x14ac:dyDescent="0.25">
      <c r="A21" s="4" t="s">
        <v>48</v>
      </c>
      <c r="B21" s="4"/>
      <c r="C21" s="40" t="s">
        <v>169</v>
      </c>
      <c r="D21" s="2"/>
      <c r="E21" s="2"/>
      <c r="F21" s="2"/>
      <c r="G21" s="2"/>
      <c r="H21" s="19">
        <f t="shared" si="0"/>
        <v>11265.758091992513</v>
      </c>
      <c r="I21" s="20">
        <v>459.29869000206367</v>
      </c>
      <c r="J21" s="20">
        <v>52.492764150109707</v>
      </c>
      <c r="K21" s="20">
        <v>97.684148154581237</v>
      </c>
      <c r="L21" s="20"/>
      <c r="M21" s="20">
        <v>330.52934400000004</v>
      </c>
      <c r="N21" s="20">
        <v>750.69439742398515</v>
      </c>
      <c r="O21" s="20">
        <v>83.835714968265009</v>
      </c>
      <c r="P21" s="20">
        <v>428.09828345745359</v>
      </c>
      <c r="Q21" s="20">
        <v>238.7603989982666</v>
      </c>
      <c r="R21" s="20">
        <v>1.850319</v>
      </c>
      <c r="S21" s="20">
        <v>9.8635833592258439</v>
      </c>
      <c r="T21" s="20">
        <v>1195.7198390000001</v>
      </c>
      <c r="U21" s="20">
        <v>477.8109372202378</v>
      </c>
      <c r="V21" s="20">
        <v>566.56113186601283</v>
      </c>
      <c r="W21" s="20"/>
      <c r="X21" s="20">
        <v>352.08145642826361</v>
      </c>
      <c r="Y21" s="20">
        <v>182.43633641442287</v>
      </c>
      <c r="Z21" s="20">
        <v>16.326436423777896</v>
      </c>
      <c r="AA21" s="20">
        <v>15.71690259954849</v>
      </c>
      <c r="AB21" s="20">
        <v>52.348164118683009</v>
      </c>
      <c r="AC21" s="20">
        <v>163.49250775823697</v>
      </c>
      <c r="AD21" s="20">
        <v>33.565181123694153</v>
      </c>
      <c r="AE21" s="20">
        <v>55.097941812388811</v>
      </c>
      <c r="AF21" s="20">
        <v>599.57243255311676</v>
      </c>
      <c r="AG21" s="20"/>
      <c r="AH21" s="20">
        <v>75.820089598988247</v>
      </c>
      <c r="AI21" s="20">
        <v>61.279396127689466</v>
      </c>
      <c r="AJ21" s="20">
        <v>14.540693471298791</v>
      </c>
      <c r="AK21" s="20">
        <v>5937.2248400972921</v>
      </c>
      <c r="AL21" s="20"/>
      <c r="AM21" s="20"/>
      <c r="AN21" s="20"/>
      <c r="AO21" s="20"/>
      <c r="AP21" s="20"/>
      <c r="AQ21" s="20">
        <v>135.01930240744935</v>
      </c>
      <c r="AR21" s="20"/>
      <c r="AS21" s="20">
        <v>271.11247834644774</v>
      </c>
    </row>
    <row r="22" spans="1:45" s="5" customFormat="1" ht="15.75" customHeight="1" x14ac:dyDescent="0.25">
      <c r="A22" s="29"/>
      <c r="B22" s="4"/>
      <c r="C22" s="41"/>
      <c r="D22" s="30"/>
      <c r="E22" s="30"/>
      <c r="F22" s="30"/>
      <c r="G22" s="30"/>
      <c r="H22" s="19" t="str">
        <f t="shared" si="0"/>
        <v/>
      </c>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t="s">
        <v>161</v>
      </c>
      <c r="AL22" s="20"/>
      <c r="AM22" s="20"/>
      <c r="AN22" s="20"/>
      <c r="AO22" s="20"/>
      <c r="AP22" s="20"/>
      <c r="AQ22" s="20"/>
      <c r="AR22" s="20"/>
      <c r="AS22" s="20"/>
    </row>
    <row r="23" spans="1:45" s="5" customFormat="1" ht="15.75" x14ac:dyDescent="0.25">
      <c r="A23" s="1">
        <v>924</v>
      </c>
      <c r="B23" s="4"/>
      <c r="C23" s="40" t="s">
        <v>49</v>
      </c>
      <c r="D23" s="2"/>
      <c r="E23" s="2"/>
      <c r="F23" s="2"/>
      <c r="G23" s="2"/>
      <c r="H23" s="19">
        <f t="shared" si="0"/>
        <v>7528.4023228774195</v>
      </c>
      <c r="I23" s="20">
        <v>365.47053293964484</v>
      </c>
      <c r="J23" s="20">
        <v>35.790605331073834</v>
      </c>
      <c r="K23" s="20">
        <v>90.075146955542465</v>
      </c>
      <c r="L23" s="20"/>
      <c r="M23" s="20">
        <v>199.600787</v>
      </c>
      <c r="N23" s="20">
        <v>841.62267182782125</v>
      </c>
      <c r="O23" s="20">
        <v>67.121817614183172</v>
      </c>
      <c r="P23" s="20">
        <v>424.01505202536362</v>
      </c>
      <c r="Q23" s="20">
        <v>350.48580218827459</v>
      </c>
      <c r="R23" s="20">
        <v>1.0473090000000003</v>
      </c>
      <c r="S23" s="20">
        <v>8.8937068393231904</v>
      </c>
      <c r="T23" s="20">
        <v>712.19316100000003</v>
      </c>
      <c r="U23" s="20">
        <v>552.08637671194901</v>
      </c>
      <c r="V23" s="20">
        <v>504.90761976716908</v>
      </c>
      <c r="W23" s="20"/>
      <c r="X23" s="20">
        <v>317.9760998896009</v>
      </c>
      <c r="Y23" s="20">
        <v>155.79987742530184</v>
      </c>
      <c r="Z23" s="20">
        <v>18.713104118818286</v>
      </c>
      <c r="AA23" s="20">
        <v>12.418538333448128</v>
      </c>
      <c r="AB23" s="20">
        <v>54.510877803319019</v>
      </c>
      <c r="AC23" s="20">
        <v>148.64192164265006</v>
      </c>
      <c r="AD23" s="20">
        <v>12.615519247890285</v>
      </c>
      <c r="AE23" s="20">
        <v>28.306168485147904</v>
      </c>
      <c r="AF23" s="20">
        <v>463.71028201056117</v>
      </c>
      <c r="AG23" s="20"/>
      <c r="AH23" s="20">
        <v>59.27069725084074</v>
      </c>
      <c r="AI23" s="20">
        <v>44.814605780599493</v>
      </c>
      <c r="AJ23" s="20">
        <v>14.456091470241249</v>
      </c>
      <c r="AK23" s="20">
        <v>3209.3328772080072</v>
      </c>
      <c r="AL23" s="20"/>
      <c r="AM23" s="20"/>
      <c r="AN23" s="20"/>
      <c r="AO23" s="20"/>
      <c r="AP23" s="20"/>
      <c r="AQ23" s="20">
        <v>91.646706923515964</v>
      </c>
      <c r="AR23" s="20"/>
      <c r="AS23" s="20">
        <v>148.67935493296343</v>
      </c>
    </row>
    <row r="24" spans="1:45" s="5" customFormat="1" ht="15.75" x14ac:dyDescent="0.25">
      <c r="A24" s="1">
        <v>923</v>
      </c>
      <c r="B24" s="4"/>
      <c r="C24" s="40" t="s">
        <v>50</v>
      </c>
      <c r="D24" s="2"/>
      <c r="E24" s="2"/>
      <c r="F24" s="2"/>
      <c r="G24" s="2"/>
      <c r="H24" s="19">
        <f t="shared" si="0"/>
        <v>12182.944603434595</v>
      </c>
      <c r="I24" s="20">
        <v>443.84375026516449</v>
      </c>
      <c r="J24" s="20">
        <v>67.358405747376239</v>
      </c>
      <c r="K24" s="20">
        <v>125.2765548982735</v>
      </c>
      <c r="L24" s="20"/>
      <c r="M24" s="20">
        <v>363.15031399999998</v>
      </c>
      <c r="N24" s="20">
        <v>1178.6184106379569</v>
      </c>
      <c r="O24" s="20">
        <v>97.051905553799344</v>
      </c>
      <c r="P24" s="20">
        <v>666.65003725878148</v>
      </c>
      <c r="Q24" s="20">
        <v>414.916467825376</v>
      </c>
      <c r="R24" s="20">
        <v>2.4516200000000001</v>
      </c>
      <c r="S24" s="20">
        <v>13.771528255594777</v>
      </c>
      <c r="T24" s="20">
        <v>1391.7048940000004</v>
      </c>
      <c r="U24" s="20">
        <v>758.66661754058407</v>
      </c>
      <c r="V24" s="20">
        <v>855.87412306167118</v>
      </c>
      <c r="W24" s="20"/>
      <c r="X24" s="20">
        <v>560.42113312714537</v>
      </c>
      <c r="Y24" s="20">
        <v>244.11196019493627</v>
      </c>
      <c r="Z24" s="20">
        <v>27.381016226000064</v>
      </c>
      <c r="AA24" s="20">
        <v>23.960013513589484</v>
      </c>
      <c r="AB24" s="20">
        <v>79.384999885103028</v>
      </c>
      <c r="AC24" s="20">
        <v>251.22492044387664</v>
      </c>
      <c r="AD24" s="20">
        <v>23.511906890159111</v>
      </c>
      <c r="AE24" s="20">
        <v>43.587689418749193</v>
      </c>
      <c r="AF24" s="20">
        <v>758.83198530218135</v>
      </c>
      <c r="AG24" s="20"/>
      <c r="AH24" s="20">
        <v>98.002814997940774</v>
      </c>
      <c r="AI24" s="20">
        <v>79.078964402351616</v>
      </c>
      <c r="AJ24" s="20">
        <v>18.923850595589158</v>
      </c>
      <c r="AK24" s="20">
        <v>5302.356699536891</v>
      </c>
      <c r="AL24" s="20"/>
      <c r="AM24" s="20"/>
      <c r="AN24" s="20"/>
      <c r="AO24" s="20"/>
      <c r="AP24" s="20"/>
      <c r="AQ24" s="20">
        <v>189.03647265590655</v>
      </c>
      <c r="AR24" s="20"/>
      <c r="AS24" s="20">
        <v>236.29089589716423</v>
      </c>
    </row>
    <row r="25" spans="1:45" s="5" customFormat="1" ht="15.75" x14ac:dyDescent="0.25">
      <c r="A25" s="1">
        <v>922</v>
      </c>
      <c r="B25" s="4"/>
      <c r="C25" s="2" t="s">
        <v>51</v>
      </c>
      <c r="D25" s="2"/>
      <c r="E25" s="2"/>
      <c r="F25" s="2"/>
      <c r="G25" s="2"/>
      <c r="H25" s="19">
        <f t="shared" si="0"/>
        <v>12.521009777040559</v>
      </c>
      <c r="I25" s="20"/>
      <c r="J25" s="20"/>
      <c r="K25" s="20"/>
      <c r="L25" s="20"/>
      <c r="M25" s="20"/>
      <c r="N25" s="20"/>
      <c r="O25" s="20"/>
      <c r="P25" s="20"/>
      <c r="Q25" s="20"/>
      <c r="R25" s="20"/>
      <c r="S25" s="20"/>
      <c r="T25" s="20"/>
      <c r="U25" s="20"/>
      <c r="V25" s="20"/>
      <c r="W25" s="20"/>
      <c r="X25" s="20"/>
      <c r="Y25" s="20"/>
      <c r="Z25" s="20"/>
      <c r="AA25" s="20"/>
      <c r="AB25" s="20"/>
      <c r="AC25" s="20"/>
      <c r="AD25" s="20"/>
      <c r="AE25" s="20">
        <v>12.521009777040559</v>
      </c>
      <c r="AF25" s="20"/>
      <c r="AG25" s="20"/>
      <c r="AH25" s="20"/>
      <c r="AI25" s="20"/>
      <c r="AJ25" s="20"/>
      <c r="AK25" s="20"/>
      <c r="AL25" s="20"/>
      <c r="AM25" s="20"/>
      <c r="AN25" s="20"/>
      <c r="AO25" s="20"/>
      <c r="AP25" s="20"/>
      <c r="AQ25" s="20"/>
      <c r="AR25" s="20"/>
      <c r="AS25" s="20"/>
    </row>
    <row r="26" spans="1:45" s="5" customFormat="1" ht="15.75" customHeight="1" x14ac:dyDescent="0.2">
      <c r="A26" s="25"/>
      <c r="B26" s="25"/>
      <c r="C26" s="26"/>
      <c r="D26" s="26"/>
      <c r="E26" s="26"/>
      <c r="F26" s="26"/>
      <c r="G26" s="26"/>
      <c r="H26" s="163" t="str">
        <f t="shared" si="0"/>
        <v/>
      </c>
    </row>
  </sheetData>
  <conditionalFormatting sqref="B13:B24">
    <cfRule type="cellIs" dxfId="374" priority="1" stopIfTrue="1" operator="equal">
      <formula>TRUE</formula>
    </cfRule>
    <cfRule type="cellIs" dxfId="373" priority="2" stopIfTrue="1" operator="equal">
      <formula>FALSE</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6"/>
  <sheetViews>
    <sheetView zoomScale="70" zoomScaleNormal="70" workbookViewId="0">
      <selection activeCell="B3" sqref="B3"/>
    </sheetView>
  </sheetViews>
  <sheetFormatPr defaultRowHeight="15" x14ac:dyDescent="0.2"/>
  <cols>
    <col min="1" max="8" width="8.88671875" style="30"/>
    <col min="9" max="9" width="11.109375" style="30" bestFit="1" customWidth="1"/>
    <col min="10" max="10" width="15.33203125" style="30" bestFit="1" customWidth="1"/>
    <col min="11" max="11" width="10.109375" style="30" bestFit="1" customWidth="1"/>
    <col min="12" max="12" width="10.109375" style="30" customWidth="1"/>
    <col min="13" max="13" width="11.109375" style="30" bestFit="1" customWidth="1"/>
    <col min="14" max="14" width="10.109375" style="30" bestFit="1" customWidth="1"/>
    <col min="15" max="15" width="8" style="30" bestFit="1" customWidth="1"/>
    <col min="16" max="16" width="11.109375" style="30" bestFit="1" customWidth="1"/>
    <col min="17" max="17" width="10.44140625" style="30" bestFit="1" customWidth="1"/>
    <col min="18" max="18" width="12.77734375" style="30" bestFit="1" customWidth="1"/>
    <col min="19" max="19" width="12" style="30" bestFit="1" customWidth="1"/>
    <col min="20" max="20" width="8.21875" style="30" bestFit="1" customWidth="1"/>
    <col min="21" max="21" width="9.6640625" style="30" bestFit="1" customWidth="1"/>
    <col min="22" max="22" width="8" style="30" bestFit="1" customWidth="1"/>
    <col min="23" max="23" width="8.88671875" style="30" hidden="1" customWidth="1"/>
    <col min="24" max="24" width="9.6640625" style="30" bestFit="1" customWidth="1"/>
    <col min="25" max="25" width="11.33203125" style="30" customWidth="1"/>
    <col min="26" max="27" width="8" style="30" bestFit="1" customWidth="1"/>
    <col min="28" max="28" width="12" style="30" bestFit="1" customWidth="1"/>
    <col min="29" max="29" width="12.21875" style="30" bestFit="1" customWidth="1"/>
    <col min="30" max="30" width="10.109375" style="30" bestFit="1" customWidth="1"/>
    <col min="31" max="31" width="10.44140625" style="30" bestFit="1" customWidth="1"/>
    <col min="32" max="32" width="8.21875" style="30" bestFit="1" customWidth="1"/>
    <col min="33" max="33" width="13.44140625" style="30" hidden="1" customWidth="1"/>
    <col min="34" max="34" width="12" style="30" bestFit="1" customWidth="1"/>
    <col min="35" max="35" width="11.109375" style="30" bestFit="1" customWidth="1"/>
    <col min="36" max="36" width="10.44140625" style="30" bestFit="1" customWidth="1"/>
    <col min="37" max="37" width="8.21875" style="30" bestFit="1" customWidth="1"/>
    <col min="38" max="42" width="8.88671875" style="30" hidden="1" customWidth="1"/>
    <col min="43" max="43" width="9.33203125" style="30" bestFit="1" customWidth="1"/>
    <col min="44" max="44" width="9.33203125" style="30" hidden="1" customWidth="1"/>
    <col min="45" max="45" width="10.88671875" style="30" bestFit="1" customWidth="1"/>
    <col min="46" max="16384" width="8.88671875" style="30"/>
  </cols>
  <sheetData>
    <row r="1" spans="1:45" s="2" customFormat="1" ht="32.25" customHeight="1" x14ac:dyDescent="0.25">
      <c r="A1" s="1" t="s">
        <v>150</v>
      </c>
      <c r="B1" s="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row>
    <row r="2" spans="1:45" s="80" customFormat="1" ht="33" customHeight="1" x14ac:dyDescent="0.25">
      <c r="A2" s="79" t="s">
        <v>2</v>
      </c>
      <c r="B2" s="8"/>
      <c r="C2" s="26"/>
      <c r="D2" s="26"/>
      <c r="E2" s="26"/>
      <c r="F2" s="68"/>
      <c r="G2" s="26"/>
      <c r="H2" s="8"/>
      <c r="I2" s="8"/>
      <c r="J2" s="8"/>
      <c r="K2" s="8"/>
      <c r="L2" s="8"/>
      <c r="M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26"/>
    </row>
    <row r="3" spans="1:45" s="5" customFormat="1" ht="63" x14ac:dyDescent="0.2">
      <c r="A3" s="12" t="s">
        <v>3</v>
      </c>
      <c r="B3" s="13"/>
      <c r="C3" s="13" t="s">
        <v>4</v>
      </c>
      <c r="D3" s="13"/>
      <c r="E3" s="13"/>
      <c r="F3" s="13"/>
      <c r="G3" s="13"/>
      <c r="H3" s="14" t="s">
        <v>5</v>
      </c>
      <c r="I3" s="15" t="s">
        <v>6</v>
      </c>
      <c r="J3" s="15" t="s">
        <v>7</v>
      </c>
      <c r="K3" s="15" t="s">
        <v>8</v>
      </c>
      <c r="L3" s="15" t="s">
        <v>122</v>
      </c>
      <c r="M3" s="15" t="s">
        <v>9</v>
      </c>
      <c r="N3" s="15" t="s">
        <v>10</v>
      </c>
      <c r="O3" s="16" t="s">
        <v>11</v>
      </c>
      <c r="P3" s="16" t="s">
        <v>12</v>
      </c>
      <c r="Q3" s="16" t="s">
        <v>13</v>
      </c>
      <c r="R3" s="15" t="s">
        <v>14</v>
      </c>
      <c r="S3" s="15" t="s">
        <v>15</v>
      </c>
      <c r="T3" s="15" t="s">
        <v>16</v>
      </c>
      <c r="U3" s="15" t="s">
        <v>17</v>
      </c>
      <c r="V3" s="15" t="s">
        <v>18</v>
      </c>
      <c r="W3" s="15"/>
      <c r="X3" s="16" t="s">
        <v>19</v>
      </c>
      <c r="Y3" s="16" t="s">
        <v>20</v>
      </c>
      <c r="Z3" s="16" t="s">
        <v>21</v>
      </c>
      <c r="AA3" s="16" t="s">
        <v>22</v>
      </c>
      <c r="AB3" s="15" t="s">
        <v>160</v>
      </c>
      <c r="AC3" s="15" t="s">
        <v>24</v>
      </c>
      <c r="AD3" s="15" t="s">
        <v>25</v>
      </c>
      <c r="AE3" s="15" t="s">
        <v>26</v>
      </c>
      <c r="AF3" s="15" t="s">
        <v>27</v>
      </c>
      <c r="AG3" s="15"/>
      <c r="AH3" s="15" t="s">
        <v>28</v>
      </c>
      <c r="AI3" s="16" t="s">
        <v>12</v>
      </c>
      <c r="AJ3" s="16" t="s">
        <v>13</v>
      </c>
      <c r="AK3" s="15" t="s">
        <v>29</v>
      </c>
      <c r="AL3" s="15"/>
      <c r="AM3" s="15"/>
      <c r="AN3" s="15"/>
      <c r="AO3" s="15"/>
      <c r="AP3" s="15"/>
      <c r="AQ3" s="15" t="s">
        <v>30</v>
      </c>
      <c r="AR3" s="15"/>
      <c r="AS3" s="15" t="s">
        <v>31</v>
      </c>
    </row>
    <row r="4" spans="1:45" s="5" customFormat="1" ht="15.75" x14ac:dyDescent="0.25">
      <c r="A4" s="35"/>
      <c r="B4" s="35"/>
      <c r="C4" s="35"/>
      <c r="D4" s="35"/>
      <c r="E4" s="35"/>
      <c r="F4" s="35"/>
      <c r="G4" s="35"/>
      <c r="H4" s="155"/>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5"/>
    </row>
    <row r="5" spans="1:45" s="5" customFormat="1" ht="15.75" x14ac:dyDescent="0.25">
      <c r="A5" s="17">
        <v>925</v>
      </c>
      <c r="B5" s="17"/>
      <c r="C5" s="18" t="s">
        <v>32</v>
      </c>
      <c r="D5" s="18"/>
      <c r="E5" s="18"/>
      <c r="F5" s="18"/>
      <c r="G5" s="18"/>
      <c r="H5" s="19">
        <f t="shared" ref="H5:H26" si="0">IF(SUM(I5:N5,R5:V5,AB5:AH5,AK5:AS5)=0,"",SUM(I5:N5,R5:V5,AB5:AH5,AK5:AS5))</f>
        <v>146542.61932295634</v>
      </c>
      <c r="I5" s="20">
        <f t="shared" ref="I5:V5" si="1">SUM(I11,I23:I24,I7)</f>
        <v>5106.2537629000008</v>
      </c>
      <c r="J5" s="20">
        <f t="shared" si="1"/>
        <v>649.6405096899997</v>
      </c>
      <c r="K5" s="20">
        <f t="shared" si="1"/>
        <v>1494.8980366999992</v>
      </c>
      <c r="L5" s="20">
        <f t="shared" si="1"/>
        <v>298.26100000000002</v>
      </c>
      <c r="M5" s="20">
        <f t="shared" si="1"/>
        <v>4697.6782249999997</v>
      </c>
      <c r="N5" s="20">
        <f t="shared" si="1"/>
        <v>11458.592503260001</v>
      </c>
      <c r="O5" s="20">
        <f t="shared" si="1"/>
        <v>1192.1009182195144</v>
      </c>
      <c r="P5" s="20">
        <f t="shared" si="1"/>
        <v>6277.2924692415218</v>
      </c>
      <c r="Q5" s="20">
        <f t="shared" si="1"/>
        <v>3989.1991157989632</v>
      </c>
      <c r="R5" s="20">
        <f t="shared" si="1"/>
        <v>21.798681950000002</v>
      </c>
      <c r="S5" s="20">
        <f t="shared" si="1"/>
        <v>1267.3993002300001</v>
      </c>
      <c r="T5" s="20">
        <f t="shared" si="1"/>
        <v>19989.231177999998</v>
      </c>
      <c r="U5" s="20">
        <f t="shared" si="1"/>
        <v>6108.3423565900002</v>
      </c>
      <c r="V5" s="20">
        <f t="shared" si="1"/>
        <v>8373.7599778199983</v>
      </c>
      <c r="W5" s="20"/>
      <c r="X5" s="20">
        <f t="shared" ref="X5:AC5" si="2">SUM(X11,X23:X24,X7)</f>
        <v>4984.9200626353158</v>
      </c>
      <c r="Y5" s="20">
        <f t="shared" si="2"/>
        <v>2842.3252079987496</v>
      </c>
      <c r="Z5" s="20">
        <f t="shared" si="2"/>
        <v>304.28514955817343</v>
      </c>
      <c r="AA5" s="20">
        <f t="shared" si="2"/>
        <v>242.22955762775769</v>
      </c>
      <c r="AB5" s="20">
        <f t="shared" si="2"/>
        <v>807.08740407000016</v>
      </c>
      <c r="AC5" s="20">
        <f t="shared" si="2"/>
        <v>4684.0175697100003</v>
      </c>
      <c r="AD5" s="20">
        <v>344.51753750999995</v>
      </c>
      <c r="AE5" s="20">
        <v>548.84926471978326</v>
      </c>
      <c r="AF5" s="20">
        <f>SUM(AF11,AF23:AF24,AF7)</f>
        <v>8128.8851483599919</v>
      </c>
      <c r="AG5" s="20"/>
      <c r="AH5" s="20">
        <f>SUM(AH11,AH23:AH24,AH7)</f>
        <v>906.54925573999969</v>
      </c>
      <c r="AI5" s="20">
        <f>SUM(AI11,AI23:AI24,AI7)</f>
        <v>723.31083959144439</v>
      </c>
      <c r="AJ5" s="20">
        <f>SUM(AJ11,AJ23:AJ24,AJ7)</f>
        <v>183.23841614855522</v>
      </c>
      <c r="AK5" s="20">
        <f>SUM(AK11,AK23:AK24,AK7)</f>
        <v>66895.841990320027</v>
      </c>
      <c r="AL5" s="20"/>
      <c r="AM5" s="20"/>
      <c r="AN5" s="20"/>
      <c r="AO5" s="20"/>
      <c r="AP5" s="20"/>
      <c r="AQ5" s="20">
        <v>2026.2023687265355</v>
      </c>
      <c r="AR5" s="20"/>
      <c r="AS5" s="20">
        <f>SUM(AS11,AS23:AS24,AS7)</f>
        <v>2734.8132516599994</v>
      </c>
    </row>
    <row r="6" spans="1:45" s="5" customFormat="1" ht="15.75" x14ac:dyDescent="0.25">
      <c r="A6" s="17"/>
      <c r="B6" s="17"/>
      <c r="C6" s="18"/>
      <c r="D6" s="18"/>
      <c r="E6" s="18"/>
      <c r="F6" s="18"/>
      <c r="G6" s="18"/>
      <c r="H6" s="19" t="str">
        <f t="shared" si="0"/>
        <v/>
      </c>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156"/>
    </row>
    <row r="7" spans="1:45" s="5" customFormat="1" ht="15.75" x14ac:dyDescent="0.25">
      <c r="A7" s="4"/>
      <c r="B7" s="4"/>
      <c r="C7" s="2" t="s">
        <v>33</v>
      </c>
      <c r="D7" s="2"/>
      <c r="E7" s="2"/>
      <c r="F7" s="2"/>
      <c r="G7" s="2"/>
      <c r="H7" s="34">
        <f t="shared" si="0"/>
        <v>2873.2239579446868</v>
      </c>
      <c r="I7" s="24">
        <v>2.6194879647483651</v>
      </c>
      <c r="J7" s="24">
        <v>21.881572851638712</v>
      </c>
      <c r="K7" s="24">
        <v>0.38429314039836332</v>
      </c>
      <c r="L7" s="24">
        <v>0</v>
      </c>
      <c r="M7" s="24">
        <v>0</v>
      </c>
      <c r="N7" s="24">
        <v>10.326416533613369</v>
      </c>
      <c r="O7" s="24">
        <v>0.77559914949595421</v>
      </c>
      <c r="P7" s="24">
        <v>4.6136808946372145</v>
      </c>
      <c r="Q7" s="24">
        <v>4.9371364894802001</v>
      </c>
      <c r="R7" s="24">
        <v>0</v>
      </c>
      <c r="S7" s="24">
        <v>0.49113380543421603</v>
      </c>
      <c r="T7" s="24">
        <v>0</v>
      </c>
      <c r="U7" s="24">
        <v>43.209929279757532</v>
      </c>
      <c r="V7" s="24">
        <v>0.41611687365777467</v>
      </c>
      <c r="W7" s="24"/>
      <c r="X7" s="24">
        <v>0.19478717907812096</v>
      </c>
      <c r="Y7" s="24">
        <v>0.18511446195698589</v>
      </c>
      <c r="Z7" s="24">
        <v>0</v>
      </c>
      <c r="AA7" s="24">
        <v>3.6215232622667869E-2</v>
      </c>
      <c r="AB7" s="24">
        <v>15.833482359463071</v>
      </c>
      <c r="AC7" s="24">
        <v>0.65590480413381524</v>
      </c>
      <c r="AD7" s="24">
        <v>0.66284090081898506</v>
      </c>
      <c r="AE7" s="24">
        <v>0</v>
      </c>
      <c r="AF7" s="24">
        <v>0.85276189903740574</v>
      </c>
      <c r="AG7" s="24"/>
      <c r="AH7" s="24">
        <v>1.945699337894331</v>
      </c>
      <c r="AI7" s="24">
        <v>1.6760486741300427</v>
      </c>
      <c r="AJ7" s="24">
        <v>0.26965066376428848</v>
      </c>
      <c r="AK7" s="23">
        <v>2753.6384223247896</v>
      </c>
      <c r="AL7" s="23"/>
      <c r="AM7" s="23"/>
      <c r="AN7" s="23"/>
      <c r="AO7" s="23"/>
      <c r="AP7" s="23"/>
      <c r="AQ7" s="23">
        <v>5.1058958693013521</v>
      </c>
      <c r="AR7" s="23"/>
      <c r="AS7" s="24">
        <v>15.2</v>
      </c>
    </row>
    <row r="8" spans="1:45" s="5" customFormat="1" ht="15.75" x14ac:dyDescent="0.25">
      <c r="A8" s="25"/>
      <c r="B8" s="25"/>
      <c r="C8" s="18"/>
      <c r="D8" s="26"/>
      <c r="E8" s="26"/>
      <c r="F8" s="26"/>
      <c r="G8" s="26"/>
      <c r="H8" s="19" t="str">
        <f t="shared" si="0"/>
        <v/>
      </c>
      <c r="I8" s="20"/>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row>
    <row r="9" spans="1:45" s="5" customFormat="1" ht="15.75" x14ac:dyDescent="0.25">
      <c r="A9" s="17">
        <v>941</v>
      </c>
      <c r="B9" s="17"/>
      <c r="C9" s="18" t="s">
        <v>34</v>
      </c>
      <c r="D9" s="18"/>
      <c r="E9" s="18"/>
      <c r="F9" s="18"/>
      <c r="G9" s="18"/>
      <c r="H9" s="19">
        <f t="shared" si="0"/>
        <v>130444.80567057275</v>
      </c>
      <c r="I9" s="20">
        <f t="shared" ref="I9:V9" si="3">SUM(I11,I23)</f>
        <v>4628.4979971916282</v>
      </c>
      <c r="J9" s="20">
        <f t="shared" si="3"/>
        <v>563.19399500199688</v>
      </c>
      <c r="K9" s="20">
        <f t="shared" si="3"/>
        <v>1359.0592589017297</v>
      </c>
      <c r="L9" s="20">
        <f t="shared" ref="L9" si="4">SUM(L11,L23)</f>
        <v>245.33668892947435</v>
      </c>
      <c r="M9" s="20">
        <f t="shared" si="3"/>
        <v>4317.9977839999992</v>
      </c>
      <c r="N9" s="20">
        <f t="shared" si="3"/>
        <v>10172.260186491612</v>
      </c>
      <c r="O9" s="20">
        <f t="shared" si="3"/>
        <v>1088.5311458956394</v>
      </c>
      <c r="P9" s="20">
        <f t="shared" si="3"/>
        <v>5553.0444909137368</v>
      </c>
      <c r="Q9" s="20">
        <f t="shared" si="3"/>
        <v>3530.6845496822343</v>
      </c>
      <c r="R9" s="20">
        <f t="shared" si="3"/>
        <v>19.200556950000003</v>
      </c>
      <c r="S9" s="20">
        <f t="shared" si="3"/>
        <v>1137.204388660537</v>
      </c>
      <c r="T9" s="20">
        <f t="shared" si="3"/>
        <v>18433.357349999998</v>
      </c>
      <c r="U9" s="20">
        <f t="shared" si="3"/>
        <v>5359.4461325285374</v>
      </c>
      <c r="V9" s="20">
        <f t="shared" si="3"/>
        <v>7555.963904487764</v>
      </c>
      <c r="W9" s="20"/>
      <c r="X9" s="20">
        <f>SUM(X11,X23)</f>
        <v>4444.9568683549878</v>
      </c>
      <c r="Y9" s="20">
        <f>SUM(Y11,Y23)</f>
        <v>2616.565359602585</v>
      </c>
      <c r="Z9" s="20">
        <f>SUM(Z11,Z23)</f>
        <v>274.65152526326739</v>
      </c>
      <c r="AA9" s="20">
        <f>SUM(AA11,AA23)</f>
        <v>219.79015126692218</v>
      </c>
      <c r="AB9" s="20">
        <v>708.54833558597238</v>
      </c>
      <c r="AC9" s="20">
        <f>SUM(AC11,AC23)</f>
        <v>4276.2337982784693</v>
      </c>
      <c r="AD9" s="20">
        <v>316.32190047178705</v>
      </c>
      <c r="AE9" s="20">
        <v>490.73709429357643</v>
      </c>
      <c r="AF9" s="20">
        <f>SUM(AF11,AF23)</f>
        <v>7340.9329150452941</v>
      </c>
      <c r="AG9" s="20"/>
      <c r="AH9" s="20">
        <f>SUM(AH11,AH23)</f>
        <v>804.55333229373377</v>
      </c>
      <c r="AI9" s="20">
        <f>SUM(AI11,AI23)</f>
        <v>641.30905936786564</v>
      </c>
      <c r="AJ9" s="20">
        <f>SUM(AJ11,AJ23)</f>
        <v>163.24427292586807</v>
      </c>
      <c r="AK9" s="20">
        <f>SUM(AK11,AK23)</f>
        <v>58397.12972947627</v>
      </c>
      <c r="AL9" s="20"/>
      <c r="AM9" s="20"/>
      <c r="AN9" s="20"/>
      <c r="AO9" s="20"/>
      <c r="AP9" s="20"/>
      <c r="AQ9" s="20">
        <v>1839.2711035263999</v>
      </c>
      <c r="AR9" s="20"/>
      <c r="AS9" s="20">
        <f>SUM(AS11,AS23)</f>
        <v>2479.5592184579632</v>
      </c>
    </row>
    <row r="10" spans="1:45" s="5" customFormat="1" ht="15.75" x14ac:dyDescent="0.25">
      <c r="A10" s="25"/>
      <c r="B10" s="25"/>
      <c r="C10" s="26"/>
      <c r="D10" s="26"/>
      <c r="E10" s="26"/>
      <c r="F10" s="26"/>
      <c r="G10" s="26"/>
      <c r="H10" s="157" t="str">
        <f t="shared" si="0"/>
        <v/>
      </c>
      <c r="I10" s="20"/>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t="s">
        <v>161</v>
      </c>
      <c r="AL10" s="28"/>
      <c r="AM10" s="28"/>
      <c r="AN10" s="28"/>
      <c r="AO10" s="28"/>
      <c r="AP10" s="28"/>
      <c r="AQ10" s="28"/>
      <c r="AR10" s="28"/>
      <c r="AS10" s="28"/>
    </row>
    <row r="11" spans="1:45" s="5" customFormat="1" ht="15.75" x14ac:dyDescent="0.25">
      <c r="A11" s="17">
        <v>921</v>
      </c>
      <c r="B11" s="4"/>
      <c r="C11" s="17" t="s">
        <v>35</v>
      </c>
      <c r="D11" s="18"/>
      <c r="E11" s="18"/>
      <c r="F11" s="18"/>
      <c r="G11" s="18"/>
      <c r="H11" s="19">
        <f t="shared" si="0"/>
        <v>122248.69317012065</v>
      </c>
      <c r="I11" s="20">
        <f t="shared" ref="I11:V11" si="5">SUM(I13:I21)</f>
        <v>4241.3211009053348</v>
      </c>
      <c r="J11" s="20">
        <f t="shared" si="5"/>
        <v>529.08724297406843</v>
      </c>
      <c r="K11" s="20">
        <f t="shared" si="5"/>
        <v>1261.8175728629233</v>
      </c>
      <c r="L11" s="20">
        <f t="shared" ref="L11" si="6">SUM(L13:L21)</f>
        <v>228.36439246970889</v>
      </c>
      <c r="M11" s="20">
        <f t="shared" si="5"/>
        <v>4095.3288869999997</v>
      </c>
      <c r="N11" s="20">
        <f t="shared" si="5"/>
        <v>9269.1645692508228</v>
      </c>
      <c r="O11" s="20">
        <f t="shared" si="5"/>
        <v>1017.0794610566124</v>
      </c>
      <c r="P11" s="20">
        <f t="shared" si="5"/>
        <v>5104.8263159566204</v>
      </c>
      <c r="Q11" s="20">
        <f t="shared" si="5"/>
        <v>3147.2587922375883</v>
      </c>
      <c r="R11" s="20">
        <f t="shared" si="5"/>
        <v>18.021562950000003</v>
      </c>
      <c r="S11" s="20">
        <f t="shared" si="5"/>
        <v>1052.4024083754384</v>
      </c>
      <c r="T11" s="20">
        <f t="shared" si="5"/>
        <v>17599.503386</v>
      </c>
      <c r="U11" s="20">
        <f t="shared" si="5"/>
        <v>4846.5432092643314</v>
      </c>
      <c r="V11" s="20">
        <f t="shared" si="5"/>
        <v>7068.9979042029081</v>
      </c>
      <c r="W11" s="20"/>
      <c r="X11" s="20">
        <f>SUM(X13:X21)</f>
        <v>4136.9025242825919</v>
      </c>
      <c r="Y11" s="20">
        <f>SUM(Y13:Y21)</f>
        <v>2470.1766548503811</v>
      </c>
      <c r="Z11" s="20">
        <f>SUM(Z13:Z21)</f>
        <v>254.15158089550602</v>
      </c>
      <c r="AA11" s="20">
        <f>SUM(AA13:AA21)</f>
        <v>207.76714417442793</v>
      </c>
      <c r="AB11" s="20">
        <v>652.26030579808116</v>
      </c>
      <c r="AC11" s="20">
        <f>SUM(AC13:AC21)</f>
        <v>4036.8830452297734</v>
      </c>
      <c r="AD11" s="20">
        <v>301.66483430009072</v>
      </c>
      <c r="AE11" s="20">
        <v>461.30363708038686</v>
      </c>
      <c r="AF11" s="20">
        <f>SUM(AF13:AF21)</f>
        <v>6851.1543100277404</v>
      </c>
      <c r="AG11" s="20"/>
      <c r="AH11" s="20">
        <f>SUM(AH13:AH21)</f>
        <v>744.20449465681691</v>
      </c>
      <c r="AI11" s="20">
        <f>SUM(AI13:AI21)</f>
        <v>595.82311280923091</v>
      </c>
      <c r="AJ11" s="20">
        <f>SUM(AJ13:AJ21)</f>
        <v>148.38138184758594</v>
      </c>
      <c r="AK11" s="20">
        <f>SUM(AK13:AK21)</f>
        <v>54913.345212695131</v>
      </c>
      <c r="AL11" s="20"/>
      <c r="AM11" s="20"/>
      <c r="AN11" s="20"/>
      <c r="AO11" s="20"/>
      <c r="AP11" s="20"/>
      <c r="AQ11" s="20">
        <v>1747.9246304767612</v>
      </c>
      <c r="AR11" s="20"/>
      <c r="AS11" s="20">
        <f>SUM(AS13:AS21)</f>
        <v>2329.4004636003292</v>
      </c>
    </row>
    <row r="12" spans="1:45" s="5" customFormat="1" ht="15.75" x14ac:dyDescent="0.25">
      <c r="A12" s="29"/>
      <c r="B12" s="4"/>
      <c r="C12" s="39"/>
      <c r="D12" s="30"/>
      <c r="E12" s="30"/>
      <c r="F12" s="30"/>
      <c r="G12" s="30"/>
      <c r="H12" s="19" t="str">
        <f t="shared" si="0"/>
        <v/>
      </c>
      <c r="I12" s="20"/>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t="s">
        <v>161</v>
      </c>
      <c r="AL12" s="38"/>
      <c r="AM12" s="38"/>
      <c r="AN12" s="38"/>
      <c r="AO12" s="38"/>
      <c r="AP12" s="38"/>
      <c r="AQ12" s="38"/>
      <c r="AR12" s="38"/>
      <c r="AS12" s="38"/>
    </row>
    <row r="13" spans="1:45" s="5" customFormat="1" ht="15.75" x14ac:dyDescent="0.25">
      <c r="A13" s="4" t="s">
        <v>36</v>
      </c>
      <c r="B13" s="4"/>
      <c r="C13" s="40" t="s">
        <v>164</v>
      </c>
      <c r="D13" s="2"/>
      <c r="E13" s="2"/>
      <c r="F13" s="2"/>
      <c r="G13" s="2"/>
      <c r="H13" s="19">
        <f t="shared" si="0"/>
        <v>6945.8563333201655</v>
      </c>
      <c r="I13" s="20">
        <v>235.80177818891661</v>
      </c>
      <c r="J13" s="32">
        <v>28.854678636754194</v>
      </c>
      <c r="K13" s="32">
        <v>85.588236611606561</v>
      </c>
      <c r="L13" s="32">
        <v>23.241706415036909</v>
      </c>
      <c r="M13" s="32">
        <v>255.32509100000004</v>
      </c>
      <c r="N13" s="32">
        <v>640.70820413614479</v>
      </c>
      <c r="O13" s="32">
        <v>57.840579999877747</v>
      </c>
      <c r="P13" s="32">
        <v>334.21190638444682</v>
      </c>
      <c r="Q13" s="32">
        <v>248.65571775182005</v>
      </c>
      <c r="R13" s="32">
        <v>0.56585700000000005</v>
      </c>
      <c r="S13" s="32">
        <v>72.160488562310263</v>
      </c>
      <c r="T13" s="32">
        <v>862.83927000000006</v>
      </c>
      <c r="U13" s="32">
        <v>395.45908805930389</v>
      </c>
      <c r="V13" s="32">
        <v>432.24911875045308</v>
      </c>
      <c r="W13" s="32"/>
      <c r="X13" s="32">
        <v>256.17004281033292</v>
      </c>
      <c r="Y13" s="32">
        <v>141.63318122870189</v>
      </c>
      <c r="Z13" s="32">
        <v>19.728922539628073</v>
      </c>
      <c r="AA13" s="32">
        <v>14.716972171790264</v>
      </c>
      <c r="AB13" s="32">
        <v>91.383552417731863</v>
      </c>
      <c r="AC13" s="32">
        <v>259.79544137389809</v>
      </c>
      <c r="AD13" s="32">
        <v>11.41499588217922</v>
      </c>
      <c r="AE13" s="32">
        <v>23.784241676239635</v>
      </c>
      <c r="AF13" s="32">
        <v>418.36032322202993</v>
      </c>
      <c r="AG13" s="32"/>
      <c r="AH13" s="32">
        <v>50.230783401117421</v>
      </c>
      <c r="AI13" s="32">
        <v>39.523511854983767</v>
      </c>
      <c r="AJ13" s="32">
        <v>10.707271546133653</v>
      </c>
      <c r="AK13" s="32">
        <v>2857.1499661849798</v>
      </c>
      <c r="AL13" s="32"/>
      <c r="AM13" s="32"/>
      <c r="AN13" s="32"/>
      <c r="AO13" s="32"/>
      <c r="AP13" s="32"/>
      <c r="AQ13" s="32">
        <v>79.670083483728249</v>
      </c>
      <c r="AR13" s="32"/>
      <c r="AS13" s="32">
        <v>121.27342831773399</v>
      </c>
    </row>
    <row r="14" spans="1:45" s="5" customFormat="1" ht="15.75" x14ac:dyDescent="0.25">
      <c r="A14" s="4" t="s">
        <v>37</v>
      </c>
      <c r="B14" s="4"/>
      <c r="C14" s="40" t="s">
        <v>166</v>
      </c>
      <c r="D14" s="2"/>
      <c r="E14" s="2"/>
      <c r="F14" s="2"/>
      <c r="G14" s="2"/>
      <c r="H14" s="19">
        <f t="shared" si="0"/>
        <v>18046.092349027567</v>
      </c>
      <c r="I14" s="20">
        <v>697.42010276034512</v>
      </c>
      <c r="J14" s="32">
        <v>79.488394955664262</v>
      </c>
      <c r="K14" s="32">
        <v>208.90002040737494</v>
      </c>
      <c r="L14" s="32">
        <v>34.963435084426187</v>
      </c>
      <c r="M14" s="32">
        <v>605.540209</v>
      </c>
      <c r="N14" s="32">
        <v>1770.9183457549707</v>
      </c>
      <c r="O14" s="32">
        <v>149.25392784464088</v>
      </c>
      <c r="P14" s="32">
        <v>948.78965585369951</v>
      </c>
      <c r="Q14" s="32">
        <v>672.87476205663017</v>
      </c>
      <c r="R14" s="32">
        <v>2.0641989999999999</v>
      </c>
      <c r="S14" s="32">
        <v>186.1319323191658</v>
      </c>
      <c r="T14" s="32">
        <v>2205.6070829999999</v>
      </c>
      <c r="U14" s="32">
        <v>947.74421984437004</v>
      </c>
      <c r="V14" s="32">
        <v>1227.3247077279855</v>
      </c>
      <c r="W14" s="32"/>
      <c r="X14" s="32">
        <v>773.93257796631781</v>
      </c>
      <c r="Y14" s="32">
        <v>377.74132644464197</v>
      </c>
      <c r="Z14" s="32">
        <v>44.673641835889214</v>
      </c>
      <c r="AA14" s="32">
        <v>30.977161481136669</v>
      </c>
      <c r="AB14" s="32">
        <v>118.83637490867784</v>
      </c>
      <c r="AC14" s="32">
        <v>602.50843602692987</v>
      </c>
      <c r="AD14" s="32">
        <v>36.182507598177054</v>
      </c>
      <c r="AE14" s="32">
        <v>61.150918360065972</v>
      </c>
      <c r="AF14" s="32">
        <v>1067.9829161939044</v>
      </c>
      <c r="AG14" s="32"/>
      <c r="AH14" s="32">
        <v>124.65934659513965</v>
      </c>
      <c r="AI14" s="32">
        <v>98.319588845709148</v>
      </c>
      <c r="AJ14" s="32">
        <v>26.339757749430508</v>
      </c>
      <c r="AK14" s="32">
        <v>7536.9825607723833</v>
      </c>
      <c r="AL14" s="32"/>
      <c r="AM14" s="32"/>
      <c r="AN14" s="32"/>
      <c r="AO14" s="32"/>
      <c r="AP14" s="32"/>
      <c r="AQ14" s="32">
        <v>213.09283001538026</v>
      </c>
      <c r="AR14" s="32"/>
      <c r="AS14" s="32">
        <v>318.59380870260378</v>
      </c>
    </row>
    <row r="15" spans="1:45" s="5" customFormat="1" ht="15.75" x14ac:dyDescent="0.25">
      <c r="A15" s="4" t="s">
        <v>38</v>
      </c>
      <c r="B15" s="4"/>
      <c r="C15" s="40" t="s">
        <v>39</v>
      </c>
      <c r="D15" s="2"/>
      <c r="E15" s="2"/>
      <c r="F15" s="2"/>
      <c r="G15" s="2"/>
      <c r="H15" s="19">
        <f t="shared" si="0"/>
        <v>12227.291840415055</v>
      </c>
      <c r="I15" s="20">
        <v>393.3326186685473</v>
      </c>
      <c r="J15" s="32">
        <v>53.222018435518279</v>
      </c>
      <c r="K15" s="32">
        <v>146.40232062801422</v>
      </c>
      <c r="L15" s="32">
        <v>40.602373403005018</v>
      </c>
      <c r="M15" s="32">
        <v>393.61618199999998</v>
      </c>
      <c r="N15" s="32">
        <v>1074.2394378802578</v>
      </c>
      <c r="O15" s="32">
        <v>101.7357508979596</v>
      </c>
      <c r="P15" s="32">
        <v>576.99229941245324</v>
      </c>
      <c r="Q15" s="32">
        <v>395.51138756984477</v>
      </c>
      <c r="R15" s="32">
        <v>1.5841340000000002</v>
      </c>
      <c r="S15" s="32">
        <v>116.44755248204261</v>
      </c>
      <c r="T15" s="32">
        <v>1384.1209899999999</v>
      </c>
      <c r="U15" s="32">
        <v>567.62261453001508</v>
      </c>
      <c r="V15" s="32">
        <v>708.32087085038233</v>
      </c>
      <c r="W15" s="32"/>
      <c r="X15" s="32">
        <v>417.05775149977632</v>
      </c>
      <c r="Y15" s="32">
        <v>237.80755524478138</v>
      </c>
      <c r="Z15" s="32">
        <v>32.219167093602884</v>
      </c>
      <c r="AA15" s="32">
        <v>21.23639701222168</v>
      </c>
      <c r="AB15" s="32">
        <v>83.485080640722771</v>
      </c>
      <c r="AC15" s="32">
        <v>477.63964415401904</v>
      </c>
      <c r="AD15" s="32">
        <v>25.934624543589113</v>
      </c>
      <c r="AE15" s="32">
        <v>46.355797106995297</v>
      </c>
      <c r="AF15" s="32">
        <v>703.02327207825192</v>
      </c>
      <c r="AG15" s="32"/>
      <c r="AH15" s="32">
        <v>83.266718732706636</v>
      </c>
      <c r="AI15" s="32">
        <v>65.816661787223495</v>
      </c>
      <c r="AJ15" s="32">
        <v>17.450056945483141</v>
      </c>
      <c r="AK15" s="32">
        <v>5521.6311633488349</v>
      </c>
      <c r="AL15" s="32"/>
      <c r="AM15" s="32"/>
      <c r="AN15" s="32"/>
      <c r="AO15" s="32"/>
      <c r="AP15" s="32"/>
      <c r="AQ15" s="32">
        <v>171.83021082932493</v>
      </c>
      <c r="AR15" s="32"/>
      <c r="AS15" s="32">
        <v>234.61421610282952</v>
      </c>
    </row>
    <row r="16" spans="1:45" s="5" customFormat="1" ht="15.75" x14ac:dyDescent="0.25">
      <c r="A16" s="4" t="s">
        <v>40</v>
      </c>
      <c r="B16" s="4"/>
      <c r="C16" s="40" t="s">
        <v>41</v>
      </c>
      <c r="D16" s="2"/>
      <c r="E16" s="2"/>
      <c r="F16" s="2"/>
      <c r="G16" s="2"/>
      <c r="H16" s="19">
        <f t="shared" si="0"/>
        <v>10179.051844916723</v>
      </c>
      <c r="I16" s="20">
        <v>374.18356765479689</v>
      </c>
      <c r="J16" s="32">
        <v>46.106129367195024</v>
      </c>
      <c r="K16" s="32">
        <v>112.12331114503317</v>
      </c>
      <c r="L16" s="32">
        <v>23.309797351799716</v>
      </c>
      <c r="M16" s="32">
        <v>314.00270600000005</v>
      </c>
      <c r="N16" s="32">
        <v>823.89599598199629</v>
      </c>
      <c r="O16" s="32">
        <v>90.330729653836542</v>
      </c>
      <c r="P16" s="32">
        <v>446.32280037147535</v>
      </c>
      <c r="Q16" s="32">
        <v>287.24246595668433</v>
      </c>
      <c r="R16" s="32">
        <v>0.86311399999999994</v>
      </c>
      <c r="S16" s="32">
        <v>83.855330454917564</v>
      </c>
      <c r="T16" s="32">
        <v>1035.3076410000001</v>
      </c>
      <c r="U16" s="32">
        <v>455.38779338139381</v>
      </c>
      <c r="V16" s="32">
        <v>512.02287771513579</v>
      </c>
      <c r="W16" s="32"/>
      <c r="X16" s="32">
        <v>299.05888368971802</v>
      </c>
      <c r="Y16" s="32">
        <v>177.74776389347576</v>
      </c>
      <c r="Z16" s="32">
        <v>21.967919311369656</v>
      </c>
      <c r="AA16" s="32">
        <v>13.248310820572344</v>
      </c>
      <c r="AB16" s="32">
        <v>79.989534919825928</v>
      </c>
      <c r="AC16" s="32">
        <v>342.89599787541096</v>
      </c>
      <c r="AD16" s="32">
        <v>25.052735957551633</v>
      </c>
      <c r="AE16" s="32">
        <v>40.377885130276347</v>
      </c>
      <c r="AF16" s="32">
        <v>550.76968463056733</v>
      </c>
      <c r="AG16" s="32"/>
      <c r="AH16" s="32">
        <v>71.669682042108889</v>
      </c>
      <c r="AI16" s="32">
        <v>58.197125093110856</v>
      </c>
      <c r="AJ16" s="32">
        <v>13.472556948998028</v>
      </c>
      <c r="AK16" s="32">
        <v>4947.9921771778645</v>
      </c>
      <c r="AL16" s="32"/>
      <c r="AM16" s="32"/>
      <c r="AN16" s="32"/>
      <c r="AO16" s="32"/>
      <c r="AP16" s="32"/>
      <c r="AQ16" s="32">
        <v>133.86017766440941</v>
      </c>
      <c r="AR16" s="32"/>
      <c r="AS16" s="32">
        <v>205.38570546644127</v>
      </c>
    </row>
    <row r="17" spans="1:45" s="5" customFormat="1" ht="15.75" x14ac:dyDescent="0.25">
      <c r="A17" s="4" t="s">
        <v>42</v>
      </c>
      <c r="B17" s="4"/>
      <c r="C17" s="40" t="s">
        <v>43</v>
      </c>
      <c r="D17" s="2"/>
      <c r="E17" s="2"/>
      <c r="F17" s="2"/>
      <c r="G17" s="2"/>
      <c r="H17" s="19">
        <f t="shared" si="0"/>
        <v>13480.39119587287</v>
      </c>
      <c r="I17" s="20">
        <v>528.04377964853961</v>
      </c>
      <c r="J17" s="32">
        <v>62.019797717943646</v>
      </c>
      <c r="K17" s="32">
        <v>157.36898426006803</v>
      </c>
      <c r="L17" s="32">
        <v>34.622980400612164</v>
      </c>
      <c r="M17" s="32">
        <v>456.017518</v>
      </c>
      <c r="N17" s="32">
        <v>1089.7376246897572</v>
      </c>
      <c r="O17" s="32">
        <v>119.52399053658948</v>
      </c>
      <c r="P17" s="32">
        <v>573.7433368688778</v>
      </c>
      <c r="Q17" s="32">
        <v>396.47029728428993</v>
      </c>
      <c r="R17" s="32">
        <v>2.0151289500000003</v>
      </c>
      <c r="S17" s="32">
        <v>118.71719711798744</v>
      </c>
      <c r="T17" s="32">
        <v>1613.8159450000001</v>
      </c>
      <c r="U17" s="32">
        <v>577.14163844749032</v>
      </c>
      <c r="V17" s="32">
        <v>779.84779921884115</v>
      </c>
      <c r="W17" s="32"/>
      <c r="X17" s="32">
        <v>436.40628712476911</v>
      </c>
      <c r="Y17" s="32">
        <v>286.53433916524563</v>
      </c>
      <c r="Z17" s="32">
        <v>33.991788969232779</v>
      </c>
      <c r="AA17" s="32">
        <v>22.915383959593633</v>
      </c>
      <c r="AB17" s="32">
        <v>76.152960348109872</v>
      </c>
      <c r="AC17" s="32">
        <v>554.74853297171819</v>
      </c>
      <c r="AD17" s="32">
        <v>30.10503222404844</v>
      </c>
      <c r="AE17" s="32">
        <v>49.681448784764143</v>
      </c>
      <c r="AF17" s="32">
        <v>819.4921235359285</v>
      </c>
      <c r="AG17" s="32"/>
      <c r="AH17" s="32">
        <v>82.781893414571002</v>
      </c>
      <c r="AI17" s="32">
        <v>66.907321211781948</v>
      </c>
      <c r="AJ17" s="32">
        <v>15.874572202789066</v>
      </c>
      <c r="AK17" s="32">
        <v>6037.2486195200718</v>
      </c>
      <c r="AL17" s="32"/>
      <c r="AM17" s="32"/>
      <c r="AN17" s="32"/>
      <c r="AO17" s="32"/>
      <c r="AP17" s="32"/>
      <c r="AQ17" s="32">
        <v>158.71284312116381</v>
      </c>
      <c r="AR17" s="32"/>
      <c r="AS17" s="32">
        <v>252.11934850125419</v>
      </c>
    </row>
    <row r="18" spans="1:45" s="5" customFormat="1" ht="15.75" x14ac:dyDescent="0.25">
      <c r="A18" s="4" t="s">
        <v>44</v>
      </c>
      <c r="B18" s="4"/>
      <c r="C18" s="40" t="s">
        <v>167</v>
      </c>
      <c r="D18" s="2"/>
      <c r="E18" s="2"/>
      <c r="F18" s="2"/>
      <c r="G18" s="2"/>
      <c r="H18" s="19">
        <f t="shared" si="0"/>
        <v>12749.225797467452</v>
      </c>
      <c r="I18" s="20">
        <v>470.67897433834372</v>
      </c>
      <c r="J18" s="32">
        <v>57.587606306590459</v>
      </c>
      <c r="K18" s="32">
        <v>117.14096108919514</v>
      </c>
      <c r="L18" s="32">
        <v>23.862090505542451</v>
      </c>
      <c r="M18" s="32">
        <v>401.82092599999999</v>
      </c>
      <c r="N18" s="32">
        <v>812.39120893171344</v>
      </c>
      <c r="O18" s="32">
        <v>109.47590373025612</v>
      </c>
      <c r="P18" s="32">
        <v>444.33620684376933</v>
      </c>
      <c r="Q18" s="32">
        <v>258.579098357688</v>
      </c>
      <c r="R18" s="32">
        <v>1.786022</v>
      </c>
      <c r="S18" s="32">
        <v>93.676640060520683</v>
      </c>
      <c r="T18" s="32">
        <v>1515.850764</v>
      </c>
      <c r="U18" s="32">
        <v>423.15414267468702</v>
      </c>
      <c r="V18" s="32">
        <v>564.20447854590168</v>
      </c>
      <c r="W18" s="32"/>
      <c r="X18" s="32">
        <v>320.54085408264092</v>
      </c>
      <c r="Y18" s="32">
        <v>207.30680973040032</v>
      </c>
      <c r="Z18" s="32">
        <v>20.160806538517388</v>
      </c>
      <c r="AA18" s="32">
        <v>16.196008194343065</v>
      </c>
      <c r="AB18" s="32">
        <v>51.397919659180118</v>
      </c>
      <c r="AC18" s="32">
        <v>367.91042272665362</v>
      </c>
      <c r="AD18" s="32">
        <v>34.031814623716997</v>
      </c>
      <c r="AE18" s="32">
        <v>55.087196250840961</v>
      </c>
      <c r="AF18" s="32">
        <v>641.02592327044249</v>
      </c>
      <c r="AG18" s="32"/>
      <c r="AH18" s="32">
        <v>72.854718466126855</v>
      </c>
      <c r="AI18" s="32">
        <v>58.515452003872568</v>
      </c>
      <c r="AJ18" s="32">
        <v>14.33926646225429</v>
      </c>
      <c r="AK18" s="32">
        <v>6595.5057191140968</v>
      </c>
      <c r="AL18" s="32"/>
      <c r="AM18" s="32"/>
      <c r="AN18" s="32"/>
      <c r="AO18" s="32"/>
      <c r="AP18" s="32"/>
      <c r="AQ18" s="32">
        <v>178.49250135775904</v>
      </c>
      <c r="AR18" s="32"/>
      <c r="AS18" s="32">
        <v>270.76576754614035</v>
      </c>
    </row>
    <row r="19" spans="1:45" s="5" customFormat="1" ht="15.75" x14ac:dyDescent="0.25">
      <c r="A19" s="4" t="s">
        <v>45</v>
      </c>
      <c r="B19" s="4"/>
      <c r="C19" s="40" t="s">
        <v>46</v>
      </c>
      <c r="D19" s="2"/>
      <c r="E19" s="2"/>
      <c r="F19" s="2"/>
      <c r="G19" s="2"/>
      <c r="H19" s="19">
        <f t="shared" si="0"/>
        <v>18094.568012420092</v>
      </c>
      <c r="I19" s="20">
        <v>435.91665437003286</v>
      </c>
      <c r="J19" s="32">
        <v>65.433576872516255</v>
      </c>
      <c r="K19" s="32">
        <v>174.78637597979798</v>
      </c>
      <c r="L19" s="32">
        <v>13.893072986158675</v>
      </c>
      <c r="M19" s="32">
        <v>759.83487700000001</v>
      </c>
      <c r="N19" s="32">
        <v>1134.5452334481924</v>
      </c>
      <c r="O19" s="32">
        <v>138.58954821301316</v>
      </c>
      <c r="P19" s="32">
        <v>685.06660811973563</v>
      </c>
      <c r="Q19" s="32">
        <v>310.88907711544368</v>
      </c>
      <c r="R19" s="32">
        <v>4.6400660000000009</v>
      </c>
      <c r="S19" s="32">
        <v>150.80842286400667</v>
      </c>
      <c r="T19" s="32">
        <v>5184.5518279999997</v>
      </c>
      <c r="U19" s="32">
        <v>491.33481666832506</v>
      </c>
      <c r="V19" s="32">
        <v>1508.092343147297</v>
      </c>
      <c r="W19" s="32"/>
      <c r="X19" s="32">
        <v>847.80980916757721</v>
      </c>
      <c r="Y19" s="32">
        <v>572.06653126308038</v>
      </c>
      <c r="Z19" s="32">
        <v>37.680054487944687</v>
      </c>
      <c r="AA19" s="32">
        <v>50.535948228694309</v>
      </c>
      <c r="AB19" s="32">
        <v>31.240678655402135</v>
      </c>
      <c r="AC19" s="32">
        <v>677.10209099149563</v>
      </c>
      <c r="AD19" s="32">
        <v>54.390233435481115</v>
      </c>
      <c r="AE19" s="32">
        <v>47.13506946287238</v>
      </c>
      <c r="AF19" s="32">
        <v>1195.9717131441048</v>
      </c>
      <c r="AG19" s="32"/>
      <c r="AH19" s="32">
        <v>78.089296837190318</v>
      </c>
      <c r="AI19" s="32">
        <v>63.513709231863402</v>
      </c>
      <c r="AJ19" s="32">
        <v>14.575587605326902</v>
      </c>
      <c r="AK19" s="32">
        <v>5484.098549461477</v>
      </c>
      <c r="AL19" s="32"/>
      <c r="AM19" s="32"/>
      <c r="AN19" s="32"/>
      <c r="AO19" s="32"/>
      <c r="AP19" s="32"/>
      <c r="AQ19" s="32">
        <v>343.07386900629052</v>
      </c>
      <c r="AR19" s="32"/>
      <c r="AS19" s="32">
        <v>259.62924408945378</v>
      </c>
    </row>
    <row r="20" spans="1:45" s="5" customFormat="1" ht="15.75" x14ac:dyDescent="0.25">
      <c r="A20" s="4" t="s">
        <v>47</v>
      </c>
      <c r="B20" s="4"/>
      <c r="C20" s="40" t="s">
        <v>168</v>
      </c>
      <c r="D20" s="2"/>
      <c r="E20" s="2"/>
      <c r="F20" s="2"/>
      <c r="G20" s="2"/>
      <c r="H20" s="19">
        <f t="shared" si="0"/>
        <v>18081.270359573929</v>
      </c>
      <c r="I20" s="20">
        <v>605.87592979156454</v>
      </c>
      <c r="J20" s="32">
        <v>85.663575214709454</v>
      </c>
      <c r="K20" s="32">
        <v>152.78688008741673</v>
      </c>
      <c r="L20" s="32">
        <v>20.06412936610608</v>
      </c>
      <c r="M20" s="32">
        <v>536.20021200000008</v>
      </c>
      <c r="N20" s="32">
        <v>1095.9601407128373</v>
      </c>
      <c r="O20" s="32">
        <v>158.50498770897417</v>
      </c>
      <c r="P20" s="32">
        <v>627.02168430545157</v>
      </c>
      <c r="Q20" s="32">
        <v>310.4334686984115</v>
      </c>
      <c r="R20" s="32">
        <v>2.8545599999999998</v>
      </c>
      <c r="S20" s="32">
        <v>133.42132175783345</v>
      </c>
      <c r="T20" s="32">
        <v>2373.6043109999996</v>
      </c>
      <c r="U20" s="32">
        <v>537.51012658925629</v>
      </c>
      <c r="V20" s="32">
        <v>778.43796169927202</v>
      </c>
      <c r="W20" s="32"/>
      <c r="X20" s="32">
        <v>436.86079229485284</v>
      </c>
      <c r="Y20" s="32">
        <v>294.02530237651735</v>
      </c>
      <c r="Z20" s="32">
        <v>25.546675706349212</v>
      </c>
      <c r="AA20" s="32">
        <v>22.005191321552598</v>
      </c>
      <c r="AB20" s="32">
        <v>65.233947320987838</v>
      </c>
      <c r="AC20" s="32">
        <v>471.26637460224111</v>
      </c>
      <c r="AD20" s="32">
        <v>49.387132053793685</v>
      </c>
      <c r="AE20" s="32">
        <v>80.520155998417422</v>
      </c>
      <c r="AF20" s="32">
        <v>817.75289690380077</v>
      </c>
      <c r="AG20" s="32"/>
      <c r="AH20" s="32">
        <v>103.16993493216874</v>
      </c>
      <c r="AI20" s="32">
        <v>82.66804686261186</v>
      </c>
      <c r="AJ20" s="32">
        <v>20.50188806955688</v>
      </c>
      <c r="AK20" s="32">
        <v>9472.3440947977633</v>
      </c>
      <c r="AL20" s="32"/>
      <c r="AM20" s="32"/>
      <c r="AN20" s="32"/>
      <c r="AO20" s="32"/>
      <c r="AP20" s="32"/>
      <c r="AQ20" s="32">
        <v>305.99429185155702</v>
      </c>
      <c r="AR20" s="32"/>
      <c r="AS20" s="32">
        <v>393.22238289420943</v>
      </c>
    </row>
    <row r="21" spans="1:45" s="5" customFormat="1" ht="15.75" x14ac:dyDescent="0.25">
      <c r="A21" s="4" t="s">
        <v>48</v>
      </c>
      <c r="B21" s="4"/>
      <c r="C21" s="40" t="s">
        <v>169</v>
      </c>
      <c r="D21" s="2"/>
      <c r="E21" s="2"/>
      <c r="F21" s="2"/>
      <c r="G21" s="2"/>
      <c r="H21" s="19">
        <f t="shared" si="0"/>
        <v>12444.945437106771</v>
      </c>
      <c r="I21" s="20">
        <v>500.06769548424751</v>
      </c>
      <c r="J21" s="32">
        <v>50.711465467176879</v>
      </c>
      <c r="K21" s="32">
        <v>106.72048265441668</v>
      </c>
      <c r="L21" s="32">
        <v>13.804806957021707</v>
      </c>
      <c r="M21" s="32">
        <v>372.97116599999998</v>
      </c>
      <c r="N21" s="32">
        <v>826.76837771495195</v>
      </c>
      <c r="O21" s="32">
        <v>91.824042471464679</v>
      </c>
      <c r="P21" s="32">
        <v>468.3418177967111</v>
      </c>
      <c r="Q21" s="32">
        <v>266.60251744677601</v>
      </c>
      <c r="R21" s="32">
        <v>1.6484820000000002</v>
      </c>
      <c r="S21" s="32">
        <v>97.183522756654014</v>
      </c>
      <c r="T21" s="32">
        <v>1423.8055540000003</v>
      </c>
      <c r="U21" s="32">
        <v>451.18876906948924</v>
      </c>
      <c r="V21" s="32">
        <v>558.4977465476386</v>
      </c>
      <c r="W21" s="32"/>
      <c r="X21" s="32">
        <v>349.06552564660649</v>
      </c>
      <c r="Y21" s="32">
        <v>175.31384550353661</v>
      </c>
      <c r="Z21" s="32">
        <v>18.182604412972132</v>
      </c>
      <c r="AA21" s="32">
        <v>15.935770984523378</v>
      </c>
      <c r="AB21" s="32">
        <v>54.540256927442783</v>
      </c>
      <c r="AC21" s="32">
        <v>283.01610450740668</v>
      </c>
      <c r="AD21" s="32">
        <v>35.165757981553426</v>
      </c>
      <c r="AE21" s="32">
        <v>57.210924309914731</v>
      </c>
      <c r="AF21" s="32">
        <v>636.77545704870977</v>
      </c>
      <c r="AG21" s="32"/>
      <c r="AH21" s="32">
        <v>77.482120235687333</v>
      </c>
      <c r="AI21" s="32">
        <v>62.361695918073863</v>
      </c>
      <c r="AJ21" s="32">
        <v>15.120424317613473</v>
      </c>
      <c r="AK21" s="32">
        <v>6460.3923623176488</v>
      </c>
      <c r="AL21" s="32"/>
      <c r="AM21" s="32"/>
      <c r="AN21" s="32"/>
      <c r="AO21" s="32"/>
      <c r="AP21" s="32"/>
      <c r="AQ21" s="32">
        <v>163.19782314714797</v>
      </c>
      <c r="AR21" s="32"/>
      <c r="AS21" s="32">
        <v>273.79656197966301</v>
      </c>
    </row>
    <row r="22" spans="1:45" s="5" customFormat="1" ht="15.75" x14ac:dyDescent="0.25">
      <c r="A22" s="29"/>
      <c r="B22" s="4"/>
      <c r="C22" s="2"/>
      <c r="D22" s="30"/>
      <c r="E22" s="30"/>
      <c r="F22" s="30"/>
      <c r="G22" s="30"/>
      <c r="H22" s="19" t="str">
        <f t="shared" si="0"/>
        <v/>
      </c>
      <c r="I22" s="20"/>
      <c r="J22" s="38"/>
      <c r="K22" s="38"/>
      <c r="L22" s="32"/>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t="s">
        <v>161</v>
      </c>
      <c r="AL22" s="38"/>
      <c r="AM22" s="38"/>
      <c r="AN22" s="38"/>
      <c r="AO22" s="38"/>
      <c r="AP22" s="38"/>
      <c r="AQ22" s="38"/>
      <c r="AR22" s="38"/>
      <c r="AS22" s="38"/>
    </row>
    <row r="23" spans="1:45" s="5" customFormat="1" ht="15.75" x14ac:dyDescent="0.25">
      <c r="A23" s="1">
        <v>924</v>
      </c>
      <c r="B23" s="4"/>
      <c r="C23" s="40" t="s">
        <v>49</v>
      </c>
      <c r="D23" s="2"/>
      <c r="E23" s="2"/>
      <c r="F23" s="2"/>
      <c r="G23" s="2"/>
      <c r="H23" s="19">
        <f t="shared" si="0"/>
        <v>8196.1125004520964</v>
      </c>
      <c r="I23" s="20">
        <v>387.17689628629313</v>
      </c>
      <c r="J23" s="32">
        <v>34.106752027928437</v>
      </c>
      <c r="K23" s="32">
        <v>97.241686038806364</v>
      </c>
      <c r="L23" s="32">
        <v>16.972296459765452</v>
      </c>
      <c r="M23" s="32">
        <v>222.66889699999999</v>
      </c>
      <c r="N23" s="32">
        <v>903.0956172407889</v>
      </c>
      <c r="O23" s="32">
        <v>71.451684839026967</v>
      </c>
      <c r="P23" s="32">
        <v>448.2181749571161</v>
      </c>
      <c r="Q23" s="32">
        <v>383.4257574446458</v>
      </c>
      <c r="R23" s="32">
        <v>1.1789940000000001</v>
      </c>
      <c r="S23" s="32">
        <v>84.801980285098637</v>
      </c>
      <c r="T23" s="32">
        <v>833.85396399999991</v>
      </c>
      <c r="U23" s="32">
        <v>512.90292326420581</v>
      </c>
      <c r="V23" s="32">
        <v>486.96600028485557</v>
      </c>
      <c r="W23" s="32"/>
      <c r="X23" s="32">
        <v>308.05434407239602</v>
      </c>
      <c r="Y23" s="32">
        <v>146.38870475220398</v>
      </c>
      <c r="Z23" s="32">
        <v>20.499944367761369</v>
      </c>
      <c r="AA23" s="32">
        <v>12.023007092494261</v>
      </c>
      <c r="AB23" s="32">
        <v>56.288029787891219</v>
      </c>
      <c r="AC23" s="32">
        <v>239.35075304869588</v>
      </c>
      <c r="AD23" s="32">
        <v>14.65706617169632</v>
      </c>
      <c r="AE23" s="32">
        <v>29.433457213189588</v>
      </c>
      <c r="AF23" s="32">
        <v>489.77860501755356</v>
      </c>
      <c r="AG23" s="32"/>
      <c r="AH23" s="32">
        <v>60.348837636916905</v>
      </c>
      <c r="AI23" s="32">
        <v>45.485946558634765</v>
      </c>
      <c r="AJ23" s="32">
        <v>14.862891078282141</v>
      </c>
      <c r="AK23" s="32">
        <v>3483.784516781137</v>
      </c>
      <c r="AL23" s="32"/>
      <c r="AM23" s="32"/>
      <c r="AN23" s="32"/>
      <c r="AO23" s="32"/>
      <c r="AP23" s="32"/>
      <c r="AQ23" s="32">
        <v>91.346473049638647</v>
      </c>
      <c r="AR23" s="32"/>
      <c r="AS23" s="32">
        <v>150.15875485763382</v>
      </c>
    </row>
    <row r="24" spans="1:45" s="5" customFormat="1" ht="15.75" x14ac:dyDescent="0.25">
      <c r="A24" s="1">
        <v>923</v>
      </c>
      <c r="B24" s="4"/>
      <c r="C24" s="40" t="s">
        <v>50</v>
      </c>
      <c r="D24" s="2"/>
      <c r="E24" s="2"/>
      <c r="F24" s="2"/>
      <c r="G24" s="2"/>
      <c r="H24" s="19">
        <f t="shared" si="0"/>
        <v>13211.986273303224</v>
      </c>
      <c r="I24" s="20">
        <v>475.13627774362391</v>
      </c>
      <c r="J24" s="32">
        <v>64.564941836364127</v>
      </c>
      <c r="K24" s="32">
        <v>135.45448465787132</v>
      </c>
      <c r="L24" s="32">
        <v>52.924311070525668</v>
      </c>
      <c r="M24" s="32">
        <v>379.68044099999997</v>
      </c>
      <c r="N24" s="32">
        <v>1276.0059002347759</v>
      </c>
      <c r="O24" s="32">
        <v>102.79417317437911</v>
      </c>
      <c r="P24" s="32">
        <v>719.63429743314771</v>
      </c>
      <c r="Q24" s="32">
        <v>453.57742962724899</v>
      </c>
      <c r="R24" s="32">
        <v>2.5981249999999996</v>
      </c>
      <c r="S24" s="32">
        <v>129.70377776402881</v>
      </c>
      <c r="T24" s="32">
        <v>1555.873828</v>
      </c>
      <c r="U24" s="32">
        <v>705.6862947817051</v>
      </c>
      <c r="V24" s="32">
        <v>817.37995645857734</v>
      </c>
      <c r="W24" s="32"/>
      <c r="X24" s="32">
        <v>539.76840710125043</v>
      </c>
      <c r="Y24" s="32">
        <v>225.57473393420804</v>
      </c>
      <c r="Z24" s="32">
        <v>29.633624294906067</v>
      </c>
      <c r="AA24" s="32">
        <v>22.403191128212825</v>
      </c>
      <c r="AB24" s="32">
        <v>82.705586124564604</v>
      </c>
      <c r="AC24" s="32">
        <v>407.12786662739722</v>
      </c>
      <c r="AD24" s="32">
        <v>27.532796137393937</v>
      </c>
      <c r="AE24" s="32">
        <v>45.508749290528669</v>
      </c>
      <c r="AF24" s="32">
        <v>787.09947141566045</v>
      </c>
      <c r="AG24" s="32"/>
      <c r="AH24" s="32">
        <v>100.05022410837158</v>
      </c>
      <c r="AI24" s="32">
        <v>80.32573154944869</v>
      </c>
      <c r="AJ24" s="32">
        <v>19.724492558922854</v>
      </c>
      <c r="AK24" s="32">
        <v>5745.0738385189634</v>
      </c>
      <c r="AL24" s="32"/>
      <c r="AM24" s="32"/>
      <c r="AN24" s="32"/>
      <c r="AO24" s="32"/>
      <c r="AP24" s="32"/>
      <c r="AQ24" s="32">
        <v>181.82536933083452</v>
      </c>
      <c r="AR24" s="32"/>
      <c r="AS24" s="32">
        <v>240.05403320203655</v>
      </c>
    </row>
    <row r="25" spans="1:45" s="5" customFormat="1" ht="15.75" x14ac:dyDescent="0.25">
      <c r="A25" s="1">
        <v>922</v>
      </c>
      <c r="B25" s="4"/>
      <c r="C25" s="2" t="s">
        <v>51</v>
      </c>
      <c r="D25" s="2"/>
      <c r="E25" s="2"/>
      <c r="F25" s="2"/>
      <c r="G25" s="2"/>
      <c r="H25" s="19">
        <f t="shared" si="0"/>
        <v>12.603421135678099</v>
      </c>
      <c r="I25" s="32"/>
      <c r="J25" s="32"/>
      <c r="K25" s="32"/>
      <c r="L25" s="32"/>
      <c r="M25" s="32"/>
      <c r="N25" s="32"/>
      <c r="O25" s="32"/>
      <c r="P25" s="32"/>
      <c r="Q25" s="32"/>
      <c r="R25" s="32"/>
      <c r="S25" s="32"/>
      <c r="T25" s="32"/>
      <c r="U25" s="32"/>
      <c r="V25" s="32"/>
      <c r="W25" s="32"/>
      <c r="X25" s="32"/>
      <c r="Y25" s="32"/>
      <c r="Z25" s="32"/>
      <c r="AA25" s="32"/>
      <c r="AB25" s="32"/>
      <c r="AC25" s="32"/>
      <c r="AD25" s="32"/>
      <c r="AE25" s="32">
        <v>12.603421135678099</v>
      </c>
      <c r="AF25" s="32"/>
      <c r="AG25" s="32"/>
      <c r="AH25" s="32"/>
      <c r="AI25" s="32"/>
      <c r="AJ25" s="32"/>
      <c r="AK25" s="32"/>
      <c r="AL25" s="32"/>
      <c r="AM25" s="32"/>
      <c r="AN25" s="32"/>
      <c r="AO25" s="32"/>
      <c r="AP25" s="32"/>
      <c r="AQ25" s="32"/>
      <c r="AR25" s="32"/>
      <c r="AS25" s="32"/>
    </row>
    <row r="26" spans="1:45" s="5" customFormat="1" ht="12.75" x14ac:dyDescent="0.2">
      <c r="A26" s="25"/>
      <c r="B26" s="25"/>
      <c r="C26" s="26"/>
      <c r="D26" s="26"/>
      <c r="E26" s="26"/>
      <c r="F26" s="26"/>
      <c r="G26" s="26"/>
      <c r="H26" s="33" t="str">
        <f t="shared" si="0"/>
        <v/>
      </c>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row>
  </sheetData>
  <conditionalFormatting sqref="B13:B24">
    <cfRule type="cellIs" dxfId="372" priority="1" stopIfTrue="1" operator="equal">
      <formula>TRUE</formula>
    </cfRule>
    <cfRule type="cellIs" dxfId="371" priority="2" stopIfTrue="1" operator="equal">
      <formula>FALSE</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6"/>
  <sheetViews>
    <sheetView zoomScale="70" zoomScaleNormal="70" workbookViewId="0">
      <selection activeCell="B3" sqref="B3"/>
    </sheetView>
  </sheetViews>
  <sheetFormatPr defaultRowHeight="15" x14ac:dyDescent="0.2"/>
  <cols>
    <col min="1" max="8" width="8.88671875" style="30"/>
    <col min="9" max="9" width="11.109375" style="30" bestFit="1" customWidth="1"/>
    <col min="10" max="10" width="15.33203125" style="30" bestFit="1" customWidth="1"/>
    <col min="11" max="11" width="10.109375" style="30" bestFit="1" customWidth="1"/>
    <col min="12" max="12" width="10.109375" style="30" customWidth="1"/>
    <col min="13" max="13" width="11.109375" style="30" bestFit="1" customWidth="1"/>
    <col min="14" max="14" width="10.109375" style="30" bestFit="1" customWidth="1"/>
    <col min="15" max="15" width="8" style="30" bestFit="1" customWidth="1"/>
    <col min="16" max="16" width="11.109375" style="30" bestFit="1" customWidth="1"/>
    <col min="17" max="17" width="10.44140625" style="30" bestFit="1" customWidth="1"/>
    <col min="18" max="18" width="12.77734375" style="30" bestFit="1" customWidth="1"/>
    <col min="19" max="19" width="12" style="30" bestFit="1" customWidth="1"/>
    <col min="20" max="20" width="8.21875" style="30" bestFit="1" customWidth="1"/>
    <col min="21" max="21" width="9.6640625" style="30" bestFit="1" customWidth="1"/>
    <col min="22" max="22" width="8" style="30" bestFit="1" customWidth="1"/>
    <col min="23" max="23" width="8.88671875" style="30" hidden="1" customWidth="1"/>
    <col min="24" max="24" width="9.6640625" style="30" bestFit="1" customWidth="1"/>
    <col min="25" max="25" width="11.109375" style="30" customWidth="1"/>
    <col min="26" max="27" width="8" style="30" bestFit="1" customWidth="1"/>
    <col min="28" max="28" width="12" style="30" bestFit="1" customWidth="1"/>
    <col min="29" max="29" width="12.21875" style="30" bestFit="1" customWidth="1"/>
    <col min="30" max="30" width="10.109375" style="30" bestFit="1" customWidth="1"/>
    <col min="31" max="31" width="10.44140625" style="30" bestFit="1" customWidth="1"/>
    <col min="32" max="32" width="8.21875" style="30" bestFit="1" customWidth="1"/>
    <col min="33" max="33" width="13.44140625" style="30" hidden="1" customWidth="1"/>
    <col min="34" max="34" width="12" style="30" bestFit="1" customWidth="1"/>
    <col min="35" max="35" width="11.109375" style="30" bestFit="1" customWidth="1"/>
    <col min="36" max="36" width="10.44140625" style="30" bestFit="1" customWidth="1"/>
    <col min="37" max="37" width="8.21875" style="30" bestFit="1" customWidth="1"/>
    <col min="38" max="42" width="8.88671875" style="30" hidden="1" customWidth="1"/>
    <col min="43" max="43" width="9.33203125" style="30" bestFit="1" customWidth="1"/>
    <col min="44" max="44" width="9.33203125" style="30" hidden="1" customWidth="1"/>
    <col min="45" max="45" width="10.88671875" style="30" bestFit="1" customWidth="1"/>
    <col min="46" max="16384" width="8.88671875" style="30"/>
  </cols>
  <sheetData>
    <row r="1" spans="1:45" s="2" customFormat="1" ht="24" customHeight="1" x14ac:dyDescent="0.25">
      <c r="A1" s="1" t="s">
        <v>151</v>
      </c>
      <c r="B1" s="1"/>
      <c r="H1" s="4"/>
      <c r="I1" s="4"/>
      <c r="J1" s="4"/>
      <c r="K1" s="4"/>
      <c r="L1" s="4"/>
      <c r="M1" s="4"/>
      <c r="N1" s="4"/>
      <c r="O1" s="4"/>
      <c r="P1" s="4"/>
      <c r="Q1" s="4"/>
      <c r="R1" s="4"/>
      <c r="S1" s="4"/>
      <c r="T1" s="4"/>
      <c r="U1" s="4"/>
      <c r="V1" s="4"/>
      <c r="W1" s="4"/>
      <c r="X1" s="4"/>
      <c r="Y1" s="4"/>
      <c r="Z1" s="4"/>
      <c r="AA1" s="4"/>
      <c r="AB1" s="5"/>
      <c r="AC1" s="4"/>
      <c r="AD1" s="5"/>
      <c r="AE1" s="5"/>
      <c r="AF1" s="4"/>
      <c r="AG1" s="4"/>
      <c r="AH1" s="4"/>
      <c r="AI1" s="4"/>
      <c r="AJ1" s="4"/>
      <c r="AK1" s="4"/>
      <c r="AL1" s="4"/>
      <c r="AM1" s="4"/>
      <c r="AN1" s="4"/>
      <c r="AO1" s="4"/>
      <c r="AP1" s="4"/>
      <c r="AS1" s="4"/>
    </row>
    <row r="2" spans="1:45" s="80" customFormat="1" ht="30.75" customHeight="1" x14ac:dyDescent="0.2">
      <c r="A2" s="79" t="s">
        <v>2</v>
      </c>
      <c r="B2" s="8"/>
      <c r="C2" s="26"/>
      <c r="D2" s="26"/>
      <c r="E2" s="26"/>
      <c r="F2" s="26"/>
      <c r="G2" s="26"/>
      <c r="H2" s="8"/>
      <c r="I2" s="8"/>
      <c r="J2" s="8"/>
      <c r="K2" s="8"/>
      <c r="L2" s="8"/>
      <c r="M2" s="8"/>
      <c r="O2" s="8"/>
      <c r="P2" s="8"/>
      <c r="Q2" s="8"/>
      <c r="R2" s="8"/>
      <c r="S2" s="8"/>
      <c r="T2" s="8"/>
      <c r="U2" s="8"/>
      <c r="V2" s="8"/>
      <c r="W2" s="8"/>
      <c r="X2" s="8"/>
      <c r="Y2" s="8"/>
      <c r="Z2" s="8"/>
      <c r="AA2" s="8"/>
      <c r="AB2" s="11"/>
      <c r="AC2" s="8"/>
      <c r="AD2" s="11"/>
      <c r="AE2" s="11"/>
      <c r="AF2" s="8"/>
      <c r="AG2" s="8"/>
      <c r="AH2" s="8"/>
      <c r="AI2" s="8"/>
      <c r="AJ2" s="8"/>
      <c r="AK2" s="8"/>
      <c r="AL2" s="8"/>
      <c r="AM2" s="8"/>
      <c r="AN2" s="8"/>
      <c r="AO2" s="8"/>
      <c r="AP2" s="8"/>
      <c r="AQ2" s="11"/>
      <c r="AR2" s="48"/>
      <c r="AS2" s="8"/>
    </row>
    <row r="3" spans="1:45" s="5" customFormat="1" ht="63" x14ac:dyDescent="0.2">
      <c r="A3" s="12" t="s">
        <v>3</v>
      </c>
      <c r="B3" s="13"/>
      <c r="C3" s="13" t="s">
        <v>4</v>
      </c>
      <c r="D3" s="13"/>
      <c r="E3" s="13"/>
      <c r="F3" s="13"/>
      <c r="G3" s="13"/>
      <c r="H3" s="14" t="s">
        <v>5</v>
      </c>
      <c r="I3" s="15" t="s">
        <v>6</v>
      </c>
      <c r="J3" s="15" t="s">
        <v>7</v>
      </c>
      <c r="K3" s="15" t="s">
        <v>8</v>
      </c>
      <c r="L3" s="15" t="s">
        <v>122</v>
      </c>
      <c r="M3" s="15" t="s">
        <v>9</v>
      </c>
      <c r="N3" s="15" t="s">
        <v>10</v>
      </c>
      <c r="O3" s="16" t="s">
        <v>11</v>
      </c>
      <c r="P3" s="16" t="s">
        <v>12</v>
      </c>
      <c r="Q3" s="16" t="s">
        <v>13</v>
      </c>
      <c r="R3" s="15" t="s">
        <v>14</v>
      </c>
      <c r="S3" s="15" t="s">
        <v>15</v>
      </c>
      <c r="T3" s="15" t="s">
        <v>16</v>
      </c>
      <c r="U3" s="15" t="s">
        <v>17</v>
      </c>
      <c r="V3" s="15" t="s">
        <v>18</v>
      </c>
      <c r="W3" s="15"/>
      <c r="X3" s="16" t="s">
        <v>19</v>
      </c>
      <c r="Y3" s="16" t="s">
        <v>20</v>
      </c>
      <c r="Z3" s="16" t="s">
        <v>21</v>
      </c>
      <c r="AA3" s="16" t="s">
        <v>22</v>
      </c>
      <c r="AB3" s="15" t="s">
        <v>160</v>
      </c>
      <c r="AC3" s="15" t="s">
        <v>24</v>
      </c>
      <c r="AD3" s="15" t="s">
        <v>25</v>
      </c>
      <c r="AE3" s="15" t="s">
        <v>26</v>
      </c>
      <c r="AF3" s="15" t="s">
        <v>27</v>
      </c>
      <c r="AG3" s="15"/>
      <c r="AH3" s="15" t="s">
        <v>28</v>
      </c>
      <c r="AI3" s="16" t="s">
        <v>12</v>
      </c>
      <c r="AJ3" s="16" t="s">
        <v>13</v>
      </c>
      <c r="AK3" s="15" t="s">
        <v>29</v>
      </c>
      <c r="AL3" s="15"/>
      <c r="AM3" s="15"/>
      <c r="AN3" s="15"/>
      <c r="AO3" s="15"/>
      <c r="AP3" s="15"/>
      <c r="AQ3" s="15" t="s">
        <v>30</v>
      </c>
      <c r="AR3" s="15"/>
      <c r="AS3" s="15" t="s">
        <v>31</v>
      </c>
    </row>
    <row r="4" spans="1:45" s="5" customFormat="1" ht="15.75" x14ac:dyDescent="0.2">
      <c r="A4" s="35"/>
      <c r="B4" s="35"/>
      <c r="C4" s="35"/>
      <c r="D4" s="35"/>
      <c r="E4" s="35"/>
      <c r="F4" s="35"/>
      <c r="G4" s="35"/>
      <c r="H4" s="36"/>
      <c r="I4" s="37"/>
      <c r="J4" s="37"/>
      <c r="K4" s="37"/>
      <c r="L4" s="37"/>
      <c r="M4" s="37"/>
      <c r="N4" s="37"/>
      <c r="O4" s="37"/>
      <c r="P4" s="37"/>
      <c r="Q4" s="37"/>
      <c r="R4" s="37"/>
      <c r="S4" s="37"/>
      <c r="T4" s="37"/>
      <c r="U4" s="37"/>
      <c r="V4" s="37"/>
      <c r="W4" s="37"/>
      <c r="X4" s="37"/>
      <c r="Y4" s="37"/>
      <c r="Z4" s="37"/>
      <c r="AA4" s="37"/>
      <c r="AC4" s="37"/>
      <c r="AF4" s="37"/>
      <c r="AG4" s="37"/>
      <c r="AH4" s="37"/>
      <c r="AI4" s="37"/>
      <c r="AJ4" s="37"/>
      <c r="AK4" s="37"/>
      <c r="AL4" s="37"/>
      <c r="AM4" s="37"/>
      <c r="AN4" s="37"/>
      <c r="AO4" s="37"/>
      <c r="AP4" s="37"/>
      <c r="AS4" s="37"/>
    </row>
    <row r="5" spans="1:45" s="5" customFormat="1" ht="15.75" x14ac:dyDescent="0.25">
      <c r="A5" s="17">
        <v>925</v>
      </c>
      <c r="B5" s="17"/>
      <c r="C5" s="18" t="s">
        <v>32</v>
      </c>
      <c r="D5" s="18"/>
      <c r="E5" s="18"/>
      <c r="F5" s="18"/>
      <c r="G5" s="18"/>
      <c r="H5" s="19">
        <f t="shared" ref="H5:H26" si="0">IF(SUM(I5:N5,R5:V5,AB5:AH5,AK5:AS5)=0,"",SUM(I5:N5,R5:V5,AB5:AH5,AK5:AS5))</f>
        <v>151850.70509123933</v>
      </c>
      <c r="I5" s="20">
        <f t="shared" ref="I5:V5" si="1">SUM(I11,I23:I24,I7)</f>
        <v>5227.7472379531773</v>
      </c>
      <c r="J5" s="20">
        <f t="shared" si="1"/>
        <v>613.52423452999983</v>
      </c>
      <c r="K5" s="20">
        <f t="shared" si="1"/>
        <v>1572.0826307400014</v>
      </c>
      <c r="L5" s="20">
        <f t="shared" si="1"/>
        <v>435.41003043999996</v>
      </c>
      <c r="M5" s="20">
        <f t="shared" si="1"/>
        <v>4924.7733250000001</v>
      </c>
      <c r="N5" s="20">
        <f t="shared" si="1"/>
        <v>11876.615118280004</v>
      </c>
      <c r="O5" s="20">
        <f t="shared" si="1"/>
        <v>1220.2044423261616</v>
      </c>
      <c r="P5" s="20">
        <f t="shared" si="1"/>
        <v>6456.1189997175679</v>
      </c>
      <c r="Q5" s="20">
        <f t="shared" si="1"/>
        <v>4200.2916762362729</v>
      </c>
      <c r="R5" s="20">
        <f t="shared" si="1"/>
        <v>21.36265912</v>
      </c>
      <c r="S5" s="20">
        <f t="shared" si="1"/>
        <v>2231.7483619000013</v>
      </c>
      <c r="T5" s="20">
        <f t="shared" si="1"/>
        <v>21426.990301000002</v>
      </c>
      <c r="U5" s="20">
        <f t="shared" si="1"/>
        <v>5556.0370140352497</v>
      </c>
      <c r="V5" s="20">
        <f t="shared" si="1"/>
        <v>7856.3960060182098</v>
      </c>
      <c r="W5" s="20"/>
      <c r="X5" s="20">
        <f>SUM(X11,X23:X24,X7)</f>
        <v>4635.0118573493264</v>
      </c>
      <c r="Y5" s="20">
        <f>SUM(Y11,Y23:Y24,Y7)</f>
        <v>2586.2728269605454</v>
      </c>
      <c r="Z5" s="20">
        <f>SUM(Z11,Z23:Z24,Z7)</f>
        <v>388.24454173128288</v>
      </c>
      <c r="AA5" s="20">
        <f>SUM(AA11,AA23:AA24,AA7)</f>
        <v>246.86677997705578</v>
      </c>
      <c r="AB5" s="20">
        <v>853.62603838000007</v>
      </c>
      <c r="AC5" s="20">
        <f>SUM(AC11,AC23:AC24,AC7)</f>
        <v>4473.4852258236269</v>
      </c>
      <c r="AD5" s="20">
        <v>343.25488572749998</v>
      </c>
      <c r="AE5" s="20">
        <v>578.13293398888891</v>
      </c>
      <c r="AF5" s="20">
        <f>SUM(AF11,AF23:AF24,AF7)</f>
        <v>8242.1568431600062</v>
      </c>
      <c r="AG5" s="20"/>
      <c r="AH5" s="20">
        <f>SUM(AH11,AH23:AH24,AH7)</f>
        <v>888.26432449502147</v>
      </c>
      <c r="AI5" s="20">
        <f>SUM(AI11,AI23:AI24,AI7)</f>
        <v>718.27939070806258</v>
      </c>
      <c r="AJ5" s="20">
        <f>SUM(AJ11,AJ23:AJ24,AJ7)</f>
        <v>169.98493378695881</v>
      </c>
      <c r="AK5" s="20">
        <f>SUM(AK11,AK23:AK24,AK7)</f>
        <v>69835.141333069987</v>
      </c>
      <c r="AL5" s="20"/>
      <c r="AM5" s="20"/>
      <c r="AN5" s="20"/>
      <c r="AO5" s="20"/>
      <c r="AP5" s="20"/>
      <c r="AQ5" s="20">
        <v>2134.4746846376861</v>
      </c>
      <c r="AR5" s="20"/>
      <c r="AS5" s="20">
        <f>SUM(AS11,AS23:AS24,AS7)</f>
        <v>2759.4819029400005</v>
      </c>
    </row>
    <row r="6" spans="1:45" s="5" customFormat="1" ht="15.75" x14ac:dyDescent="0.25">
      <c r="A6" s="17"/>
      <c r="B6" s="17"/>
      <c r="C6" s="18"/>
      <c r="D6" s="18"/>
      <c r="E6" s="18"/>
      <c r="F6" s="18"/>
      <c r="G6" s="18"/>
      <c r="H6" s="21" t="str">
        <f t="shared" si="0"/>
        <v/>
      </c>
      <c r="I6" s="22"/>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row>
    <row r="7" spans="1:45" s="5" customFormat="1" ht="15.75" x14ac:dyDescent="0.25">
      <c r="A7" s="4"/>
      <c r="B7" s="4"/>
      <c r="C7" s="2" t="s">
        <v>33</v>
      </c>
      <c r="D7" s="2"/>
      <c r="E7" s="2"/>
      <c r="F7" s="2"/>
      <c r="G7" s="2"/>
      <c r="H7" s="34">
        <f t="shared" si="0"/>
        <v>3131.5538085141766</v>
      </c>
      <c r="I7" s="23">
        <v>2.9938302080290007</v>
      </c>
      <c r="J7" s="23">
        <v>20.834981654026976</v>
      </c>
      <c r="K7" s="23">
        <v>0.45292188988213572</v>
      </c>
      <c r="L7" s="23">
        <v>0</v>
      </c>
      <c r="M7" s="23">
        <v>0</v>
      </c>
      <c r="N7" s="23">
        <v>10.890517425084694</v>
      </c>
      <c r="O7" s="23">
        <v>0.85693440861670722</v>
      </c>
      <c r="P7" s="23">
        <v>4.6032015174591354</v>
      </c>
      <c r="Q7" s="23">
        <v>5.4303814990088508</v>
      </c>
      <c r="R7" s="23">
        <v>0</v>
      </c>
      <c r="S7" s="23">
        <v>1.0931583540805547</v>
      </c>
      <c r="T7" s="23">
        <v>0</v>
      </c>
      <c r="U7" s="24">
        <v>39.015503031904686</v>
      </c>
      <c r="V7" s="23">
        <v>0.33301671440293623</v>
      </c>
      <c r="W7" s="23"/>
      <c r="X7" s="23">
        <v>0.15441314154887517</v>
      </c>
      <c r="Y7" s="23">
        <v>0.13663088740726492</v>
      </c>
      <c r="Z7" s="23">
        <v>0</v>
      </c>
      <c r="AA7" s="23">
        <v>4.1972685446796103E-2</v>
      </c>
      <c r="AB7" s="23">
        <v>16.647039511570927</v>
      </c>
      <c r="AC7" s="23">
        <v>0.68699688010140503</v>
      </c>
      <c r="AD7" s="23">
        <v>0.6652748678981012</v>
      </c>
      <c r="AE7" s="23">
        <v>0</v>
      </c>
      <c r="AF7" s="23">
        <v>0.8946964805151576</v>
      </c>
      <c r="AG7" s="23"/>
      <c r="AH7" s="24">
        <v>1.832330803525585</v>
      </c>
      <c r="AI7" s="24">
        <v>1.5834473327265295</v>
      </c>
      <c r="AJ7" s="24">
        <v>0.24888347079905554</v>
      </c>
      <c r="AK7" s="23">
        <v>3015.8112222628183</v>
      </c>
      <c r="AL7" s="23"/>
      <c r="AM7" s="23"/>
      <c r="AN7" s="23"/>
      <c r="AO7" s="23"/>
      <c r="AP7" s="23"/>
      <c r="AQ7" s="23">
        <v>3.8093184303361292</v>
      </c>
      <c r="AR7" s="23"/>
      <c r="AS7" s="23">
        <v>15.593</v>
      </c>
    </row>
    <row r="8" spans="1:45" s="5" customFormat="1" ht="15.75" x14ac:dyDescent="0.25">
      <c r="A8" s="25"/>
      <c r="B8" s="25"/>
      <c r="C8" s="18"/>
      <c r="D8" s="26"/>
      <c r="E8" s="26"/>
      <c r="F8" s="26"/>
      <c r="G8" s="26"/>
      <c r="H8" s="19" t="str">
        <f t="shared" si="0"/>
        <v/>
      </c>
      <c r="I8" s="20"/>
      <c r="J8" s="20"/>
      <c r="K8" s="20"/>
      <c r="L8" s="20"/>
      <c r="M8" s="20"/>
      <c r="N8" s="20"/>
      <c r="O8" s="20"/>
      <c r="P8" s="20"/>
      <c r="Q8" s="20"/>
      <c r="R8" s="20"/>
      <c r="S8" s="20"/>
      <c r="T8" s="20"/>
      <c r="U8" s="27"/>
      <c r="V8" s="20"/>
      <c r="W8" s="20"/>
      <c r="X8" s="20"/>
      <c r="Y8" s="20"/>
      <c r="Z8" s="20"/>
      <c r="AA8" s="20"/>
      <c r="AB8" s="20"/>
      <c r="AC8" s="20"/>
      <c r="AD8" s="20"/>
      <c r="AE8" s="20"/>
      <c r="AF8" s="20"/>
      <c r="AG8" s="20"/>
      <c r="AH8" s="27"/>
      <c r="AI8" s="27"/>
      <c r="AJ8" s="27"/>
      <c r="AK8" s="20"/>
      <c r="AL8" s="20"/>
      <c r="AM8" s="20"/>
      <c r="AN8" s="20"/>
      <c r="AO8" s="20"/>
      <c r="AP8" s="20"/>
      <c r="AQ8" s="20"/>
      <c r="AR8" s="20"/>
      <c r="AS8" s="20"/>
    </row>
    <row r="9" spans="1:45" s="5" customFormat="1" ht="15.75" x14ac:dyDescent="0.25">
      <c r="A9" s="17">
        <v>941</v>
      </c>
      <c r="B9" s="17"/>
      <c r="C9" s="18" t="s">
        <v>34</v>
      </c>
      <c r="D9" s="18"/>
      <c r="E9" s="18"/>
      <c r="F9" s="18"/>
      <c r="G9" s="18"/>
      <c r="H9" s="19">
        <f t="shared" si="0"/>
        <v>135124.21895507805</v>
      </c>
      <c r="I9" s="20">
        <f t="shared" ref="I9:V9" si="2">SUM(I11,I23)</f>
        <v>4744.0300405819389</v>
      </c>
      <c r="J9" s="20">
        <f t="shared" si="2"/>
        <v>531.58536119297514</v>
      </c>
      <c r="K9" s="20">
        <f t="shared" si="2"/>
        <v>1431.0175313254381</v>
      </c>
      <c r="L9" s="20">
        <f t="shared" si="2"/>
        <v>384.28316855762387</v>
      </c>
      <c r="M9" s="20">
        <f t="shared" si="2"/>
        <v>4537.3348729999998</v>
      </c>
      <c r="N9" s="20">
        <f t="shared" si="2"/>
        <v>10553.947570622613</v>
      </c>
      <c r="O9" s="20">
        <f t="shared" si="2"/>
        <v>1116.0664497510738</v>
      </c>
      <c r="P9" s="20">
        <f t="shared" si="2"/>
        <v>5717.1055152354265</v>
      </c>
      <c r="Q9" s="20">
        <f t="shared" si="2"/>
        <v>3720.7756056361118</v>
      </c>
      <c r="R9" s="20">
        <f t="shared" si="2"/>
        <v>18.67166512</v>
      </c>
      <c r="S9" s="20">
        <f t="shared" si="2"/>
        <v>2006.5796429925053</v>
      </c>
      <c r="T9" s="20">
        <f t="shared" si="2"/>
        <v>19766.398520000002</v>
      </c>
      <c r="U9" s="20">
        <f t="shared" si="2"/>
        <v>4881.8401925961989</v>
      </c>
      <c r="V9" s="20">
        <f t="shared" si="2"/>
        <v>7094.6705998231064</v>
      </c>
      <c r="W9" s="20"/>
      <c r="X9" s="20">
        <f>SUM(X11,X23)</f>
        <v>4141.5335017750112</v>
      </c>
      <c r="Y9" s="20">
        <f>SUM(Y11,Y23)</f>
        <v>2380.233733733884</v>
      </c>
      <c r="Z9" s="20">
        <f>SUM(Z11,Z23)</f>
        <v>350.31947105412513</v>
      </c>
      <c r="AA9" s="20">
        <f>SUM(AA11,AA23)</f>
        <v>222.58389326008682</v>
      </c>
      <c r="AB9" s="20">
        <v>748.89481749387085</v>
      </c>
      <c r="AC9" s="20">
        <f>SUM(AC11,AC23)</f>
        <v>4045.0668011374851</v>
      </c>
      <c r="AD9" s="20">
        <v>317.05712361326675</v>
      </c>
      <c r="AE9" s="20">
        <v>517.01568235785351</v>
      </c>
      <c r="AF9" s="20">
        <f>SUM(AF11,AF23)</f>
        <v>7456.2630253875832</v>
      </c>
      <c r="AG9" s="20"/>
      <c r="AH9" s="20">
        <f>SUM(AH11,AH23)</f>
        <v>788.64694920618649</v>
      </c>
      <c r="AI9" s="20">
        <f>SUM(AI11,AI23)</f>
        <v>636.97943284745145</v>
      </c>
      <c r="AJ9" s="20">
        <f>SUM(AJ11,AJ23)</f>
        <v>151.66751635873493</v>
      </c>
      <c r="AK9" s="20">
        <f>SUM(AK11,AK23)</f>
        <v>60853.780248055649</v>
      </c>
      <c r="AL9" s="20"/>
      <c r="AM9" s="20"/>
      <c r="AN9" s="20"/>
      <c r="AO9" s="20"/>
      <c r="AP9" s="20"/>
      <c r="AQ9" s="20">
        <v>1943.0072806131227</v>
      </c>
      <c r="AR9" s="20"/>
      <c r="AS9" s="20">
        <f>SUM(AS11,AS23)</f>
        <v>2504.1278614006164</v>
      </c>
    </row>
    <row r="10" spans="1:45" s="5" customFormat="1" ht="15.75" x14ac:dyDescent="0.25">
      <c r="A10" s="25"/>
      <c r="B10" s="25"/>
      <c r="C10" s="26"/>
      <c r="D10" s="26"/>
      <c r="E10" s="26"/>
      <c r="F10" s="26"/>
      <c r="G10" s="26"/>
      <c r="H10" s="19" t="str">
        <f t="shared" si="0"/>
        <v/>
      </c>
      <c r="I10" s="20"/>
      <c r="J10" s="20"/>
      <c r="K10" s="20"/>
      <c r="L10" s="20"/>
      <c r="M10" s="20"/>
      <c r="N10" s="20"/>
      <c r="O10" s="20"/>
      <c r="P10" s="20"/>
      <c r="Q10" s="20"/>
      <c r="R10" s="20"/>
      <c r="S10" s="20"/>
      <c r="T10" s="20"/>
      <c r="U10" s="28"/>
      <c r="V10" s="20"/>
      <c r="W10" s="20"/>
      <c r="X10" s="20"/>
      <c r="Y10" s="20"/>
      <c r="Z10" s="20"/>
      <c r="AA10" s="20"/>
      <c r="AB10" s="20"/>
      <c r="AC10" s="20"/>
      <c r="AD10" s="20"/>
      <c r="AE10" s="20"/>
      <c r="AF10" s="20"/>
      <c r="AG10" s="20"/>
      <c r="AH10" s="28"/>
      <c r="AI10" s="28"/>
      <c r="AJ10" s="28"/>
      <c r="AK10" s="20"/>
      <c r="AL10" s="20"/>
      <c r="AM10" s="20"/>
      <c r="AN10" s="20"/>
      <c r="AO10" s="20"/>
      <c r="AP10" s="20"/>
      <c r="AQ10" s="20"/>
      <c r="AR10" s="20"/>
      <c r="AS10" s="20"/>
    </row>
    <row r="11" spans="1:45" s="5" customFormat="1" ht="15.75" x14ac:dyDescent="0.25">
      <c r="A11" s="17">
        <v>921</v>
      </c>
      <c r="B11" s="17"/>
      <c r="C11" s="17" t="s">
        <v>35</v>
      </c>
      <c r="D11" s="18"/>
      <c r="E11" s="18"/>
      <c r="F11" s="18"/>
      <c r="G11" s="18"/>
      <c r="H11" s="19">
        <f t="shared" si="0"/>
        <v>126695.79986799342</v>
      </c>
      <c r="I11" s="20">
        <f t="shared" ref="I11:V11" si="3">SUM(I13:I21)</f>
        <v>4355.8790938506199</v>
      </c>
      <c r="J11" s="20">
        <f t="shared" si="3"/>
        <v>499.69384684024516</v>
      </c>
      <c r="K11" s="20">
        <f t="shared" si="3"/>
        <v>1330.7182170979017</v>
      </c>
      <c r="L11" s="20">
        <f t="shared" si="3"/>
        <v>356.640476516928</v>
      </c>
      <c r="M11" s="20">
        <f t="shared" si="3"/>
        <v>4299.4764100000002</v>
      </c>
      <c r="N11" s="20">
        <f t="shared" si="3"/>
        <v>9629.4198901714699</v>
      </c>
      <c r="O11" s="20">
        <f t="shared" si="3"/>
        <v>1044.2618908338625</v>
      </c>
      <c r="P11" s="20">
        <f t="shared" si="3"/>
        <v>5265.5440552461359</v>
      </c>
      <c r="Q11" s="20">
        <f t="shared" si="3"/>
        <v>3319.6139440914708</v>
      </c>
      <c r="R11" s="20">
        <f t="shared" si="3"/>
        <v>17.60589912</v>
      </c>
      <c r="S11" s="20">
        <f t="shared" si="3"/>
        <v>1860.3467472478626</v>
      </c>
      <c r="T11" s="20">
        <f t="shared" si="3"/>
        <v>18873.550847000002</v>
      </c>
      <c r="U11" s="20">
        <f t="shared" si="3"/>
        <v>4418.0460584085513</v>
      </c>
      <c r="V11" s="20">
        <f t="shared" si="3"/>
        <v>6637.1749282531009</v>
      </c>
      <c r="W11" s="20"/>
      <c r="X11" s="20">
        <f>SUM(X13:X21)</f>
        <v>3856.569066139225</v>
      </c>
      <c r="Y11" s="20">
        <f>SUM(Y13:Y21)</f>
        <v>2246.6630558250235</v>
      </c>
      <c r="Z11" s="20">
        <f>SUM(Z13:Z21)</f>
        <v>324.24644245665223</v>
      </c>
      <c r="AA11" s="20">
        <f>SUM(AA13:AA21)</f>
        <v>209.69636383220123</v>
      </c>
      <c r="AB11" s="20">
        <v>688.99108608223332</v>
      </c>
      <c r="AC11" s="20">
        <f>SUM(AC13:AC21)</f>
        <v>3821.0001763987784</v>
      </c>
      <c r="AD11" s="20">
        <v>302.42019968416741</v>
      </c>
      <c r="AE11" s="20">
        <v>486.04627468441788</v>
      </c>
      <c r="AF11" s="20">
        <f>SUM(AF13:AF21)</f>
        <v>6963.2113101916439</v>
      </c>
      <c r="AG11" s="20"/>
      <c r="AH11" s="20">
        <f>SUM(AH13:AH21)</f>
        <v>729.65153099976692</v>
      </c>
      <c r="AI11" s="20">
        <f>SUM(AI13:AI21)</f>
        <v>591.78208429896745</v>
      </c>
      <c r="AJ11" s="20">
        <f>SUM(AJ13:AJ21)</f>
        <v>137.86944670079944</v>
      </c>
      <c r="AK11" s="20">
        <f>SUM(AK13:AK21)</f>
        <v>57222.700066909689</v>
      </c>
      <c r="AL11" s="20"/>
      <c r="AM11" s="20"/>
      <c r="AN11" s="20"/>
      <c r="AO11" s="20"/>
      <c r="AP11" s="20"/>
      <c r="AQ11" s="20">
        <v>1850.1888296891684</v>
      </c>
      <c r="AR11" s="20"/>
      <c r="AS11" s="20">
        <f>SUM(AS13:AS21)</f>
        <v>2353.0379788468763</v>
      </c>
    </row>
    <row r="12" spans="1:45" s="5" customFormat="1" ht="15.75" x14ac:dyDescent="0.25">
      <c r="A12" s="29"/>
      <c r="B12" s="29"/>
      <c r="C12" s="39"/>
      <c r="D12" s="30"/>
      <c r="E12" s="30"/>
      <c r="F12" s="30"/>
      <c r="G12" s="30"/>
      <c r="H12" s="19" t="str">
        <f t="shared" si="0"/>
        <v/>
      </c>
      <c r="I12" s="20"/>
      <c r="J12" s="20"/>
      <c r="K12" s="20"/>
      <c r="L12" s="20"/>
      <c r="M12" s="20"/>
      <c r="N12" s="20"/>
      <c r="O12" s="20"/>
      <c r="P12" s="20"/>
      <c r="Q12" s="20"/>
      <c r="R12" s="20"/>
      <c r="S12" s="20"/>
      <c r="T12" s="20"/>
      <c r="U12" s="38"/>
      <c r="V12" s="20"/>
      <c r="W12" s="20"/>
      <c r="X12" s="20"/>
      <c r="Y12" s="20"/>
      <c r="Z12" s="20"/>
      <c r="AA12" s="20"/>
      <c r="AB12" s="20"/>
      <c r="AC12" s="20"/>
      <c r="AD12" s="20"/>
      <c r="AE12" s="20"/>
      <c r="AF12" s="20"/>
      <c r="AG12" s="20"/>
      <c r="AH12" s="38"/>
      <c r="AI12" s="38"/>
      <c r="AJ12" s="38"/>
      <c r="AK12" s="20"/>
      <c r="AL12" s="20"/>
      <c r="AM12" s="20"/>
      <c r="AN12" s="20"/>
      <c r="AO12" s="20"/>
      <c r="AP12" s="20"/>
      <c r="AQ12" s="20"/>
      <c r="AR12" s="20"/>
      <c r="AS12" s="20"/>
    </row>
    <row r="13" spans="1:45" s="5" customFormat="1" ht="15.75" x14ac:dyDescent="0.25">
      <c r="A13" s="4" t="s">
        <v>36</v>
      </c>
      <c r="B13" s="4"/>
      <c r="C13" s="40" t="s">
        <v>164</v>
      </c>
      <c r="D13" s="2"/>
      <c r="E13" s="2"/>
      <c r="F13" s="2"/>
      <c r="G13" s="2"/>
      <c r="H13" s="19">
        <f t="shared" si="0"/>
        <v>7165.3463913706864</v>
      </c>
      <c r="I13" s="20">
        <v>241.50175309942108</v>
      </c>
      <c r="J13" s="20">
        <v>26.897636320201475</v>
      </c>
      <c r="K13" s="20">
        <v>89.460141746512562</v>
      </c>
      <c r="L13" s="20">
        <v>26.685976810860979</v>
      </c>
      <c r="M13" s="20">
        <v>268.31342000000006</v>
      </c>
      <c r="N13" s="20">
        <v>662.10892860918966</v>
      </c>
      <c r="O13" s="20">
        <v>58.395927036834287</v>
      </c>
      <c r="P13" s="20">
        <v>342.3289302207105</v>
      </c>
      <c r="Q13" s="20">
        <v>261.38407135164488</v>
      </c>
      <c r="R13" s="20">
        <v>0.58711000000000002</v>
      </c>
      <c r="S13" s="20">
        <v>122.69058665052697</v>
      </c>
      <c r="T13" s="20">
        <v>923.887337</v>
      </c>
      <c r="U13" s="32">
        <v>352.24333285222525</v>
      </c>
      <c r="V13" s="20">
        <v>402.50695969263512</v>
      </c>
      <c r="W13" s="20"/>
      <c r="X13" s="20">
        <v>231.03003245856789</v>
      </c>
      <c r="Y13" s="20">
        <v>129.81969807968136</v>
      </c>
      <c r="Z13" s="20">
        <v>25.338921749687316</v>
      </c>
      <c r="AA13" s="20">
        <v>16.318307404698569</v>
      </c>
      <c r="AB13" s="20">
        <v>95.801578153255875</v>
      </c>
      <c r="AC13" s="20">
        <v>252.5772533038454</v>
      </c>
      <c r="AD13" s="20">
        <v>12.60729695458631</v>
      </c>
      <c r="AE13" s="20">
        <v>25.091563884798724</v>
      </c>
      <c r="AF13" s="20">
        <v>424.73414294158545</v>
      </c>
      <c r="AG13" s="20"/>
      <c r="AH13" s="32">
        <v>49.126499058420677</v>
      </c>
      <c r="AI13" s="32">
        <v>39.303610749624582</v>
      </c>
      <c r="AJ13" s="32">
        <v>9.8228883087961076</v>
      </c>
      <c r="AK13" s="32">
        <v>2975.5944477452349</v>
      </c>
      <c r="AL13" s="20"/>
      <c r="AM13" s="20"/>
      <c r="AN13" s="20"/>
      <c r="AO13" s="20"/>
      <c r="AP13" s="20"/>
      <c r="AQ13" s="20">
        <v>91.563465303377939</v>
      </c>
      <c r="AR13" s="20"/>
      <c r="AS13" s="32">
        <v>121.3669612440091</v>
      </c>
    </row>
    <row r="14" spans="1:45" s="5" customFormat="1" ht="15.75" x14ac:dyDescent="0.25">
      <c r="A14" s="4" t="s">
        <v>37</v>
      </c>
      <c r="B14" s="4"/>
      <c r="C14" s="40" t="s">
        <v>166</v>
      </c>
      <c r="D14" s="2"/>
      <c r="E14" s="2"/>
      <c r="F14" s="2"/>
      <c r="G14" s="2"/>
      <c r="H14" s="19">
        <f t="shared" si="0"/>
        <v>18603.995930004654</v>
      </c>
      <c r="I14" s="20">
        <v>708.47037603976014</v>
      </c>
      <c r="J14" s="20">
        <v>74.844636985255761</v>
      </c>
      <c r="K14" s="20">
        <v>217.99063950567458</v>
      </c>
      <c r="L14" s="20">
        <v>59.303588046698223</v>
      </c>
      <c r="M14" s="20">
        <v>636.33769900000004</v>
      </c>
      <c r="N14" s="20">
        <v>1819.1750882684419</v>
      </c>
      <c r="O14" s="20">
        <v>150.57408721075274</v>
      </c>
      <c r="P14" s="20">
        <v>964.82302936928204</v>
      </c>
      <c r="Q14" s="20">
        <v>703.77797168840698</v>
      </c>
      <c r="R14" s="20">
        <v>2.0375289999999997</v>
      </c>
      <c r="S14" s="20">
        <v>334.42325651842987</v>
      </c>
      <c r="T14" s="20">
        <v>2371.8620019999998</v>
      </c>
      <c r="U14" s="32">
        <v>857.63715809707435</v>
      </c>
      <c r="V14" s="20">
        <v>1146.468110615562</v>
      </c>
      <c r="W14" s="20"/>
      <c r="X14" s="20">
        <v>715.94995451425814</v>
      </c>
      <c r="Y14" s="20">
        <v>341.14401265870168</v>
      </c>
      <c r="Z14" s="20">
        <v>57.113686113332456</v>
      </c>
      <c r="AA14" s="20">
        <v>32.260457329269698</v>
      </c>
      <c r="AB14" s="20">
        <v>125.25403267372752</v>
      </c>
      <c r="AC14" s="20">
        <v>566.34753050335564</v>
      </c>
      <c r="AD14" s="20">
        <v>33.643332045607679</v>
      </c>
      <c r="AE14" s="20">
        <v>64.384625493751088</v>
      </c>
      <c r="AF14" s="20">
        <v>1081.3351206531006</v>
      </c>
      <c r="AG14" s="20"/>
      <c r="AH14" s="32">
        <v>121.99444562818987</v>
      </c>
      <c r="AI14" s="32">
        <v>97.594428333887137</v>
      </c>
      <c r="AJ14" s="32">
        <v>24.400017294302735</v>
      </c>
      <c r="AK14" s="32">
        <v>7832.5568568573271</v>
      </c>
      <c r="AL14" s="20"/>
      <c r="AM14" s="20"/>
      <c r="AN14" s="20"/>
      <c r="AO14" s="20"/>
      <c r="AP14" s="20"/>
      <c r="AQ14" s="20">
        <v>230.75618401793989</v>
      </c>
      <c r="AR14" s="20"/>
      <c r="AS14" s="32">
        <v>319.17371805475733</v>
      </c>
    </row>
    <row r="15" spans="1:45" s="5" customFormat="1" ht="15.75" x14ac:dyDescent="0.25">
      <c r="A15" s="4" t="s">
        <v>38</v>
      </c>
      <c r="B15" s="4"/>
      <c r="C15" s="40" t="s">
        <v>39</v>
      </c>
      <c r="D15" s="2"/>
      <c r="E15" s="2"/>
      <c r="F15" s="2"/>
      <c r="G15" s="2"/>
      <c r="H15" s="19">
        <f t="shared" si="0"/>
        <v>12644.150879295024</v>
      </c>
      <c r="I15" s="20">
        <v>401.59638422982528</v>
      </c>
      <c r="J15" s="20">
        <v>49.800809787676897</v>
      </c>
      <c r="K15" s="20">
        <v>152.16871158271266</v>
      </c>
      <c r="L15" s="20">
        <v>47.835761491744115</v>
      </c>
      <c r="M15" s="20">
        <v>414.636054</v>
      </c>
      <c r="N15" s="20">
        <v>1104.4807351839602</v>
      </c>
      <c r="O15" s="20">
        <v>102.34901100783878</v>
      </c>
      <c r="P15" s="20">
        <v>588.51101910649834</v>
      </c>
      <c r="Q15" s="20">
        <v>413.62070506962311</v>
      </c>
      <c r="R15" s="20">
        <v>1.5305351200000001</v>
      </c>
      <c r="S15" s="20">
        <v>200.59840232978425</v>
      </c>
      <c r="T15" s="20">
        <v>1496.9823389999999</v>
      </c>
      <c r="U15" s="32">
        <v>519.73064948795093</v>
      </c>
      <c r="V15" s="20">
        <v>670.57422568308255</v>
      </c>
      <c r="W15" s="20"/>
      <c r="X15" s="20">
        <v>391.40463551039477</v>
      </c>
      <c r="Y15" s="20">
        <v>216.99479106130144</v>
      </c>
      <c r="Z15" s="20">
        <v>40.149301873784424</v>
      </c>
      <c r="AA15" s="20">
        <v>22.025497237601932</v>
      </c>
      <c r="AB15" s="20">
        <v>90.525747169588769</v>
      </c>
      <c r="AC15" s="20">
        <v>462.27236786329672</v>
      </c>
      <c r="AD15" s="20">
        <v>23.802616380478774</v>
      </c>
      <c r="AE15" s="20">
        <v>48.823640842541089</v>
      </c>
      <c r="AF15" s="20">
        <v>712.06313694314815</v>
      </c>
      <c r="AG15" s="20"/>
      <c r="AH15" s="32">
        <v>81.474445948240657</v>
      </c>
      <c r="AI15" s="32">
        <v>65.428276685389875</v>
      </c>
      <c r="AJ15" s="32">
        <v>16.046169262850782</v>
      </c>
      <c r="AK15" s="32">
        <v>5747.8298803079069</v>
      </c>
      <c r="AL15" s="20"/>
      <c r="AM15" s="20"/>
      <c r="AN15" s="20"/>
      <c r="AO15" s="20"/>
      <c r="AP15" s="20"/>
      <c r="AQ15" s="20">
        <v>181.50918402983925</v>
      </c>
      <c r="AR15" s="20"/>
      <c r="AS15" s="32">
        <v>235.91525191324769</v>
      </c>
    </row>
    <row r="16" spans="1:45" s="5" customFormat="1" ht="15.75" x14ac:dyDescent="0.25">
      <c r="A16" s="4" t="s">
        <v>40</v>
      </c>
      <c r="B16" s="4"/>
      <c r="C16" s="40" t="s">
        <v>41</v>
      </c>
      <c r="D16" s="2"/>
      <c r="E16" s="2"/>
      <c r="F16" s="2"/>
      <c r="G16" s="2"/>
      <c r="H16" s="19">
        <f t="shared" si="0"/>
        <v>10561.717355196242</v>
      </c>
      <c r="I16" s="20">
        <v>382.817328542756</v>
      </c>
      <c r="J16" s="20">
        <v>43.63184417694243</v>
      </c>
      <c r="K16" s="20">
        <v>117.67298161099231</v>
      </c>
      <c r="L16" s="20">
        <v>35.329580007342528</v>
      </c>
      <c r="M16" s="20">
        <v>330.97358999999994</v>
      </c>
      <c r="N16" s="20">
        <v>856.17562289063994</v>
      </c>
      <c r="O16" s="20">
        <v>93.259009614311566</v>
      </c>
      <c r="P16" s="20">
        <v>458.82754707968763</v>
      </c>
      <c r="Q16" s="20">
        <v>304.0890661966406</v>
      </c>
      <c r="R16" s="20">
        <v>0.8251059999999999</v>
      </c>
      <c r="S16" s="20">
        <v>147.14116961052059</v>
      </c>
      <c r="T16" s="20">
        <v>1112.3499340000001</v>
      </c>
      <c r="U16" s="32">
        <v>418.9117838792717</v>
      </c>
      <c r="V16" s="20">
        <v>488.1191748679413</v>
      </c>
      <c r="W16" s="20"/>
      <c r="X16" s="20">
        <v>282.75787487258759</v>
      </c>
      <c r="Y16" s="20">
        <v>164.33188781743087</v>
      </c>
      <c r="Z16" s="20">
        <v>27.678464095526646</v>
      </c>
      <c r="AA16" s="20">
        <v>13.350948082396174</v>
      </c>
      <c r="AB16" s="20">
        <v>85.44626588272483</v>
      </c>
      <c r="AC16" s="20">
        <v>313.15341229873172</v>
      </c>
      <c r="AD16" s="20">
        <v>28.649909513525269</v>
      </c>
      <c r="AE16" s="20">
        <v>42.62047294782883</v>
      </c>
      <c r="AF16" s="20">
        <v>562.62029666365208</v>
      </c>
      <c r="AG16" s="20"/>
      <c r="AH16" s="32">
        <v>70.405014114613579</v>
      </c>
      <c r="AI16" s="32">
        <v>57.97247378864941</v>
      </c>
      <c r="AJ16" s="32">
        <v>12.432540325964171</v>
      </c>
      <c r="AK16" s="32">
        <v>5175.8185386459572</v>
      </c>
      <c r="AL16" s="20"/>
      <c r="AM16" s="20"/>
      <c r="AN16" s="20"/>
      <c r="AO16" s="20"/>
      <c r="AP16" s="20"/>
      <c r="AQ16" s="20">
        <v>140.63078578427795</v>
      </c>
      <c r="AR16" s="20"/>
      <c r="AS16" s="32">
        <v>208.42454375852293</v>
      </c>
    </row>
    <row r="17" spans="1:45" s="5" customFormat="1" ht="15.75" x14ac:dyDescent="0.25">
      <c r="A17" s="4" t="s">
        <v>42</v>
      </c>
      <c r="B17" s="4"/>
      <c r="C17" s="40" t="s">
        <v>43</v>
      </c>
      <c r="D17" s="2"/>
      <c r="E17" s="2"/>
      <c r="F17" s="2"/>
      <c r="G17" s="2"/>
      <c r="H17" s="19">
        <f t="shared" si="0"/>
        <v>13922.606626907627</v>
      </c>
      <c r="I17" s="20">
        <v>539.88585880477171</v>
      </c>
      <c r="J17" s="20">
        <v>58.642210813045061</v>
      </c>
      <c r="K17" s="20">
        <v>166.3861622387206</v>
      </c>
      <c r="L17" s="20">
        <v>49.598668755253186</v>
      </c>
      <c r="M17" s="20">
        <v>471.38000799999998</v>
      </c>
      <c r="N17" s="20">
        <v>1129.8898995780933</v>
      </c>
      <c r="O17" s="20">
        <v>123.59026132886001</v>
      </c>
      <c r="P17" s="20">
        <v>589.22719583312596</v>
      </c>
      <c r="Q17" s="20">
        <v>417.07244241610732</v>
      </c>
      <c r="R17" s="20">
        <v>1.9566420000000002</v>
      </c>
      <c r="S17" s="20">
        <v>202.55616057338807</v>
      </c>
      <c r="T17" s="20">
        <v>1734.793508</v>
      </c>
      <c r="U17" s="32">
        <v>523.20925282150506</v>
      </c>
      <c r="V17" s="20">
        <v>734.00595384484154</v>
      </c>
      <c r="W17" s="20"/>
      <c r="X17" s="20">
        <v>403.30064943062303</v>
      </c>
      <c r="Y17" s="20">
        <v>263.24905383438551</v>
      </c>
      <c r="Z17" s="20">
        <v>43.425971901813774</v>
      </c>
      <c r="AA17" s="20">
        <v>24.03027867801913</v>
      </c>
      <c r="AB17" s="20">
        <v>80.981444516288107</v>
      </c>
      <c r="AC17" s="20">
        <v>511.94772891453636</v>
      </c>
      <c r="AD17" s="20">
        <v>28.748115071731746</v>
      </c>
      <c r="AE17" s="20">
        <v>52.412457186021214</v>
      </c>
      <c r="AF17" s="20">
        <v>826.61441967443091</v>
      </c>
      <c r="AG17" s="20"/>
      <c r="AH17" s="32">
        <v>81.468486926957553</v>
      </c>
      <c r="AI17" s="32">
        <v>66.607784198621843</v>
      </c>
      <c r="AJ17" s="32">
        <v>14.860702728335699</v>
      </c>
      <c r="AK17" s="32">
        <v>6293.9122619857826</v>
      </c>
      <c r="AL17" s="20"/>
      <c r="AM17" s="20"/>
      <c r="AN17" s="20"/>
      <c r="AO17" s="20"/>
      <c r="AP17" s="20"/>
      <c r="AQ17" s="20">
        <v>179.86028511523085</v>
      </c>
      <c r="AR17" s="20"/>
      <c r="AS17" s="32">
        <v>254.35710208702955</v>
      </c>
    </row>
    <row r="18" spans="1:45" s="5" customFormat="1" ht="15.75" x14ac:dyDescent="0.25">
      <c r="A18" s="4" t="s">
        <v>44</v>
      </c>
      <c r="B18" s="4"/>
      <c r="C18" s="40" t="s">
        <v>167</v>
      </c>
      <c r="D18" s="2"/>
      <c r="E18" s="2"/>
      <c r="F18" s="2"/>
      <c r="G18" s="2"/>
      <c r="H18" s="19">
        <f t="shared" si="0"/>
        <v>13257.980810974206</v>
      </c>
      <c r="I18" s="20">
        <v>486.39068395092647</v>
      </c>
      <c r="J18" s="20">
        <v>54.957324702390714</v>
      </c>
      <c r="K18" s="20">
        <v>124.19717296572975</v>
      </c>
      <c r="L18" s="20">
        <v>36.217411740629302</v>
      </c>
      <c r="M18" s="20">
        <v>423.16880700000002</v>
      </c>
      <c r="N18" s="20">
        <v>850.16935891176297</v>
      </c>
      <c r="O18" s="20">
        <v>113.11482279195087</v>
      </c>
      <c r="P18" s="20">
        <v>462.11122452653797</v>
      </c>
      <c r="Q18" s="20">
        <v>274.94331159327407</v>
      </c>
      <c r="R18" s="20">
        <v>1.6457329999999999</v>
      </c>
      <c r="S18" s="20">
        <v>167.66117918993845</v>
      </c>
      <c r="T18" s="20">
        <v>1632.2642809999998</v>
      </c>
      <c r="U18" s="32">
        <v>388.23805132605395</v>
      </c>
      <c r="V18" s="20">
        <v>536.88713395135085</v>
      </c>
      <c r="W18" s="20"/>
      <c r="X18" s="20">
        <v>300.87993750692885</v>
      </c>
      <c r="Y18" s="20">
        <v>194.17467845368463</v>
      </c>
      <c r="Z18" s="20">
        <v>25.588646701608056</v>
      </c>
      <c r="AA18" s="20">
        <v>16.24387128912926</v>
      </c>
      <c r="AB18" s="20">
        <v>53.688836660651063</v>
      </c>
      <c r="AC18" s="20">
        <v>344.71978782714933</v>
      </c>
      <c r="AD18" s="20">
        <v>32.667878517876176</v>
      </c>
      <c r="AE18" s="20">
        <v>58.232411977098828</v>
      </c>
      <c r="AF18" s="20">
        <v>652.00600168428446</v>
      </c>
      <c r="AG18" s="20"/>
      <c r="AH18" s="32">
        <v>71.224474855140357</v>
      </c>
      <c r="AI18" s="32">
        <v>57.910394046138691</v>
      </c>
      <c r="AJ18" s="32">
        <v>13.314080809001666</v>
      </c>
      <c r="AK18" s="32">
        <v>6892.8580344655002</v>
      </c>
      <c r="AL18" s="20"/>
      <c r="AM18" s="20"/>
      <c r="AN18" s="20"/>
      <c r="AO18" s="20"/>
      <c r="AP18" s="20"/>
      <c r="AQ18" s="20">
        <v>174.75379469830503</v>
      </c>
      <c r="AR18" s="20"/>
      <c r="AS18" s="32">
        <v>276.03245254941766</v>
      </c>
    </row>
    <row r="19" spans="1:45" s="5" customFormat="1" ht="15.75" x14ac:dyDescent="0.25">
      <c r="A19" s="4" t="s">
        <v>45</v>
      </c>
      <c r="B19" s="4"/>
      <c r="C19" s="40" t="s">
        <v>46</v>
      </c>
      <c r="D19" s="2"/>
      <c r="E19" s="2"/>
      <c r="F19" s="2"/>
      <c r="G19" s="2"/>
      <c r="H19" s="19">
        <f t="shared" si="0"/>
        <v>18750.778281253402</v>
      </c>
      <c r="I19" s="20">
        <v>451.5343514593938</v>
      </c>
      <c r="J19" s="20">
        <v>61.088780185465268</v>
      </c>
      <c r="K19" s="20">
        <v>187.39800611018404</v>
      </c>
      <c r="L19" s="20">
        <v>40.909143227739563</v>
      </c>
      <c r="M19" s="20">
        <v>789.96059999999989</v>
      </c>
      <c r="N19" s="20">
        <v>1182.7362293662331</v>
      </c>
      <c r="O19" s="20">
        <v>144.32967653076776</v>
      </c>
      <c r="P19" s="20">
        <v>710.33314474744975</v>
      </c>
      <c r="Q19" s="20">
        <v>328.07340808801541</v>
      </c>
      <c r="R19" s="20">
        <v>4.5832709999999999</v>
      </c>
      <c r="S19" s="20">
        <v>274.27779521772891</v>
      </c>
      <c r="T19" s="20">
        <v>5538.8340650000009</v>
      </c>
      <c r="U19" s="32">
        <v>447.7102374764587</v>
      </c>
      <c r="V19" s="20">
        <v>1382.7184907176156</v>
      </c>
      <c r="W19" s="20"/>
      <c r="X19" s="20">
        <v>788.46827088596865</v>
      </c>
      <c r="Y19" s="20">
        <v>497.72087547501673</v>
      </c>
      <c r="Z19" s="20">
        <v>48.221210013652588</v>
      </c>
      <c r="AA19" s="20">
        <v>48.30813434297751</v>
      </c>
      <c r="AB19" s="20">
        <v>32.363552199161738</v>
      </c>
      <c r="AC19" s="20">
        <v>685.3425488357932</v>
      </c>
      <c r="AD19" s="20">
        <v>60.030777959729058</v>
      </c>
      <c r="AE19" s="20">
        <v>49.456500248150164</v>
      </c>
      <c r="AF19" s="20">
        <v>1216.9430646097007</v>
      </c>
      <c r="AG19" s="20"/>
      <c r="AH19" s="32">
        <v>76.018103790813655</v>
      </c>
      <c r="AI19" s="32">
        <v>62.561469971521248</v>
      </c>
      <c r="AJ19" s="32">
        <v>13.456633819292403</v>
      </c>
      <c r="AK19" s="32">
        <v>5662.5567877171497</v>
      </c>
      <c r="AL19" s="20"/>
      <c r="AM19" s="20"/>
      <c r="AN19" s="20"/>
      <c r="AO19" s="20"/>
      <c r="AP19" s="20"/>
      <c r="AQ19" s="20">
        <v>349.60534914394214</v>
      </c>
      <c r="AR19" s="20"/>
      <c r="AS19" s="32">
        <v>256.71062698814154</v>
      </c>
    </row>
    <row r="20" spans="1:45" s="5" customFormat="1" ht="15.75" x14ac:dyDescent="0.25">
      <c r="A20" s="4" t="s">
        <v>47</v>
      </c>
      <c r="B20" s="4"/>
      <c r="C20" s="40" t="s">
        <v>168</v>
      </c>
      <c r="D20" s="2"/>
      <c r="E20" s="2"/>
      <c r="F20" s="2"/>
      <c r="G20" s="2"/>
      <c r="H20" s="19">
        <f t="shared" si="0"/>
        <v>18862.112488820287</v>
      </c>
      <c r="I20" s="20">
        <v>631.65027114202121</v>
      </c>
      <c r="J20" s="20">
        <v>81.660840244951117</v>
      </c>
      <c r="K20" s="20">
        <v>163.32635831595957</v>
      </c>
      <c r="L20" s="20">
        <v>38.829882128231752</v>
      </c>
      <c r="M20" s="20">
        <v>569.21123699999998</v>
      </c>
      <c r="N20" s="20">
        <v>1159.2165471731746</v>
      </c>
      <c r="O20" s="20">
        <v>164.06046428846236</v>
      </c>
      <c r="P20" s="20">
        <v>662.43929384819853</v>
      </c>
      <c r="Q20" s="20">
        <v>332.71678903651355</v>
      </c>
      <c r="R20" s="20">
        <v>2.7945449999999994</v>
      </c>
      <c r="S20" s="20">
        <v>243.40802422211635</v>
      </c>
      <c r="T20" s="20">
        <v>2536.8464409999997</v>
      </c>
      <c r="U20" s="32">
        <v>495.9744575985905</v>
      </c>
      <c r="V20" s="20">
        <v>744.76827719758194</v>
      </c>
      <c r="W20" s="20"/>
      <c r="X20" s="20">
        <v>413.4308775553086</v>
      </c>
      <c r="Y20" s="20">
        <v>276.18420833347835</v>
      </c>
      <c r="Z20" s="20">
        <v>33.610615784394312</v>
      </c>
      <c r="AA20" s="20">
        <v>21.542575524400782</v>
      </c>
      <c r="AB20" s="20">
        <v>67.911384263870133</v>
      </c>
      <c r="AC20" s="20">
        <v>426.4433465740787</v>
      </c>
      <c r="AD20" s="20">
        <v>51.743280312675793</v>
      </c>
      <c r="AE20" s="20">
        <v>84.916224799973534</v>
      </c>
      <c r="AF20" s="20">
        <v>839.17880795481528</v>
      </c>
      <c r="AG20" s="20"/>
      <c r="AH20" s="32">
        <v>101.57338718645585</v>
      </c>
      <c r="AI20" s="32">
        <v>82.109763963901045</v>
      </c>
      <c r="AJ20" s="32">
        <v>19.463623222554766</v>
      </c>
      <c r="AK20" s="32">
        <v>9892.7462825561706</v>
      </c>
      <c r="AL20" s="20"/>
      <c r="AM20" s="20"/>
      <c r="AN20" s="20"/>
      <c r="AO20" s="20"/>
      <c r="AP20" s="20"/>
      <c r="AQ20" s="20">
        <v>328.57380402410547</v>
      </c>
      <c r="AR20" s="20"/>
      <c r="AS20" s="32">
        <v>401.33909012551646</v>
      </c>
    </row>
    <row r="21" spans="1:45" s="5" customFormat="1" ht="15.75" x14ac:dyDescent="0.25">
      <c r="A21" s="4" t="s">
        <v>48</v>
      </c>
      <c r="B21" s="4"/>
      <c r="C21" s="40" t="s">
        <v>169</v>
      </c>
      <c r="D21" s="2"/>
      <c r="E21" s="2"/>
      <c r="F21" s="2"/>
      <c r="G21" s="2"/>
      <c r="H21" s="19">
        <f t="shared" si="0"/>
        <v>12927.111104171299</v>
      </c>
      <c r="I21" s="20">
        <v>512.03208658174458</v>
      </c>
      <c r="J21" s="20">
        <v>48.169763624316417</v>
      </c>
      <c r="K21" s="20">
        <v>112.11804302141563</v>
      </c>
      <c r="L21" s="20">
        <v>21.930464308428395</v>
      </c>
      <c r="M21" s="20">
        <v>395.49499500000002</v>
      </c>
      <c r="N21" s="20">
        <v>865.46748018997437</v>
      </c>
      <c r="O21" s="20">
        <v>94.588631024084194</v>
      </c>
      <c r="P21" s="20">
        <v>486.94267051464527</v>
      </c>
      <c r="Q21" s="20">
        <v>283.93617865124497</v>
      </c>
      <c r="R21" s="20">
        <v>1.6454279999999997</v>
      </c>
      <c r="S21" s="20">
        <v>167.59017293542914</v>
      </c>
      <c r="T21" s="20">
        <v>1525.7309399999997</v>
      </c>
      <c r="U21" s="32">
        <v>414.3911348694208</v>
      </c>
      <c r="V21" s="20">
        <v>531.12660168249135</v>
      </c>
      <c r="W21" s="20"/>
      <c r="X21" s="20">
        <v>329.3468334045873</v>
      </c>
      <c r="Y21" s="20">
        <v>163.04385011134315</v>
      </c>
      <c r="Z21" s="20">
        <v>23.119624222852675</v>
      </c>
      <c r="AA21" s="20">
        <v>15.616293943708188</v>
      </c>
      <c r="AB21" s="20">
        <v>57.018244562965251</v>
      </c>
      <c r="AC21" s="20">
        <v>258.19620027799203</v>
      </c>
      <c r="AD21" s="20">
        <v>30.526992927956574</v>
      </c>
      <c r="AE21" s="20">
        <v>60.108377304254432</v>
      </c>
      <c r="AF21" s="20">
        <v>647.71631906692664</v>
      </c>
      <c r="AG21" s="20"/>
      <c r="AH21" s="32">
        <v>76.366673490934815</v>
      </c>
      <c r="AI21" s="32">
        <v>62.293882561233715</v>
      </c>
      <c r="AJ21" s="32">
        <v>14.072790929701114</v>
      </c>
      <c r="AK21" s="32">
        <v>6748.8269766286667</v>
      </c>
      <c r="AL21" s="20"/>
      <c r="AM21" s="20"/>
      <c r="AN21" s="20"/>
      <c r="AO21" s="20"/>
      <c r="AP21" s="20"/>
      <c r="AQ21" s="20">
        <v>172.93597757215002</v>
      </c>
      <c r="AR21" s="20"/>
      <c r="AS21" s="32">
        <v>279.71823212623411</v>
      </c>
    </row>
    <row r="22" spans="1:45" s="5" customFormat="1" ht="15.75" x14ac:dyDescent="0.25">
      <c r="A22" s="29"/>
      <c r="B22" s="4"/>
      <c r="C22" s="17"/>
      <c r="D22" s="30"/>
      <c r="E22" s="30"/>
      <c r="F22" s="30"/>
      <c r="G22" s="30"/>
      <c r="H22" s="19" t="str">
        <f t="shared" si="0"/>
        <v/>
      </c>
      <c r="I22" s="20"/>
      <c r="J22" s="20"/>
      <c r="K22" s="20"/>
      <c r="L22" s="20"/>
      <c r="M22" s="20"/>
      <c r="N22" s="20"/>
      <c r="O22" s="20"/>
      <c r="P22" s="20"/>
      <c r="Q22" s="20"/>
      <c r="R22" s="20"/>
      <c r="S22" s="20"/>
      <c r="T22" s="20"/>
      <c r="U22" s="38"/>
      <c r="V22" s="20"/>
      <c r="W22" s="20"/>
      <c r="X22" s="20"/>
      <c r="Y22" s="20"/>
      <c r="Z22" s="20"/>
      <c r="AA22" s="20"/>
      <c r="AB22" s="20"/>
      <c r="AC22" s="20"/>
      <c r="AD22" s="20"/>
      <c r="AE22" s="20"/>
      <c r="AF22" s="20"/>
      <c r="AG22" s="20"/>
      <c r="AH22" s="38"/>
      <c r="AI22" s="38"/>
      <c r="AJ22" s="38"/>
      <c r="AK22" s="20"/>
      <c r="AL22" s="20"/>
      <c r="AM22" s="20"/>
      <c r="AN22" s="20"/>
      <c r="AO22" s="20"/>
      <c r="AP22" s="20"/>
      <c r="AQ22" s="20"/>
      <c r="AR22" s="20"/>
      <c r="AS22" s="20"/>
    </row>
    <row r="23" spans="1:45" s="5" customFormat="1" ht="15.75" x14ac:dyDescent="0.25">
      <c r="A23" s="1">
        <v>924</v>
      </c>
      <c r="B23" s="4"/>
      <c r="C23" s="40" t="s">
        <v>49</v>
      </c>
      <c r="D23" s="2"/>
      <c r="E23" s="2"/>
      <c r="F23" s="2"/>
      <c r="G23" s="2"/>
      <c r="H23" s="19">
        <f t="shared" si="0"/>
        <v>8428.4190870846123</v>
      </c>
      <c r="I23" s="20">
        <v>388.15094673131898</v>
      </c>
      <c r="J23" s="20">
        <v>31.891514352729946</v>
      </c>
      <c r="K23" s="20">
        <v>100.29931422753637</v>
      </c>
      <c r="L23" s="20">
        <v>27.642692040695863</v>
      </c>
      <c r="M23" s="20">
        <v>237.858463</v>
      </c>
      <c r="N23" s="20">
        <v>924.52768045114306</v>
      </c>
      <c r="O23" s="20">
        <v>71.804558917211452</v>
      </c>
      <c r="P23" s="20">
        <v>451.56145998929082</v>
      </c>
      <c r="Q23" s="20">
        <v>401.16166154464088</v>
      </c>
      <c r="R23" s="20">
        <v>1.0657660000000002</v>
      </c>
      <c r="S23" s="20">
        <v>146.23289574464269</v>
      </c>
      <c r="T23" s="20">
        <v>892.8476730000001</v>
      </c>
      <c r="U23" s="32">
        <v>463.79413418764778</v>
      </c>
      <c r="V23" s="20">
        <v>457.49567157000553</v>
      </c>
      <c r="W23" s="20"/>
      <c r="X23" s="20">
        <v>284.96443563578657</v>
      </c>
      <c r="Y23" s="20">
        <v>133.57067790886035</v>
      </c>
      <c r="Z23" s="20">
        <v>26.073028597472913</v>
      </c>
      <c r="AA23" s="20">
        <v>12.887529427885593</v>
      </c>
      <c r="AB23" s="20">
        <v>59.903731411637544</v>
      </c>
      <c r="AC23" s="20">
        <v>224.06662473870654</v>
      </c>
      <c r="AD23" s="20">
        <v>14.636923929099357</v>
      </c>
      <c r="AE23" s="20">
        <v>30.969407673435619</v>
      </c>
      <c r="AF23" s="20">
        <v>493.05171519593898</v>
      </c>
      <c r="AG23" s="20"/>
      <c r="AH23" s="32">
        <v>58.995418206419529</v>
      </c>
      <c r="AI23" s="32">
        <v>45.197348548484037</v>
      </c>
      <c r="AJ23" s="32">
        <v>13.798069657935494</v>
      </c>
      <c r="AK23" s="32">
        <v>3631.0801811459596</v>
      </c>
      <c r="AL23" s="20"/>
      <c r="AM23" s="20"/>
      <c r="AN23" s="20"/>
      <c r="AO23" s="20"/>
      <c r="AP23" s="20"/>
      <c r="AQ23" s="20">
        <v>92.81845092395433</v>
      </c>
      <c r="AR23" s="20"/>
      <c r="AS23" s="32">
        <v>151.08988255374015</v>
      </c>
    </row>
    <row r="24" spans="1:45" s="5" customFormat="1" ht="15.75" x14ac:dyDescent="0.25">
      <c r="A24" s="1">
        <v>923</v>
      </c>
      <c r="B24" s="4"/>
      <c r="C24" s="40" t="s">
        <v>50</v>
      </c>
      <c r="D24" s="2"/>
      <c r="E24" s="2"/>
      <c r="F24" s="2"/>
      <c r="G24" s="2"/>
      <c r="H24" s="19">
        <f t="shared" si="0"/>
        <v>13581.847868730551</v>
      </c>
      <c r="I24" s="20">
        <v>480.72336716320967</v>
      </c>
      <c r="J24" s="20">
        <v>61.10389168299772</v>
      </c>
      <c r="K24" s="20">
        <v>140.61217752468102</v>
      </c>
      <c r="L24" s="20">
        <v>51.126861882376105</v>
      </c>
      <c r="M24" s="20">
        <v>387.43845200000004</v>
      </c>
      <c r="N24" s="20">
        <v>1311.7770302323067</v>
      </c>
      <c r="O24" s="20">
        <v>103.28105816647106</v>
      </c>
      <c r="P24" s="20">
        <v>734.41028296468312</v>
      </c>
      <c r="Q24" s="20">
        <v>474.08568910115207</v>
      </c>
      <c r="R24" s="20">
        <v>2.6909939999999999</v>
      </c>
      <c r="S24" s="20">
        <v>224.07556055341541</v>
      </c>
      <c r="T24" s="20">
        <v>1660.5917810000001</v>
      </c>
      <c r="U24" s="32">
        <v>635.18131840714614</v>
      </c>
      <c r="V24" s="20">
        <v>761.39238948070044</v>
      </c>
      <c r="W24" s="20"/>
      <c r="X24" s="20">
        <v>493.32394243276661</v>
      </c>
      <c r="Y24" s="20">
        <v>205.9024623392541</v>
      </c>
      <c r="Z24" s="20">
        <v>37.925070677157734</v>
      </c>
      <c r="AA24" s="20">
        <v>24.240914031522149</v>
      </c>
      <c r="AB24" s="20">
        <v>88.084181374558383</v>
      </c>
      <c r="AC24" s="20">
        <v>427.73142780604053</v>
      </c>
      <c r="AD24" s="20">
        <v>25.532487246335123</v>
      </c>
      <c r="AE24" s="20">
        <v>48.032792714426463</v>
      </c>
      <c r="AF24" s="20">
        <v>784.99912129190943</v>
      </c>
      <c r="AG24" s="20"/>
      <c r="AH24" s="32">
        <v>97.785044485309371</v>
      </c>
      <c r="AI24" s="32">
        <v>79.716510527884552</v>
      </c>
      <c r="AJ24" s="32">
        <v>18.068533957424815</v>
      </c>
      <c r="AK24" s="32">
        <v>5965.5498627515271</v>
      </c>
      <c r="AL24" s="20"/>
      <c r="AM24" s="20"/>
      <c r="AN24" s="20"/>
      <c r="AO24" s="20"/>
      <c r="AP24" s="20"/>
      <c r="AQ24" s="20">
        <v>187.65808559422692</v>
      </c>
      <c r="AR24" s="20"/>
      <c r="AS24" s="32">
        <v>239.76104153938402</v>
      </c>
    </row>
    <row r="25" spans="1:45" s="5" customFormat="1" ht="15.75" x14ac:dyDescent="0.25">
      <c r="A25" s="1">
        <v>922</v>
      </c>
      <c r="B25" s="4"/>
      <c r="C25" s="2" t="s">
        <v>51</v>
      </c>
      <c r="D25" s="2"/>
      <c r="E25" s="2"/>
      <c r="F25" s="2"/>
      <c r="G25" s="2"/>
      <c r="H25" s="19">
        <f t="shared" si="0"/>
        <v>13.084458916608931</v>
      </c>
      <c r="I25" s="20"/>
      <c r="J25" s="20"/>
      <c r="K25" s="20"/>
      <c r="L25" s="20"/>
      <c r="M25" s="20"/>
      <c r="N25" s="20"/>
      <c r="O25" s="20"/>
      <c r="P25" s="20"/>
      <c r="Q25" s="20"/>
      <c r="R25" s="20"/>
      <c r="S25" s="20"/>
      <c r="T25" s="20"/>
      <c r="U25" s="32"/>
      <c r="V25" s="20"/>
      <c r="W25" s="20"/>
      <c r="X25" s="20"/>
      <c r="Y25" s="20"/>
      <c r="Z25" s="20"/>
      <c r="AA25" s="20"/>
      <c r="AB25" s="20"/>
      <c r="AC25" s="20"/>
      <c r="AD25" s="20"/>
      <c r="AE25" s="20">
        <v>13.084458916608931</v>
      </c>
      <c r="AF25" s="20"/>
      <c r="AG25" s="20"/>
      <c r="AH25" s="32"/>
      <c r="AI25" s="32"/>
      <c r="AJ25" s="32"/>
      <c r="AK25" s="20"/>
      <c r="AL25" s="20"/>
      <c r="AM25" s="20"/>
      <c r="AN25" s="20"/>
      <c r="AO25" s="20"/>
      <c r="AP25" s="20"/>
      <c r="AQ25" s="20"/>
      <c r="AR25" s="20"/>
      <c r="AS25" s="20"/>
    </row>
    <row r="26" spans="1:45" s="5" customFormat="1" ht="12.75" x14ac:dyDescent="0.2">
      <c r="A26" s="25"/>
      <c r="B26" s="25"/>
      <c r="C26" s="26"/>
      <c r="D26" s="26"/>
      <c r="E26" s="26"/>
      <c r="F26" s="26"/>
      <c r="G26" s="26"/>
      <c r="H26" s="33" t="str">
        <f t="shared" si="0"/>
        <v/>
      </c>
      <c r="I26" s="27"/>
      <c r="J26" s="27"/>
      <c r="K26" s="27"/>
      <c r="L26" s="27"/>
      <c r="M26" s="27"/>
      <c r="N26" s="27"/>
      <c r="O26" s="27"/>
      <c r="P26" s="27"/>
      <c r="Q26" s="27"/>
      <c r="R26" s="27"/>
      <c r="S26" s="27"/>
      <c r="T26" s="27"/>
      <c r="U26" s="27"/>
      <c r="V26" s="27"/>
      <c r="W26" s="27"/>
      <c r="X26" s="27"/>
      <c r="Y26" s="27"/>
      <c r="Z26" s="27"/>
      <c r="AA26" s="27"/>
      <c r="AC26" s="27"/>
      <c r="AF26" s="27"/>
      <c r="AG26" s="27"/>
      <c r="AH26" s="27"/>
      <c r="AI26" s="27"/>
      <c r="AJ26" s="27"/>
      <c r="AK26" s="27"/>
      <c r="AL26" s="27"/>
      <c r="AM26" s="27"/>
      <c r="AN26" s="27"/>
      <c r="AO26" s="27"/>
      <c r="AP26" s="27"/>
      <c r="AS26" s="27"/>
    </row>
  </sheetData>
  <conditionalFormatting sqref="B13:B24">
    <cfRule type="cellIs" dxfId="370" priority="1" stopIfTrue="1" operator="equal">
      <formula>TRUE</formula>
    </cfRule>
    <cfRule type="cellIs" dxfId="369" priority="2" stopIfTrue="1" operator="equal">
      <formula>FALSE</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6"/>
  <sheetViews>
    <sheetView zoomScale="70" zoomScaleNormal="70" workbookViewId="0">
      <selection activeCell="B3" sqref="B3"/>
    </sheetView>
  </sheetViews>
  <sheetFormatPr defaultRowHeight="15" x14ac:dyDescent="0.2"/>
  <cols>
    <col min="1" max="8" width="8.88671875" style="30"/>
    <col min="9" max="9" width="11.109375" style="30" bestFit="1" customWidth="1"/>
    <col min="10" max="10" width="15.33203125" style="30" bestFit="1" customWidth="1"/>
    <col min="11" max="11" width="10.109375" style="30" bestFit="1" customWidth="1"/>
    <col min="12" max="12" width="10.109375" style="30" customWidth="1"/>
    <col min="13" max="13" width="11.109375" style="30" bestFit="1" customWidth="1"/>
    <col min="14" max="14" width="10.109375" style="30" bestFit="1" customWidth="1"/>
    <col min="15" max="15" width="8" style="30" bestFit="1" customWidth="1"/>
    <col min="16" max="16" width="11.109375" style="30" bestFit="1" customWidth="1"/>
    <col min="17" max="17" width="10.44140625" style="30" bestFit="1" customWidth="1"/>
    <col min="18" max="18" width="12.77734375" style="30" bestFit="1" customWidth="1"/>
    <col min="19" max="19" width="12" style="30" bestFit="1" customWidth="1"/>
    <col min="20" max="20" width="8.21875" style="30" bestFit="1" customWidth="1"/>
    <col min="21" max="21" width="9.6640625" style="30" bestFit="1" customWidth="1"/>
    <col min="22" max="22" width="8" style="30" bestFit="1" customWidth="1"/>
    <col min="23" max="23" width="8.88671875" style="30" hidden="1" customWidth="1"/>
    <col min="24" max="24" width="9.6640625" style="30" bestFit="1" customWidth="1"/>
    <col min="25" max="25" width="11.33203125" style="30" customWidth="1"/>
    <col min="26" max="27" width="8" style="30" bestFit="1" customWidth="1"/>
    <col min="28" max="28" width="12" style="30" bestFit="1" customWidth="1"/>
    <col min="29" max="29" width="12.21875" style="30" bestFit="1" customWidth="1"/>
    <col min="30" max="30" width="10.109375" style="30" bestFit="1" customWidth="1"/>
    <col min="31" max="31" width="10.44140625" style="30" bestFit="1" customWidth="1"/>
    <col min="32" max="32" width="8.21875" style="30" bestFit="1" customWidth="1"/>
    <col min="33" max="33" width="13.44140625" style="30" hidden="1" customWidth="1"/>
    <col min="34" max="34" width="12" style="30" bestFit="1" customWidth="1"/>
    <col min="35" max="35" width="11.109375" style="30" bestFit="1" customWidth="1"/>
    <col min="36" max="36" width="10.44140625" style="30" bestFit="1" customWidth="1"/>
    <col min="37" max="37" width="8.21875" style="30" bestFit="1" customWidth="1"/>
    <col min="38" max="42" width="8.88671875" style="30" hidden="1" customWidth="1"/>
    <col min="43" max="43" width="9.33203125" style="30" bestFit="1" customWidth="1"/>
    <col min="44" max="44" width="9.33203125" style="30" hidden="1" customWidth="1"/>
    <col min="45" max="45" width="10.88671875" style="30" bestFit="1" customWidth="1"/>
    <col min="46" max="16384" width="8.88671875" style="30"/>
  </cols>
  <sheetData>
    <row r="1" spans="1:45" s="2" customFormat="1" ht="24" customHeight="1" x14ac:dyDescent="0.25">
      <c r="A1" s="1" t="s">
        <v>152</v>
      </c>
      <c r="B1" s="1"/>
      <c r="H1" s="3"/>
      <c r="I1" s="3"/>
      <c r="J1" s="4"/>
      <c r="K1" s="4"/>
      <c r="L1" s="4"/>
      <c r="M1" s="4"/>
      <c r="N1" s="4"/>
      <c r="O1" s="4"/>
      <c r="P1" s="4"/>
      <c r="Q1" s="4"/>
      <c r="R1" s="4"/>
      <c r="S1" s="4"/>
      <c r="T1" s="4"/>
      <c r="U1" s="4"/>
      <c r="V1" s="4"/>
      <c r="W1" s="4"/>
      <c r="X1" s="4"/>
      <c r="Y1" s="4"/>
      <c r="Z1" s="4"/>
      <c r="AA1" s="4"/>
      <c r="AC1" s="4"/>
      <c r="AF1" s="4"/>
      <c r="AG1" s="4"/>
      <c r="AH1" s="4"/>
      <c r="AI1" s="4"/>
      <c r="AJ1" s="5"/>
      <c r="AK1" s="5"/>
      <c r="AL1" s="5"/>
      <c r="AM1" s="5"/>
      <c r="AN1" s="5"/>
      <c r="AO1" s="5"/>
      <c r="AP1" s="5"/>
      <c r="AS1" s="5"/>
    </row>
    <row r="2" spans="1:45" s="5" customFormat="1" ht="33" customHeight="1" x14ac:dyDescent="0.2">
      <c r="A2" s="79" t="s">
        <v>2</v>
      </c>
      <c r="B2" s="8"/>
      <c r="C2" s="9"/>
      <c r="D2" s="9"/>
      <c r="E2" s="9"/>
      <c r="F2" s="9"/>
      <c r="G2" s="9"/>
      <c r="H2" s="10"/>
      <c r="I2" s="10"/>
      <c r="J2" s="10"/>
      <c r="K2" s="10"/>
      <c r="L2" s="10"/>
      <c r="M2" s="10"/>
      <c r="O2" s="10"/>
      <c r="P2" s="10"/>
      <c r="Q2" s="10"/>
      <c r="R2" s="10"/>
      <c r="S2" s="10"/>
      <c r="T2" s="10"/>
      <c r="U2" s="10"/>
      <c r="V2" s="10"/>
      <c r="W2" s="10"/>
      <c r="X2" s="10"/>
      <c r="Y2" s="10"/>
      <c r="Z2" s="10"/>
      <c r="AA2" s="10"/>
      <c r="AB2" s="11"/>
      <c r="AC2" s="10"/>
      <c r="AD2" s="11"/>
      <c r="AE2" s="11"/>
      <c r="AF2" s="10"/>
      <c r="AG2" s="10"/>
      <c r="AH2" s="10"/>
      <c r="AI2" s="10"/>
      <c r="AJ2" s="10"/>
      <c r="AK2" s="10"/>
      <c r="AL2" s="10"/>
      <c r="AM2" s="10"/>
      <c r="AN2" s="10"/>
      <c r="AO2" s="10"/>
      <c r="AP2" s="10"/>
      <c r="AQ2" s="11"/>
      <c r="AR2" s="48"/>
      <c r="AS2" s="10"/>
    </row>
    <row r="3" spans="1:45" s="5" customFormat="1" ht="63" x14ac:dyDescent="0.2">
      <c r="A3" s="12" t="s">
        <v>3</v>
      </c>
      <c r="B3" s="13"/>
      <c r="C3" s="13" t="s">
        <v>4</v>
      </c>
      <c r="D3" s="13"/>
      <c r="E3" s="13"/>
      <c r="F3" s="13"/>
      <c r="G3" s="13"/>
      <c r="H3" s="14" t="s">
        <v>5</v>
      </c>
      <c r="I3" s="15" t="s">
        <v>6</v>
      </c>
      <c r="J3" s="15" t="s">
        <v>7</v>
      </c>
      <c r="K3" s="15" t="s">
        <v>8</v>
      </c>
      <c r="L3" s="15" t="s">
        <v>122</v>
      </c>
      <c r="M3" s="15" t="s">
        <v>9</v>
      </c>
      <c r="N3" s="15" t="s">
        <v>10</v>
      </c>
      <c r="O3" s="16" t="s">
        <v>11</v>
      </c>
      <c r="P3" s="16" t="s">
        <v>12</v>
      </c>
      <c r="Q3" s="16" t="s">
        <v>13</v>
      </c>
      <c r="R3" s="15" t="s">
        <v>14</v>
      </c>
      <c r="S3" s="15" t="s">
        <v>15</v>
      </c>
      <c r="T3" s="15" t="s">
        <v>16</v>
      </c>
      <c r="U3" s="15" t="s">
        <v>17</v>
      </c>
      <c r="V3" s="15" t="s">
        <v>18</v>
      </c>
      <c r="W3" s="15"/>
      <c r="X3" s="16" t="s">
        <v>19</v>
      </c>
      <c r="Y3" s="16" t="s">
        <v>20</v>
      </c>
      <c r="Z3" s="16" t="s">
        <v>21</v>
      </c>
      <c r="AA3" s="16" t="s">
        <v>22</v>
      </c>
      <c r="AB3" s="15" t="s">
        <v>160</v>
      </c>
      <c r="AC3" s="15" t="s">
        <v>24</v>
      </c>
      <c r="AD3" s="15" t="s">
        <v>25</v>
      </c>
      <c r="AE3" s="15" t="s">
        <v>26</v>
      </c>
      <c r="AF3" s="15" t="s">
        <v>27</v>
      </c>
      <c r="AG3" s="15"/>
      <c r="AH3" s="15" t="s">
        <v>28</v>
      </c>
      <c r="AI3" s="16" t="s">
        <v>12</v>
      </c>
      <c r="AJ3" s="16" t="s">
        <v>13</v>
      </c>
      <c r="AK3" s="15" t="s">
        <v>29</v>
      </c>
      <c r="AL3" s="15"/>
      <c r="AM3" s="15"/>
      <c r="AN3" s="15"/>
      <c r="AO3" s="15"/>
      <c r="AP3" s="15"/>
      <c r="AQ3" s="15" t="s">
        <v>30</v>
      </c>
      <c r="AR3" s="15"/>
      <c r="AS3" s="15" t="s">
        <v>31</v>
      </c>
    </row>
    <row r="4" spans="1:45" s="5" customFormat="1" ht="15.75" x14ac:dyDescent="0.2">
      <c r="A4" s="35"/>
      <c r="B4" s="35"/>
      <c r="C4" s="35"/>
      <c r="D4" s="35"/>
      <c r="E4" s="35"/>
      <c r="F4" s="35"/>
      <c r="G4" s="35"/>
      <c r="H4" s="36"/>
      <c r="I4" s="37"/>
      <c r="J4" s="37"/>
      <c r="K4" s="37"/>
      <c r="L4" s="37"/>
      <c r="M4" s="37"/>
      <c r="N4" s="37"/>
      <c r="O4" s="37"/>
      <c r="P4" s="37"/>
      <c r="Q4" s="37"/>
      <c r="R4" s="37"/>
      <c r="S4" s="37"/>
      <c r="T4" s="37"/>
      <c r="U4" s="37"/>
      <c r="V4" s="37"/>
      <c r="W4" s="37"/>
      <c r="X4" s="37"/>
      <c r="Y4" s="37"/>
      <c r="Z4" s="37"/>
      <c r="AA4" s="37"/>
      <c r="AC4" s="37"/>
      <c r="AF4" s="37"/>
      <c r="AG4" s="37"/>
      <c r="AH4" s="37"/>
      <c r="AI4" s="37"/>
      <c r="AJ4" s="37"/>
      <c r="AK4" s="37"/>
      <c r="AL4" s="37"/>
      <c r="AM4" s="37"/>
      <c r="AN4" s="37"/>
      <c r="AO4" s="37"/>
      <c r="AP4" s="37"/>
      <c r="AS4" s="37"/>
    </row>
    <row r="5" spans="1:45" s="5" customFormat="1" ht="15.75" x14ac:dyDescent="0.25">
      <c r="A5" s="17">
        <v>925</v>
      </c>
      <c r="B5" s="17"/>
      <c r="C5" s="18" t="s">
        <v>32</v>
      </c>
      <c r="D5" s="18"/>
      <c r="E5" s="18"/>
      <c r="F5" s="18"/>
      <c r="G5" s="18"/>
      <c r="H5" s="19">
        <f t="shared" ref="H5:H26" si="0">IF(SUM(I5:N5,R5:V5,AB5:AH5,AK5:AS5)=0,"",SUM(I5:N5,R5:V5,AB5:AH5,AK5:AS5))</f>
        <v>157776.75930382908</v>
      </c>
      <c r="I5" s="20">
        <f t="shared" ref="I5:V5" si="1">SUM(I11,I23:I24,I7)</f>
        <v>5339.4256940700034</v>
      </c>
      <c r="J5" s="20">
        <f t="shared" si="1"/>
        <v>593.95801391999964</v>
      </c>
      <c r="K5" s="20">
        <f t="shared" si="1"/>
        <v>1732.9771967700008</v>
      </c>
      <c r="L5" s="20">
        <f t="shared" si="1"/>
        <v>128.72999999999999</v>
      </c>
      <c r="M5" s="20">
        <f t="shared" si="1"/>
        <v>4918.3788949999998</v>
      </c>
      <c r="N5" s="20">
        <f t="shared" si="1"/>
        <v>12565.735437840007</v>
      </c>
      <c r="O5" s="20">
        <f t="shared" si="1"/>
        <v>1314.7165739259219</v>
      </c>
      <c r="P5" s="20">
        <f t="shared" si="1"/>
        <v>6899.775309658281</v>
      </c>
      <c r="Q5" s="20">
        <f t="shared" si="1"/>
        <v>4351.2435542558032</v>
      </c>
      <c r="R5" s="20">
        <f t="shared" si="1"/>
        <v>22.33975126</v>
      </c>
      <c r="S5" s="20">
        <f t="shared" si="1"/>
        <v>3554.1022156099948</v>
      </c>
      <c r="T5" s="20">
        <f t="shared" si="1"/>
        <v>22820.290123000002</v>
      </c>
      <c r="U5" s="20">
        <f t="shared" si="1"/>
        <v>4935.2797263499997</v>
      </c>
      <c r="V5" s="20">
        <f t="shared" si="1"/>
        <v>6997.2154424000018</v>
      </c>
      <c r="W5" s="20"/>
      <c r="X5" s="20">
        <f>SUM(X11,X23:X24,X7)</f>
        <v>4084.933382049473</v>
      </c>
      <c r="Y5" s="20">
        <f>SUM(Y11,Y23:Y24,Y7)</f>
        <v>2263.4606812055595</v>
      </c>
      <c r="Z5" s="20">
        <f>SUM(Z11,Z23:Z24,Z7)</f>
        <v>429.10735021827196</v>
      </c>
      <c r="AA5" s="20">
        <f>SUM(AA11,AA23:AA24,AA7)</f>
        <v>219.71402892669664</v>
      </c>
      <c r="AB5" s="20">
        <v>854.15397472999996</v>
      </c>
      <c r="AC5" s="20">
        <f>SUM(AC11,AC23:AC24,AC7)</f>
        <v>4933.984994370001</v>
      </c>
      <c r="AD5" s="20">
        <v>365.53661895000005</v>
      </c>
      <c r="AE5" s="20">
        <v>587.18538852998768</v>
      </c>
      <c r="AF5" s="20">
        <f>SUM(AF11,AF23:AF24,AF7)</f>
        <v>8052.153109310002</v>
      </c>
      <c r="AG5" s="20"/>
      <c r="AH5" s="20">
        <f>SUM(AH11,AH23:AH24,AH7)</f>
        <v>880.68628873999933</v>
      </c>
      <c r="AI5" s="20">
        <f>SUM(AI11,AI23:AI24,AI7)</f>
        <v>711.36393400661302</v>
      </c>
      <c r="AJ5" s="20">
        <f>SUM(AJ11,AJ23:AJ24,AJ7)</f>
        <v>169.32235473338639</v>
      </c>
      <c r="AK5" s="20">
        <f>SUM(AK11,AK23:AK24,AK7)</f>
        <v>74150.519898250001</v>
      </c>
      <c r="AL5" s="20"/>
      <c r="AM5" s="20"/>
      <c r="AN5" s="20"/>
      <c r="AO5" s="20"/>
      <c r="AP5" s="20"/>
      <c r="AQ5" s="20">
        <v>2194.8675095390704</v>
      </c>
      <c r="AR5" s="20"/>
      <c r="AS5" s="20">
        <f>SUM(AS11,AS23:AS24,AS7)</f>
        <v>2149.2390251900001</v>
      </c>
    </row>
    <row r="6" spans="1:45" s="5" customFormat="1" ht="15.75" x14ac:dyDescent="0.25">
      <c r="A6" s="17"/>
      <c r="B6" s="17"/>
      <c r="C6" s="18"/>
      <c r="D6" s="18"/>
      <c r="E6" s="18"/>
      <c r="F6" s="18"/>
      <c r="G6" s="18"/>
      <c r="H6" s="21" t="str">
        <f t="shared" si="0"/>
        <v/>
      </c>
      <c r="I6" s="22"/>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row>
    <row r="7" spans="1:45" s="5" customFormat="1" ht="15.75" x14ac:dyDescent="0.25">
      <c r="A7" s="4"/>
      <c r="B7" s="4"/>
      <c r="C7" s="2" t="s">
        <v>33</v>
      </c>
      <c r="D7" s="2"/>
      <c r="E7" s="2"/>
      <c r="F7" s="2"/>
      <c r="G7" s="2"/>
      <c r="H7" s="34">
        <f t="shared" si="0"/>
        <v>3286.625783696803</v>
      </c>
      <c r="I7" s="23">
        <v>3.60291287894885</v>
      </c>
      <c r="J7" s="23">
        <v>20.153548674098694</v>
      </c>
      <c r="K7" s="23">
        <v>0.59714108918121755</v>
      </c>
      <c r="L7" s="23">
        <v>0</v>
      </c>
      <c r="M7" s="23">
        <v>0</v>
      </c>
      <c r="N7" s="23">
        <v>12.136140054957304</v>
      </c>
      <c r="O7" s="23">
        <v>0.89813529391105618</v>
      </c>
      <c r="P7" s="23">
        <v>5.0936821636077019</v>
      </c>
      <c r="Q7" s="23">
        <v>6.1443225974385456</v>
      </c>
      <c r="R7" s="23">
        <v>0</v>
      </c>
      <c r="S7" s="23">
        <v>2.6166438237862635</v>
      </c>
      <c r="T7" s="23">
        <v>0</v>
      </c>
      <c r="U7" s="24">
        <v>35.319758757195814</v>
      </c>
      <c r="V7" s="23">
        <v>0.30767739202033845</v>
      </c>
      <c r="W7" s="23"/>
      <c r="X7" s="23">
        <v>0.1457477355367309</v>
      </c>
      <c r="Y7" s="23">
        <v>0.12047601728261539</v>
      </c>
      <c r="Z7" s="23">
        <v>0</v>
      </c>
      <c r="AA7" s="23">
        <v>4.1453639200992147E-2</v>
      </c>
      <c r="AB7" s="23">
        <v>16.786263915217088</v>
      </c>
      <c r="AC7" s="23">
        <v>0.83376723338020453</v>
      </c>
      <c r="AD7" s="23">
        <v>0.75069662602879517</v>
      </c>
      <c r="AE7" s="23">
        <v>0</v>
      </c>
      <c r="AF7" s="23">
        <v>0.73193374193238481</v>
      </c>
      <c r="AG7" s="23"/>
      <c r="AH7" s="24">
        <v>1.8690611712201957</v>
      </c>
      <c r="AI7" s="24">
        <v>1.5922740358331047</v>
      </c>
      <c r="AJ7" s="24">
        <v>0.27678713538709104</v>
      </c>
      <c r="AK7" s="23">
        <v>3174.4124856362937</v>
      </c>
      <c r="AL7" s="23"/>
      <c r="AM7" s="23"/>
      <c r="AN7" s="23"/>
      <c r="AO7" s="23"/>
      <c r="AP7" s="23"/>
      <c r="AQ7" s="23">
        <v>3.7477527025414932</v>
      </c>
      <c r="AR7" s="23"/>
      <c r="AS7" s="23">
        <v>12.76</v>
      </c>
    </row>
    <row r="8" spans="1:45" s="5" customFormat="1" ht="15.75" x14ac:dyDescent="0.25">
      <c r="A8" s="25"/>
      <c r="B8" s="25"/>
      <c r="C8" s="18"/>
      <c r="D8" s="26"/>
      <c r="E8" s="26"/>
      <c r="F8" s="26"/>
      <c r="G8" s="26"/>
      <c r="H8" s="19" t="str">
        <f t="shared" si="0"/>
        <v/>
      </c>
      <c r="I8" s="20"/>
      <c r="J8" s="20"/>
      <c r="K8" s="20"/>
      <c r="L8" s="20"/>
      <c r="M8" s="20"/>
      <c r="N8" s="20"/>
      <c r="O8" s="20"/>
      <c r="P8" s="20"/>
      <c r="Q8" s="20"/>
      <c r="R8" s="20"/>
      <c r="S8" s="20"/>
      <c r="T8" s="20"/>
      <c r="U8" s="27"/>
      <c r="V8" s="20"/>
      <c r="W8" s="20"/>
      <c r="X8" s="20"/>
      <c r="Y8" s="20"/>
      <c r="Z8" s="20"/>
      <c r="AA8" s="20"/>
      <c r="AB8" s="20"/>
      <c r="AC8" s="20"/>
      <c r="AD8" s="20"/>
      <c r="AE8" s="20"/>
      <c r="AF8" s="20"/>
      <c r="AG8" s="20"/>
      <c r="AH8" s="27"/>
      <c r="AI8" s="27"/>
      <c r="AJ8" s="27"/>
      <c r="AK8" s="20"/>
      <c r="AL8" s="20"/>
      <c r="AM8" s="20"/>
      <c r="AN8" s="20"/>
      <c r="AO8" s="20"/>
      <c r="AP8" s="20"/>
      <c r="AQ8" s="20"/>
      <c r="AR8" s="20"/>
      <c r="AS8" s="20"/>
    </row>
    <row r="9" spans="1:45" s="5" customFormat="1" ht="15.75" x14ac:dyDescent="0.25">
      <c r="A9" s="17">
        <v>941</v>
      </c>
      <c r="B9" s="17"/>
      <c r="C9" s="18" t="s">
        <v>34</v>
      </c>
      <c r="D9" s="18"/>
      <c r="E9" s="18"/>
      <c r="F9" s="18"/>
      <c r="G9" s="18"/>
      <c r="H9" s="19">
        <f t="shared" si="0"/>
        <v>140492.89174704318</v>
      </c>
      <c r="I9" s="20">
        <f t="shared" ref="I9:V9" si="2">SUM(I11,I23)</f>
        <v>4854.4217026146089</v>
      </c>
      <c r="J9" s="20">
        <f t="shared" si="2"/>
        <v>514.9278327108367</v>
      </c>
      <c r="K9" s="20">
        <f t="shared" si="2"/>
        <v>1579.1229978583906</v>
      </c>
      <c r="L9" s="20">
        <f t="shared" si="2"/>
        <v>126.5076392033908</v>
      </c>
      <c r="M9" s="20">
        <f t="shared" si="2"/>
        <v>4534.8784079999996</v>
      </c>
      <c r="N9" s="20">
        <f t="shared" si="2"/>
        <v>11181.951107414417</v>
      </c>
      <c r="O9" s="20">
        <f t="shared" si="2"/>
        <v>1204.3665688732153</v>
      </c>
      <c r="P9" s="20">
        <f t="shared" si="2"/>
        <v>6120.1459354076151</v>
      </c>
      <c r="Q9" s="20">
        <f t="shared" si="2"/>
        <v>3857.4386031335857</v>
      </c>
      <c r="R9" s="20">
        <f t="shared" si="2"/>
        <v>19.77606226</v>
      </c>
      <c r="S9" s="20">
        <f t="shared" si="2"/>
        <v>3170.7275963365601</v>
      </c>
      <c r="T9" s="20">
        <f t="shared" si="2"/>
        <v>21092.548313000003</v>
      </c>
      <c r="U9" s="20">
        <f t="shared" si="2"/>
        <v>4334.6641274604226</v>
      </c>
      <c r="V9" s="20">
        <f t="shared" si="2"/>
        <v>6321.6765033045349</v>
      </c>
      <c r="W9" s="20"/>
      <c r="X9" s="20">
        <f>SUM(X11,X23)</f>
        <v>3649.8907167475591</v>
      </c>
      <c r="Y9" s="20">
        <f>SUM(Y11,Y23)</f>
        <v>2083.4784933377296</v>
      </c>
      <c r="Z9" s="20">
        <f>SUM(Z11,Z23)</f>
        <v>387.5215115013732</v>
      </c>
      <c r="AA9" s="20">
        <f>SUM(AA11,AA23)</f>
        <v>200.78578171787296</v>
      </c>
      <c r="AB9" s="20">
        <v>749.73480483688047</v>
      </c>
      <c r="AC9" s="20">
        <f>SUM(AC11,AC23)</f>
        <v>4471.71678190906</v>
      </c>
      <c r="AD9" s="20">
        <v>340.82529953470123</v>
      </c>
      <c r="AE9" s="20">
        <v>524.81089027917528</v>
      </c>
      <c r="AF9" s="20">
        <f>SUM(AF11,AF23)</f>
        <v>7300.2195760941568</v>
      </c>
      <c r="AG9" s="20"/>
      <c r="AH9" s="20">
        <f>SUM(AH11,AH23)</f>
        <v>782.10184597531395</v>
      </c>
      <c r="AI9" s="20">
        <f>SUM(AI11,AI23)</f>
        <v>630.81814055312884</v>
      </c>
      <c r="AJ9" s="20">
        <f>SUM(AJ11,AJ23)</f>
        <v>151.28370542218511</v>
      </c>
      <c r="AK9" s="20">
        <f>SUM(AK11,AK23)</f>
        <v>64657.870929256147</v>
      </c>
      <c r="AL9" s="20"/>
      <c r="AM9" s="20"/>
      <c r="AN9" s="20"/>
      <c r="AO9" s="20"/>
      <c r="AP9" s="20"/>
      <c r="AQ9" s="20">
        <v>1986.101807033378</v>
      </c>
      <c r="AR9" s="20"/>
      <c r="AS9" s="20">
        <f>SUM(AS11,AS23)</f>
        <v>1948.3075219611831</v>
      </c>
    </row>
    <row r="10" spans="1:45" s="5" customFormat="1" ht="15.75" x14ac:dyDescent="0.25">
      <c r="A10" s="25"/>
      <c r="B10" s="25"/>
      <c r="C10" s="26"/>
      <c r="D10" s="26"/>
      <c r="E10" s="26"/>
      <c r="F10" s="26"/>
      <c r="G10" s="26"/>
      <c r="H10" s="19" t="str">
        <f t="shared" si="0"/>
        <v/>
      </c>
      <c r="I10" s="20"/>
      <c r="J10" s="20"/>
      <c r="K10" s="20"/>
      <c r="L10" s="20"/>
      <c r="M10" s="20"/>
      <c r="N10" s="20"/>
      <c r="O10" s="20"/>
      <c r="P10" s="20"/>
      <c r="Q10" s="20"/>
      <c r="R10" s="20"/>
      <c r="S10" s="20"/>
      <c r="T10" s="20"/>
      <c r="U10" s="28"/>
      <c r="V10" s="20"/>
      <c r="W10" s="20"/>
      <c r="X10" s="20"/>
      <c r="Y10" s="20"/>
      <c r="Z10" s="20"/>
      <c r="AA10" s="20"/>
      <c r="AB10" s="20"/>
      <c r="AC10" s="20"/>
      <c r="AD10" s="20"/>
      <c r="AE10" s="20"/>
      <c r="AF10" s="20"/>
      <c r="AG10" s="20"/>
      <c r="AH10" s="28"/>
      <c r="AI10" s="28"/>
      <c r="AJ10" s="28"/>
      <c r="AK10" s="20"/>
      <c r="AL10" s="20"/>
      <c r="AM10" s="20"/>
      <c r="AN10" s="20"/>
      <c r="AO10" s="20"/>
      <c r="AP10" s="20"/>
      <c r="AQ10" s="20"/>
      <c r="AR10" s="20"/>
      <c r="AS10" s="20"/>
    </row>
    <row r="11" spans="1:45" s="5" customFormat="1" ht="15.75" x14ac:dyDescent="0.25">
      <c r="A11" s="17">
        <v>921</v>
      </c>
      <c r="B11" s="17"/>
      <c r="C11" s="17" t="s">
        <v>35</v>
      </c>
      <c r="D11" s="18"/>
      <c r="E11" s="18"/>
      <c r="F11" s="18"/>
      <c r="G11" s="18"/>
      <c r="H11" s="19">
        <f t="shared" si="0"/>
        <v>131788.2130570038</v>
      </c>
      <c r="I11" s="20">
        <f t="shared" ref="I11:V11" si="3">SUM(I13:I21)</f>
        <v>4462.6531730010611</v>
      </c>
      <c r="J11" s="20">
        <f t="shared" si="3"/>
        <v>484.11519711576068</v>
      </c>
      <c r="K11" s="20">
        <f t="shared" si="3"/>
        <v>1469.9304548284813</v>
      </c>
      <c r="L11" s="20">
        <f t="shared" si="3"/>
        <v>122.20742089066944</v>
      </c>
      <c r="M11" s="20">
        <f t="shared" si="3"/>
        <v>4288.8172759999998</v>
      </c>
      <c r="N11" s="20">
        <f t="shared" si="3"/>
        <v>10218.346256401837</v>
      </c>
      <c r="O11" s="20">
        <f t="shared" si="3"/>
        <v>1128.1303051305993</v>
      </c>
      <c r="P11" s="20">
        <f t="shared" si="3"/>
        <v>5645.8011397882437</v>
      </c>
      <c r="Q11" s="20">
        <f t="shared" si="3"/>
        <v>3444.4148114829923</v>
      </c>
      <c r="R11" s="20">
        <f t="shared" si="3"/>
        <v>18.57056626</v>
      </c>
      <c r="S11" s="20">
        <f t="shared" si="3"/>
        <v>2953.2050722507811</v>
      </c>
      <c r="T11" s="20">
        <f t="shared" si="3"/>
        <v>20136.723773000002</v>
      </c>
      <c r="U11" s="20">
        <f t="shared" si="3"/>
        <v>3922.8509326207873</v>
      </c>
      <c r="V11" s="20">
        <f t="shared" si="3"/>
        <v>5911.5640600008419</v>
      </c>
      <c r="W11" s="20"/>
      <c r="X11" s="20">
        <f>SUM(X13:X21)</f>
        <v>3399.4284841757208</v>
      </c>
      <c r="Y11" s="20">
        <f>SUM(Y13:Y21)</f>
        <v>1964.3064314125834</v>
      </c>
      <c r="Z11" s="20">
        <f>SUM(Z13:Z21)</f>
        <v>358.98444189442995</v>
      </c>
      <c r="AA11" s="20">
        <f>SUM(AA13:AA21)</f>
        <v>188.84470251810762</v>
      </c>
      <c r="AB11" s="20">
        <v>690.04457202246238</v>
      </c>
      <c r="AC11" s="20">
        <f>SUM(AC13:AC21)</f>
        <v>4221.0941452280922</v>
      </c>
      <c r="AD11" s="20">
        <v>323.14859388871884</v>
      </c>
      <c r="AE11" s="20">
        <v>493.44965822012233</v>
      </c>
      <c r="AF11" s="20">
        <f>SUM(AF13:AF21)</f>
        <v>6821.1461452785961</v>
      </c>
      <c r="AG11" s="20"/>
      <c r="AH11" s="20">
        <f>SUM(AH13:AH21)</f>
        <v>723.64995690903231</v>
      </c>
      <c r="AI11" s="20">
        <f>SUM(AI13:AI21)</f>
        <v>586.10279265885288</v>
      </c>
      <c r="AJ11" s="20">
        <f>SUM(AJ13:AJ21)</f>
        <v>137.54716425017943</v>
      </c>
      <c r="AK11" s="20">
        <f>SUM(AK13:AK21)</f>
        <v>60802.566050333618</v>
      </c>
      <c r="AL11" s="20"/>
      <c r="AM11" s="20"/>
      <c r="AN11" s="20"/>
      <c r="AO11" s="20"/>
      <c r="AP11" s="20"/>
      <c r="AQ11" s="20">
        <v>1893.5073322659887</v>
      </c>
      <c r="AR11" s="20"/>
      <c r="AS11" s="20">
        <f>SUM(AS13:AS21)</f>
        <v>1830.6224204869359</v>
      </c>
    </row>
    <row r="12" spans="1:45" s="5" customFormat="1" ht="15.75" x14ac:dyDescent="0.25">
      <c r="A12" s="29"/>
      <c r="B12" s="29"/>
      <c r="C12" s="39"/>
      <c r="D12" s="30"/>
      <c r="E12" s="30"/>
      <c r="F12" s="30"/>
      <c r="G12" s="30"/>
      <c r="H12" s="19" t="str">
        <f t="shared" si="0"/>
        <v/>
      </c>
      <c r="I12" s="20"/>
      <c r="J12" s="20"/>
      <c r="K12" s="20"/>
      <c r="L12" s="20"/>
      <c r="M12" s="20"/>
      <c r="N12" s="20"/>
      <c r="O12" s="20"/>
      <c r="P12" s="20"/>
      <c r="Q12" s="20"/>
      <c r="R12" s="20"/>
      <c r="S12" s="20"/>
      <c r="T12" s="20"/>
      <c r="U12" s="38"/>
      <c r="V12" s="20"/>
      <c r="W12" s="20"/>
      <c r="X12" s="20"/>
      <c r="Y12" s="20"/>
      <c r="Z12" s="20"/>
      <c r="AA12" s="20"/>
      <c r="AB12" s="20"/>
      <c r="AC12" s="20"/>
      <c r="AD12" s="20"/>
      <c r="AE12" s="20"/>
      <c r="AF12" s="20"/>
      <c r="AG12" s="20"/>
      <c r="AH12" s="38"/>
      <c r="AI12" s="38"/>
      <c r="AJ12" s="38"/>
      <c r="AK12" s="20" t="s">
        <v>161</v>
      </c>
      <c r="AL12" s="20"/>
      <c r="AM12" s="20"/>
      <c r="AN12" s="20"/>
      <c r="AO12" s="20"/>
      <c r="AP12" s="20"/>
      <c r="AQ12" s="20"/>
      <c r="AR12" s="20"/>
      <c r="AS12" s="20">
        <v>0</v>
      </c>
    </row>
    <row r="13" spans="1:45" s="5" customFormat="1" ht="15.75" x14ac:dyDescent="0.25">
      <c r="A13" s="4" t="s">
        <v>36</v>
      </c>
      <c r="B13" s="4"/>
      <c r="C13" s="40" t="s">
        <v>164</v>
      </c>
      <c r="D13" s="2"/>
      <c r="E13" s="2"/>
      <c r="F13" s="2"/>
      <c r="G13" s="2"/>
      <c r="H13" s="19">
        <f t="shared" si="0"/>
        <v>7413.8388993520821</v>
      </c>
      <c r="I13" s="20">
        <v>244.43647052282103</v>
      </c>
      <c r="J13" s="20">
        <v>26.217100939957003</v>
      </c>
      <c r="K13" s="20">
        <v>97.794151030490013</v>
      </c>
      <c r="L13" s="20">
        <v>3.8966057016779883</v>
      </c>
      <c r="M13" s="20">
        <v>267.48330899999996</v>
      </c>
      <c r="N13" s="20">
        <v>699.16927274604302</v>
      </c>
      <c r="O13" s="20">
        <v>62.252668024047509</v>
      </c>
      <c r="P13" s="20">
        <v>366.69446659870806</v>
      </c>
      <c r="Q13" s="20">
        <v>270.22213812328744</v>
      </c>
      <c r="R13" s="20">
        <v>0.74952400000000008</v>
      </c>
      <c r="S13" s="20">
        <v>188.00272798663684</v>
      </c>
      <c r="T13" s="20">
        <v>991.58310999999981</v>
      </c>
      <c r="U13" s="32">
        <v>310.54815898134876</v>
      </c>
      <c r="V13" s="20">
        <v>360.16276159480958</v>
      </c>
      <c r="W13" s="20"/>
      <c r="X13" s="20">
        <v>202.75458240150965</v>
      </c>
      <c r="Y13" s="20">
        <v>115.6040228289807</v>
      </c>
      <c r="Z13" s="20">
        <v>28.061197691664326</v>
      </c>
      <c r="AA13" s="20">
        <v>13.742958672654911</v>
      </c>
      <c r="AB13" s="20">
        <v>95.294328995616993</v>
      </c>
      <c r="AC13" s="20">
        <v>286.91121289811349</v>
      </c>
      <c r="AD13" s="20">
        <v>13.634024685976469</v>
      </c>
      <c r="AE13" s="20">
        <v>25.467129652833453</v>
      </c>
      <c r="AF13" s="20">
        <v>410.81990306463553</v>
      </c>
      <c r="AG13" s="20"/>
      <c r="AH13" s="32">
        <v>48.716344903702506</v>
      </c>
      <c r="AI13" s="32">
        <v>39.000053976618815</v>
      </c>
      <c r="AJ13" s="32">
        <v>9.7162909270836941</v>
      </c>
      <c r="AK13" s="32">
        <v>3158.4180262659042</v>
      </c>
      <c r="AL13" s="20"/>
      <c r="AM13" s="20"/>
      <c r="AN13" s="20"/>
      <c r="AO13" s="20"/>
      <c r="AP13" s="20"/>
      <c r="AQ13" s="20">
        <v>89.368993566704546</v>
      </c>
      <c r="AR13" s="20"/>
      <c r="AS13" s="32">
        <v>95.16574281481131</v>
      </c>
    </row>
    <row r="14" spans="1:45" s="5" customFormat="1" ht="15.75" x14ac:dyDescent="0.25">
      <c r="A14" s="4" t="s">
        <v>37</v>
      </c>
      <c r="B14" s="4"/>
      <c r="C14" s="40" t="s">
        <v>166</v>
      </c>
      <c r="D14" s="2"/>
      <c r="E14" s="2"/>
      <c r="F14" s="2"/>
      <c r="G14" s="2"/>
      <c r="H14" s="19">
        <f t="shared" si="0"/>
        <v>19249.39817816345</v>
      </c>
      <c r="I14" s="20">
        <v>718.58559865707491</v>
      </c>
      <c r="J14" s="20">
        <v>72.794984981765268</v>
      </c>
      <c r="K14" s="20">
        <v>239.81426002233016</v>
      </c>
      <c r="L14" s="20">
        <v>14.410465075770771</v>
      </c>
      <c r="M14" s="20">
        <v>638.40051900000003</v>
      </c>
      <c r="N14" s="20">
        <v>1902.5533912656156</v>
      </c>
      <c r="O14" s="20">
        <v>160.92023556139543</v>
      </c>
      <c r="P14" s="20">
        <v>1017.2082455569524</v>
      </c>
      <c r="Q14" s="20">
        <v>724.42491014726761</v>
      </c>
      <c r="R14" s="20">
        <v>2.0962610000000002</v>
      </c>
      <c r="S14" s="20">
        <v>537.8207686648152</v>
      </c>
      <c r="T14" s="20">
        <v>2540.0222940000003</v>
      </c>
      <c r="U14" s="32">
        <v>753.6482353358997</v>
      </c>
      <c r="V14" s="20">
        <v>1016.3223650381685</v>
      </c>
      <c r="W14" s="20"/>
      <c r="X14" s="20">
        <v>624.08192280821413</v>
      </c>
      <c r="Y14" s="20">
        <v>299.30198303150792</v>
      </c>
      <c r="Z14" s="20">
        <v>63.436224339549611</v>
      </c>
      <c r="AA14" s="20">
        <v>29.502234858896887</v>
      </c>
      <c r="AB14" s="20">
        <v>125.38908727643698</v>
      </c>
      <c r="AC14" s="20">
        <v>636.9910573836072</v>
      </c>
      <c r="AD14" s="20">
        <v>34.052540914654287</v>
      </c>
      <c r="AE14" s="20">
        <v>65.380058024109289</v>
      </c>
      <c r="AF14" s="20">
        <v>1055.8237365728173</v>
      </c>
      <c r="AG14" s="20"/>
      <c r="AH14" s="32">
        <v>120.94795247894587</v>
      </c>
      <c r="AI14" s="32">
        <v>96.625326272849037</v>
      </c>
      <c r="AJ14" s="32">
        <v>24.322626206096846</v>
      </c>
      <c r="AK14" s="32">
        <v>8297.6642711741169</v>
      </c>
      <c r="AL14" s="20"/>
      <c r="AM14" s="20"/>
      <c r="AN14" s="20"/>
      <c r="AO14" s="20"/>
      <c r="AP14" s="20"/>
      <c r="AQ14" s="20">
        <v>227.08106634532425</v>
      </c>
      <c r="AR14" s="20"/>
      <c r="AS14" s="32">
        <v>249.59926495199909</v>
      </c>
    </row>
    <row r="15" spans="1:45" s="5" customFormat="1" ht="15.75" x14ac:dyDescent="0.25">
      <c r="A15" s="4" t="s">
        <v>38</v>
      </c>
      <c r="B15" s="4"/>
      <c r="C15" s="40" t="s">
        <v>39</v>
      </c>
      <c r="D15" s="2"/>
      <c r="E15" s="2"/>
      <c r="F15" s="2"/>
      <c r="G15" s="2"/>
      <c r="H15" s="19">
        <f t="shared" si="0"/>
        <v>13094.235131447707</v>
      </c>
      <c r="I15" s="20">
        <v>407.88484102256893</v>
      </c>
      <c r="J15" s="20">
        <v>48.765016353330907</v>
      </c>
      <c r="K15" s="20">
        <v>164.60055419527902</v>
      </c>
      <c r="L15" s="20">
        <v>12.805980375079836</v>
      </c>
      <c r="M15" s="20">
        <v>412.06180799999998</v>
      </c>
      <c r="N15" s="20">
        <v>1155.884107847181</v>
      </c>
      <c r="O15" s="20">
        <v>108.4181064854743</v>
      </c>
      <c r="P15" s="20">
        <v>620.60823038277363</v>
      </c>
      <c r="Q15" s="20">
        <v>426.85777097893299</v>
      </c>
      <c r="R15" s="20">
        <v>1.635203</v>
      </c>
      <c r="S15" s="20">
        <v>319.11915013271391</v>
      </c>
      <c r="T15" s="20">
        <v>1608.6093370000001</v>
      </c>
      <c r="U15" s="32">
        <v>457.33792703345074</v>
      </c>
      <c r="V15" s="20">
        <v>595.51460496913342</v>
      </c>
      <c r="W15" s="20"/>
      <c r="X15" s="20">
        <v>338.61750743744165</v>
      </c>
      <c r="Y15" s="20">
        <v>191.71888872553623</v>
      </c>
      <c r="Z15" s="20">
        <v>43.828893873726308</v>
      </c>
      <c r="AA15" s="20">
        <v>21.349314932429131</v>
      </c>
      <c r="AB15" s="20">
        <v>90.938508718129896</v>
      </c>
      <c r="AC15" s="20">
        <v>522.21957561968259</v>
      </c>
      <c r="AD15" s="20">
        <v>24.513159876005801</v>
      </c>
      <c r="AE15" s="20">
        <v>49.537345908203285</v>
      </c>
      <c r="AF15" s="20">
        <v>688.52575105786207</v>
      </c>
      <c r="AG15" s="20"/>
      <c r="AH15" s="32">
        <v>80.527740937019999</v>
      </c>
      <c r="AI15" s="32">
        <v>64.689775549321482</v>
      </c>
      <c r="AJ15" s="32">
        <v>15.837965387698517</v>
      </c>
      <c r="AK15" s="32">
        <v>6101.3828144034187</v>
      </c>
      <c r="AL15" s="20"/>
      <c r="AM15" s="20"/>
      <c r="AN15" s="20"/>
      <c r="AO15" s="20"/>
      <c r="AP15" s="20"/>
      <c r="AQ15" s="20">
        <v>168.67460443901862</v>
      </c>
      <c r="AR15" s="20"/>
      <c r="AS15" s="32">
        <v>183.69710055962992</v>
      </c>
    </row>
    <row r="16" spans="1:45" s="5" customFormat="1" ht="15.75" x14ac:dyDescent="0.25">
      <c r="A16" s="4" t="s">
        <v>40</v>
      </c>
      <c r="B16" s="4"/>
      <c r="C16" s="40" t="s">
        <v>41</v>
      </c>
      <c r="D16" s="2"/>
      <c r="E16" s="2"/>
      <c r="F16" s="2"/>
      <c r="G16" s="2"/>
      <c r="H16" s="19">
        <f t="shared" si="0"/>
        <v>11034.366457785776</v>
      </c>
      <c r="I16" s="20">
        <v>391.5544831609883</v>
      </c>
      <c r="J16" s="20">
        <v>42.330974619189867</v>
      </c>
      <c r="K16" s="20">
        <v>129.08507283500285</v>
      </c>
      <c r="L16" s="20">
        <v>12.447213609707948</v>
      </c>
      <c r="M16" s="20">
        <v>331.16811400000006</v>
      </c>
      <c r="N16" s="20">
        <v>908.42154569265085</v>
      </c>
      <c r="O16" s="20">
        <v>101.32918674844377</v>
      </c>
      <c r="P16" s="20">
        <v>490.86633843539727</v>
      </c>
      <c r="Q16" s="20">
        <v>316.22602050880977</v>
      </c>
      <c r="R16" s="20">
        <v>0.89942725999999995</v>
      </c>
      <c r="S16" s="20">
        <v>230.38802571074527</v>
      </c>
      <c r="T16" s="20">
        <v>1194.2887109999999</v>
      </c>
      <c r="U16" s="32">
        <v>374.46817066773048</v>
      </c>
      <c r="V16" s="20">
        <v>442.85385237860282</v>
      </c>
      <c r="W16" s="20"/>
      <c r="X16" s="20">
        <v>251.92440106989483</v>
      </c>
      <c r="Y16" s="20">
        <v>147.44117261366011</v>
      </c>
      <c r="Z16" s="20">
        <v>30.370472853273803</v>
      </c>
      <c r="AA16" s="20">
        <v>13.117805841774103</v>
      </c>
      <c r="AB16" s="20">
        <v>86.160879757645034</v>
      </c>
      <c r="AC16" s="20">
        <v>348.83019902857251</v>
      </c>
      <c r="AD16" s="20">
        <v>30.311388563973775</v>
      </c>
      <c r="AE16" s="20">
        <v>43.292285927206642</v>
      </c>
      <c r="AF16" s="20">
        <v>552.02300361859034</v>
      </c>
      <c r="AG16" s="20"/>
      <c r="AH16" s="32">
        <v>69.9157065427774</v>
      </c>
      <c r="AI16" s="32">
        <v>57.437258800442621</v>
      </c>
      <c r="AJ16" s="32">
        <v>12.478447742334772</v>
      </c>
      <c r="AK16" s="32">
        <v>5515.2111813775555</v>
      </c>
      <c r="AL16" s="20"/>
      <c r="AM16" s="20"/>
      <c r="AN16" s="20"/>
      <c r="AO16" s="20"/>
      <c r="AP16" s="20"/>
      <c r="AQ16" s="20">
        <v>168.55965772491624</v>
      </c>
      <c r="AR16" s="20"/>
      <c r="AS16" s="32">
        <v>162.15656430991982</v>
      </c>
    </row>
    <row r="17" spans="1:45" s="5" customFormat="1" ht="15.75" x14ac:dyDescent="0.25">
      <c r="A17" s="4" t="s">
        <v>42</v>
      </c>
      <c r="B17" s="4"/>
      <c r="C17" s="40" t="s">
        <v>43</v>
      </c>
      <c r="D17" s="2"/>
      <c r="E17" s="2"/>
      <c r="F17" s="2"/>
      <c r="G17" s="2"/>
      <c r="H17" s="19">
        <f t="shared" si="0"/>
        <v>14433.544444947533</v>
      </c>
      <c r="I17" s="20">
        <v>552.24128585433687</v>
      </c>
      <c r="J17" s="20">
        <v>56.494305085269097</v>
      </c>
      <c r="K17" s="20">
        <v>183.43743869373981</v>
      </c>
      <c r="L17" s="20">
        <v>22.891312779422861</v>
      </c>
      <c r="M17" s="20">
        <v>467.50769000000003</v>
      </c>
      <c r="N17" s="20">
        <v>1196.2623275794383</v>
      </c>
      <c r="O17" s="20">
        <v>134.58529098413689</v>
      </c>
      <c r="P17" s="20">
        <v>630.00487400875727</v>
      </c>
      <c r="Q17" s="20">
        <v>431.67216258654412</v>
      </c>
      <c r="R17" s="20">
        <v>2.0571649999999999</v>
      </c>
      <c r="S17" s="20">
        <v>321.86610992320442</v>
      </c>
      <c r="T17" s="20">
        <v>1850.2192370000002</v>
      </c>
      <c r="U17" s="32">
        <v>463.27292803596083</v>
      </c>
      <c r="V17" s="20">
        <v>651.32186231948765</v>
      </c>
      <c r="W17" s="20"/>
      <c r="X17" s="20">
        <v>351.89251476382253</v>
      </c>
      <c r="Y17" s="20">
        <v>230.64020639579482</v>
      </c>
      <c r="Z17" s="20">
        <v>47.303019056295781</v>
      </c>
      <c r="AA17" s="20">
        <v>21.486122103574441</v>
      </c>
      <c r="AB17" s="20">
        <v>81.727584415933848</v>
      </c>
      <c r="AC17" s="20">
        <v>550.54636326473292</v>
      </c>
      <c r="AD17" s="20">
        <v>30.454013556678866</v>
      </c>
      <c r="AE17" s="20">
        <v>53.34795724496572</v>
      </c>
      <c r="AF17" s="20">
        <v>806.46707716306037</v>
      </c>
      <c r="AG17" s="20"/>
      <c r="AH17" s="32">
        <v>81.046143443441565</v>
      </c>
      <c r="AI17" s="32">
        <v>66.224707844123301</v>
      </c>
      <c r="AJ17" s="32">
        <v>14.821435599318246</v>
      </c>
      <c r="AK17" s="32">
        <v>6677.3455096704765</v>
      </c>
      <c r="AL17" s="20"/>
      <c r="AM17" s="20"/>
      <c r="AN17" s="20"/>
      <c r="AO17" s="20"/>
      <c r="AP17" s="20"/>
      <c r="AQ17" s="20">
        <v>186.93645561470706</v>
      </c>
      <c r="AR17" s="20"/>
      <c r="AS17" s="32">
        <v>198.10167830267514</v>
      </c>
    </row>
    <row r="18" spans="1:45" s="5" customFormat="1" ht="15.75" x14ac:dyDescent="0.25">
      <c r="A18" s="4" t="s">
        <v>44</v>
      </c>
      <c r="B18" s="4"/>
      <c r="C18" s="40" t="s">
        <v>167</v>
      </c>
      <c r="D18" s="2"/>
      <c r="E18" s="2"/>
      <c r="F18" s="2"/>
      <c r="G18" s="2"/>
      <c r="H18" s="19">
        <f t="shared" si="0"/>
        <v>13866.936664997524</v>
      </c>
      <c r="I18" s="20">
        <v>501.25730885715075</v>
      </c>
      <c r="J18" s="20">
        <v>53.090346145687036</v>
      </c>
      <c r="K18" s="20">
        <v>137.85323666042038</v>
      </c>
      <c r="L18" s="20">
        <v>16.817192126807175</v>
      </c>
      <c r="M18" s="20">
        <v>422.06447499999996</v>
      </c>
      <c r="N18" s="20">
        <v>910.47881621523334</v>
      </c>
      <c r="O18" s="20">
        <v>122.61231799223278</v>
      </c>
      <c r="P18" s="20">
        <v>500.768209691984</v>
      </c>
      <c r="Q18" s="20">
        <v>287.09828853101664</v>
      </c>
      <c r="R18" s="20">
        <v>1.753104</v>
      </c>
      <c r="S18" s="20">
        <v>260.84299902477159</v>
      </c>
      <c r="T18" s="20">
        <v>1742.9025929999998</v>
      </c>
      <c r="U18" s="32">
        <v>345.18144857595922</v>
      </c>
      <c r="V18" s="20">
        <v>482.29884716982906</v>
      </c>
      <c r="W18" s="20"/>
      <c r="X18" s="20">
        <v>265.87709909009129</v>
      </c>
      <c r="Y18" s="20">
        <v>172.84819530002815</v>
      </c>
      <c r="Z18" s="20">
        <v>28.758376891235184</v>
      </c>
      <c r="AA18" s="20">
        <v>14.815175888474386</v>
      </c>
      <c r="AB18" s="20">
        <v>53.647177804939936</v>
      </c>
      <c r="AC18" s="20">
        <v>374.68273224889481</v>
      </c>
      <c r="AD18" s="20">
        <v>35.912094585514609</v>
      </c>
      <c r="AE18" s="20">
        <v>59.267922848640907</v>
      </c>
      <c r="AF18" s="20">
        <v>634.01947076543115</v>
      </c>
      <c r="AG18" s="20"/>
      <c r="AH18" s="32">
        <v>70.795342689574085</v>
      </c>
      <c r="AI18" s="32">
        <v>57.377749072375202</v>
      </c>
      <c r="AJ18" s="32">
        <v>13.417593617198889</v>
      </c>
      <c r="AK18" s="32">
        <v>7349.2174204031944</v>
      </c>
      <c r="AL18" s="20"/>
      <c r="AM18" s="20"/>
      <c r="AN18" s="20"/>
      <c r="AO18" s="20"/>
      <c r="AP18" s="20"/>
      <c r="AQ18" s="20">
        <v>201.20173408096781</v>
      </c>
      <c r="AR18" s="20"/>
      <c r="AS18" s="32">
        <v>213.65240279450725</v>
      </c>
    </row>
    <row r="19" spans="1:45" s="5" customFormat="1" ht="15.75" x14ac:dyDescent="0.25">
      <c r="A19" s="4" t="s">
        <v>45</v>
      </c>
      <c r="B19" s="4"/>
      <c r="C19" s="40" t="s">
        <v>46</v>
      </c>
      <c r="D19" s="2"/>
      <c r="E19" s="2"/>
      <c r="F19" s="2"/>
      <c r="G19" s="2"/>
      <c r="H19" s="19">
        <f t="shared" si="0"/>
        <v>19503.600890124628</v>
      </c>
      <c r="I19" s="20">
        <v>469.03570203554693</v>
      </c>
      <c r="J19" s="20">
        <v>58.168990692900188</v>
      </c>
      <c r="K19" s="20">
        <v>210.77060652869892</v>
      </c>
      <c r="L19" s="20">
        <v>13.329181907913835</v>
      </c>
      <c r="M19" s="20">
        <v>787.64460400000007</v>
      </c>
      <c r="N19" s="20">
        <v>1266.2085678705671</v>
      </c>
      <c r="O19" s="20">
        <v>157.96977346383903</v>
      </c>
      <c r="P19" s="20">
        <v>767.44666862887823</v>
      </c>
      <c r="Q19" s="20">
        <v>340.79212577784944</v>
      </c>
      <c r="R19" s="20">
        <v>4.819788</v>
      </c>
      <c r="S19" s="20">
        <v>452.77093515277045</v>
      </c>
      <c r="T19" s="20">
        <v>5889.8841059999995</v>
      </c>
      <c r="U19" s="32">
        <v>403.91642278611448</v>
      </c>
      <c r="V19" s="20">
        <v>1218.3445174404428</v>
      </c>
      <c r="W19" s="20"/>
      <c r="X19" s="20">
        <v>706.02289249713567</v>
      </c>
      <c r="Y19" s="20">
        <v>418.91622694923808</v>
      </c>
      <c r="Z19" s="20">
        <v>53.445947223712722</v>
      </c>
      <c r="AA19" s="20">
        <v>39.959450770356362</v>
      </c>
      <c r="AB19" s="20">
        <v>32.126326631584703</v>
      </c>
      <c r="AC19" s="20">
        <v>760.97410257077627</v>
      </c>
      <c r="AD19" s="20">
        <v>68.479517035442996</v>
      </c>
      <c r="AE19" s="20">
        <v>50.0825781987526</v>
      </c>
      <c r="AF19" s="20">
        <v>1208.1659776752599</v>
      </c>
      <c r="AG19" s="20"/>
      <c r="AH19" s="32">
        <v>75.01562380392879</v>
      </c>
      <c r="AI19" s="32">
        <v>61.62484957354318</v>
      </c>
      <c r="AJ19" s="32">
        <v>13.390774230385599</v>
      </c>
      <c r="AK19" s="32">
        <v>5975.4962608269179</v>
      </c>
      <c r="AL19" s="20"/>
      <c r="AM19" s="20"/>
      <c r="AN19" s="20"/>
      <c r="AO19" s="20"/>
      <c r="AP19" s="20"/>
      <c r="AQ19" s="20">
        <v>355.47073621542415</v>
      </c>
      <c r="AR19" s="20"/>
      <c r="AS19" s="32">
        <v>202.89634475158141</v>
      </c>
    </row>
    <row r="20" spans="1:45" s="5" customFormat="1" ht="15.75" x14ac:dyDescent="0.25">
      <c r="A20" s="4" t="s">
        <v>47</v>
      </c>
      <c r="B20" s="4"/>
      <c r="C20" s="40" t="s">
        <v>168</v>
      </c>
      <c r="D20" s="2"/>
      <c r="E20" s="2"/>
      <c r="F20" s="2"/>
      <c r="G20" s="2"/>
      <c r="H20" s="19">
        <f t="shared" si="0"/>
        <v>19707.806534927204</v>
      </c>
      <c r="I20" s="20">
        <v>655.18905035473313</v>
      </c>
      <c r="J20" s="20">
        <v>79.378530423956292</v>
      </c>
      <c r="K20" s="20">
        <v>182.07262426802521</v>
      </c>
      <c r="L20" s="20">
        <v>17.522268478197756</v>
      </c>
      <c r="M20" s="20">
        <v>566.29766199999995</v>
      </c>
      <c r="N20" s="20">
        <v>1249.6087229505383</v>
      </c>
      <c r="O20" s="20">
        <v>177.34859884466269</v>
      </c>
      <c r="P20" s="20">
        <v>722.32008507984858</v>
      </c>
      <c r="Q20" s="20">
        <v>349.94003902602662</v>
      </c>
      <c r="R20" s="20">
        <v>2.7801900000000002</v>
      </c>
      <c r="S20" s="20">
        <v>372.07963949326734</v>
      </c>
      <c r="T20" s="20">
        <v>2695.815936</v>
      </c>
      <c r="U20" s="32">
        <v>447.0188931174402</v>
      </c>
      <c r="V20" s="20">
        <v>669.97136623811889</v>
      </c>
      <c r="W20" s="20"/>
      <c r="X20" s="20">
        <v>367.69785007708691</v>
      </c>
      <c r="Y20" s="20">
        <v>243.74207524057474</v>
      </c>
      <c r="Z20" s="20">
        <v>37.862777584445979</v>
      </c>
      <c r="AA20" s="20">
        <v>20.668663336011168</v>
      </c>
      <c r="AB20" s="20">
        <v>67.661556089028878</v>
      </c>
      <c r="AC20" s="20">
        <v>455.32839114456311</v>
      </c>
      <c r="AD20" s="20">
        <v>55.167170695488252</v>
      </c>
      <c r="AE20" s="20">
        <v>86.208653286742774</v>
      </c>
      <c r="AF20" s="20">
        <v>829.0720494750592</v>
      </c>
      <c r="AG20" s="20"/>
      <c r="AH20" s="32">
        <v>100.70721640585143</v>
      </c>
      <c r="AI20" s="32">
        <v>81.231963877216543</v>
      </c>
      <c r="AJ20" s="32">
        <v>19.475252528634908</v>
      </c>
      <c r="AK20" s="32">
        <v>10539.246620743326</v>
      </c>
      <c r="AL20" s="20"/>
      <c r="AM20" s="20"/>
      <c r="AN20" s="20"/>
      <c r="AO20" s="20"/>
      <c r="AP20" s="20"/>
      <c r="AQ20" s="20">
        <v>326.82723431494799</v>
      </c>
      <c r="AR20" s="20"/>
      <c r="AS20" s="32">
        <v>309.85275944791931</v>
      </c>
    </row>
    <row r="21" spans="1:45" s="5" customFormat="1" ht="15.75" x14ac:dyDescent="0.25">
      <c r="A21" s="4" t="s">
        <v>48</v>
      </c>
      <c r="B21" s="4"/>
      <c r="C21" s="40" t="s">
        <v>169</v>
      </c>
      <c r="D21" s="2"/>
      <c r="E21" s="2"/>
      <c r="F21" s="2"/>
      <c r="G21" s="2"/>
      <c r="H21" s="19">
        <f t="shared" si="0"/>
        <v>13484.485855257875</v>
      </c>
      <c r="I21" s="20">
        <v>522.46843253584029</v>
      </c>
      <c r="J21" s="20">
        <v>46.874947873704969</v>
      </c>
      <c r="K21" s="20">
        <v>124.50251059449496</v>
      </c>
      <c r="L21" s="20">
        <v>8.0872008360912737</v>
      </c>
      <c r="M21" s="20">
        <v>396.18909499999995</v>
      </c>
      <c r="N21" s="20">
        <v>929.75950423456879</v>
      </c>
      <c r="O21" s="20">
        <v>102.69412702636691</v>
      </c>
      <c r="P21" s="20">
        <v>529.88402140494441</v>
      </c>
      <c r="Q21" s="20">
        <v>297.18135580325747</v>
      </c>
      <c r="R21" s="20">
        <v>1.7799039999999999</v>
      </c>
      <c r="S21" s="20">
        <v>270.31471616185621</v>
      </c>
      <c r="T21" s="20">
        <v>1623.3984490000003</v>
      </c>
      <c r="U21" s="32">
        <v>367.45874808688319</v>
      </c>
      <c r="V21" s="20">
        <v>474.77388285224902</v>
      </c>
      <c r="W21" s="20"/>
      <c r="X21" s="20">
        <v>290.55971403052416</v>
      </c>
      <c r="Y21" s="20">
        <v>144.09366032726257</v>
      </c>
      <c r="Z21" s="20">
        <v>25.917532380526215</v>
      </c>
      <c r="AA21" s="20">
        <v>14.202976113936211</v>
      </c>
      <c r="AB21" s="20">
        <v>57.09912233314612</v>
      </c>
      <c r="AC21" s="20">
        <v>284.6105110691492</v>
      </c>
      <c r="AD21" s="20">
        <v>30.624683974983807</v>
      </c>
      <c r="AE21" s="20">
        <v>60.865727128667643</v>
      </c>
      <c r="AF21" s="20">
        <v>636.22917588587939</v>
      </c>
      <c r="AG21" s="20"/>
      <c r="AH21" s="32">
        <v>75.977885703790619</v>
      </c>
      <c r="AI21" s="32">
        <v>61.891107692362681</v>
      </c>
      <c r="AJ21" s="32">
        <v>14.08677801142794</v>
      </c>
      <c r="AK21" s="32">
        <v>7188.5839454686984</v>
      </c>
      <c r="AL21" s="20"/>
      <c r="AM21" s="20"/>
      <c r="AN21" s="20"/>
      <c r="AO21" s="20"/>
      <c r="AP21" s="20"/>
      <c r="AQ21" s="20">
        <v>169.38684996397842</v>
      </c>
      <c r="AR21" s="20"/>
      <c r="AS21" s="32">
        <v>215.50056255389256</v>
      </c>
    </row>
    <row r="22" spans="1:45" s="5" customFormat="1" ht="15.75" x14ac:dyDescent="0.25">
      <c r="A22" s="29"/>
      <c r="B22" s="4"/>
      <c r="C22" s="2"/>
      <c r="D22" s="30"/>
      <c r="E22" s="30"/>
      <c r="F22" s="30"/>
      <c r="G22" s="30"/>
      <c r="H22" s="19" t="str">
        <f t="shared" si="0"/>
        <v/>
      </c>
      <c r="I22" s="20"/>
      <c r="J22" s="20"/>
      <c r="K22" s="20"/>
      <c r="L22" s="20"/>
      <c r="M22" s="20"/>
      <c r="N22" s="20"/>
      <c r="O22" s="20"/>
      <c r="P22" s="20"/>
      <c r="Q22" s="20"/>
      <c r="R22" s="20"/>
      <c r="S22" s="20"/>
      <c r="T22" s="20"/>
      <c r="U22" s="38"/>
      <c r="V22" s="20"/>
      <c r="W22" s="20"/>
      <c r="X22" s="20"/>
      <c r="Y22" s="20"/>
      <c r="Z22" s="20"/>
      <c r="AA22" s="20"/>
      <c r="AB22" s="20"/>
      <c r="AC22" s="20"/>
      <c r="AD22" s="20"/>
      <c r="AE22" s="20"/>
      <c r="AF22" s="20"/>
      <c r="AG22" s="20"/>
      <c r="AH22" s="38"/>
      <c r="AI22" s="38"/>
      <c r="AJ22" s="38"/>
      <c r="AK22" s="20" t="s">
        <v>161</v>
      </c>
      <c r="AL22" s="20"/>
      <c r="AM22" s="20"/>
      <c r="AN22" s="20"/>
      <c r="AO22" s="20"/>
      <c r="AP22" s="20"/>
      <c r="AQ22" s="20"/>
      <c r="AR22" s="20"/>
      <c r="AS22" s="20">
        <v>0</v>
      </c>
    </row>
    <row r="23" spans="1:45" s="5" customFormat="1" ht="15.75" x14ac:dyDescent="0.25">
      <c r="A23" s="1">
        <v>924</v>
      </c>
      <c r="B23" s="4"/>
      <c r="C23" s="40" t="s">
        <v>49</v>
      </c>
      <c r="D23" s="2"/>
      <c r="E23" s="2"/>
      <c r="F23" s="2"/>
      <c r="G23" s="2"/>
      <c r="H23" s="19">
        <f t="shared" si="0"/>
        <v>8704.6786900393727</v>
      </c>
      <c r="I23" s="20">
        <v>391.76852961354774</v>
      </c>
      <c r="J23" s="20">
        <v>30.812635595075985</v>
      </c>
      <c r="K23" s="20">
        <v>109.1925430299093</v>
      </c>
      <c r="L23" s="20">
        <v>4.3002183127213609</v>
      </c>
      <c r="M23" s="20">
        <v>246.06113200000004</v>
      </c>
      <c r="N23" s="20">
        <v>963.60485101258087</v>
      </c>
      <c r="O23" s="20">
        <v>76.236263742616188</v>
      </c>
      <c r="P23" s="20">
        <v>474.34479561937104</v>
      </c>
      <c r="Q23" s="20">
        <v>413.02379165059341</v>
      </c>
      <c r="R23" s="20">
        <v>1.2054960000000001</v>
      </c>
      <c r="S23" s="20">
        <v>217.52252408577883</v>
      </c>
      <c r="T23" s="20">
        <v>955.82454000000018</v>
      </c>
      <c r="U23" s="32">
        <v>411.81319483963551</v>
      </c>
      <c r="V23" s="20">
        <v>410.11244330369283</v>
      </c>
      <c r="W23" s="20"/>
      <c r="X23" s="20">
        <v>250.4622325718382</v>
      </c>
      <c r="Y23" s="20">
        <v>119.17206192514601</v>
      </c>
      <c r="Z23" s="20">
        <v>28.53706960694327</v>
      </c>
      <c r="AA23" s="20">
        <v>11.941079199765339</v>
      </c>
      <c r="AB23" s="20">
        <v>59.690232814418081</v>
      </c>
      <c r="AC23" s="20">
        <v>250.62263668096764</v>
      </c>
      <c r="AD23" s="20">
        <v>17.676705645982377</v>
      </c>
      <c r="AE23" s="20">
        <v>31.36123205905292</v>
      </c>
      <c r="AF23" s="20">
        <v>479.07343081556047</v>
      </c>
      <c r="AG23" s="20"/>
      <c r="AH23" s="32">
        <v>58.451889066281609</v>
      </c>
      <c r="AI23" s="32">
        <v>44.715347894275951</v>
      </c>
      <c r="AJ23" s="32">
        <v>13.736541172005662</v>
      </c>
      <c r="AK23" s="32">
        <v>3855.30487892253</v>
      </c>
      <c r="AL23" s="20"/>
      <c r="AM23" s="20"/>
      <c r="AN23" s="20"/>
      <c r="AO23" s="20"/>
      <c r="AP23" s="20"/>
      <c r="AQ23" s="20">
        <v>92.594474767389286</v>
      </c>
      <c r="AR23" s="20"/>
      <c r="AS23" s="32">
        <v>117.68510147424723</v>
      </c>
    </row>
    <row r="24" spans="1:45" s="5" customFormat="1" ht="15.75" x14ac:dyDescent="0.25">
      <c r="A24" s="1">
        <v>923</v>
      </c>
      <c r="B24" s="4"/>
      <c r="C24" s="40" t="s">
        <v>50</v>
      </c>
      <c r="D24" s="2"/>
      <c r="E24" s="2"/>
      <c r="F24" s="2"/>
      <c r="G24" s="2"/>
      <c r="H24" s="19">
        <f t="shared" si="0"/>
        <v>13983.635942459337</v>
      </c>
      <c r="I24" s="20">
        <v>481.4010785764462</v>
      </c>
      <c r="J24" s="20">
        <v>58.876632535064253</v>
      </c>
      <c r="K24" s="20">
        <v>153.25705782242912</v>
      </c>
      <c r="L24" s="20">
        <v>2.2223607966091854</v>
      </c>
      <c r="M24" s="20">
        <v>383.50048700000002</v>
      </c>
      <c r="N24" s="20">
        <v>1371.6481903706324</v>
      </c>
      <c r="O24" s="20">
        <v>109.45186975879555</v>
      </c>
      <c r="P24" s="20">
        <v>774.53569208705846</v>
      </c>
      <c r="Q24" s="20">
        <v>487.66062852477836</v>
      </c>
      <c r="R24" s="20">
        <v>2.563689000000001</v>
      </c>
      <c r="S24" s="20">
        <v>380.75797544964848</v>
      </c>
      <c r="T24" s="20">
        <v>1727.74181</v>
      </c>
      <c r="U24" s="32">
        <v>565.29584013238139</v>
      </c>
      <c r="V24" s="20">
        <v>675.23126170344631</v>
      </c>
      <c r="W24" s="20"/>
      <c r="X24" s="20">
        <v>434.89691756637757</v>
      </c>
      <c r="Y24" s="20">
        <v>179.86171185054721</v>
      </c>
      <c r="Z24" s="20">
        <v>41.585838716898763</v>
      </c>
      <c r="AA24" s="20">
        <v>18.886793569622675</v>
      </c>
      <c r="AB24" s="20">
        <v>87.632905977902539</v>
      </c>
      <c r="AC24" s="20">
        <v>461.43444522756062</v>
      </c>
      <c r="AD24" s="20">
        <v>23.96062278927003</v>
      </c>
      <c r="AE24" s="20">
        <v>48.768667621030637</v>
      </c>
      <c r="AF24" s="20">
        <v>751.20159947391289</v>
      </c>
      <c r="AG24" s="20"/>
      <c r="AH24" s="32">
        <v>96.71538159346521</v>
      </c>
      <c r="AI24" s="32">
        <v>78.953519417650966</v>
      </c>
      <c r="AJ24" s="32">
        <v>17.761862175814212</v>
      </c>
      <c r="AK24" s="32">
        <v>6318.2364833575693</v>
      </c>
      <c r="AL24" s="20"/>
      <c r="AM24" s="20"/>
      <c r="AN24" s="20"/>
      <c r="AO24" s="20"/>
      <c r="AP24" s="20"/>
      <c r="AQ24" s="20">
        <v>205.01794980315054</v>
      </c>
      <c r="AR24" s="20"/>
      <c r="AS24" s="32">
        <v>188.17150322881679</v>
      </c>
    </row>
    <row r="25" spans="1:45" s="5" customFormat="1" ht="15.75" x14ac:dyDescent="0.25">
      <c r="A25" s="1">
        <v>922</v>
      </c>
      <c r="B25" s="4"/>
      <c r="C25" s="2" t="s">
        <v>51</v>
      </c>
      <c r="D25" s="2"/>
      <c r="E25" s="2"/>
      <c r="F25" s="2"/>
      <c r="G25" s="2"/>
      <c r="H25" s="19">
        <f t="shared" si="0"/>
        <v>13.605830629781845</v>
      </c>
      <c r="I25" s="20"/>
      <c r="J25" s="20"/>
      <c r="K25" s="20"/>
      <c r="L25" s="20"/>
      <c r="M25" s="20"/>
      <c r="N25" s="20"/>
      <c r="O25" s="20"/>
      <c r="P25" s="20"/>
      <c r="Q25" s="20"/>
      <c r="R25" s="20"/>
      <c r="S25" s="20"/>
      <c r="T25" s="20"/>
      <c r="U25" s="32"/>
      <c r="V25" s="20"/>
      <c r="W25" s="20"/>
      <c r="X25" s="20"/>
      <c r="Y25" s="20"/>
      <c r="Z25" s="20"/>
      <c r="AA25" s="20"/>
      <c r="AB25" s="20"/>
      <c r="AC25" s="20"/>
      <c r="AD25" s="20"/>
      <c r="AE25" s="20">
        <v>13.605830629781845</v>
      </c>
      <c r="AF25" s="20"/>
      <c r="AG25" s="20"/>
      <c r="AH25" s="32"/>
      <c r="AI25" s="32"/>
      <c r="AJ25" s="32"/>
      <c r="AK25" s="20"/>
      <c r="AL25" s="20"/>
      <c r="AM25" s="20"/>
      <c r="AN25" s="20"/>
      <c r="AO25" s="20"/>
      <c r="AP25" s="20"/>
      <c r="AQ25" s="20"/>
      <c r="AR25" s="20"/>
      <c r="AS25" s="20"/>
    </row>
    <row r="26" spans="1:45" s="5" customFormat="1" ht="12.75" x14ac:dyDescent="0.2">
      <c r="A26" s="25"/>
      <c r="B26" s="25"/>
      <c r="C26" s="26"/>
      <c r="D26" s="26"/>
      <c r="E26" s="26"/>
      <c r="F26" s="26"/>
      <c r="G26" s="26"/>
      <c r="H26" s="33" t="str">
        <f t="shared" si="0"/>
        <v/>
      </c>
      <c r="I26" s="27"/>
      <c r="J26" s="27"/>
      <c r="K26" s="27"/>
      <c r="L26" s="27"/>
      <c r="M26" s="27"/>
      <c r="N26" s="27"/>
      <c r="O26" s="27"/>
      <c r="P26" s="27"/>
      <c r="Q26" s="27"/>
      <c r="R26" s="27"/>
      <c r="S26" s="27"/>
      <c r="T26" s="27"/>
      <c r="U26" s="27"/>
      <c r="V26" s="27"/>
      <c r="W26" s="27"/>
      <c r="X26" s="27"/>
      <c r="Y26" s="27"/>
      <c r="Z26" s="27"/>
      <c r="AA26" s="27"/>
      <c r="AC26" s="27"/>
      <c r="AF26" s="27"/>
      <c r="AG26" s="27"/>
      <c r="AH26" s="27"/>
      <c r="AI26" s="27"/>
      <c r="AJ26" s="27"/>
      <c r="AK26" s="27"/>
      <c r="AL26" s="27"/>
      <c r="AM26" s="27"/>
      <c r="AN26" s="27"/>
      <c r="AO26" s="27"/>
      <c r="AP26" s="27"/>
      <c r="AS26" s="27"/>
    </row>
  </sheetData>
  <conditionalFormatting sqref="B13:B24">
    <cfRule type="cellIs" dxfId="368" priority="1" stopIfTrue="1" operator="equal">
      <formula>TRUE</formula>
    </cfRule>
    <cfRule type="cellIs" dxfId="367" priority="2" stopIfTrue="1" operator="equal">
      <formula>FALSE</formula>
    </cfRule>
  </conditionalFormatting>
  <pageMargins left="0.7" right="0.7" top="0.75" bottom="0.75" header="0.3" footer="0.3"/>
  <pageSetup orientation="portrait" r:id="rId1"/>
  <cellWatches>
    <cellWatch r="C14"/>
  </cellWatch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6"/>
  <sheetViews>
    <sheetView zoomScale="70" zoomScaleNormal="70" workbookViewId="0">
      <selection activeCell="B3" sqref="B3"/>
    </sheetView>
  </sheetViews>
  <sheetFormatPr defaultRowHeight="15" x14ac:dyDescent="0.2"/>
  <cols>
    <col min="1" max="8" width="8.88671875" style="30"/>
    <col min="9" max="9" width="11.109375" style="30" bestFit="1" customWidth="1"/>
    <col min="10" max="10" width="15.33203125" style="30" bestFit="1" customWidth="1"/>
    <col min="11" max="11" width="10.109375" style="30" bestFit="1" customWidth="1"/>
    <col min="12" max="12" width="10.109375" style="30" customWidth="1"/>
    <col min="13" max="13" width="11.109375" style="30" bestFit="1" customWidth="1"/>
    <col min="14" max="14" width="10.109375" style="30" bestFit="1" customWidth="1"/>
    <col min="15" max="15" width="8" style="30" bestFit="1" customWidth="1"/>
    <col min="16" max="16" width="13.109375" style="30" customWidth="1"/>
    <col min="17" max="17" width="10.44140625" style="30" bestFit="1" customWidth="1"/>
    <col min="18" max="18" width="12.77734375" style="30" bestFit="1" customWidth="1"/>
    <col min="19" max="19" width="16.109375" style="30" bestFit="1" customWidth="1"/>
    <col min="20" max="20" width="8.21875" style="30" bestFit="1" customWidth="1"/>
    <col min="21" max="21" width="9.6640625" style="30" bestFit="1" customWidth="1"/>
    <col min="22" max="22" width="8" style="30" bestFit="1" customWidth="1"/>
    <col min="23" max="23" width="8.88671875" style="30" hidden="1" customWidth="1"/>
    <col min="24" max="24" width="9.6640625" style="30" bestFit="1" customWidth="1"/>
    <col min="25" max="25" width="11.109375" style="30" customWidth="1"/>
    <col min="26" max="27" width="8" style="30" bestFit="1" customWidth="1"/>
    <col min="28" max="28" width="12" style="30" bestFit="1" customWidth="1"/>
    <col min="29" max="29" width="12.21875" style="30" bestFit="1" customWidth="1"/>
    <col min="30" max="30" width="10.109375" style="30" bestFit="1" customWidth="1"/>
    <col min="31" max="31" width="10.44140625" style="30" bestFit="1" customWidth="1"/>
    <col min="32" max="32" width="8.21875" style="30" bestFit="1" customWidth="1"/>
    <col min="33" max="33" width="13.44140625" style="30" hidden="1" customWidth="1"/>
    <col min="34" max="34" width="12" style="30" bestFit="1" customWidth="1"/>
    <col min="35" max="35" width="12.88671875" style="30" customWidth="1"/>
    <col min="36" max="36" width="10.44140625" style="30" bestFit="1" customWidth="1"/>
    <col min="37" max="37" width="8.21875" style="30" bestFit="1" customWidth="1"/>
    <col min="38" max="42" width="8.88671875" style="30" hidden="1" customWidth="1"/>
    <col min="43" max="43" width="12" style="30" customWidth="1"/>
    <col min="44" max="44" width="13" style="30" hidden="1" customWidth="1"/>
    <col min="45" max="45" width="10.88671875" style="30" customWidth="1"/>
    <col min="46" max="16384" width="8.88671875" style="30"/>
  </cols>
  <sheetData>
    <row r="1" spans="1:46" s="2" customFormat="1" ht="24" customHeight="1" x14ac:dyDescent="0.25">
      <c r="A1" s="1" t="s">
        <v>153</v>
      </c>
      <c r="B1" s="1"/>
      <c r="H1" s="3"/>
      <c r="I1" s="3"/>
      <c r="J1" s="4"/>
      <c r="K1" s="4"/>
      <c r="L1" s="4"/>
      <c r="M1" s="4"/>
      <c r="N1" s="4"/>
      <c r="O1" s="4"/>
      <c r="P1" s="4"/>
      <c r="Q1" s="4"/>
      <c r="R1" s="4"/>
      <c r="S1" s="4"/>
      <c r="T1" s="4"/>
      <c r="U1" s="4"/>
      <c r="V1" s="4"/>
      <c r="W1" s="4"/>
      <c r="X1" s="4"/>
      <c r="Y1" s="4"/>
      <c r="Z1" s="4"/>
      <c r="AA1" s="4"/>
      <c r="AC1" s="4"/>
      <c r="AF1" s="4"/>
      <c r="AG1" s="4"/>
      <c r="AH1" s="4"/>
      <c r="AI1" s="4"/>
      <c r="AJ1" s="5"/>
      <c r="AK1" s="4"/>
      <c r="AL1" s="5"/>
      <c r="AM1" s="5"/>
      <c r="AN1" s="5"/>
      <c r="AO1" s="5"/>
      <c r="AP1" s="5"/>
      <c r="AS1" s="4"/>
    </row>
    <row r="2" spans="1:46" s="80" customFormat="1" ht="30.75" customHeight="1" x14ac:dyDescent="0.2">
      <c r="A2" s="79" t="s">
        <v>2</v>
      </c>
      <c r="B2" s="8"/>
      <c r="C2" s="26"/>
      <c r="D2" s="26"/>
      <c r="E2" s="26"/>
      <c r="F2" s="26"/>
      <c r="G2" s="26"/>
      <c r="H2" s="8"/>
      <c r="I2" s="8"/>
      <c r="J2" s="8"/>
      <c r="K2" s="8"/>
      <c r="L2" s="8"/>
      <c r="M2" s="8"/>
      <c r="O2" s="8"/>
      <c r="P2" s="8"/>
      <c r="Q2" s="8"/>
      <c r="R2" s="8"/>
      <c r="S2" s="8"/>
      <c r="T2" s="8"/>
      <c r="U2" s="8"/>
      <c r="V2" s="8"/>
      <c r="W2" s="8"/>
      <c r="X2" s="8"/>
      <c r="Y2" s="8"/>
      <c r="Z2" s="8"/>
      <c r="AA2" s="8"/>
      <c r="AB2" s="11"/>
      <c r="AC2" s="8"/>
      <c r="AD2" s="11"/>
      <c r="AE2" s="11"/>
      <c r="AF2" s="8"/>
      <c r="AG2" s="8"/>
      <c r="AH2" s="8"/>
      <c r="AI2" s="8"/>
      <c r="AJ2" s="8"/>
      <c r="AK2" s="8"/>
      <c r="AL2" s="8"/>
      <c r="AM2" s="8"/>
      <c r="AN2" s="8"/>
      <c r="AO2" s="8"/>
      <c r="AP2" s="8"/>
      <c r="AQ2" s="11"/>
      <c r="AR2" s="48"/>
      <c r="AS2" s="8"/>
    </row>
    <row r="3" spans="1:46" s="5" customFormat="1" ht="63" x14ac:dyDescent="0.2">
      <c r="A3" s="12" t="s">
        <v>3</v>
      </c>
      <c r="B3" s="13"/>
      <c r="C3" s="13" t="s">
        <v>4</v>
      </c>
      <c r="D3" s="13"/>
      <c r="E3" s="13"/>
      <c r="F3" s="13"/>
      <c r="G3" s="13"/>
      <c r="H3" s="14" t="s">
        <v>5</v>
      </c>
      <c r="I3" s="15" t="s">
        <v>6</v>
      </c>
      <c r="J3" s="15" t="s">
        <v>7</v>
      </c>
      <c r="K3" s="15" t="s">
        <v>8</v>
      </c>
      <c r="L3" s="15" t="s">
        <v>122</v>
      </c>
      <c r="M3" s="15" t="s">
        <v>9</v>
      </c>
      <c r="N3" s="15" t="s">
        <v>10</v>
      </c>
      <c r="O3" s="16" t="s">
        <v>11</v>
      </c>
      <c r="P3" s="16" t="s">
        <v>12</v>
      </c>
      <c r="Q3" s="16" t="s">
        <v>13</v>
      </c>
      <c r="R3" s="15" t="s">
        <v>14</v>
      </c>
      <c r="S3" s="15" t="s">
        <v>15</v>
      </c>
      <c r="T3" s="15" t="s">
        <v>16</v>
      </c>
      <c r="U3" s="15" t="s">
        <v>17</v>
      </c>
      <c r="V3" s="15" t="s">
        <v>18</v>
      </c>
      <c r="W3" s="15"/>
      <c r="X3" s="16" t="s">
        <v>19</v>
      </c>
      <c r="Y3" s="16" t="s">
        <v>20</v>
      </c>
      <c r="Z3" s="16" t="s">
        <v>21</v>
      </c>
      <c r="AA3" s="16" t="s">
        <v>22</v>
      </c>
      <c r="AB3" s="15" t="s">
        <v>160</v>
      </c>
      <c r="AC3" s="15" t="s">
        <v>24</v>
      </c>
      <c r="AD3" s="15" t="s">
        <v>25</v>
      </c>
      <c r="AE3" s="15" t="s">
        <v>26</v>
      </c>
      <c r="AF3" s="15" t="s">
        <v>27</v>
      </c>
      <c r="AG3" s="15"/>
      <c r="AH3" s="15" t="s">
        <v>28</v>
      </c>
      <c r="AI3" s="16" t="s">
        <v>12</v>
      </c>
      <c r="AJ3" s="16" t="s">
        <v>13</v>
      </c>
      <c r="AK3" s="15" t="s">
        <v>29</v>
      </c>
      <c r="AL3" s="15"/>
      <c r="AM3" s="15"/>
      <c r="AN3" s="15"/>
      <c r="AO3" s="15"/>
      <c r="AP3" s="15"/>
      <c r="AQ3" s="15" t="s">
        <v>30</v>
      </c>
      <c r="AR3" s="15"/>
      <c r="AS3" s="15" t="s">
        <v>31</v>
      </c>
    </row>
    <row r="4" spans="1:46" s="5" customFormat="1" ht="15.75" x14ac:dyDescent="0.2">
      <c r="A4" s="35"/>
      <c r="B4" s="35"/>
      <c r="C4" s="35"/>
      <c r="D4" s="35"/>
      <c r="E4" s="35"/>
      <c r="F4" s="35"/>
      <c r="G4" s="35"/>
      <c r="H4" s="36"/>
      <c r="I4" s="37"/>
      <c r="J4" s="37"/>
      <c r="K4" s="37"/>
      <c r="L4" s="37"/>
      <c r="M4" s="37"/>
      <c r="N4" s="37"/>
      <c r="O4" s="37"/>
      <c r="P4" s="37"/>
      <c r="Q4" s="37"/>
      <c r="R4" s="37"/>
      <c r="S4" s="37"/>
      <c r="T4" s="37"/>
      <c r="U4" s="37"/>
      <c r="V4" s="37"/>
      <c r="W4" s="37"/>
      <c r="X4" s="37"/>
      <c r="Y4" s="37"/>
      <c r="Z4" s="37"/>
      <c r="AA4" s="37"/>
      <c r="AB4" s="37"/>
      <c r="AC4" s="37"/>
      <c r="AD4" s="58"/>
      <c r="AE4" s="59"/>
      <c r="AF4" s="37"/>
      <c r="AG4" s="37"/>
      <c r="AH4" s="37"/>
      <c r="AI4" s="92"/>
      <c r="AJ4" s="92"/>
      <c r="AK4" s="152"/>
      <c r="AL4" s="37"/>
      <c r="AM4" s="37"/>
      <c r="AN4" s="37"/>
      <c r="AO4" s="37"/>
      <c r="AP4" s="37"/>
      <c r="AQ4" s="152"/>
      <c r="AR4" s="152"/>
      <c r="AS4" s="152"/>
    </row>
    <row r="5" spans="1:46" s="5" customFormat="1" ht="15.75" x14ac:dyDescent="0.25">
      <c r="A5" s="17">
        <v>925</v>
      </c>
      <c r="B5" s="17"/>
      <c r="C5" s="18" t="s">
        <v>32</v>
      </c>
      <c r="D5" s="18"/>
      <c r="E5" s="18"/>
      <c r="F5" s="18"/>
      <c r="G5" s="18"/>
      <c r="H5" s="19">
        <f t="shared" ref="H5:H21" si="0">IF(SUM(I5:N5,R5:V5,AB5:AH5,AK5:AS5)=0,"",SUM(I5:N5,R5:V5,AB5:AH5,AK5:AS5))</f>
        <v>165415.00847011438</v>
      </c>
      <c r="I5" s="20">
        <f t="shared" ref="I5:V5" si="1">SUM(I11,I23:I24,I7)</f>
        <v>5475.6249157700013</v>
      </c>
      <c r="J5" s="20">
        <f t="shared" si="1"/>
        <v>592.53994551999983</v>
      </c>
      <c r="K5" s="20">
        <f t="shared" si="1"/>
        <v>1927.2231981999976</v>
      </c>
      <c r="L5" s="20">
        <f t="shared" si="1"/>
        <v>141.73699999999999</v>
      </c>
      <c r="M5" s="20">
        <f t="shared" si="1"/>
        <v>4911.948089999999</v>
      </c>
      <c r="N5" s="20">
        <f t="shared" si="1"/>
        <v>13430.149580209998</v>
      </c>
      <c r="O5" s="20">
        <f t="shared" si="1"/>
        <v>1390.6353122046271</v>
      </c>
      <c r="P5" s="20">
        <f t="shared" si="1"/>
        <v>7419.4275888724906</v>
      </c>
      <c r="Q5" s="20">
        <f t="shared" si="1"/>
        <v>4620.0866791328808</v>
      </c>
      <c r="R5" s="20">
        <f t="shared" si="1"/>
        <v>56.572571999999994</v>
      </c>
      <c r="S5" s="20">
        <f t="shared" si="1"/>
        <v>6779.6544881599993</v>
      </c>
      <c r="T5" s="20">
        <f t="shared" si="1"/>
        <v>23891.683864999995</v>
      </c>
      <c r="U5" s="20">
        <f t="shared" si="1"/>
        <v>3275.8454461099996</v>
      </c>
      <c r="V5" s="20">
        <f t="shared" si="1"/>
        <v>5308.918879060001</v>
      </c>
      <c r="W5" s="20"/>
      <c r="X5" s="20">
        <f>SUM(X11,X23:X24,X7)</f>
        <v>2514.2964067057464</v>
      </c>
      <c r="Y5" s="20">
        <f>SUM(Y11,Y23:Y24,Y7)</f>
        <v>2085.1020623717473</v>
      </c>
      <c r="Z5" s="20">
        <f>SUM(Z11,Z23:Z24,Z7)</f>
        <v>507.93489670869911</v>
      </c>
      <c r="AA5" s="20">
        <f>SUM(AA11,AA23:AA24,AA7)</f>
        <v>201.58551327380823</v>
      </c>
      <c r="AB5" s="20">
        <v>873.08095759619198</v>
      </c>
      <c r="AC5" s="32">
        <f>SUM(AC11,AC23:AC24,AC7)</f>
        <v>5169.8070100499963</v>
      </c>
      <c r="AD5" s="32">
        <v>395.77258469999998</v>
      </c>
      <c r="AE5" s="32">
        <v>595.99799999999993</v>
      </c>
      <c r="AF5" s="32">
        <f>SUM(AF11,AF23:AF24,AF7)</f>
        <v>7510.8751163199977</v>
      </c>
      <c r="AG5" s="32"/>
      <c r="AH5" s="20">
        <f>SUM(AH11,AH23:AH24,AH7)</f>
        <v>886.8649119400003</v>
      </c>
      <c r="AI5" s="20">
        <f>SUM(AI11,AI23:AI24,AI7)</f>
        <v>727.39818972298974</v>
      </c>
      <c r="AJ5" s="20">
        <f>SUM(AJ11,AJ23:AJ24,AJ7)</f>
        <v>159.46672221701033</v>
      </c>
      <c r="AK5" s="20">
        <f>SUM(AK11,AK23:AK24,AK7)</f>
        <v>79809.006438810044</v>
      </c>
      <c r="AL5" s="20"/>
      <c r="AM5" s="20"/>
      <c r="AN5" s="20"/>
      <c r="AO5" s="20"/>
      <c r="AP5" s="20"/>
      <c r="AQ5" s="20">
        <v>2237.6154706681673</v>
      </c>
      <c r="AR5" s="20"/>
      <c r="AS5" s="20">
        <f>SUM(AS11,AS23:AS24,AS7)</f>
        <v>2144.0899999999997</v>
      </c>
      <c r="AT5" s="153"/>
    </row>
    <row r="6" spans="1:46" s="5" customFormat="1" ht="15.75" x14ac:dyDescent="0.25">
      <c r="A6" s="17"/>
      <c r="B6" s="17"/>
      <c r="C6" s="18"/>
      <c r="D6" s="18"/>
      <c r="E6" s="18"/>
      <c r="F6" s="18"/>
      <c r="G6" s="18"/>
      <c r="H6" s="21" t="str">
        <f t="shared" si="0"/>
        <v/>
      </c>
      <c r="I6" s="22"/>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row>
    <row r="7" spans="1:46" s="5" customFormat="1" ht="15.75" x14ac:dyDescent="0.25">
      <c r="A7" s="4"/>
      <c r="B7" s="4"/>
      <c r="C7" s="2" t="s">
        <v>33</v>
      </c>
      <c r="D7" s="2"/>
      <c r="E7" s="2"/>
      <c r="F7" s="2"/>
      <c r="G7" s="2"/>
      <c r="H7" s="34">
        <f t="shared" si="0"/>
        <v>3528.8946060249191</v>
      </c>
      <c r="I7" s="23">
        <v>4.6984212498278017</v>
      </c>
      <c r="J7" s="23">
        <v>19.925392006436184</v>
      </c>
      <c r="K7" s="23">
        <v>0.81735531188868504</v>
      </c>
      <c r="L7" s="23">
        <v>0</v>
      </c>
      <c r="M7" s="23">
        <v>0</v>
      </c>
      <c r="N7" s="23">
        <v>13.348137721212947</v>
      </c>
      <c r="O7" s="23">
        <v>0.85051249674178075</v>
      </c>
      <c r="P7" s="23">
        <v>5.4928721112236643</v>
      </c>
      <c r="Q7" s="23">
        <v>7.004753113247502</v>
      </c>
      <c r="R7" s="23">
        <v>0</v>
      </c>
      <c r="S7" s="23">
        <v>10.362282313574157</v>
      </c>
      <c r="T7" s="23">
        <v>0</v>
      </c>
      <c r="U7" s="24">
        <v>24.776559608374185</v>
      </c>
      <c r="V7" s="23">
        <v>0.15976048985709268</v>
      </c>
      <c r="W7" s="23"/>
      <c r="X7" s="23">
        <v>4.8567462167839671E-2</v>
      </c>
      <c r="Y7" s="23">
        <v>8.042998998269954E-2</v>
      </c>
      <c r="Z7" s="23">
        <v>0</v>
      </c>
      <c r="AA7" s="23">
        <v>3.0763037706553489E-2</v>
      </c>
      <c r="AB7" s="23">
        <v>17.454100462493841</v>
      </c>
      <c r="AC7" s="23">
        <v>0.92661441845927395</v>
      </c>
      <c r="AD7" s="23">
        <v>1.1475476103870772</v>
      </c>
      <c r="AE7" s="23">
        <v>0</v>
      </c>
      <c r="AF7" s="23">
        <v>0.55598064672842196</v>
      </c>
      <c r="AG7" s="23"/>
      <c r="AH7" s="24">
        <v>1.8919096135723212</v>
      </c>
      <c r="AI7" s="24">
        <v>1.612720499693578</v>
      </c>
      <c r="AJ7" s="24">
        <v>0.27918911387874318</v>
      </c>
      <c r="AK7" s="23">
        <v>3407.5967994059415</v>
      </c>
      <c r="AL7" s="23"/>
      <c r="AM7" s="23"/>
      <c r="AN7" s="23"/>
      <c r="AO7" s="23"/>
      <c r="AP7" s="23"/>
      <c r="AQ7" s="23">
        <v>3.820745166165576</v>
      </c>
      <c r="AR7" s="23"/>
      <c r="AS7" s="23">
        <v>21.413</v>
      </c>
      <c r="AT7" s="154"/>
    </row>
    <row r="8" spans="1:46" s="5" customFormat="1" ht="15.75" x14ac:dyDescent="0.25">
      <c r="A8" s="25"/>
      <c r="B8" s="25"/>
      <c r="C8" s="18"/>
      <c r="D8" s="26"/>
      <c r="E8" s="26"/>
      <c r="F8" s="26"/>
      <c r="G8" s="26"/>
      <c r="H8" s="19" t="str">
        <f t="shared" si="0"/>
        <v/>
      </c>
      <c r="I8" s="20"/>
      <c r="J8" s="20"/>
      <c r="K8" s="20"/>
      <c r="L8" s="20"/>
      <c r="M8" s="20"/>
      <c r="N8" s="20"/>
      <c r="O8" s="20"/>
      <c r="P8" s="20"/>
      <c r="Q8" s="20"/>
      <c r="R8" s="20"/>
      <c r="S8" s="20"/>
      <c r="T8" s="20"/>
      <c r="U8" s="27"/>
      <c r="V8" s="20"/>
      <c r="W8" s="20"/>
      <c r="X8" s="20"/>
      <c r="Y8" s="20"/>
      <c r="Z8" s="20"/>
      <c r="AA8" s="20"/>
      <c r="AB8" s="20"/>
      <c r="AC8" s="20"/>
      <c r="AD8" s="23"/>
      <c r="AE8" s="20"/>
      <c r="AF8" s="20"/>
      <c r="AG8" s="20"/>
      <c r="AH8" s="27"/>
      <c r="AI8" s="27"/>
      <c r="AJ8" s="27"/>
      <c r="AK8" s="20"/>
      <c r="AL8" s="20"/>
      <c r="AM8" s="20"/>
      <c r="AN8" s="20"/>
      <c r="AO8" s="20"/>
      <c r="AP8" s="20"/>
      <c r="AQ8" s="20"/>
      <c r="AR8" s="20"/>
      <c r="AS8" s="20"/>
    </row>
    <row r="9" spans="1:46" s="5" customFormat="1" ht="15.75" x14ac:dyDescent="0.25">
      <c r="A9" s="17">
        <v>941</v>
      </c>
      <c r="B9" s="17"/>
      <c r="C9" s="18" t="s">
        <v>34</v>
      </c>
      <c r="D9" s="18"/>
      <c r="E9" s="18"/>
      <c r="F9" s="18"/>
      <c r="G9" s="18"/>
      <c r="H9" s="19">
        <f t="shared" si="0"/>
        <v>147297.3950384777</v>
      </c>
      <c r="I9" s="20">
        <f t="shared" ref="I9:V9" si="2">SUM(I11,I23)</f>
        <v>4981.4692248439733</v>
      </c>
      <c r="J9" s="20">
        <f t="shared" si="2"/>
        <v>514.10899899090828</v>
      </c>
      <c r="K9" s="20">
        <f t="shared" si="2"/>
        <v>1757.0629847892401</v>
      </c>
      <c r="L9" s="20">
        <f t="shared" ref="L9" si="3">SUM(L11,L23)</f>
        <v>133.30310289136014</v>
      </c>
      <c r="M9" s="20">
        <f t="shared" si="2"/>
        <v>4532.4849689999992</v>
      </c>
      <c r="N9" s="20">
        <f t="shared" si="2"/>
        <v>11966.60668849705</v>
      </c>
      <c r="O9" s="20">
        <f t="shared" si="2"/>
        <v>1275.6057935428771</v>
      </c>
      <c r="P9" s="20">
        <f t="shared" si="2"/>
        <v>6591.8176747481848</v>
      </c>
      <c r="Q9" s="20">
        <f t="shared" si="2"/>
        <v>4099.1832202059886</v>
      </c>
      <c r="R9" s="20">
        <f t="shared" si="2"/>
        <v>52.494628999999996</v>
      </c>
      <c r="S9" s="20">
        <f t="shared" si="2"/>
        <v>6016.850307047599</v>
      </c>
      <c r="T9" s="20">
        <f t="shared" si="2"/>
        <v>22102.880756999995</v>
      </c>
      <c r="U9" s="20">
        <f t="shared" si="2"/>
        <v>2880.2301505030282</v>
      </c>
      <c r="V9" s="20">
        <f t="shared" si="2"/>
        <v>4811.564396753578</v>
      </c>
      <c r="W9" s="20"/>
      <c r="X9" s="20">
        <f>SUM(X11,X23)</f>
        <v>2246.8646966897682</v>
      </c>
      <c r="Y9" s="20">
        <f>SUM(Y11,Y23)</f>
        <v>1920.231670613083</v>
      </c>
      <c r="Z9" s="20">
        <f>SUM(Z11,Z23)</f>
        <v>458.90929752763429</v>
      </c>
      <c r="AA9" s="20">
        <f>SUM(AA11,AA23)</f>
        <v>185.55873192309241</v>
      </c>
      <c r="AB9" s="20">
        <v>766.74520708622947</v>
      </c>
      <c r="AC9" s="20">
        <f>SUM(AC11,AC23)</f>
        <v>4691.0184520851435</v>
      </c>
      <c r="AD9" s="23">
        <v>367.90738583050359</v>
      </c>
      <c r="AE9" s="20">
        <v>532.54476174522154</v>
      </c>
      <c r="AF9" s="20">
        <f>SUM(AF11,AF23)</f>
        <v>6822.4184954824341</v>
      </c>
      <c r="AG9" s="20"/>
      <c r="AH9" s="20">
        <f>SUM(AH11,AH23)</f>
        <v>788.20921484723578</v>
      </c>
      <c r="AI9" s="20">
        <f>SUM(AI11,AI23)</f>
        <v>645.66633944421335</v>
      </c>
      <c r="AJ9" s="20">
        <f>SUM(AJ11,AJ23)</f>
        <v>142.54287540302235</v>
      </c>
      <c r="AK9" s="20">
        <f>SUM(AK11,AK23)</f>
        <v>69618.677769379297</v>
      </c>
      <c r="AL9" s="20"/>
      <c r="AM9" s="20"/>
      <c r="AN9" s="20"/>
      <c r="AO9" s="20"/>
      <c r="AP9" s="20"/>
      <c r="AQ9" s="20">
        <v>2024.7837787134465</v>
      </c>
      <c r="AR9" s="20"/>
      <c r="AS9" s="20">
        <f>SUM(AS11,AS23)</f>
        <v>1936.0337639914601</v>
      </c>
    </row>
    <row r="10" spans="1:46" s="5" customFormat="1" ht="15.75" x14ac:dyDescent="0.25">
      <c r="A10" s="25"/>
      <c r="B10" s="25"/>
      <c r="C10" s="26"/>
      <c r="D10" s="26"/>
      <c r="E10" s="26"/>
      <c r="F10" s="26"/>
      <c r="G10" s="26"/>
      <c r="H10" s="19" t="str">
        <f t="shared" si="0"/>
        <v/>
      </c>
      <c r="I10" s="20"/>
      <c r="J10" s="20"/>
      <c r="K10" s="20"/>
      <c r="L10" s="20"/>
      <c r="M10" s="20"/>
      <c r="N10" s="20"/>
      <c r="O10" s="20"/>
      <c r="P10" s="20"/>
      <c r="Q10" s="20"/>
      <c r="R10" s="20"/>
      <c r="S10" s="20"/>
      <c r="T10" s="20"/>
      <c r="U10" s="28"/>
      <c r="V10" s="20"/>
      <c r="W10" s="20"/>
      <c r="X10" s="20"/>
      <c r="Y10" s="20"/>
      <c r="Z10" s="20"/>
      <c r="AA10" s="20"/>
      <c r="AB10" s="20"/>
      <c r="AC10" s="20"/>
      <c r="AD10" s="23"/>
      <c r="AE10" s="20"/>
      <c r="AF10" s="20"/>
      <c r="AG10" s="20"/>
      <c r="AH10" s="28"/>
      <c r="AI10" s="28"/>
      <c r="AJ10" s="28"/>
      <c r="AK10" s="20"/>
      <c r="AL10" s="20"/>
      <c r="AM10" s="20"/>
      <c r="AN10" s="20"/>
      <c r="AO10" s="20"/>
      <c r="AP10" s="20"/>
      <c r="AQ10" s="20"/>
      <c r="AR10" s="20"/>
      <c r="AS10" s="20"/>
    </row>
    <row r="11" spans="1:46" s="5" customFormat="1" ht="15.75" x14ac:dyDescent="0.25">
      <c r="A11" s="17">
        <v>921</v>
      </c>
      <c r="B11" s="17"/>
      <c r="C11" s="17" t="s">
        <v>35</v>
      </c>
      <c r="D11" s="18"/>
      <c r="E11" s="18"/>
      <c r="F11" s="18"/>
      <c r="G11" s="18"/>
      <c r="H11" s="19">
        <f t="shared" si="0"/>
        <v>138232.87097800372</v>
      </c>
      <c r="I11" s="20">
        <f t="shared" ref="I11:V11" si="4">SUM(I13:I21)</f>
        <v>4583.6631291807553</v>
      </c>
      <c r="J11" s="20">
        <f t="shared" si="4"/>
        <v>483.60331933917888</v>
      </c>
      <c r="K11" s="20">
        <f t="shared" si="4"/>
        <v>1636.8073796222943</v>
      </c>
      <c r="L11" s="20">
        <f t="shared" ref="L11" si="5">SUM(L13:L21)</f>
        <v>125.3032677673225</v>
      </c>
      <c r="M11" s="20">
        <f t="shared" si="4"/>
        <v>4281.2685299999994</v>
      </c>
      <c r="N11" s="20">
        <f t="shared" si="4"/>
        <v>10948.500239002373</v>
      </c>
      <c r="O11" s="20">
        <f t="shared" si="4"/>
        <v>1196.1777245102821</v>
      </c>
      <c r="P11" s="20">
        <f t="shared" si="4"/>
        <v>6089.9679810665939</v>
      </c>
      <c r="Q11" s="20">
        <f t="shared" si="4"/>
        <v>3662.3545334254977</v>
      </c>
      <c r="R11" s="20">
        <f t="shared" si="4"/>
        <v>49.940262999999995</v>
      </c>
      <c r="S11" s="20">
        <f t="shared" si="4"/>
        <v>5601.517562127342</v>
      </c>
      <c r="T11" s="20">
        <f t="shared" si="4"/>
        <v>21111.402721999995</v>
      </c>
      <c r="U11" s="20">
        <f t="shared" si="4"/>
        <v>2607.2194679445629</v>
      </c>
      <c r="V11" s="20">
        <f t="shared" si="4"/>
        <v>4501.1700756667387</v>
      </c>
      <c r="W11" s="20"/>
      <c r="X11" s="20">
        <f>SUM(X13:X21)</f>
        <v>2092.1040752119407</v>
      </c>
      <c r="Y11" s="20">
        <f>SUM(Y13:Y21)</f>
        <v>1809.0818315086231</v>
      </c>
      <c r="Z11" s="20">
        <f>SUM(Z13:Z21)</f>
        <v>425.13179769171495</v>
      </c>
      <c r="AA11" s="20">
        <f>SUM(AA13:AA21)</f>
        <v>174.85237125446037</v>
      </c>
      <c r="AB11" s="20">
        <v>705.95123255225087</v>
      </c>
      <c r="AC11" s="20">
        <f>SUM(AC13:AC21)</f>
        <v>4420.0195029220504</v>
      </c>
      <c r="AD11" s="20">
        <v>351.28910382812984</v>
      </c>
      <c r="AE11" s="20">
        <v>500.80418004114836</v>
      </c>
      <c r="AF11" s="20">
        <f>SUM(AF13:AF21)</f>
        <v>6376.3311780348258</v>
      </c>
      <c r="AG11" s="20"/>
      <c r="AH11" s="20">
        <f>SUM(AH13:AH21)</f>
        <v>729.45103419140287</v>
      </c>
      <c r="AI11" s="20">
        <f>SUM(AI13:AI21)</f>
        <v>599.776668573184</v>
      </c>
      <c r="AJ11" s="20">
        <f>SUM(AJ13:AJ21)</f>
        <v>129.67436561821881</v>
      </c>
      <c r="AK11" s="20">
        <f>SUM(AK13:AK21)</f>
        <v>65469.064368336716</v>
      </c>
      <c r="AL11" s="20"/>
      <c r="AM11" s="20"/>
      <c r="AN11" s="20"/>
      <c r="AO11" s="20"/>
      <c r="AP11" s="20"/>
      <c r="AQ11" s="20">
        <v>1930.3859035171372</v>
      </c>
      <c r="AR11" s="20"/>
      <c r="AS11" s="20">
        <f>SUM(AS13:AS21)</f>
        <v>1819.1785189294858</v>
      </c>
    </row>
    <row r="12" spans="1:46" s="5" customFormat="1" ht="15.75" x14ac:dyDescent="0.25">
      <c r="A12" s="29"/>
      <c r="B12" s="29"/>
      <c r="C12" s="39"/>
      <c r="D12" s="30"/>
      <c r="E12" s="30"/>
      <c r="F12" s="30"/>
      <c r="G12" s="30"/>
      <c r="H12" s="19" t="str">
        <f t="shared" si="0"/>
        <v/>
      </c>
      <c r="I12" s="20"/>
      <c r="J12" s="20"/>
      <c r="K12" s="20"/>
      <c r="L12" s="20"/>
      <c r="M12" s="20"/>
      <c r="N12" s="20"/>
      <c r="O12" s="20"/>
      <c r="P12" s="20"/>
      <c r="Q12" s="20"/>
      <c r="R12" s="20"/>
      <c r="S12" s="20"/>
      <c r="T12" s="20"/>
      <c r="U12" s="31"/>
      <c r="V12" s="20"/>
      <c r="W12" s="20"/>
      <c r="X12" s="20"/>
      <c r="Y12" s="20"/>
      <c r="Z12" s="20"/>
      <c r="AA12" s="20"/>
      <c r="AB12" s="20"/>
      <c r="AC12" s="20"/>
      <c r="AD12" s="23"/>
      <c r="AE12" s="20"/>
      <c r="AF12" s="20"/>
      <c r="AG12" s="20"/>
      <c r="AH12" s="31"/>
      <c r="AI12" s="31"/>
      <c r="AJ12" s="31"/>
      <c r="AK12" s="20" t="s">
        <v>162</v>
      </c>
      <c r="AL12" s="20"/>
      <c r="AM12" s="20"/>
      <c r="AN12" s="20"/>
      <c r="AO12" s="20"/>
      <c r="AP12" s="20"/>
      <c r="AQ12" s="20"/>
      <c r="AR12" s="20"/>
      <c r="AS12" s="20"/>
    </row>
    <row r="13" spans="1:46" s="5" customFormat="1" ht="15.75" x14ac:dyDescent="0.25">
      <c r="A13" s="4" t="s">
        <v>36</v>
      </c>
      <c r="B13" s="4"/>
      <c r="C13" s="40" t="s">
        <v>164</v>
      </c>
      <c r="D13" s="2"/>
      <c r="E13" s="2"/>
      <c r="F13" s="2"/>
      <c r="G13" s="2"/>
      <c r="H13" s="19">
        <f t="shared" si="0"/>
        <v>7773.3602150016704</v>
      </c>
      <c r="I13" s="20">
        <v>252.74578451310222</v>
      </c>
      <c r="J13" s="20">
        <v>26.40734462466839</v>
      </c>
      <c r="K13" s="20">
        <v>109.35544089319291</v>
      </c>
      <c r="L13" s="20">
        <v>9.9155276817792988</v>
      </c>
      <c r="M13" s="20">
        <v>269.65601700000002</v>
      </c>
      <c r="N13" s="20">
        <v>749.66672739249248</v>
      </c>
      <c r="O13" s="20">
        <v>66.263065763712092</v>
      </c>
      <c r="P13" s="20">
        <v>396.78003748322402</v>
      </c>
      <c r="Q13" s="20">
        <v>286.62362414555628</v>
      </c>
      <c r="R13" s="20">
        <v>1.8988019999999999</v>
      </c>
      <c r="S13" s="20">
        <v>371.30119572082219</v>
      </c>
      <c r="T13" s="20">
        <v>1050.040315</v>
      </c>
      <c r="U13" s="32">
        <v>195.31935901618735</v>
      </c>
      <c r="V13" s="20">
        <v>271.40719085788396</v>
      </c>
      <c r="W13" s="20"/>
      <c r="X13" s="20">
        <v>118.68567322265748</v>
      </c>
      <c r="Y13" s="20">
        <v>107.87067604776868</v>
      </c>
      <c r="Z13" s="20">
        <v>33.739233664774666</v>
      </c>
      <c r="AA13" s="20">
        <v>11.111607922683103</v>
      </c>
      <c r="AB13" s="20">
        <v>96.355585373716011</v>
      </c>
      <c r="AC13" s="20">
        <v>320.3065688426538</v>
      </c>
      <c r="AD13" s="20">
        <v>12.880950336832358</v>
      </c>
      <c r="AE13" s="20">
        <v>25.847436906706182</v>
      </c>
      <c r="AF13" s="20">
        <v>378.1930847009229</v>
      </c>
      <c r="AG13" s="20"/>
      <c r="AH13" s="32">
        <v>48.905469853598724</v>
      </c>
      <c r="AI13" s="32">
        <v>39.801852893383746</v>
      </c>
      <c r="AJ13" s="32">
        <v>9.1036169602149783</v>
      </c>
      <c r="AK13" s="20">
        <v>3397.5150774639051</v>
      </c>
      <c r="AL13" s="20"/>
      <c r="AM13" s="20"/>
      <c r="AN13" s="20"/>
      <c r="AO13" s="20"/>
      <c r="AP13" s="20"/>
      <c r="AQ13" s="20">
        <v>91.109573463455718</v>
      </c>
      <c r="AR13" s="20"/>
      <c r="AS13" s="20">
        <v>94.532763359751755</v>
      </c>
    </row>
    <row r="14" spans="1:46" s="5" customFormat="1" ht="15.75" x14ac:dyDescent="0.25">
      <c r="A14" s="4" t="s">
        <v>37</v>
      </c>
      <c r="B14" s="4"/>
      <c r="C14" s="40" t="s">
        <v>166</v>
      </c>
      <c r="D14" s="2"/>
      <c r="E14" s="2"/>
      <c r="F14" s="2"/>
      <c r="G14" s="2"/>
      <c r="H14" s="19">
        <f t="shared" si="0"/>
        <v>20074.526713468553</v>
      </c>
      <c r="I14" s="20">
        <v>734.42444842956797</v>
      </c>
      <c r="J14" s="20">
        <v>72.634115265078961</v>
      </c>
      <c r="K14" s="20">
        <v>268.32866752385104</v>
      </c>
      <c r="L14" s="20">
        <v>8.1138067065868249</v>
      </c>
      <c r="M14" s="20">
        <v>637.51822300000003</v>
      </c>
      <c r="N14" s="20">
        <v>2025.6327762741216</v>
      </c>
      <c r="O14" s="20">
        <v>171.2875249917858</v>
      </c>
      <c r="P14" s="20">
        <v>1089.8855639665931</v>
      </c>
      <c r="Q14" s="20">
        <v>764.45968731574271</v>
      </c>
      <c r="R14" s="20">
        <v>5.1614379999999995</v>
      </c>
      <c r="S14" s="20">
        <v>1058.123049392022</v>
      </c>
      <c r="T14" s="20">
        <v>2654.0205180000003</v>
      </c>
      <c r="U14" s="32">
        <v>470.0974712079551</v>
      </c>
      <c r="V14" s="20">
        <v>736.56759162802132</v>
      </c>
      <c r="W14" s="20"/>
      <c r="X14" s="20">
        <v>355.54935746215108</v>
      </c>
      <c r="Y14" s="20">
        <v>278.07371318134699</v>
      </c>
      <c r="Z14" s="20">
        <v>75.935110804712693</v>
      </c>
      <c r="AA14" s="20">
        <v>27.009410179810523</v>
      </c>
      <c r="AB14" s="20">
        <v>128.79335977170459</v>
      </c>
      <c r="AC14" s="20">
        <v>674.18695102472543</v>
      </c>
      <c r="AD14" s="20">
        <v>39.949259113222681</v>
      </c>
      <c r="AE14" s="20">
        <v>66.31685862354017</v>
      </c>
      <c r="AF14" s="20">
        <v>980.76289326604763</v>
      </c>
      <c r="AG14" s="20"/>
      <c r="AH14" s="32">
        <v>121.92060656730735</v>
      </c>
      <c r="AI14" s="32">
        <v>98.89652627429561</v>
      </c>
      <c r="AJ14" s="32">
        <v>23.024080293011721</v>
      </c>
      <c r="AK14" s="20">
        <v>8913.0883545359702</v>
      </c>
      <c r="AL14" s="20"/>
      <c r="AM14" s="20"/>
      <c r="AN14" s="20"/>
      <c r="AO14" s="20"/>
      <c r="AP14" s="20"/>
      <c r="AQ14" s="20">
        <v>231.5037718412575</v>
      </c>
      <c r="AR14" s="20"/>
      <c r="AS14" s="20">
        <v>247.3825532975703</v>
      </c>
    </row>
    <row r="15" spans="1:46" s="5" customFormat="1" ht="15.75" x14ac:dyDescent="0.25">
      <c r="A15" s="4" t="s">
        <v>38</v>
      </c>
      <c r="B15" s="4"/>
      <c r="C15" s="40" t="s">
        <v>39</v>
      </c>
      <c r="D15" s="2"/>
      <c r="E15" s="2"/>
      <c r="F15" s="2"/>
      <c r="G15" s="2"/>
      <c r="H15" s="19">
        <f t="shared" si="0"/>
        <v>13743.243333657392</v>
      </c>
      <c r="I15" s="20">
        <v>410.05458478866507</v>
      </c>
      <c r="J15" s="20">
        <v>48.149305542908976</v>
      </c>
      <c r="K15" s="20">
        <v>180.91230697093346</v>
      </c>
      <c r="L15" s="20">
        <v>25.63148143712575</v>
      </c>
      <c r="M15" s="20">
        <v>414.20088399999997</v>
      </c>
      <c r="N15" s="20">
        <v>1224.029250613597</v>
      </c>
      <c r="O15" s="20">
        <v>113.38078352851403</v>
      </c>
      <c r="P15" s="20">
        <v>658.94175480669423</v>
      </c>
      <c r="Q15" s="20">
        <v>451.70671227838886</v>
      </c>
      <c r="R15" s="20">
        <v>3.6466640000000003</v>
      </c>
      <c r="S15" s="20">
        <v>610.74393176071817</v>
      </c>
      <c r="T15" s="20">
        <v>1701.234692</v>
      </c>
      <c r="U15" s="32">
        <v>299.26445634533434</v>
      </c>
      <c r="V15" s="20">
        <v>449.46061429881797</v>
      </c>
      <c r="W15" s="20"/>
      <c r="X15" s="20">
        <v>196.9009310959147</v>
      </c>
      <c r="Y15" s="20">
        <v>179.98706160396321</v>
      </c>
      <c r="Z15" s="20">
        <v>50.896802364615858</v>
      </c>
      <c r="AA15" s="20">
        <v>21.675819234324123</v>
      </c>
      <c r="AB15" s="20">
        <v>92.640994762467315</v>
      </c>
      <c r="AC15" s="20">
        <v>569.67253018330905</v>
      </c>
      <c r="AD15" s="20">
        <v>28.751945950581181</v>
      </c>
      <c r="AE15" s="20">
        <v>50.213710682916734</v>
      </c>
      <c r="AF15" s="20">
        <v>633.78457717153697</v>
      </c>
      <c r="AG15" s="20"/>
      <c r="AH15" s="32">
        <v>81.09982509773991</v>
      </c>
      <c r="AI15" s="32">
        <v>66.235424144631068</v>
      </c>
      <c r="AJ15" s="32">
        <v>14.864400953108849</v>
      </c>
      <c r="AK15" s="20">
        <v>6565.7253432465677</v>
      </c>
      <c r="AL15" s="20"/>
      <c r="AM15" s="20"/>
      <c r="AN15" s="20"/>
      <c r="AO15" s="20"/>
      <c r="AP15" s="20"/>
      <c r="AQ15" s="20">
        <v>171.95976648305435</v>
      </c>
      <c r="AR15" s="20"/>
      <c r="AS15" s="20">
        <v>182.0664683211177</v>
      </c>
    </row>
    <row r="16" spans="1:46" s="5" customFormat="1" ht="15.75" x14ac:dyDescent="0.25">
      <c r="A16" s="4" t="s">
        <v>40</v>
      </c>
      <c r="B16" s="4"/>
      <c r="C16" s="40" t="s">
        <v>41</v>
      </c>
      <c r="D16" s="2"/>
      <c r="E16" s="2"/>
      <c r="F16" s="2"/>
      <c r="G16" s="2"/>
      <c r="H16" s="19">
        <f t="shared" si="0"/>
        <v>11631.196881312246</v>
      </c>
      <c r="I16" s="20">
        <v>402.66031535876567</v>
      </c>
      <c r="J16" s="20">
        <v>42.597200535794045</v>
      </c>
      <c r="K16" s="20">
        <v>143.30824641327013</v>
      </c>
      <c r="L16" s="20">
        <v>17.464326330196748</v>
      </c>
      <c r="M16" s="20">
        <v>333.24033900000001</v>
      </c>
      <c r="N16" s="20">
        <v>972.73441680598773</v>
      </c>
      <c r="O16" s="20">
        <v>107.07746731008302</v>
      </c>
      <c r="P16" s="20">
        <v>528.11866449069305</v>
      </c>
      <c r="Q16" s="20">
        <v>337.53828500521178</v>
      </c>
      <c r="R16" s="20">
        <v>1.8224689999999999</v>
      </c>
      <c r="S16" s="20">
        <v>454.30005477704162</v>
      </c>
      <c r="T16" s="20">
        <v>1271.2106159999998</v>
      </c>
      <c r="U16" s="32">
        <v>247.00561885083241</v>
      </c>
      <c r="V16" s="20">
        <v>339.0562484464632</v>
      </c>
      <c r="W16" s="20"/>
      <c r="X16" s="20">
        <v>150.7113111170232</v>
      </c>
      <c r="Y16" s="20">
        <v>139.29803085055531</v>
      </c>
      <c r="Z16" s="20">
        <v>36.286052159493487</v>
      </c>
      <c r="AA16" s="20">
        <v>12.760854319391189</v>
      </c>
      <c r="AB16" s="20">
        <v>88.299846698718866</v>
      </c>
      <c r="AC16" s="20">
        <v>368.27714151127873</v>
      </c>
      <c r="AD16" s="20">
        <v>28.94506653412007</v>
      </c>
      <c r="AE16" s="20">
        <v>44.020792391350945</v>
      </c>
      <c r="AF16" s="20">
        <v>512.83410376262441</v>
      </c>
      <c r="AG16" s="20"/>
      <c r="AH16" s="32">
        <v>70.716803475677509</v>
      </c>
      <c r="AI16" s="32">
        <v>58.901425940633999</v>
      </c>
      <c r="AJ16" s="32">
        <v>11.815377535043512</v>
      </c>
      <c r="AK16" s="20">
        <v>5959.4148365057536</v>
      </c>
      <c r="AL16" s="20"/>
      <c r="AM16" s="20"/>
      <c r="AN16" s="20"/>
      <c r="AO16" s="20"/>
      <c r="AP16" s="20"/>
      <c r="AQ16" s="20">
        <v>171.84258102896197</v>
      </c>
      <c r="AR16" s="20"/>
      <c r="AS16" s="20">
        <v>161.4458578854078</v>
      </c>
    </row>
    <row r="17" spans="1:45" s="5" customFormat="1" ht="15.75" x14ac:dyDescent="0.25">
      <c r="A17" s="4" t="s">
        <v>42</v>
      </c>
      <c r="B17" s="4"/>
      <c r="C17" s="40" t="s">
        <v>43</v>
      </c>
      <c r="D17" s="2"/>
      <c r="E17" s="2"/>
      <c r="F17" s="2"/>
      <c r="G17" s="2"/>
      <c r="H17" s="19">
        <f t="shared" si="0"/>
        <v>15097.171676198815</v>
      </c>
      <c r="I17" s="20">
        <v>566.50860684412487</v>
      </c>
      <c r="J17" s="20">
        <v>56.238978088255692</v>
      </c>
      <c r="K17" s="20">
        <v>204.10239127046736</v>
      </c>
      <c r="L17" s="20">
        <v>19.413967869974336</v>
      </c>
      <c r="M17" s="20">
        <v>464.37379100000004</v>
      </c>
      <c r="N17" s="20">
        <v>1276.4682420909999</v>
      </c>
      <c r="O17" s="20">
        <v>142.68634353897636</v>
      </c>
      <c r="P17" s="20">
        <v>676.73569369306676</v>
      </c>
      <c r="Q17" s="20">
        <v>457.04620485895703</v>
      </c>
      <c r="R17" s="20">
        <v>4.222866999999999</v>
      </c>
      <c r="S17" s="20">
        <v>606.89797259940769</v>
      </c>
      <c r="T17" s="20">
        <v>1969.7544910000001</v>
      </c>
      <c r="U17" s="32">
        <v>304.22649533731675</v>
      </c>
      <c r="V17" s="20">
        <v>498.26755770251492</v>
      </c>
      <c r="W17" s="20"/>
      <c r="X17" s="20">
        <v>208.84867450602894</v>
      </c>
      <c r="Y17" s="20">
        <v>213.49267087119873</v>
      </c>
      <c r="Z17" s="20">
        <v>56.407212749817091</v>
      </c>
      <c r="AA17" s="20">
        <v>19.51899957547014</v>
      </c>
      <c r="AB17" s="20">
        <v>83.421649389970582</v>
      </c>
      <c r="AC17" s="20">
        <v>566.22178981599234</v>
      </c>
      <c r="AD17" s="20">
        <v>30.604660299760436</v>
      </c>
      <c r="AE17" s="20">
        <v>54.281207893992139</v>
      </c>
      <c r="AF17" s="20">
        <v>750.06423640778905</v>
      </c>
      <c r="AG17" s="20"/>
      <c r="AH17" s="32">
        <v>81.927321562800117</v>
      </c>
      <c r="AI17" s="32">
        <v>67.94641198555054</v>
      </c>
      <c r="AJ17" s="32">
        <v>13.980909577249578</v>
      </c>
      <c r="AK17" s="20">
        <v>7172.7545151957056</v>
      </c>
      <c r="AL17" s="20"/>
      <c r="AM17" s="20"/>
      <c r="AN17" s="20"/>
      <c r="AO17" s="20"/>
      <c r="AP17" s="20"/>
      <c r="AQ17" s="20">
        <v>190.5772914754132</v>
      </c>
      <c r="AR17" s="20"/>
      <c r="AS17" s="20">
        <v>196.84364335433105</v>
      </c>
    </row>
    <row r="18" spans="1:45" s="5" customFormat="1" ht="15.75" x14ac:dyDescent="0.25">
      <c r="A18" s="4" t="s">
        <v>44</v>
      </c>
      <c r="B18" s="4"/>
      <c r="C18" s="40" t="s">
        <v>167</v>
      </c>
      <c r="D18" s="2"/>
      <c r="E18" s="2"/>
      <c r="F18" s="2"/>
      <c r="G18" s="2"/>
      <c r="H18" s="19">
        <f t="shared" si="0"/>
        <v>14662.354982312007</v>
      </c>
      <c r="I18" s="20">
        <v>519.53304082947466</v>
      </c>
      <c r="J18" s="20">
        <v>53.072207093296086</v>
      </c>
      <c r="K18" s="20">
        <v>154.36224306301324</v>
      </c>
      <c r="L18" s="20">
        <v>12.536874080410607</v>
      </c>
      <c r="M18" s="20">
        <v>423.49779799999999</v>
      </c>
      <c r="N18" s="20">
        <v>982.39591048709258</v>
      </c>
      <c r="O18" s="20">
        <v>130.90366253921633</v>
      </c>
      <c r="P18" s="20">
        <v>544.64262840674905</v>
      </c>
      <c r="Q18" s="20">
        <v>306.84961954112714</v>
      </c>
      <c r="R18" s="20">
        <v>3.4437199999999999</v>
      </c>
      <c r="S18" s="20">
        <v>474.69525580386085</v>
      </c>
      <c r="T18" s="20">
        <v>1848.1212359999997</v>
      </c>
      <c r="U18" s="32">
        <v>241.84448887397372</v>
      </c>
      <c r="V18" s="20">
        <v>387.62208417756625</v>
      </c>
      <c r="W18" s="20"/>
      <c r="X18" s="20">
        <v>176.6447528608804</v>
      </c>
      <c r="Y18" s="20">
        <v>162.20055420096472</v>
      </c>
      <c r="Z18" s="20">
        <v>34.446767942352409</v>
      </c>
      <c r="AA18" s="20">
        <v>14.330009173368744</v>
      </c>
      <c r="AB18" s="20">
        <v>55.369777159480464</v>
      </c>
      <c r="AC18" s="20">
        <v>388.47256887275393</v>
      </c>
      <c r="AD18" s="20">
        <v>42.178012818274759</v>
      </c>
      <c r="AE18" s="20">
        <v>60.296482633440142</v>
      </c>
      <c r="AF18" s="20">
        <v>587.62902180398157</v>
      </c>
      <c r="AG18" s="20"/>
      <c r="AH18" s="32">
        <v>71.374668928272285</v>
      </c>
      <c r="AI18" s="32">
        <v>58.807470071661108</v>
      </c>
      <c r="AJ18" s="32">
        <v>12.567198856611176</v>
      </c>
      <c r="AK18" s="20">
        <v>7937.9305211568371</v>
      </c>
      <c r="AL18" s="20"/>
      <c r="AM18" s="20"/>
      <c r="AN18" s="20"/>
      <c r="AO18" s="20"/>
      <c r="AP18" s="20"/>
      <c r="AQ18" s="20">
        <v>205.12040519447223</v>
      </c>
      <c r="AR18" s="20"/>
      <c r="AS18" s="20">
        <v>212.8586653358077</v>
      </c>
    </row>
    <row r="19" spans="1:45" s="5" customFormat="1" ht="15.75" x14ac:dyDescent="0.25">
      <c r="A19" s="4" t="s">
        <v>45</v>
      </c>
      <c r="B19" s="4"/>
      <c r="C19" s="40" t="s">
        <v>46</v>
      </c>
      <c r="D19" s="2"/>
      <c r="E19" s="2"/>
      <c r="F19" s="2"/>
      <c r="G19" s="2"/>
      <c r="H19" s="19">
        <f t="shared" si="0"/>
        <v>20222.163700791396</v>
      </c>
      <c r="I19" s="20">
        <v>487.78782618526225</v>
      </c>
      <c r="J19" s="20">
        <v>57.773403119702266</v>
      </c>
      <c r="K19" s="20">
        <v>234.93542102183898</v>
      </c>
      <c r="L19" s="20">
        <v>15.175194970059881</v>
      </c>
      <c r="M19" s="20">
        <v>776.81005099999993</v>
      </c>
      <c r="N19" s="20">
        <v>1362.8135280876013</v>
      </c>
      <c r="O19" s="20">
        <v>168.36174460803051</v>
      </c>
      <c r="P19" s="20">
        <v>831.10586424544363</v>
      </c>
      <c r="Q19" s="20">
        <v>363.34591923412722</v>
      </c>
      <c r="R19" s="20">
        <v>20.236087999999999</v>
      </c>
      <c r="S19" s="20">
        <v>848.58786861195119</v>
      </c>
      <c r="T19" s="20">
        <v>6080.8119669999996</v>
      </c>
      <c r="U19" s="32">
        <v>294.20050445039243</v>
      </c>
      <c r="V19" s="20">
        <v>936.5898521900989</v>
      </c>
      <c r="W19" s="20"/>
      <c r="X19" s="20">
        <v>473.84013132058976</v>
      </c>
      <c r="Y19" s="20">
        <v>368.49777503429283</v>
      </c>
      <c r="Z19" s="20">
        <v>61.000400152209792</v>
      </c>
      <c r="AA19" s="20">
        <v>33.25154568300659</v>
      </c>
      <c r="AB19" s="20">
        <v>32.876364614738399</v>
      </c>
      <c r="AC19" s="20">
        <v>766.46227467703739</v>
      </c>
      <c r="AD19" s="20">
        <v>70.084056111203424</v>
      </c>
      <c r="AE19" s="20">
        <v>50.722635453848788</v>
      </c>
      <c r="AF19" s="20">
        <v>1164.4476389929575</v>
      </c>
      <c r="AG19" s="20"/>
      <c r="AH19" s="32">
        <v>75.290776377315524</v>
      </c>
      <c r="AI19" s="32">
        <v>62.654452706704198</v>
      </c>
      <c r="AJ19" s="32">
        <v>12.636323670611326</v>
      </c>
      <c r="AK19" s="20">
        <v>6383.4779196427553</v>
      </c>
      <c r="AL19" s="20"/>
      <c r="AM19" s="20"/>
      <c r="AN19" s="20"/>
      <c r="AO19" s="20"/>
      <c r="AP19" s="20"/>
      <c r="AQ19" s="20">
        <v>362.39400112696296</v>
      </c>
      <c r="AR19" s="20"/>
      <c r="AS19" s="20">
        <v>200.68632915767088</v>
      </c>
    </row>
    <row r="20" spans="1:45" s="5" customFormat="1" ht="15.75" x14ac:dyDescent="0.25">
      <c r="A20" s="4" t="s">
        <v>47</v>
      </c>
      <c r="B20" s="4"/>
      <c r="C20" s="40" t="s">
        <v>168</v>
      </c>
      <c r="D20" s="2"/>
      <c r="E20" s="2"/>
      <c r="F20" s="2"/>
      <c r="G20" s="2"/>
      <c r="H20" s="19">
        <f t="shared" si="0"/>
        <v>20809.399089003437</v>
      </c>
      <c r="I20" s="20">
        <v>677.40685739005687</v>
      </c>
      <c r="J20" s="20">
        <v>79.436069815670407</v>
      </c>
      <c r="K20" s="20">
        <v>202.56435893571802</v>
      </c>
      <c r="L20" s="20">
        <v>11.899118203592815</v>
      </c>
      <c r="M20" s="20">
        <v>564.60854599999993</v>
      </c>
      <c r="N20" s="20">
        <v>1350.0870498252129</v>
      </c>
      <c r="O20" s="20">
        <v>186.51023498225661</v>
      </c>
      <c r="P20" s="20">
        <v>786.82447913251292</v>
      </c>
      <c r="Q20" s="20">
        <v>376.7523357104435</v>
      </c>
      <c r="R20" s="20">
        <v>5.9969840000000003</v>
      </c>
      <c r="S20" s="20">
        <v>678.66126531207919</v>
      </c>
      <c r="T20" s="20">
        <v>2829.9000329999999</v>
      </c>
      <c r="U20" s="32">
        <v>304.62066353805614</v>
      </c>
      <c r="V20" s="20">
        <v>517.49423243401611</v>
      </c>
      <c r="W20" s="20"/>
      <c r="X20" s="20">
        <v>228.06168959030595</v>
      </c>
      <c r="Y20" s="20">
        <v>224.53425193670952</v>
      </c>
      <c r="Z20" s="20">
        <v>44.827788659047414</v>
      </c>
      <c r="AA20" s="20">
        <v>20.070502247953154</v>
      </c>
      <c r="AB20" s="20">
        <v>69.413614916225512</v>
      </c>
      <c r="AC20" s="20">
        <v>470.65313783780806</v>
      </c>
      <c r="AD20" s="20">
        <v>59.293164666376057</v>
      </c>
      <c r="AE20" s="20">
        <v>87.486748755901559</v>
      </c>
      <c r="AF20" s="20">
        <v>777.62004689971025</v>
      </c>
      <c r="AG20" s="20"/>
      <c r="AH20" s="32">
        <v>101.42301635491765</v>
      </c>
      <c r="AI20" s="32">
        <v>83.087888759318275</v>
      </c>
      <c r="AJ20" s="32">
        <v>18.335127595599371</v>
      </c>
      <c r="AK20" s="20">
        <v>11379.071613379556</v>
      </c>
      <c r="AL20" s="20"/>
      <c r="AM20" s="20"/>
      <c r="AN20" s="20"/>
      <c r="AO20" s="20"/>
      <c r="AP20" s="20"/>
      <c r="AQ20" s="20">
        <v>333.19262896756629</v>
      </c>
      <c r="AR20" s="20"/>
      <c r="AS20" s="20">
        <v>308.56993877097551</v>
      </c>
    </row>
    <row r="21" spans="1:45" s="5" customFormat="1" ht="15.75" x14ac:dyDescent="0.25">
      <c r="A21" s="4" t="s">
        <v>48</v>
      </c>
      <c r="B21" s="4"/>
      <c r="C21" s="40" t="s">
        <v>169</v>
      </c>
      <c r="D21" s="2"/>
      <c r="E21" s="2"/>
      <c r="F21" s="2"/>
      <c r="G21" s="2"/>
      <c r="H21" s="19">
        <f t="shared" si="0"/>
        <v>14219.454386258185</v>
      </c>
      <c r="I21" s="20">
        <v>532.54166484173561</v>
      </c>
      <c r="J21" s="20">
        <v>47.294695253804058</v>
      </c>
      <c r="K21" s="20">
        <v>138.93830353000908</v>
      </c>
      <c r="L21" s="20">
        <v>5.1529704875962361</v>
      </c>
      <c r="M21" s="20">
        <v>397.36288099999996</v>
      </c>
      <c r="N21" s="20">
        <v>1004.6723374252672</v>
      </c>
      <c r="O21" s="20">
        <v>109.70689724770739</v>
      </c>
      <c r="P21" s="20">
        <v>576.93329484161688</v>
      </c>
      <c r="Q21" s="20">
        <v>318.0321453359428</v>
      </c>
      <c r="R21" s="20">
        <v>3.5112310000000004</v>
      </c>
      <c r="S21" s="20">
        <v>498.20696814943864</v>
      </c>
      <c r="T21" s="20">
        <v>1706.3088539999999</v>
      </c>
      <c r="U21" s="32">
        <v>250.6404103245147</v>
      </c>
      <c r="V21" s="20">
        <v>364.70470393135656</v>
      </c>
      <c r="W21" s="20"/>
      <c r="X21" s="20">
        <v>182.86155403638924</v>
      </c>
      <c r="Y21" s="20">
        <v>135.12709778182307</v>
      </c>
      <c r="Z21" s="20">
        <v>31.59242919469153</v>
      </c>
      <c r="AA21" s="20">
        <v>15.123622918452819</v>
      </c>
      <c r="AB21" s="20">
        <v>58.780039865229263</v>
      </c>
      <c r="AC21" s="20">
        <v>295.76654015649217</v>
      </c>
      <c r="AD21" s="20">
        <v>38.601987997758819</v>
      </c>
      <c r="AE21" s="20">
        <v>61.618306699451729</v>
      </c>
      <c r="AF21" s="20">
        <v>590.99557502925529</v>
      </c>
      <c r="AG21" s="20"/>
      <c r="AH21" s="32">
        <v>76.79254597377377</v>
      </c>
      <c r="AI21" s="32">
        <v>63.445215797005446</v>
      </c>
      <c r="AJ21" s="32">
        <v>13.347330176768322</v>
      </c>
      <c r="AK21" s="20">
        <v>7760.0861872096575</v>
      </c>
      <c r="AL21" s="20"/>
      <c r="AM21" s="20"/>
      <c r="AN21" s="20"/>
      <c r="AO21" s="20"/>
      <c r="AP21" s="20"/>
      <c r="AQ21" s="20">
        <v>172.68588393599293</v>
      </c>
      <c r="AR21" s="20"/>
      <c r="AS21" s="20">
        <v>214.79229944685315</v>
      </c>
    </row>
    <row r="22" spans="1:45" s="5" customFormat="1" ht="15.75" x14ac:dyDescent="0.25">
      <c r="A22" s="29"/>
      <c r="B22" s="4"/>
      <c r="C22" s="2"/>
      <c r="D22" s="30"/>
      <c r="E22" s="30"/>
      <c r="F22" s="30"/>
      <c r="G22" s="30"/>
      <c r="H22" s="19"/>
      <c r="I22" s="20"/>
      <c r="J22" s="20"/>
      <c r="K22" s="20"/>
      <c r="L22" s="20"/>
      <c r="M22" s="20"/>
      <c r="N22" s="20"/>
      <c r="O22" s="20"/>
      <c r="P22" s="20"/>
      <c r="Q22" s="20"/>
      <c r="R22" s="20"/>
      <c r="S22" s="20"/>
      <c r="T22" s="20"/>
      <c r="U22" s="31"/>
      <c r="V22" s="20"/>
      <c r="W22" s="20"/>
      <c r="X22" s="20"/>
      <c r="Y22" s="20"/>
      <c r="Z22" s="20"/>
      <c r="AA22" s="20"/>
      <c r="AB22" s="20"/>
      <c r="AC22" s="20"/>
      <c r="AD22" s="20"/>
      <c r="AE22" s="20"/>
      <c r="AF22" s="20"/>
      <c r="AG22" s="20"/>
      <c r="AH22" s="31"/>
      <c r="AI22" s="31"/>
      <c r="AJ22" s="31"/>
      <c r="AK22" s="20" t="s">
        <v>162</v>
      </c>
      <c r="AL22" s="20"/>
      <c r="AM22" s="20"/>
      <c r="AN22" s="20"/>
      <c r="AO22" s="20"/>
      <c r="AP22" s="20"/>
      <c r="AQ22" s="20"/>
      <c r="AR22" s="20"/>
      <c r="AS22" s="20"/>
    </row>
    <row r="23" spans="1:45" s="5" customFormat="1" ht="15.75" x14ac:dyDescent="0.25">
      <c r="A23" s="1">
        <v>924</v>
      </c>
      <c r="B23" s="4"/>
      <c r="C23" s="40" t="s">
        <v>49</v>
      </c>
      <c r="D23" s="2"/>
      <c r="E23" s="2"/>
      <c r="F23" s="2"/>
      <c r="G23" s="2"/>
      <c r="H23" s="19">
        <f>IF(SUM(I23:N23,R23:V23,AB23:AH23,AK23:AS23)=0,"",SUM(I23:N23,R23:V23,AB23:AH23,AK23:AS23))</f>
        <v>9064.5240604739956</v>
      </c>
      <c r="I23" s="20">
        <v>397.806095663218</v>
      </c>
      <c r="J23" s="20">
        <v>30.505679651729409</v>
      </c>
      <c r="K23" s="20">
        <v>120.25560516694586</v>
      </c>
      <c r="L23" s="20">
        <v>7.999835124037638</v>
      </c>
      <c r="M23" s="20">
        <v>251.21643900000007</v>
      </c>
      <c r="N23" s="20">
        <v>1018.1064494946773</v>
      </c>
      <c r="O23" s="20">
        <v>79.428069032594863</v>
      </c>
      <c r="P23" s="20">
        <v>501.8496936815913</v>
      </c>
      <c r="Q23" s="20">
        <v>436.82868678049118</v>
      </c>
      <c r="R23" s="20">
        <v>2.5543660000000004</v>
      </c>
      <c r="S23" s="20">
        <v>415.3327449202568</v>
      </c>
      <c r="T23" s="20">
        <v>991.47803500000009</v>
      </c>
      <c r="U23" s="32">
        <v>273.01068255846531</v>
      </c>
      <c r="V23" s="20">
        <v>310.39432108683877</v>
      </c>
      <c r="W23" s="20"/>
      <c r="X23" s="20">
        <v>154.76062147782756</v>
      </c>
      <c r="Y23" s="20">
        <v>111.14983910445984</v>
      </c>
      <c r="Z23" s="20">
        <v>33.777499835919315</v>
      </c>
      <c r="AA23" s="20">
        <v>10.706360668632035</v>
      </c>
      <c r="AB23" s="20">
        <v>60.793974533978556</v>
      </c>
      <c r="AC23" s="20">
        <v>270.99894916309279</v>
      </c>
      <c r="AD23" s="20">
        <v>16.618282002373746</v>
      </c>
      <c r="AE23" s="20">
        <v>31.740581704073193</v>
      </c>
      <c r="AF23" s="20">
        <v>446.08731744760797</v>
      </c>
      <c r="AG23" s="20"/>
      <c r="AH23" s="32">
        <v>58.758180655832916</v>
      </c>
      <c r="AI23" s="32">
        <v>45.889670871029381</v>
      </c>
      <c r="AJ23" s="32">
        <v>12.868509784803544</v>
      </c>
      <c r="AK23" s="20">
        <v>4149.6134010425822</v>
      </c>
      <c r="AL23" s="20"/>
      <c r="AM23" s="20"/>
      <c r="AN23" s="20"/>
      <c r="AO23" s="20"/>
      <c r="AP23" s="20"/>
      <c r="AQ23" s="20">
        <v>94.397875196309371</v>
      </c>
      <c r="AR23" s="20"/>
      <c r="AS23" s="20">
        <v>116.8552450619742</v>
      </c>
    </row>
    <row r="24" spans="1:45" s="5" customFormat="1" ht="15.75" x14ac:dyDescent="0.25">
      <c r="A24" s="1">
        <v>923</v>
      </c>
      <c r="B24" s="4"/>
      <c r="C24" s="40" t="s">
        <v>50</v>
      </c>
      <c r="D24" s="2"/>
      <c r="E24" s="2"/>
      <c r="F24" s="2"/>
      <c r="G24" s="2"/>
      <c r="H24" s="19">
        <f>IF(SUM(I24:N24,R24:V24,AB24:AH24,AK24:AS24)=0,"",SUM(I24:N24,R24:V24,AB24:AH24,AK24:AS24))</f>
        <v>14574.688004041704</v>
      </c>
      <c r="I24" s="20">
        <v>489.45726967619999</v>
      </c>
      <c r="J24" s="20">
        <v>58.505554522655423</v>
      </c>
      <c r="K24" s="20">
        <v>169.34285809886893</v>
      </c>
      <c r="L24" s="20">
        <v>8.4338971086398633</v>
      </c>
      <c r="M24" s="20">
        <v>379.46312099999989</v>
      </c>
      <c r="N24" s="20">
        <v>1450.1947539917344</v>
      </c>
      <c r="O24" s="20">
        <v>114.17900616500803</v>
      </c>
      <c r="P24" s="20">
        <v>822.11704201308191</v>
      </c>
      <c r="Q24" s="20">
        <v>513.89870581364437</v>
      </c>
      <c r="R24" s="20">
        <v>4.0779430000000003</v>
      </c>
      <c r="S24" s="20">
        <v>752.44189879882663</v>
      </c>
      <c r="T24" s="20">
        <v>1788.8031080000001</v>
      </c>
      <c r="U24" s="32">
        <v>370.83873599859726</v>
      </c>
      <c r="V24" s="20">
        <v>497.19472181656607</v>
      </c>
      <c r="W24" s="20"/>
      <c r="X24" s="20">
        <v>267.38314255381067</v>
      </c>
      <c r="Y24" s="20">
        <v>164.78996176868134</v>
      </c>
      <c r="Z24" s="20">
        <v>49.025599181064806</v>
      </c>
      <c r="AA24" s="20">
        <v>15.996018313009264</v>
      </c>
      <c r="AB24" s="20">
        <v>88.881650047468639</v>
      </c>
      <c r="AC24" s="20">
        <v>477.86194354639377</v>
      </c>
      <c r="AD24" s="20">
        <v>26.717651259109463</v>
      </c>
      <c r="AE24" s="20">
        <v>49.422416684716374</v>
      </c>
      <c r="AF24" s="20">
        <v>687.9006401908357</v>
      </c>
      <c r="AG24" s="20"/>
      <c r="AH24" s="32">
        <v>96.763787479192118</v>
      </c>
      <c r="AI24" s="32">
        <v>80.119129779082883</v>
      </c>
      <c r="AJ24" s="32">
        <v>16.644657700109228</v>
      </c>
      <c r="AK24" s="20">
        <v>6782.7318700248043</v>
      </c>
      <c r="AL24" s="20"/>
      <c r="AM24" s="20"/>
      <c r="AN24" s="20"/>
      <c r="AO24" s="20"/>
      <c r="AP24" s="20"/>
      <c r="AQ24" s="20">
        <v>209.01094678855523</v>
      </c>
      <c r="AR24" s="20"/>
      <c r="AS24" s="20">
        <v>186.64323600853945</v>
      </c>
    </row>
    <row r="25" spans="1:45" s="5" customFormat="1" ht="15.75" x14ac:dyDescent="0.25">
      <c r="A25" s="1">
        <v>922</v>
      </c>
      <c r="B25" s="4"/>
      <c r="C25" s="2" t="s">
        <v>51</v>
      </c>
      <c r="D25" s="2"/>
      <c r="E25" s="2"/>
      <c r="F25" s="2"/>
      <c r="G25" s="2"/>
      <c r="H25" s="19">
        <f>IF(SUM(I25:N25,R25:V25,AB25:AH25,AK25:AS25)=0,"",SUM(I25:N25,R25:V25,AB25:AH25,AK25:AS25))</f>
        <v>14.030821570061887</v>
      </c>
      <c r="I25" s="20"/>
      <c r="J25" s="20"/>
      <c r="K25" s="20"/>
      <c r="L25" s="20"/>
      <c r="M25" s="20"/>
      <c r="N25" s="20"/>
      <c r="O25" s="20"/>
      <c r="P25" s="20"/>
      <c r="Q25" s="20"/>
      <c r="R25" s="20"/>
      <c r="S25" s="20"/>
      <c r="T25" s="20"/>
      <c r="U25" s="32"/>
      <c r="V25" s="20"/>
      <c r="W25" s="20"/>
      <c r="X25" s="20"/>
      <c r="Y25" s="20"/>
      <c r="Z25" s="20"/>
      <c r="AA25" s="20"/>
      <c r="AB25" s="20"/>
      <c r="AC25" s="20"/>
      <c r="AD25" s="20"/>
      <c r="AE25" s="20">
        <v>14.030821570061887</v>
      </c>
      <c r="AF25" s="20"/>
      <c r="AG25" s="20"/>
      <c r="AH25" s="32"/>
      <c r="AI25" s="32"/>
      <c r="AJ25" s="32"/>
      <c r="AK25" s="20"/>
      <c r="AL25" s="20"/>
      <c r="AM25" s="20"/>
      <c r="AN25" s="20"/>
      <c r="AO25" s="20"/>
      <c r="AP25" s="20"/>
      <c r="AQ25" s="20"/>
      <c r="AR25" s="20"/>
      <c r="AS25" s="20"/>
    </row>
    <row r="26" spans="1:45" s="5" customFormat="1" ht="12.75" x14ac:dyDescent="0.2">
      <c r="A26" s="25"/>
      <c r="B26" s="25"/>
      <c r="C26" s="26"/>
      <c r="D26" s="26"/>
      <c r="E26" s="26"/>
      <c r="F26" s="26"/>
      <c r="G26" s="26"/>
      <c r="H26" s="33" t="str">
        <f>IF(SUM(I26:N26,R26:V26,AB26:AH26,AK26:AS26)=0,"",SUM(I26:N26,R26:V26,AB26:AH26,AK26:AS26))</f>
        <v/>
      </c>
      <c r="I26" s="27"/>
      <c r="J26" s="27"/>
      <c r="K26" s="27"/>
      <c r="L26" s="27"/>
      <c r="M26" s="27"/>
      <c r="N26" s="27"/>
      <c r="O26" s="27"/>
      <c r="P26" s="27"/>
      <c r="Q26" s="27"/>
      <c r="R26" s="27"/>
      <c r="S26" s="27"/>
      <c r="T26" s="27"/>
      <c r="U26" s="27"/>
      <c r="V26" s="27"/>
      <c r="W26" s="27"/>
      <c r="X26" s="27"/>
      <c r="Y26" s="27"/>
      <c r="Z26" s="27"/>
      <c r="AA26" s="27"/>
      <c r="AC26" s="27"/>
      <c r="AF26" s="27"/>
      <c r="AG26" s="27"/>
      <c r="AH26" s="27"/>
      <c r="AI26" s="27"/>
      <c r="AJ26" s="27"/>
      <c r="AK26" s="27"/>
      <c r="AL26" s="27"/>
      <c r="AM26" s="27"/>
      <c r="AN26" s="27"/>
      <c r="AO26" s="27"/>
      <c r="AP26" s="27"/>
      <c r="AS26" s="27"/>
    </row>
  </sheetData>
  <conditionalFormatting sqref="B13:B24">
    <cfRule type="cellIs" dxfId="366" priority="1" stopIfTrue="1" operator="equal">
      <formula>TRUE</formula>
    </cfRule>
    <cfRule type="cellIs" dxfId="365" priority="2" stopIfTrue="1" operator="equal">
      <formula>FALSE</formula>
    </cfRule>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7"/>
  <sheetViews>
    <sheetView zoomScale="70" zoomScaleNormal="70" workbookViewId="0">
      <selection activeCell="B3" sqref="B3"/>
    </sheetView>
  </sheetViews>
  <sheetFormatPr defaultRowHeight="15" x14ac:dyDescent="0.2"/>
  <cols>
    <col min="1" max="8" width="8.88671875" style="30"/>
    <col min="9" max="9" width="11.109375" style="30" bestFit="1" customWidth="1"/>
    <col min="10" max="10" width="15.33203125" style="30" bestFit="1" customWidth="1"/>
    <col min="11" max="11" width="10.109375" style="30" bestFit="1" customWidth="1"/>
    <col min="12" max="12" width="10.109375" style="30" customWidth="1"/>
    <col min="13" max="13" width="11.109375" style="30" hidden="1" customWidth="1"/>
    <col min="14" max="14" width="10.109375" style="30" bestFit="1" customWidth="1"/>
    <col min="15" max="15" width="8" style="30" bestFit="1" customWidth="1"/>
    <col min="16" max="16" width="12.77734375" style="30" customWidth="1"/>
    <col min="17" max="17" width="10.44140625" style="30" bestFit="1" customWidth="1"/>
    <col min="18" max="18" width="12.77734375" style="30" bestFit="1" customWidth="1"/>
    <col min="19" max="19" width="15.33203125" style="30" customWidth="1"/>
    <col min="20" max="20" width="8.21875" style="30" bestFit="1" customWidth="1"/>
    <col min="21" max="21" width="9.6640625" style="30" bestFit="1" customWidth="1"/>
    <col min="22" max="22" width="8" style="30" bestFit="1" customWidth="1"/>
    <col min="23" max="23" width="8.88671875" style="30" hidden="1" customWidth="1"/>
    <col min="24" max="24" width="9.6640625" style="30" bestFit="1" customWidth="1"/>
    <col min="25" max="25" width="11.33203125" style="30" customWidth="1"/>
    <col min="26" max="27" width="8" style="30" bestFit="1" customWidth="1"/>
    <col min="28" max="28" width="12" style="30" bestFit="1" customWidth="1"/>
    <col min="29" max="29" width="12.21875" style="30" bestFit="1" customWidth="1"/>
    <col min="30" max="30" width="10.109375" style="30" bestFit="1" customWidth="1"/>
    <col min="31" max="31" width="10.44140625" style="30" bestFit="1" customWidth="1"/>
    <col min="32" max="32" width="8.21875" style="30" bestFit="1" customWidth="1"/>
    <col min="33" max="33" width="13.44140625" style="30" customWidth="1"/>
    <col min="34" max="34" width="12" style="30" bestFit="1" customWidth="1"/>
    <col min="35" max="35" width="13.21875" style="30" customWidth="1"/>
    <col min="36" max="36" width="10.44140625" style="30" bestFit="1" customWidth="1"/>
    <col min="37" max="37" width="8.21875" style="30" bestFit="1" customWidth="1"/>
    <col min="38" max="42" width="8.88671875" style="30" hidden="1" customWidth="1"/>
    <col min="43" max="43" width="13" style="30" bestFit="1" customWidth="1"/>
    <col min="44" max="44" width="13" style="30" customWidth="1"/>
    <col min="45" max="45" width="10.88671875" style="30" bestFit="1" customWidth="1"/>
    <col min="46" max="16384" width="8.88671875" style="30"/>
  </cols>
  <sheetData>
    <row r="1" spans="1:45" s="2" customFormat="1" ht="24" customHeight="1" x14ac:dyDescent="0.25">
      <c r="A1" s="1" t="s">
        <v>154</v>
      </c>
      <c r="B1" s="1"/>
      <c r="H1" s="3"/>
      <c r="I1" s="3"/>
      <c r="J1" s="4"/>
      <c r="K1" s="4"/>
      <c r="L1" s="4"/>
      <c r="M1" s="4"/>
      <c r="N1" s="4"/>
      <c r="O1" s="4"/>
      <c r="P1" s="4"/>
      <c r="Q1" s="4"/>
      <c r="R1" s="4"/>
      <c r="S1" s="4"/>
      <c r="T1" s="4"/>
      <c r="U1" s="4"/>
      <c r="V1" s="4"/>
      <c r="W1" s="4"/>
      <c r="X1" s="4"/>
      <c r="Y1" s="4"/>
      <c r="Z1" s="4"/>
      <c r="AA1" s="4"/>
      <c r="AC1" s="4"/>
      <c r="AF1" s="4"/>
      <c r="AG1" s="4"/>
      <c r="AH1" s="4"/>
      <c r="AI1" s="4"/>
      <c r="AJ1" s="5"/>
      <c r="AK1" s="4"/>
      <c r="AL1" s="5"/>
      <c r="AM1" s="5"/>
      <c r="AN1" s="5"/>
      <c r="AO1" s="5"/>
      <c r="AP1" s="5"/>
      <c r="AS1" s="4"/>
    </row>
    <row r="2" spans="1:45" s="80" customFormat="1" ht="33.75" customHeight="1" x14ac:dyDescent="0.2">
      <c r="A2" s="79" t="s">
        <v>2</v>
      </c>
      <c r="B2" s="8"/>
      <c r="C2" s="26"/>
      <c r="D2" s="26"/>
      <c r="E2" s="26"/>
      <c r="F2" s="26"/>
      <c r="G2" s="26"/>
      <c r="H2" s="8"/>
      <c r="I2" s="8"/>
      <c r="J2" s="8"/>
      <c r="K2" s="8"/>
      <c r="L2" s="8"/>
      <c r="M2" s="8"/>
      <c r="O2" s="8"/>
      <c r="P2" s="8"/>
      <c r="Q2" s="8"/>
      <c r="R2" s="8"/>
      <c r="S2" s="8"/>
      <c r="T2" s="8"/>
      <c r="U2" s="8"/>
      <c r="V2" s="8"/>
      <c r="W2" s="8"/>
      <c r="X2" s="8"/>
      <c r="Y2" s="8"/>
      <c r="Z2" s="8"/>
      <c r="AA2" s="8"/>
      <c r="AB2" s="11"/>
      <c r="AC2" s="8"/>
      <c r="AD2" s="11"/>
      <c r="AE2" s="11"/>
      <c r="AF2" s="8"/>
      <c r="AG2" s="8"/>
      <c r="AH2" s="8"/>
      <c r="AI2" s="8"/>
      <c r="AJ2" s="8"/>
      <c r="AK2" s="8"/>
      <c r="AL2" s="8"/>
      <c r="AM2" s="8"/>
      <c r="AN2" s="8"/>
      <c r="AO2" s="8"/>
      <c r="AP2" s="8"/>
      <c r="AQ2" s="11"/>
      <c r="AR2" s="48"/>
      <c r="AS2" s="8"/>
    </row>
    <row r="3" spans="1:45" s="5" customFormat="1" ht="63" x14ac:dyDescent="0.2">
      <c r="A3" s="12" t="s">
        <v>3</v>
      </c>
      <c r="B3" s="13"/>
      <c r="C3" s="13" t="s">
        <v>4</v>
      </c>
      <c r="D3" s="13"/>
      <c r="E3" s="13"/>
      <c r="F3" s="13"/>
      <c r="G3" s="13"/>
      <c r="H3" s="14" t="s">
        <v>5</v>
      </c>
      <c r="I3" s="15" t="s">
        <v>6</v>
      </c>
      <c r="J3" s="15" t="s">
        <v>7</v>
      </c>
      <c r="K3" s="15" t="s">
        <v>8</v>
      </c>
      <c r="L3" s="15" t="s">
        <v>122</v>
      </c>
      <c r="M3" s="15"/>
      <c r="N3" s="15" t="s">
        <v>10</v>
      </c>
      <c r="O3" s="16" t="s">
        <v>11</v>
      </c>
      <c r="P3" s="16" t="s">
        <v>12</v>
      </c>
      <c r="Q3" s="16" t="s">
        <v>13</v>
      </c>
      <c r="R3" s="15" t="s">
        <v>14</v>
      </c>
      <c r="S3" s="15" t="s">
        <v>15</v>
      </c>
      <c r="T3" s="15" t="s">
        <v>16</v>
      </c>
      <c r="U3" s="15" t="s">
        <v>17</v>
      </c>
      <c r="V3" s="15" t="s">
        <v>18</v>
      </c>
      <c r="W3" s="15"/>
      <c r="X3" s="16" t="s">
        <v>19</v>
      </c>
      <c r="Y3" s="16" t="s">
        <v>20</v>
      </c>
      <c r="Z3" s="16" t="s">
        <v>21</v>
      </c>
      <c r="AA3" s="16" t="s">
        <v>22</v>
      </c>
      <c r="AB3" s="15" t="s">
        <v>160</v>
      </c>
      <c r="AC3" s="15" t="s">
        <v>24</v>
      </c>
      <c r="AD3" s="15" t="s">
        <v>25</v>
      </c>
      <c r="AE3" s="15" t="s">
        <v>26</v>
      </c>
      <c r="AF3" s="15" t="s">
        <v>27</v>
      </c>
      <c r="AG3" s="15" t="s">
        <v>123</v>
      </c>
      <c r="AH3" s="15" t="s">
        <v>28</v>
      </c>
      <c r="AI3" s="16" t="s">
        <v>12</v>
      </c>
      <c r="AJ3" s="16" t="s">
        <v>13</v>
      </c>
      <c r="AK3" s="15" t="s">
        <v>29</v>
      </c>
      <c r="AL3" s="15"/>
      <c r="AM3" s="15"/>
      <c r="AN3" s="15"/>
      <c r="AO3" s="15"/>
      <c r="AP3" s="15"/>
      <c r="AQ3" s="15" t="s">
        <v>30</v>
      </c>
      <c r="AR3" s="15" t="s">
        <v>126</v>
      </c>
      <c r="AS3" s="15" t="s">
        <v>31</v>
      </c>
    </row>
    <row r="4" spans="1:45" s="5" customFormat="1" ht="15.75" x14ac:dyDescent="0.2">
      <c r="A4" s="35"/>
      <c r="B4" s="35"/>
      <c r="C4" s="35"/>
      <c r="D4" s="35"/>
      <c r="E4" s="35"/>
      <c r="F4" s="35"/>
      <c r="G4" s="35"/>
      <c r="H4" s="151"/>
      <c r="I4" s="37"/>
      <c r="J4" s="37"/>
      <c r="K4" s="37"/>
      <c r="L4" s="37"/>
      <c r="M4" s="37"/>
      <c r="N4" s="37"/>
      <c r="O4" s="37"/>
      <c r="P4" s="37"/>
      <c r="Q4" s="37"/>
      <c r="R4" s="37"/>
      <c r="S4" s="37"/>
      <c r="T4" s="37"/>
      <c r="U4" s="37"/>
      <c r="V4" s="37"/>
      <c r="W4" s="37"/>
      <c r="X4" s="37"/>
      <c r="Y4" s="37"/>
      <c r="Z4" s="37"/>
      <c r="AA4" s="37"/>
      <c r="AB4" s="37"/>
      <c r="AC4" s="37"/>
      <c r="AD4" s="37"/>
      <c r="AE4" s="37"/>
      <c r="AF4" s="37"/>
      <c r="AG4" s="37"/>
      <c r="AH4" s="37"/>
      <c r="AI4" s="92"/>
      <c r="AJ4" s="92"/>
      <c r="AK4" s="92"/>
      <c r="AL4" s="92"/>
      <c r="AM4" s="92"/>
      <c r="AN4" s="92"/>
      <c r="AO4" s="92"/>
      <c r="AP4" s="92"/>
      <c r="AQ4" s="92"/>
      <c r="AR4" s="92"/>
      <c r="AS4" s="92"/>
    </row>
    <row r="5" spans="1:45" s="5" customFormat="1" ht="15.75" x14ac:dyDescent="0.25">
      <c r="A5" s="17">
        <v>925</v>
      </c>
      <c r="B5" s="17"/>
      <c r="C5" s="18" t="s">
        <v>32</v>
      </c>
      <c r="D5" s="18"/>
      <c r="E5" s="18"/>
      <c r="F5" s="18"/>
      <c r="G5" s="18"/>
      <c r="H5" s="19">
        <f t="shared" ref="H5:H26" si="0">IF(SUM(I5:N5,R5:V5,AB5:AH5,AK5:AS5)=0,"",SUM(I5:N5,R5:V5,AB5:AH5,AK5:AS5))</f>
        <v>163115.80000324553</v>
      </c>
      <c r="I5" s="20">
        <f t="shared" ref="I5:V5" si="1">SUM(I11,I23:I24,I7)</f>
        <v>5360.148158740084</v>
      </c>
      <c r="J5" s="20">
        <f t="shared" si="1"/>
        <v>582.23100192000038</v>
      </c>
      <c r="K5" s="20">
        <f t="shared" si="1"/>
        <v>2088.2668163797007</v>
      </c>
      <c r="L5" s="20">
        <f t="shared" si="1"/>
        <v>8.4069999999999965</v>
      </c>
      <c r="M5" s="20"/>
      <c r="N5" s="20">
        <f t="shared" si="1"/>
        <v>13763.242460740797</v>
      </c>
      <c r="O5" s="20">
        <f t="shared" si="1"/>
        <v>1463.4688412331682</v>
      </c>
      <c r="P5" s="20">
        <f t="shared" si="1"/>
        <v>7528.7259546972564</v>
      </c>
      <c r="Q5" s="20">
        <f t="shared" si="1"/>
        <v>4771.0476648103713</v>
      </c>
      <c r="R5" s="20">
        <f t="shared" si="1"/>
        <v>176.393889</v>
      </c>
      <c r="S5" s="20">
        <f t="shared" si="1"/>
        <v>10437.36192811</v>
      </c>
      <c r="T5" s="20">
        <f t="shared" si="1"/>
        <v>24177.032743999993</v>
      </c>
      <c r="U5" s="20">
        <f t="shared" si="1"/>
        <v>1186.5636150700009</v>
      </c>
      <c r="V5" s="20">
        <f t="shared" si="1"/>
        <v>3582.8260193500023</v>
      </c>
      <c r="W5" s="20"/>
      <c r="X5" s="20">
        <f>SUM(X11,X23:X24,X7)</f>
        <v>995.09117951016992</v>
      </c>
      <c r="Y5" s="20">
        <f>SUM(Y11,Y23:Y24,Y7)</f>
        <v>1854.0650250978522</v>
      </c>
      <c r="Z5" s="20">
        <f>SUM(Z11,Z23:Z24,Z7)</f>
        <v>557.09067134317763</v>
      </c>
      <c r="AA5" s="20">
        <f>SUM(AA11,AA23:AA24,AA7)</f>
        <v>176.57914339880199</v>
      </c>
      <c r="AB5" s="20">
        <v>873.16308704998505</v>
      </c>
      <c r="AC5" s="20">
        <f>SUM(AC11,AC23:AC24,AC7)</f>
        <v>4338.0295485261904</v>
      </c>
      <c r="AD5" s="20">
        <v>399.99203899000008</v>
      </c>
      <c r="AE5" s="20">
        <v>606.39532681999992</v>
      </c>
      <c r="AF5" s="20">
        <f t="shared" ref="AF5:AK5" si="2">SUM(AF11,AF23:AF24,AF7)</f>
        <v>7041.5234761999673</v>
      </c>
      <c r="AG5" s="20">
        <f t="shared" si="2"/>
        <v>160.55389873000004</v>
      </c>
      <c r="AH5" s="20">
        <f t="shared" si="2"/>
        <v>859.74400185000025</v>
      </c>
      <c r="AI5" s="20">
        <f t="shared" si="2"/>
        <v>696.8483203340719</v>
      </c>
      <c r="AJ5" s="20">
        <f t="shared" si="2"/>
        <v>162.89568151592806</v>
      </c>
      <c r="AK5" s="20">
        <f t="shared" si="2"/>
        <v>83110.340359949972</v>
      </c>
      <c r="AL5" s="20"/>
      <c r="AM5" s="20"/>
      <c r="AN5" s="20"/>
      <c r="AO5" s="20"/>
      <c r="AP5" s="20"/>
      <c r="AQ5" s="20">
        <v>2217.6461621588205</v>
      </c>
      <c r="AR5" s="20">
        <f>SUM(AR11,AR23:AR24,AR7)</f>
        <v>5.8574696600000022</v>
      </c>
      <c r="AS5" s="20">
        <f>SUM(AS11,AS23:AS24,AS7)</f>
        <v>2140.0810000000024</v>
      </c>
    </row>
    <row r="6" spans="1:45" s="5" customFormat="1" ht="15.75" x14ac:dyDescent="0.25">
      <c r="A6" s="17"/>
      <c r="B6" s="17"/>
      <c r="C6" s="18"/>
      <c r="D6" s="18"/>
      <c r="E6" s="18"/>
      <c r="F6" s="18"/>
      <c r="G6" s="18"/>
      <c r="H6" s="21" t="str">
        <f t="shared" si="0"/>
        <v/>
      </c>
      <c r="I6" s="22"/>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row>
    <row r="7" spans="1:45" s="5" customFormat="1" ht="15.75" x14ac:dyDescent="0.25">
      <c r="A7" s="4"/>
      <c r="B7" s="4"/>
      <c r="C7" s="2" t="s">
        <v>33</v>
      </c>
      <c r="D7" s="2"/>
      <c r="E7" s="2"/>
      <c r="F7" s="2"/>
      <c r="G7" s="2"/>
      <c r="H7" s="34">
        <f t="shared" si="0"/>
        <v>3600.6383947376307</v>
      </c>
      <c r="I7" s="23">
        <v>5.9388008020397347</v>
      </c>
      <c r="J7" s="23">
        <v>19.897399845793611</v>
      </c>
      <c r="K7" s="23">
        <v>1.0010264415925516</v>
      </c>
      <c r="L7" s="23">
        <v>0</v>
      </c>
      <c r="M7" s="23"/>
      <c r="N7" s="23">
        <v>13.702305472355858</v>
      </c>
      <c r="O7" s="23">
        <v>0.81258005881460715</v>
      </c>
      <c r="P7" s="23">
        <v>5.528063105879089</v>
      </c>
      <c r="Q7" s="23">
        <v>7.3616623076621606</v>
      </c>
      <c r="R7" s="23">
        <v>0</v>
      </c>
      <c r="S7" s="23">
        <v>21.796001639175817</v>
      </c>
      <c r="T7" s="23">
        <v>0</v>
      </c>
      <c r="U7" s="24">
        <v>9.5142361471032384</v>
      </c>
      <c r="V7" s="23">
        <v>0.11316505639059778</v>
      </c>
      <c r="W7" s="23"/>
      <c r="X7" s="23">
        <v>4.0026957885482592E-2</v>
      </c>
      <c r="Y7" s="23">
        <v>7.3138098505115184E-2</v>
      </c>
      <c r="Z7" s="23">
        <v>0</v>
      </c>
      <c r="AA7" s="23">
        <v>0</v>
      </c>
      <c r="AB7" s="23">
        <v>17.733354369082651</v>
      </c>
      <c r="AC7" s="23">
        <v>0.80576236786328392</v>
      </c>
      <c r="AD7" s="23">
        <v>1.3909613635294471</v>
      </c>
      <c r="AE7" s="23">
        <v>0</v>
      </c>
      <c r="AF7" s="23">
        <v>0.51935359771297007</v>
      </c>
      <c r="AG7" s="23">
        <v>0.29682439547998435</v>
      </c>
      <c r="AH7" s="24">
        <v>1.3958729528220633</v>
      </c>
      <c r="AI7" s="24">
        <v>1.1262533399072643</v>
      </c>
      <c r="AJ7" s="24">
        <v>0.26961961291479897</v>
      </c>
      <c r="AK7" s="23">
        <v>3481.0106828642861</v>
      </c>
      <c r="AL7" s="23"/>
      <c r="AM7" s="23"/>
      <c r="AN7" s="23"/>
      <c r="AO7" s="23"/>
      <c r="AP7" s="23"/>
      <c r="AQ7" s="23">
        <v>3.7866474224026709</v>
      </c>
      <c r="AR7" s="23">
        <v>0</v>
      </c>
      <c r="AS7" s="23">
        <v>21.736000000000001</v>
      </c>
    </row>
    <row r="8" spans="1:45" s="5" customFormat="1" ht="15.75" x14ac:dyDescent="0.25">
      <c r="A8" s="25"/>
      <c r="B8" s="25"/>
      <c r="C8" s="18"/>
      <c r="D8" s="26"/>
      <c r="E8" s="26"/>
      <c r="F8" s="26"/>
      <c r="G8" s="26"/>
      <c r="H8" s="19" t="str">
        <f t="shared" si="0"/>
        <v/>
      </c>
      <c r="I8" s="20"/>
      <c r="J8" s="20"/>
      <c r="K8" s="20"/>
      <c r="L8" s="20"/>
      <c r="M8" s="20"/>
      <c r="N8" s="20"/>
      <c r="O8" s="20"/>
      <c r="P8" s="20"/>
      <c r="Q8" s="20"/>
      <c r="R8" s="20"/>
      <c r="S8" s="20"/>
      <c r="T8" s="20"/>
      <c r="U8" s="27"/>
      <c r="V8" s="20"/>
      <c r="W8" s="20"/>
      <c r="X8" s="20"/>
      <c r="Y8" s="20"/>
      <c r="Z8" s="20"/>
      <c r="AA8" s="20"/>
      <c r="AB8" s="20"/>
      <c r="AC8" s="20"/>
      <c r="AD8" s="23"/>
      <c r="AE8" s="20"/>
      <c r="AF8" s="20"/>
      <c r="AG8" s="20"/>
      <c r="AH8" s="27"/>
      <c r="AI8" s="27"/>
      <c r="AJ8" s="27"/>
      <c r="AK8" s="20"/>
      <c r="AL8" s="20"/>
      <c r="AM8" s="20"/>
      <c r="AN8" s="20"/>
      <c r="AO8" s="20"/>
      <c r="AP8" s="20"/>
      <c r="AQ8" s="20"/>
      <c r="AR8" s="20"/>
      <c r="AS8" s="20"/>
    </row>
    <row r="9" spans="1:45" s="5" customFormat="1" ht="15.75" x14ac:dyDescent="0.25">
      <c r="A9" s="17">
        <v>941</v>
      </c>
      <c r="B9" s="17"/>
      <c r="C9" s="18" t="s">
        <v>34</v>
      </c>
      <c r="D9" s="18"/>
      <c r="E9" s="18"/>
      <c r="F9" s="18"/>
      <c r="G9" s="18"/>
      <c r="H9" s="19">
        <f t="shared" si="0"/>
        <v>145118.64579130593</v>
      </c>
      <c r="I9" s="20">
        <f t="shared" ref="I9:V9" si="3">SUM(I11,I23)</f>
        <v>4873.4775732159742</v>
      </c>
      <c r="J9" s="20">
        <f t="shared" si="3"/>
        <v>505.22943358099212</v>
      </c>
      <c r="K9" s="20">
        <f t="shared" si="3"/>
        <v>1904.8549201213589</v>
      </c>
      <c r="L9" s="20">
        <f t="shared" si="3"/>
        <v>7.5406439628482937</v>
      </c>
      <c r="M9" s="20"/>
      <c r="N9" s="20">
        <f t="shared" si="3"/>
        <v>12276.179582552884</v>
      </c>
      <c r="O9" s="20">
        <f t="shared" si="3"/>
        <v>1344.3952618974342</v>
      </c>
      <c r="P9" s="20">
        <f t="shared" si="3"/>
        <v>6695.2879150701938</v>
      </c>
      <c r="Q9" s="20">
        <f t="shared" si="3"/>
        <v>4236.4964055852543</v>
      </c>
      <c r="R9" s="20">
        <f t="shared" si="3"/>
        <v>147.69367399999999</v>
      </c>
      <c r="S9" s="20">
        <f t="shared" si="3"/>
        <v>9205.4262095459835</v>
      </c>
      <c r="T9" s="20">
        <f t="shared" si="3"/>
        <v>22406.850374999991</v>
      </c>
      <c r="U9" s="20">
        <f t="shared" si="3"/>
        <v>1077.8936476173642</v>
      </c>
      <c r="V9" s="20">
        <f t="shared" si="3"/>
        <v>3269.3216349553095</v>
      </c>
      <c r="W9" s="20"/>
      <c r="X9" s="20">
        <f>SUM(X11,X23)</f>
        <v>896.65411412920139</v>
      </c>
      <c r="Y9" s="20">
        <f>SUM(Y11,Y23)</f>
        <v>1706.9497683816749</v>
      </c>
      <c r="Z9" s="20">
        <f>SUM(Z11,Z23)</f>
        <v>502.70986547539803</v>
      </c>
      <c r="AA9" s="20">
        <f>SUM(AA11,AA23)</f>
        <v>163.00788696903516</v>
      </c>
      <c r="AB9" s="20">
        <v>766.80843097489708</v>
      </c>
      <c r="AC9" s="20">
        <f>SUM(AC11,AC23)</f>
        <v>3928.5080101371091</v>
      </c>
      <c r="AD9" s="20">
        <v>371.54398184192695</v>
      </c>
      <c r="AE9" s="20">
        <v>543.02261796632706</v>
      </c>
      <c r="AF9" s="20">
        <f t="shared" ref="AF9:AK9" si="4">SUM(AF11,AF23)</f>
        <v>6403.8596381440921</v>
      </c>
      <c r="AG9" s="20">
        <f t="shared" si="4"/>
        <v>140.20020083752857</v>
      </c>
      <c r="AH9" s="20">
        <f t="shared" si="4"/>
        <v>767.3945081907533</v>
      </c>
      <c r="AI9" s="20">
        <f t="shared" si="4"/>
        <v>621.76305350136431</v>
      </c>
      <c r="AJ9" s="20">
        <f t="shared" si="4"/>
        <v>145.63145468938879</v>
      </c>
      <c r="AK9" s="20">
        <f t="shared" si="4"/>
        <v>72578.097237942828</v>
      </c>
      <c r="AL9" s="20"/>
      <c r="AM9" s="20"/>
      <c r="AN9" s="20"/>
      <c r="AO9" s="20"/>
      <c r="AP9" s="20"/>
      <c r="AQ9" s="20">
        <v>2006.7138589833262</v>
      </c>
      <c r="AR9" s="20">
        <f>SUM(AR11,AR23)</f>
        <v>5.6679889695653625</v>
      </c>
      <c r="AS9" s="20">
        <f>SUM(AS11,AS23)</f>
        <v>1932.3616227648442</v>
      </c>
    </row>
    <row r="10" spans="1:45" s="5" customFormat="1" ht="15.75" x14ac:dyDescent="0.25">
      <c r="A10" s="25"/>
      <c r="B10" s="25"/>
      <c r="C10" s="26"/>
      <c r="D10" s="26"/>
      <c r="E10" s="26"/>
      <c r="F10" s="26"/>
      <c r="G10" s="26"/>
      <c r="H10" s="19" t="str">
        <f t="shared" si="0"/>
        <v/>
      </c>
      <c r="I10" s="20"/>
      <c r="J10" s="20"/>
      <c r="K10" s="20"/>
      <c r="L10" s="20"/>
      <c r="M10" s="20"/>
      <c r="N10" s="20"/>
      <c r="O10" s="20"/>
      <c r="P10" s="20"/>
      <c r="Q10" s="20"/>
      <c r="R10" s="20"/>
      <c r="S10" s="20"/>
      <c r="T10" s="20"/>
      <c r="U10" s="28"/>
      <c r="V10" s="20"/>
      <c r="W10" s="20"/>
      <c r="X10" s="20"/>
      <c r="Y10" s="20"/>
      <c r="Z10" s="20"/>
      <c r="AA10" s="20"/>
      <c r="AB10" s="20"/>
      <c r="AC10" s="20"/>
      <c r="AD10" s="20"/>
      <c r="AE10" s="20"/>
      <c r="AF10" s="20"/>
      <c r="AG10" s="20"/>
      <c r="AH10" s="28"/>
      <c r="AI10" s="28"/>
      <c r="AJ10" s="28"/>
      <c r="AK10" s="20"/>
      <c r="AL10" s="20"/>
      <c r="AM10" s="20"/>
      <c r="AN10" s="20"/>
      <c r="AO10" s="20"/>
      <c r="AP10" s="20"/>
      <c r="AQ10" s="20"/>
      <c r="AR10" s="20"/>
      <c r="AS10" s="20"/>
    </row>
    <row r="11" spans="1:45" s="5" customFormat="1" ht="15.75" x14ac:dyDescent="0.25">
      <c r="A11" s="17">
        <v>921</v>
      </c>
      <c r="B11" s="17"/>
      <c r="C11" s="17" t="s">
        <v>35</v>
      </c>
      <c r="D11" s="18"/>
      <c r="E11" s="18"/>
      <c r="F11" s="18"/>
      <c r="G11" s="18"/>
      <c r="H11" s="19">
        <f t="shared" si="0"/>
        <v>136190.56155176196</v>
      </c>
      <c r="I11" s="20">
        <f t="shared" ref="I11:V11" si="5">SUM(I13:I21)</f>
        <v>4488.6069987124574</v>
      </c>
      <c r="J11" s="20">
        <f t="shared" si="5"/>
        <v>474.74720634164748</v>
      </c>
      <c r="K11" s="20">
        <f t="shared" si="5"/>
        <v>1775.3029218008255</v>
      </c>
      <c r="L11" s="20">
        <f t="shared" si="5"/>
        <v>7.3175479876160958</v>
      </c>
      <c r="M11" s="20"/>
      <c r="N11" s="20">
        <f t="shared" si="5"/>
        <v>11237.967010066948</v>
      </c>
      <c r="O11" s="20">
        <f t="shared" si="5"/>
        <v>1262.3392126729977</v>
      </c>
      <c r="P11" s="20">
        <f t="shared" si="5"/>
        <v>6189.2652909377384</v>
      </c>
      <c r="Q11" s="20">
        <f t="shared" si="5"/>
        <v>3786.3625064562107</v>
      </c>
      <c r="R11" s="20">
        <f t="shared" si="5"/>
        <v>139.96949799999999</v>
      </c>
      <c r="S11" s="20">
        <f t="shared" si="5"/>
        <v>8558.9577663413984</v>
      </c>
      <c r="T11" s="20">
        <f t="shared" si="5"/>
        <v>21402.957300999991</v>
      </c>
      <c r="U11" s="20">
        <f t="shared" si="5"/>
        <v>969.12458522821066</v>
      </c>
      <c r="V11" s="20">
        <f t="shared" si="5"/>
        <v>3051.849145991861</v>
      </c>
      <c r="W11" s="20"/>
      <c r="X11" s="20">
        <f>SUM(X13:X21)</f>
        <v>825.31246598568043</v>
      </c>
      <c r="Y11" s="20">
        <f>SUM(Y13:Y21)</f>
        <v>1607.0038141763109</v>
      </c>
      <c r="Z11" s="20">
        <f>SUM(Z13:Z21)</f>
        <v>466.27594232746151</v>
      </c>
      <c r="AA11" s="20">
        <f>SUM(AA13:AA21)</f>
        <v>153.25692350240826</v>
      </c>
      <c r="AB11" s="20">
        <v>706.16945306051593</v>
      </c>
      <c r="AC11" s="20">
        <f>SUM(AC13:AC21)</f>
        <v>3692.1175609143897</v>
      </c>
      <c r="AD11" s="20">
        <v>354.28729557729571</v>
      </c>
      <c r="AE11" s="20">
        <v>510.88696315357186</v>
      </c>
      <c r="AF11" s="20">
        <f t="shared" ref="AF11:AK11" si="6">SUM(AF13:AF21)</f>
        <v>5986.970977879575</v>
      </c>
      <c r="AG11" s="20">
        <f t="shared" si="6"/>
        <v>131.887269022021</v>
      </c>
      <c r="AH11" s="20">
        <f t="shared" si="6"/>
        <v>710.14549314469559</v>
      </c>
      <c r="AI11" s="20">
        <f t="shared" si="6"/>
        <v>577.72591495121753</v>
      </c>
      <c r="AJ11" s="20">
        <f t="shared" si="6"/>
        <v>132.41957819347789</v>
      </c>
      <c r="AK11" s="20">
        <f t="shared" si="6"/>
        <v>68256.478495536066</v>
      </c>
      <c r="AL11" s="20"/>
      <c r="AM11" s="20"/>
      <c r="AN11" s="20"/>
      <c r="AO11" s="20"/>
      <c r="AP11" s="20"/>
      <c r="AQ11" s="20">
        <v>1913.1584253580249</v>
      </c>
      <c r="AR11" s="20">
        <f>SUM(AR13:AR21)</f>
        <v>5.661113763090956</v>
      </c>
      <c r="AS11" s="20">
        <f>SUM(AS13:AS21)</f>
        <v>1815.998522881742</v>
      </c>
    </row>
    <row r="12" spans="1:45" s="5" customFormat="1" ht="15.75" x14ac:dyDescent="0.25">
      <c r="A12" s="29"/>
      <c r="B12" s="29"/>
      <c r="C12" s="39"/>
      <c r="D12" s="30"/>
      <c r="E12" s="30"/>
      <c r="F12" s="30"/>
      <c r="G12" s="30"/>
      <c r="H12" s="19" t="str">
        <f t="shared" si="0"/>
        <v/>
      </c>
      <c r="I12" s="20"/>
      <c r="J12" s="20"/>
      <c r="K12" s="20"/>
      <c r="L12" s="20"/>
      <c r="M12" s="20"/>
      <c r="N12" s="20"/>
      <c r="O12" s="20"/>
      <c r="P12" s="20"/>
      <c r="Q12" s="20"/>
      <c r="R12" s="20"/>
      <c r="S12" s="20"/>
      <c r="T12" s="20"/>
      <c r="U12" s="31"/>
      <c r="V12" s="20"/>
      <c r="W12" s="20"/>
      <c r="X12" s="20"/>
      <c r="Y12" s="20"/>
      <c r="Z12" s="20"/>
      <c r="AA12" s="20"/>
      <c r="AB12" s="20"/>
      <c r="AC12" s="20"/>
      <c r="AD12" s="20"/>
      <c r="AE12" s="20"/>
      <c r="AF12" s="20"/>
      <c r="AG12" s="20"/>
      <c r="AH12" s="31"/>
      <c r="AI12" s="31"/>
      <c r="AJ12" s="31"/>
      <c r="AK12" s="20"/>
      <c r="AL12" s="20"/>
      <c r="AM12" s="20"/>
      <c r="AN12" s="20"/>
      <c r="AO12" s="20"/>
      <c r="AP12" s="20"/>
      <c r="AQ12" s="20"/>
      <c r="AR12" s="20"/>
      <c r="AS12" s="20"/>
    </row>
    <row r="13" spans="1:45" s="5" customFormat="1" ht="15.75" x14ac:dyDescent="0.25">
      <c r="A13" s="4" t="s">
        <v>36</v>
      </c>
      <c r="B13" s="4"/>
      <c r="C13" s="40" t="s">
        <v>164</v>
      </c>
      <c r="D13" s="2"/>
      <c r="E13" s="2"/>
      <c r="F13" s="2"/>
      <c r="G13" s="2"/>
      <c r="H13" s="19">
        <f t="shared" si="0"/>
        <v>7588.7342937272006</v>
      </c>
      <c r="I13" s="20">
        <v>249.95964644733573</v>
      </c>
      <c r="J13" s="20">
        <v>26.279980132463436</v>
      </c>
      <c r="K13" s="20">
        <v>119.93956339907156</v>
      </c>
      <c r="L13" s="20">
        <v>0</v>
      </c>
      <c r="M13" s="20"/>
      <c r="N13" s="20">
        <v>763.22839336292077</v>
      </c>
      <c r="O13" s="20">
        <v>69.527388795061725</v>
      </c>
      <c r="P13" s="20">
        <v>398.31689845587368</v>
      </c>
      <c r="Q13" s="20">
        <v>295.38410611198532</v>
      </c>
      <c r="R13" s="20">
        <v>7.2977379999999989</v>
      </c>
      <c r="S13" s="20">
        <v>575.81946382359934</v>
      </c>
      <c r="T13" s="20">
        <v>1055.1922509999999</v>
      </c>
      <c r="U13" s="32">
        <v>56.332261028075337</v>
      </c>
      <c r="V13" s="20">
        <v>191.49478803074851</v>
      </c>
      <c r="W13" s="20"/>
      <c r="X13" s="20">
        <v>46.714159667234497</v>
      </c>
      <c r="Y13" s="20">
        <v>97.755367926226654</v>
      </c>
      <c r="Z13" s="20">
        <v>37.26419150023127</v>
      </c>
      <c r="AA13" s="20">
        <v>9.7610689370560912</v>
      </c>
      <c r="AB13" s="20">
        <v>95.159907752861983</v>
      </c>
      <c r="AC13" s="20">
        <v>270.93879184355706</v>
      </c>
      <c r="AD13" s="20">
        <v>12.64427375095222</v>
      </c>
      <c r="AE13" s="20">
        <v>26.277478889256145</v>
      </c>
      <c r="AF13" s="20">
        <v>352.67224339961501</v>
      </c>
      <c r="AG13" s="20">
        <v>14.684239355880733</v>
      </c>
      <c r="AH13" s="32">
        <v>47.818997358552494</v>
      </c>
      <c r="AI13" s="32">
        <v>38.569816277315809</v>
      </c>
      <c r="AJ13" s="32">
        <v>9.2491810812366886</v>
      </c>
      <c r="AK13" s="20">
        <v>3538.5372517953228</v>
      </c>
      <c r="AL13" s="20"/>
      <c r="AM13" s="20"/>
      <c r="AN13" s="20"/>
      <c r="AO13" s="20"/>
      <c r="AP13" s="20"/>
      <c r="AQ13" s="20">
        <v>90.296477913976219</v>
      </c>
      <c r="AR13" s="20">
        <v>8.9377684167282947E-3</v>
      </c>
      <c r="AS13" s="20">
        <v>94.151608674593462</v>
      </c>
    </row>
    <row r="14" spans="1:45" s="5" customFormat="1" ht="15.75" x14ac:dyDescent="0.25">
      <c r="A14" s="4" t="s">
        <v>37</v>
      </c>
      <c r="B14" s="4"/>
      <c r="C14" s="40" t="s">
        <v>166</v>
      </c>
      <c r="D14" s="2"/>
      <c r="E14" s="2"/>
      <c r="F14" s="2"/>
      <c r="G14" s="2"/>
      <c r="H14" s="19">
        <f t="shared" si="0"/>
        <v>19725.509256211513</v>
      </c>
      <c r="I14" s="20">
        <v>717.61095401545515</v>
      </c>
      <c r="J14" s="20">
        <v>70.716119096535934</v>
      </c>
      <c r="K14" s="20">
        <v>293.16372138223471</v>
      </c>
      <c r="L14" s="20">
        <v>0.17847678018575844</v>
      </c>
      <c r="M14" s="20"/>
      <c r="N14" s="20">
        <v>2059.0091029582418</v>
      </c>
      <c r="O14" s="20">
        <v>180.89376912912422</v>
      </c>
      <c r="P14" s="20">
        <v>1093.4556879971749</v>
      </c>
      <c r="Q14" s="20">
        <v>784.65964583194227</v>
      </c>
      <c r="R14" s="20">
        <v>17.797455999999997</v>
      </c>
      <c r="S14" s="20">
        <v>1632.3288747642496</v>
      </c>
      <c r="T14" s="20">
        <v>2692.425401</v>
      </c>
      <c r="U14" s="32">
        <v>137.62851369689147</v>
      </c>
      <c r="V14" s="20">
        <v>483.90383663113005</v>
      </c>
      <c r="W14" s="20"/>
      <c r="X14" s="20">
        <v>129.49706230653678</v>
      </c>
      <c r="Y14" s="20">
        <v>247.98105190544265</v>
      </c>
      <c r="Z14" s="20">
        <v>84.722560181396389</v>
      </c>
      <c r="AA14" s="20">
        <v>21.703162237754171</v>
      </c>
      <c r="AB14" s="20">
        <v>128.88965716564533</v>
      </c>
      <c r="AC14" s="20">
        <v>563.86431800984974</v>
      </c>
      <c r="AD14" s="20">
        <v>40.364547389915664</v>
      </c>
      <c r="AE14" s="20">
        <v>67.843672768624955</v>
      </c>
      <c r="AF14" s="20">
        <v>917.39545152192011</v>
      </c>
      <c r="AG14" s="20">
        <v>34.010606884723103</v>
      </c>
      <c r="AH14" s="32">
        <v>118.86178237422642</v>
      </c>
      <c r="AI14" s="32">
        <v>95.208176633875155</v>
      </c>
      <c r="AJ14" s="32">
        <v>23.653605740351274</v>
      </c>
      <c r="AK14" s="20">
        <v>9268.5282224113671</v>
      </c>
      <c r="AL14" s="20"/>
      <c r="AM14" s="20"/>
      <c r="AN14" s="20"/>
      <c r="AO14" s="20"/>
      <c r="AP14" s="20"/>
      <c r="AQ14" s="20">
        <v>229.43774651135797</v>
      </c>
      <c r="AR14" s="20">
        <v>5.3057343404288915</v>
      </c>
      <c r="AS14" s="20">
        <v>246.24506050852759</v>
      </c>
    </row>
    <row r="15" spans="1:45" s="5" customFormat="1" ht="15.75" x14ac:dyDescent="0.25">
      <c r="A15" s="4" t="s">
        <v>38</v>
      </c>
      <c r="B15" s="4"/>
      <c r="C15" s="40" t="s">
        <v>39</v>
      </c>
      <c r="D15" s="2"/>
      <c r="E15" s="2"/>
      <c r="F15" s="2"/>
      <c r="G15" s="2"/>
      <c r="H15" s="19">
        <f t="shared" si="0"/>
        <v>13534.932344589921</v>
      </c>
      <c r="I15" s="20">
        <v>405.91921829717853</v>
      </c>
      <c r="J15" s="20">
        <v>47.740238777120268</v>
      </c>
      <c r="K15" s="20">
        <v>196.31524445746888</v>
      </c>
      <c r="L15" s="20">
        <v>4.0938111455108341</v>
      </c>
      <c r="M15" s="20"/>
      <c r="N15" s="20">
        <v>1250.9192767829472</v>
      </c>
      <c r="O15" s="20">
        <v>120.76440232622497</v>
      </c>
      <c r="P15" s="20">
        <v>665.15395190399636</v>
      </c>
      <c r="Q15" s="20">
        <v>465.00092255272591</v>
      </c>
      <c r="R15" s="20">
        <v>10.412444999999998</v>
      </c>
      <c r="S15" s="20">
        <v>947.26487437061724</v>
      </c>
      <c r="T15" s="20">
        <v>1727.810841</v>
      </c>
      <c r="U15" s="32">
        <v>97.569558775509904</v>
      </c>
      <c r="V15" s="20">
        <v>306.78263836949554</v>
      </c>
      <c r="W15" s="20"/>
      <c r="X15" s="20">
        <v>65.157154741830439</v>
      </c>
      <c r="Y15" s="20">
        <v>166.22776108089394</v>
      </c>
      <c r="Z15" s="20">
        <v>55.374065274201392</v>
      </c>
      <c r="AA15" s="20">
        <v>20.023657272569739</v>
      </c>
      <c r="AB15" s="20">
        <v>92.522639667203549</v>
      </c>
      <c r="AC15" s="20">
        <v>490.0047489783725</v>
      </c>
      <c r="AD15" s="20">
        <v>29.050749750382451</v>
      </c>
      <c r="AE15" s="20">
        <v>50.782828334703275</v>
      </c>
      <c r="AF15" s="20">
        <v>592.30024892215283</v>
      </c>
      <c r="AG15" s="20">
        <v>15.846709156632411</v>
      </c>
      <c r="AH15" s="32">
        <v>78.249094571354462</v>
      </c>
      <c r="AI15" s="32">
        <v>63.272029326834229</v>
      </c>
      <c r="AJ15" s="32">
        <v>14.977065244520233</v>
      </c>
      <c r="AK15" s="20">
        <v>6839.3741643195535</v>
      </c>
      <c r="AL15" s="20"/>
      <c r="AM15" s="20"/>
      <c r="AN15" s="20"/>
      <c r="AO15" s="20"/>
      <c r="AP15" s="20"/>
      <c r="AQ15" s="20">
        <v>170.42513389174948</v>
      </c>
      <c r="AR15" s="20">
        <v>2.3650710271957948E-2</v>
      </c>
      <c r="AS15" s="20">
        <v>181.5242293116944</v>
      </c>
    </row>
    <row r="16" spans="1:45" s="5" customFormat="1" ht="15.75" x14ac:dyDescent="0.25">
      <c r="A16" s="4" t="s">
        <v>40</v>
      </c>
      <c r="B16" s="4"/>
      <c r="C16" s="40" t="s">
        <v>41</v>
      </c>
      <c r="D16" s="2"/>
      <c r="E16" s="2"/>
      <c r="F16" s="2"/>
      <c r="G16" s="2"/>
      <c r="H16" s="19">
        <f t="shared" si="0"/>
        <v>11489.34870823289</v>
      </c>
      <c r="I16" s="20">
        <v>392.98177200427961</v>
      </c>
      <c r="J16" s="20">
        <v>42.136847191427819</v>
      </c>
      <c r="K16" s="20">
        <v>155.81735079615402</v>
      </c>
      <c r="L16" s="20">
        <v>2.4540557275541786</v>
      </c>
      <c r="M16" s="20"/>
      <c r="N16" s="20">
        <v>999.13751562045445</v>
      </c>
      <c r="O16" s="20">
        <v>112.74783523301683</v>
      </c>
      <c r="P16" s="20">
        <v>536.88801507386256</v>
      </c>
      <c r="Q16" s="20">
        <v>349.50166531357496</v>
      </c>
      <c r="R16" s="20">
        <v>6.3250720000000005</v>
      </c>
      <c r="S16" s="20">
        <v>721.99905563814491</v>
      </c>
      <c r="T16" s="20">
        <v>1279.106037</v>
      </c>
      <c r="U16" s="32">
        <v>71.963723848515983</v>
      </c>
      <c r="V16" s="20">
        <v>231.1517614409301</v>
      </c>
      <c r="W16" s="20"/>
      <c r="X16" s="20">
        <v>53.349124435818176</v>
      </c>
      <c r="Y16" s="20">
        <v>126.89358250331114</v>
      </c>
      <c r="Z16" s="20">
        <v>39.66273520788841</v>
      </c>
      <c r="AA16" s="20">
        <v>11.246319293912393</v>
      </c>
      <c r="AB16" s="20">
        <v>88.684959901176427</v>
      </c>
      <c r="AC16" s="20">
        <v>301.61061700630046</v>
      </c>
      <c r="AD16" s="20">
        <v>31.052674624777868</v>
      </c>
      <c r="AE16" s="20">
        <v>44.529631486725208</v>
      </c>
      <c r="AF16" s="20">
        <v>481.19259485176593</v>
      </c>
      <c r="AG16" s="20">
        <v>9.1800230464543784</v>
      </c>
      <c r="AH16" s="32">
        <v>68.396479964970439</v>
      </c>
      <c r="AI16" s="32">
        <v>56.223804606155639</v>
      </c>
      <c r="AJ16" s="32">
        <v>12.172675358814811</v>
      </c>
      <c r="AK16" s="20">
        <v>6229.7935357600218</v>
      </c>
      <c r="AL16" s="20"/>
      <c r="AM16" s="20"/>
      <c r="AN16" s="20"/>
      <c r="AO16" s="20"/>
      <c r="AP16" s="20"/>
      <c r="AQ16" s="20">
        <v>170.30899424401491</v>
      </c>
      <c r="AR16" s="20">
        <v>1.1275338618026463E-2</v>
      </c>
      <c r="AS16" s="20">
        <v>161.51473074060468</v>
      </c>
    </row>
    <row r="17" spans="1:45" s="5" customFormat="1" ht="15.75" x14ac:dyDescent="0.25">
      <c r="A17" s="4" t="s">
        <v>42</v>
      </c>
      <c r="B17" s="4"/>
      <c r="C17" s="40" t="s">
        <v>43</v>
      </c>
      <c r="D17" s="2"/>
      <c r="E17" s="2"/>
      <c r="F17" s="2"/>
      <c r="G17" s="2"/>
      <c r="H17" s="19">
        <f t="shared" si="0"/>
        <v>14813.469229692282</v>
      </c>
      <c r="I17" s="20">
        <v>549.45360975415349</v>
      </c>
      <c r="J17" s="20">
        <v>54.170675878253221</v>
      </c>
      <c r="K17" s="20">
        <v>221.13722811867527</v>
      </c>
      <c r="L17" s="20">
        <v>0</v>
      </c>
      <c r="M17" s="20"/>
      <c r="N17" s="20">
        <v>1311.3287552382908</v>
      </c>
      <c r="O17" s="20">
        <v>149.64851455592949</v>
      </c>
      <c r="P17" s="20">
        <v>690.23429098994563</v>
      </c>
      <c r="Q17" s="20">
        <v>471.44594969241575</v>
      </c>
      <c r="R17" s="20">
        <v>12.046586</v>
      </c>
      <c r="S17" s="20">
        <v>907.8201330122115</v>
      </c>
      <c r="T17" s="20">
        <v>1977.0775959999999</v>
      </c>
      <c r="U17" s="32">
        <v>123.8240115957274</v>
      </c>
      <c r="V17" s="20">
        <v>355.57375537290784</v>
      </c>
      <c r="W17" s="20"/>
      <c r="X17" s="20">
        <v>82.366322758483562</v>
      </c>
      <c r="Y17" s="20">
        <v>193.09969882708774</v>
      </c>
      <c r="Z17" s="20">
        <v>62.74989291479946</v>
      </c>
      <c r="AA17" s="20">
        <v>17.357840872537082</v>
      </c>
      <c r="AB17" s="20">
        <v>83.928783319109641</v>
      </c>
      <c r="AC17" s="20">
        <v>488.3100839557311</v>
      </c>
      <c r="AD17" s="20">
        <v>30.968689907728422</v>
      </c>
      <c r="AE17" s="20">
        <v>55.665162053461685</v>
      </c>
      <c r="AF17" s="20">
        <v>699.06347768179717</v>
      </c>
      <c r="AG17" s="20">
        <v>11.368230168914323</v>
      </c>
      <c r="AH17" s="32">
        <v>80.565938572204658</v>
      </c>
      <c r="AI17" s="32">
        <v>66.194707790669327</v>
      </c>
      <c r="AJ17" s="32">
        <v>14.371230781535324</v>
      </c>
      <c r="AK17" s="20">
        <v>7465.9022378132477</v>
      </c>
      <c r="AL17" s="20"/>
      <c r="AM17" s="20"/>
      <c r="AN17" s="20"/>
      <c r="AO17" s="20"/>
      <c r="AP17" s="20"/>
      <c r="AQ17" s="20">
        <v>188.87650920149918</v>
      </c>
      <c r="AR17" s="20">
        <v>0.10752822925971579</v>
      </c>
      <c r="AS17" s="20">
        <v>196.28023781910809</v>
      </c>
    </row>
    <row r="18" spans="1:45" s="5" customFormat="1" ht="15.75" x14ac:dyDescent="0.25">
      <c r="A18" s="4" t="s">
        <v>44</v>
      </c>
      <c r="B18" s="4"/>
      <c r="C18" s="40" t="s">
        <v>167</v>
      </c>
      <c r="D18" s="2"/>
      <c r="E18" s="2"/>
      <c r="F18" s="2"/>
      <c r="G18" s="2"/>
      <c r="H18" s="19">
        <f t="shared" si="0"/>
        <v>14549.474034721154</v>
      </c>
      <c r="I18" s="20">
        <v>512.44277202557339</v>
      </c>
      <c r="J18" s="20">
        <v>51.792403699937495</v>
      </c>
      <c r="K18" s="20">
        <v>167.29651875365491</v>
      </c>
      <c r="L18" s="20">
        <v>0</v>
      </c>
      <c r="M18" s="20"/>
      <c r="N18" s="20">
        <v>1015.1509783961335</v>
      </c>
      <c r="O18" s="20">
        <v>138.66219485989379</v>
      </c>
      <c r="P18" s="20">
        <v>557.6068861072921</v>
      </c>
      <c r="Q18" s="20">
        <v>318.88189742894752</v>
      </c>
      <c r="R18" s="20">
        <v>9.3018770000000011</v>
      </c>
      <c r="S18" s="20">
        <v>737.07621598997389</v>
      </c>
      <c r="T18" s="20">
        <v>1877.527638</v>
      </c>
      <c r="U18" s="32">
        <v>88.593749747270621</v>
      </c>
      <c r="V18" s="20">
        <v>268.72545813543115</v>
      </c>
      <c r="W18" s="20"/>
      <c r="X18" s="20">
        <v>70.436298130363639</v>
      </c>
      <c r="Y18" s="20">
        <v>146.78580332507042</v>
      </c>
      <c r="Z18" s="20">
        <v>37.989058824760519</v>
      </c>
      <c r="AA18" s="20">
        <v>13.514297855236535</v>
      </c>
      <c r="AB18" s="20">
        <v>55.655450635274782</v>
      </c>
      <c r="AC18" s="20">
        <v>318.40572799856108</v>
      </c>
      <c r="AD18" s="20">
        <v>41.308684019302888</v>
      </c>
      <c r="AE18" s="20">
        <v>60.716121305199266</v>
      </c>
      <c r="AF18" s="20">
        <v>549.25295026709512</v>
      </c>
      <c r="AG18" s="20">
        <v>11.879536526720955</v>
      </c>
      <c r="AH18" s="32">
        <v>69.270590067352146</v>
      </c>
      <c r="AI18" s="32">
        <v>56.326969962799041</v>
      </c>
      <c r="AJ18" s="32">
        <v>12.943620104553105</v>
      </c>
      <c r="AK18" s="20">
        <v>8298.821995573986</v>
      </c>
      <c r="AL18" s="20"/>
      <c r="AM18" s="20"/>
      <c r="AN18" s="20"/>
      <c r="AO18" s="20"/>
      <c r="AP18" s="20"/>
      <c r="AQ18" s="20">
        <v>203.28983479192334</v>
      </c>
      <c r="AR18" s="20">
        <v>9.6252890641689327E-3</v>
      </c>
      <c r="AS18" s="20">
        <v>212.95590649870127</v>
      </c>
    </row>
    <row r="19" spans="1:45" s="5" customFormat="1" ht="15.75" x14ac:dyDescent="0.25">
      <c r="A19" s="4" t="s">
        <v>45</v>
      </c>
      <c r="B19" s="4"/>
      <c r="C19" s="40" t="s">
        <v>46</v>
      </c>
      <c r="D19" s="2"/>
      <c r="E19" s="2"/>
      <c r="F19" s="2"/>
      <c r="G19" s="2"/>
      <c r="H19" s="19">
        <f t="shared" si="0"/>
        <v>19666.660813414896</v>
      </c>
      <c r="I19" s="20">
        <v>481.21915353737302</v>
      </c>
      <c r="J19" s="20">
        <v>56.59485029348761</v>
      </c>
      <c r="K19" s="20">
        <v>252.78495448736254</v>
      </c>
      <c r="L19" s="20">
        <v>0</v>
      </c>
      <c r="M19" s="20"/>
      <c r="N19" s="20">
        <v>1407.6824407083545</v>
      </c>
      <c r="O19" s="20">
        <v>177.27305969836232</v>
      </c>
      <c r="P19" s="20">
        <v>852.70885964735248</v>
      </c>
      <c r="Q19" s="20">
        <v>377.70052136263962</v>
      </c>
      <c r="R19" s="20">
        <v>55.246516999999997</v>
      </c>
      <c r="S19" s="20">
        <v>1267.9583188208826</v>
      </c>
      <c r="T19" s="20">
        <v>6198.7899189999989</v>
      </c>
      <c r="U19" s="32">
        <v>157.14644214553971</v>
      </c>
      <c r="V19" s="20">
        <v>617.20344005808124</v>
      </c>
      <c r="W19" s="20"/>
      <c r="X19" s="20">
        <v>218.81017326983147</v>
      </c>
      <c r="Y19" s="20">
        <v>303.90336503080016</v>
      </c>
      <c r="Z19" s="20">
        <v>64.54982262040852</v>
      </c>
      <c r="AA19" s="20">
        <v>29.940079137041153</v>
      </c>
      <c r="AB19" s="20">
        <v>32.793064540980531</v>
      </c>
      <c r="AC19" s="20">
        <v>642.06699850219752</v>
      </c>
      <c r="AD19" s="20">
        <v>71.298362511246197</v>
      </c>
      <c r="AE19" s="20">
        <v>55.735422692203009</v>
      </c>
      <c r="AF19" s="20">
        <v>1113.1821595370568</v>
      </c>
      <c r="AG19" s="20">
        <v>10.011551348184909</v>
      </c>
      <c r="AH19" s="32">
        <v>73.85102292475662</v>
      </c>
      <c r="AI19" s="32">
        <v>60.927244907099094</v>
      </c>
      <c r="AJ19" s="32">
        <v>12.923778017657522</v>
      </c>
      <c r="AK19" s="20">
        <v>6613.9153367393856</v>
      </c>
      <c r="AL19" s="20"/>
      <c r="AM19" s="20"/>
      <c r="AN19" s="20"/>
      <c r="AO19" s="20"/>
      <c r="AP19" s="20"/>
      <c r="AQ19" s="20">
        <v>359.15986295384783</v>
      </c>
      <c r="AR19" s="20">
        <v>0.16170485627803807</v>
      </c>
      <c r="AS19" s="20">
        <v>199.8592907576778</v>
      </c>
    </row>
    <row r="20" spans="1:45" s="5" customFormat="1" ht="15.75" x14ac:dyDescent="0.25">
      <c r="A20" s="4" t="s">
        <v>47</v>
      </c>
      <c r="B20" s="4"/>
      <c r="C20" s="40" t="s">
        <v>168</v>
      </c>
      <c r="D20" s="2"/>
      <c r="E20" s="2"/>
      <c r="F20" s="2"/>
      <c r="G20" s="2"/>
      <c r="H20" s="19">
        <f t="shared" si="0"/>
        <v>20701.104277813818</v>
      </c>
      <c r="I20" s="20">
        <v>663.86606256689947</v>
      </c>
      <c r="J20" s="20">
        <v>78.344516223255425</v>
      </c>
      <c r="K20" s="20">
        <v>218.74154881180004</v>
      </c>
      <c r="L20" s="20">
        <v>0.59120433436532482</v>
      </c>
      <c r="M20" s="20"/>
      <c r="N20" s="20">
        <v>1394.5353358140846</v>
      </c>
      <c r="O20" s="20">
        <v>196.44846638830796</v>
      </c>
      <c r="P20" s="20">
        <v>805.00537507315914</v>
      </c>
      <c r="Q20" s="20">
        <v>393.0814943526176</v>
      </c>
      <c r="R20" s="20">
        <v>13.846626999999998</v>
      </c>
      <c r="S20" s="20">
        <v>1027.2750532854325</v>
      </c>
      <c r="T20" s="20">
        <v>2868.3127419999996</v>
      </c>
      <c r="U20" s="32">
        <v>120.57993024240895</v>
      </c>
      <c r="V20" s="20">
        <v>349.04272367676651</v>
      </c>
      <c r="W20" s="20"/>
      <c r="X20" s="20">
        <v>81.69903967466648</v>
      </c>
      <c r="Y20" s="20">
        <v>202.01031956235838</v>
      </c>
      <c r="Z20" s="20">
        <v>48.853434378282586</v>
      </c>
      <c r="AA20" s="20">
        <v>16.479930061459086</v>
      </c>
      <c r="AB20" s="20">
        <v>69.296492457646053</v>
      </c>
      <c r="AC20" s="20">
        <v>375.89380054478102</v>
      </c>
      <c r="AD20" s="20">
        <v>57.641515818841775</v>
      </c>
      <c r="AE20" s="20">
        <v>88.188031053057969</v>
      </c>
      <c r="AF20" s="20">
        <v>732.35166776574465</v>
      </c>
      <c r="AG20" s="20">
        <v>13.541591135347858</v>
      </c>
      <c r="AH20" s="32">
        <v>97.896830876289755</v>
      </c>
      <c r="AI20" s="32">
        <v>79.428388266133894</v>
      </c>
      <c r="AJ20" s="32">
        <v>18.468442610155865</v>
      </c>
      <c r="AK20" s="20">
        <v>11892.288847467114</v>
      </c>
      <c r="AL20" s="20"/>
      <c r="AM20" s="20"/>
      <c r="AN20" s="20"/>
      <c r="AO20" s="20"/>
      <c r="AP20" s="20"/>
      <c r="AQ20" s="20">
        <v>330.21909464582387</v>
      </c>
      <c r="AR20" s="20">
        <v>9.6252890641689327E-3</v>
      </c>
      <c r="AS20" s="20">
        <v>308.64103680509328</v>
      </c>
    </row>
    <row r="21" spans="1:45" s="5" customFormat="1" ht="15.75" x14ac:dyDescent="0.25">
      <c r="A21" s="4" t="s">
        <v>48</v>
      </c>
      <c r="B21" s="4"/>
      <c r="C21" s="40" t="s">
        <v>169</v>
      </c>
      <c r="D21" s="2"/>
      <c r="E21" s="2"/>
      <c r="F21" s="2"/>
      <c r="G21" s="2"/>
      <c r="H21" s="19">
        <f t="shared" si="0"/>
        <v>14121.328593358279</v>
      </c>
      <c r="I21" s="20">
        <v>515.15381006420864</v>
      </c>
      <c r="J21" s="20">
        <v>46.971575049166248</v>
      </c>
      <c r="K21" s="20">
        <v>150.10679159440349</v>
      </c>
      <c r="L21" s="20">
        <v>0</v>
      </c>
      <c r="M21" s="20"/>
      <c r="N21" s="20">
        <v>1036.9752111855207</v>
      </c>
      <c r="O21" s="20">
        <v>116.37358168707647</v>
      </c>
      <c r="P21" s="20">
        <v>589.8953256890818</v>
      </c>
      <c r="Q21" s="20">
        <v>330.70630380936234</v>
      </c>
      <c r="R21" s="20">
        <v>7.6951799999999988</v>
      </c>
      <c r="S21" s="20">
        <v>741.41577663628755</v>
      </c>
      <c r="T21" s="20">
        <v>1726.7148759999995</v>
      </c>
      <c r="U21" s="32">
        <v>115.48639414827117</v>
      </c>
      <c r="V21" s="20">
        <v>247.97074427637008</v>
      </c>
      <c r="W21" s="20"/>
      <c r="X21" s="20">
        <v>77.283131000915418</v>
      </c>
      <c r="Y21" s="20">
        <v>122.34686401511971</v>
      </c>
      <c r="Z21" s="20">
        <v>35.110181425492954</v>
      </c>
      <c r="AA21" s="20">
        <v>13.230567834842018</v>
      </c>
      <c r="AB21" s="20">
        <v>59.238497620617636</v>
      </c>
      <c r="AC21" s="20">
        <v>241.02247407503958</v>
      </c>
      <c r="AD21" s="20">
        <v>39.957797804148214</v>
      </c>
      <c r="AE21" s="20">
        <v>61.148614570340328</v>
      </c>
      <c r="AF21" s="20">
        <v>549.56018393242846</v>
      </c>
      <c r="AG21" s="20">
        <v>11.364781399162322</v>
      </c>
      <c r="AH21" s="32">
        <v>75.234756434988483</v>
      </c>
      <c r="AI21" s="32">
        <v>61.574777180335424</v>
      </c>
      <c r="AJ21" s="32">
        <v>13.659979254653068</v>
      </c>
      <c r="AK21" s="20">
        <v>8109.3169036560648</v>
      </c>
      <c r="AL21" s="20"/>
      <c r="AM21" s="20"/>
      <c r="AN21" s="20"/>
      <c r="AO21" s="20"/>
      <c r="AP21" s="20"/>
      <c r="AQ21" s="20">
        <v>171.14477120383197</v>
      </c>
      <c r="AR21" s="20">
        <v>2.3031941689261374E-2</v>
      </c>
      <c r="AS21" s="20">
        <v>214.82642176574132</v>
      </c>
    </row>
    <row r="22" spans="1:45" s="5" customFormat="1" ht="15.75" x14ac:dyDescent="0.25">
      <c r="A22" s="29"/>
      <c r="B22" s="4"/>
      <c r="C22" s="2"/>
      <c r="D22" s="30"/>
      <c r="E22" s="30"/>
      <c r="F22" s="30"/>
      <c r="G22" s="30"/>
      <c r="H22" s="19" t="str">
        <f t="shared" si="0"/>
        <v/>
      </c>
      <c r="I22" s="20"/>
      <c r="J22" s="20"/>
      <c r="K22" s="20"/>
      <c r="L22" s="20"/>
      <c r="M22" s="20"/>
      <c r="N22" s="20"/>
      <c r="O22" s="20"/>
      <c r="P22" s="20"/>
      <c r="Q22" s="20"/>
      <c r="R22" s="20"/>
      <c r="S22" s="20"/>
      <c r="T22" s="20"/>
      <c r="U22" s="31"/>
      <c r="V22" s="20"/>
      <c r="W22" s="20"/>
      <c r="X22" s="20"/>
      <c r="Y22" s="20"/>
      <c r="Z22" s="20"/>
      <c r="AA22" s="20"/>
      <c r="AB22" s="20"/>
      <c r="AC22" s="20"/>
      <c r="AD22" s="20"/>
      <c r="AE22" s="20"/>
      <c r="AF22" s="20"/>
      <c r="AG22" s="20"/>
      <c r="AH22" s="31"/>
      <c r="AI22" s="31"/>
      <c r="AJ22" s="31"/>
      <c r="AK22" s="20" t="s">
        <v>162</v>
      </c>
      <c r="AL22" s="20"/>
      <c r="AM22" s="20"/>
      <c r="AN22" s="20"/>
      <c r="AO22" s="20"/>
      <c r="AP22" s="20"/>
      <c r="AQ22" s="20"/>
      <c r="AR22" s="20"/>
      <c r="AS22" s="20"/>
    </row>
    <row r="23" spans="1:45" s="5" customFormat="1" ht="15.75" x14ac:dyDescent="0.25">
      <c r="A23" s="1">
        <v>924</v>
      </c>
      <c r="B23" s="4"/>
      <c r="C23" s="40" t="s">
        <v>49</v>
      </c>
      <c r="D23" s="2"/>
      <c r="E23" s="2"/>
      <c r="F23" s="2"/>
      <c r="G23" s="2"/>
      <c r="H23" s="19">
        <f t="shared" si="0"/>
        <v>8928.0842395439577</v>
      </c>
      <c r="I23" s="20">
        <v>384.87057450351716</v>
      </c>
      <c r="J23" s="20">
        <v>30.482227239344663</v>
      </c>
      <c r="K23" s="20">
        <v>129.55199832053339</v>
      </c>
      <c r="L23" s="20">
        <v>0.22309597523219807</v>
      </c>
      <c r="M23" s="20"/>
      <c r="N23" s="20">
        <v>1038.2125724859357</v>
      </c>
      <c r="O23" s="20">
        <v>82.05604922443645</v>
      </c>
      <c r="P23" s="20">
        <v>506.0226241324558</v>
      </c>
      <c r="Q23" s="20">
        <v>450.13389912904324</v>
      </c>
      <c r="R23" s="20">
        <v>7.7241759999999999</v>
      </c>
      <c r="S23" s="20">
        <v>646.46844320458558</v>
      </c>
      <c r="T23" s="20">
        <v>1003.893074</v>
      </c>
      <c r="U23" s="32">
        <v>108.76906238915356</v>
      </c>
      <c r="V23" s="20">
        <v>217.47248896344837</v>
      </c>
      <c r="W23" s="20"/>
      <c r="X23" s="20">
        <v>71.341648143520985</v>
      </c>
      <c r="Y23" s="20">
        <v>99.945954205363961</v>
      </c>
      <c r="Z23" s="20">
        <v>36.433923147936525</v>
      </c>
      <c r="AA23" s="20">
        <v>9.7509634666268923</v>
      </c>
      <c r="AB23" s="20">
        <v>60.638977914381094</v>
      </c>
      <c r="AC23" s="20">
        <v>236.39044922271944</v>
      </c>
      <c r="AD23" s="20">
        <v>17.256686264631266</v>
      </c>
      <c r="AE23" s="20">
        <v>32.135654812755199</v>
      </c>
      <c r="AF23" s="20">
        <v>416.88866026451717</v>
      </c>
      <c r="AG23" s="20">
        <v>8.3129318155075609</v>
      </c>
      <c r="AH23" s="32">
        <v>57.249015046057714</v>
      </c>
      <c r="AI23" s="32">
        <v>44.037138550146786</v>
      </c>
      <c r="AJ23" s="32">
        <v>13.211876495910904</v>
      </c>
      <c r="AK23" s="20">
        <v>4321.6187424067602</v>
      </c>
      <c r="AL23" s="20"/>
      <c r="AM23" s="20"/>
      <c r="AN23" s="20"/>
      <c r="AO23" s="20"/>
      <c r="AP23" s="20"/>
      <c r="AQ23" s="20">
        <v>93.555433625301177</v>
      </c>
      <c r="AR23" s="20">
        <v>6.8752064744063797E-3</v>
      </c>
      <c r="AS23" s="20">
        <v>116.36309988310221</v>
      </c>
    </row>
    <row r="24" spans="1:45" s="5" customFormat="1" ht="15.75" x14ac:dyDescent="0.25">
      <c r="A24" s="1">
        <v>923</v>
      </c>
      <c r="B24" s="4"/>
      <c r="C24" s="40" t="s">
        <v>50</v>
      </c>
      <c r="D24" s="2"/>
      <c r="E24" s="2"/>
      <c r="F24" s="2"/>
      <c r="G24" s="2"/>
      <c r="H24" s="19">
        <f t="shared" si="0"/>
        <v>14381.861835251546</v>
      </c>
      <c r="I24" s="20">
        <v>480.73178472207019</v>
      </c>
      <c r="J24" s="20">
        <v>57.10416849321463</v>
      </c>
      <c r="K24" s="20">
        <v>182.41086981674968</v>
      </c>
      <c r="L24" s="20">
        <v>0.8663560371517024</v>
      </c>
      <c r="M24" s="20"/>
      <c r="N24" s="20">
        <v>1473.3605727155573</v>
      </c>
      <c r="O24" s="20">
        <v>118.26099927691945</v>
      </c>
      <c r="P24" s="20">
        <v>827.90997652118301</v>
      </c>
      <c r="Q24" s="20">
        <v>527.18959691745488</v>
      </c>
      <c r="R24" s="20">
        <v>28.700215000000007</v>
      </c>
      <c r="S24" s="20">
        <v>1210.1397169248405</v>
      </c>
      <c r="T24" s="20">
        <v>1770.1823690000003</v>
      </c>
      <c r="U24" s="32">
        <v>99.155731305533465</v>
      </c>
      <c r="V24" s="20">
        <v>313.39121933830188</v>
      </c>
      <c r="W24" s="20"/>
      <c r="X24" s="20">
        <v>98.397038423082975</v>
      </c>
      <c r="Y24" s="20">
        <v>147.04211861767237</v>
      </c>
      <c r="Z24" s="20">
        <v>54.38080586777965</v>
      </c>
      <c r="AA24" s="20">
        <v>13.571256429766839</v>
      </c>
      <c r="AB24" s="20">
        <v>88.621301706005355</v>
      </c>
      <c r="AC24" s="20">
        <v>408.71577602121806</v>
      </c>
      <c r="AD24" s="20">
        <v>27.057095784543634</v>
      </c>
      <c r="AE24" s="20">
        <v>48.718726903235861</v>
      </c>
      <c r="AF24" s="20">
        <v>637.14448445816231</v>
      </c>
      <c r="AG24" s="20">
        <v>20.056873496991489</v>
      </c>
      <c r="AH24" s="32">
        <v>90.953620706424829</v>
      </c>
      <c r="AI24" s="32">
        <v>73.95901349280031</v>
      </c>
      <c r="AJ24" s="32">
        <v>16.994607213624477</v>
      </c>
      <c r="AK24" s="20">
        <v>7051.232439142861</v>
      </c>
      <c r="AL24" s="20"/>
      <c r="AM24" s="20"/>
      <c r="AN24" s="20"/>
      <c r="AO24" s="20"/>
      <c r="AP24" s="20"/>
      <c r="AQ24" s="20">
        <v>207.14565575309194</v>
      </c>
      <c r="AR24" s="20">
        <v>0.18948069043463989</v>
      </c>
      <c r="AS24" s="20">
        <v>185.9833772351582</v>
      </c>
    </row>
    <row r="25" spans="1:45" s="5" customFormat="1" ht="15.75" x14ac:dyDescent="0.25">
      <c r="A25" s="1">
        <v>922</v>
      </c>
      <c r="B25" s="4"/>
      <c r="C25" s="2" t="s">
        <v>51</v>
      </c>
      <c r="D25" s="2"/>
      <c r="E25" s="2"/>
      <c r="F25" s="2"/>
      <c r="G25" s="2"/>
      <c r="H25" s="19">
        <f t="shared" si="0"/>
        <v>14.653981950436991</v>
      </c>
      <c r="I25" s="20"/>
      <c r="J25" s="20"/>
      <c r="K25" s="20"/>
      <c r="L25" s="20"/>
      <c r="M25" s="20"/>
      <c r="N25" s="20"/>
      <c r="O25" s="20"/>
      <c r="P25" s="20"/>
      <c r="Q25" s="20"/>
      <c r="R25" s="20"/>
      <c r="S25" s="20"/>
      <c r="T25" s="20"/>
      <c r="U25" s="32"/>
      <c r="V25" s="20"/>
      <c r="W25" s="20"/>
      <c r="X25" s="20"/>
      <c r="Y25" s="20"/>
      <c r="Z25" s="20"/>
      <c r="AA25" s="20"/>
      <c r="AB25" s="20"/>
      <c r="AC25" s="20"/>
      <c r="AD25" s="20"/>
      <c r="AE25" s="20">
        <v>14.653981950436991</v>
      </c>
      <c r="AF25" s="20"/>
      <c r="AG25" s="20"/>
      <c r="AH25" s="32"/>
      <c r="AI25" s="32"/>
      <c r="AJ25" s="32"/>
      <c r="AK25" s="20"/>
      <c r="AL25" s="20"/>
      <c r="AM25" s="20"/>
      <c r="AN25" s="20"/>
      <c r="AO25" s="20"/>
      <c r="AP25" s="20"/>
      <c r="AQ25" s="20"/>
      <c r="AR25" s="20"/>
      <c r="AS25" s="20"/>
    </row>
    <row r="26" spans="1:45" s="5" customFormat="1" ht="12.75" x14ac:dyDescent="0.2">
      <c r="A26" s="25"/>
      <c r="B26" s="25"/>
      <c r="C26" s="26"/>
      <c r="D26" s="26"/>
      <c r="E26" s="26"/>
      <c r="F26" s="26"/>
      <c r="G26" s="26"/>
      <c r="H26" s="33" t="str">
        <f t="shared" si="0"/>
        <v/>
      </c>
      <c r="I26" s="27"/>
      <c r="J26" s="27"/>
      <c r="K26" s="27"/>
      <c r="L26" s="27"/>
      <c r="M26" s="27"/>
      <c r="N26" s="27"/>
      <c r="O26" s="27"/>
      <c r="P26" s="27"/>
      <c r="Q26" s="27"/>
      <c r="R26" s="27"/>
      <c r="S26" s="27"/>
      <c r="T26" s="27"/>
      <c r="U26" s="27"/>
      <c r="V26" s="27"/>
      <c r="W26" s="27"/>
      <c r="X26" s="27"/>
      <c r="Y26" s="27"/>
      <c r="Z26" s="27"/>
      <c r="AA26" s="27"/>
      <c r="AC26" s="27"/>
      <c r="AF26" s="27"/>
      <c r="AG26" s="27"/>
      <c r="AH26" s="27"/>
      <c r="AI26" s="27"/>
      <c r="AJ26" s="27"/>
      <c r="AK26" s="27"/>
      <c r="AL26" s="27"/>
      <c r="AM26" s="27"/>
      <c r="AN26" s="27"/>
      <c r="AO26" s="27"/>
      <c r="AP26" s="27"/>
      <c r="AS26" s="27"/>
    </row>
    <row r="27" spans="1:45" ht="15.75" x14ac:dyDescent="0.25">
      <c r="C27" s="40"/>
    </row>
  </sheetData>
  <conditionalFormatting sqref="B13:B24">
    <cfRule type="cellIs" dxfId="364" priority="1" stopIfTrue="1" operator="equal">
      <formula>TRUE</formula>
    </cfRule>
    <cfRule type="cellIs" dxfId="363" priority="2" stopIfTrue="1" operator="equal">
      <formula>FALSE</formula>
    </cfRule>
  </conditionalFormatting>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6"/>
  <sheetViews>
    <sheetView zoomScale="70" zoomScaleNormal="70" workbookViewId="0">
      <pane xSplit="7" ySplit="3" topLeftCell="H4" activePane="bottomRight" state="frozen"/>
      <selection activeCell="B3" sqref="B3"/>
      <selection pane="topRight" activeCell="B3" sqref="B3"/>
      <selection pane="bottomLeft" activeCell="B3" sqref="B3"/>
      <selection pane="bottomRight" activeCell="B3" sqref="B3"/>
    </sheetView>
  </sheetViews>
  <sheetFormatPr defaultRowHeight="15" x14ac:dyDescent="0.2"/>
  <cols>
    <col min="1" max="2" width="8.88671875" style="30"/>
    <col min="3" max="3" width="17.44140625" style="30" customWidth="1"/>
    <col min="4" max="6" width="8.88671875" style="30"/>
    <col min="7" max="7" width="7.44140625" style="30" bestFit="1" customWidth="1"/>
    <col min="8" max="8" width="8.88671875" style="30"/>
    <col min="9" max="9" width="11.109375" style="30" bestFit="1" customWidth="1"/>
    <col min="10" max="10" width="15.33203125" style="30" bestFit="1" customWidth="1"/>
    <col min="11" max="11" width="10.109375" style="30" bestFit="1" customWidth="1"/>
    <col min="12" max="12" width="10.109375" style="30" customWidth="1"/>
    <col min="13" max="13" width="11.109375" style="30" hidden="1" customWidth="1"/>
    <col min="14" max="14" width="10.109375" style="30" bestFit="1" customWidth="1"/>
    <col min="15" max="15" width="8" style="30" bestFit="1" customWidth="1"/>
    <col min="16" max="16" width="11.109375" style="30" bestFit="1" customWidth="1"/>
    <col min="17" max="17" width="10.44140625" style="30" bestFit="1" customWidth="1"/>
    <col min="18" max="18" width="12.77734375" style="30" bestFit="1" customWidth="1"/>
    <col min="19" max="19" width="12" style="30" bestFit="1" customWidth="1"/>
    <col min="20" max="20" width="8.21875" style="30" bestFit="1" customWidth="1"/>
    <col min="21" max="21" width="9.6640625" style="30" bestFit="1" customWidth="1"/>
    <col min="22" max="22" width="8" style="30" bestFit="1" customWidth="1"/>
    <col min="23" max="23" width="8.88671875" style="30" hidden="1" customWidth="1"/>
    <col min="24" max="24" width="9.6640625" style="30" bestFit="1" customWidth="1"/>
    <col min="25" max="25" width="10.88671875" style="30" customWidth="1"/>
    <col min="26" max="27" width="8" style="30" bestFit="1" customWidth="1"/>
    <col min="28" max="28" width="12" style="30" bestFit="1" customWidth="1"/>
    <col min="29" max="29" width="12.21875" style="30" bestFit="1" customWidth="1"/>
    <col min="30" max="30" width="10.109375" style="30" bestFit="1" customWidth="1"/>
    <col min="31" max="31" width="10.44140625" style="30" bestFit="1" customWidth="1"/>
    <col min="32" max="32" width="8.21875" style="30" bestFit="1" customWidth="1"/>
    <col min="33" max="33" width="13.44140625" style="30" customWidth="1"/>
    <col min="34" max="34" width="12" style="30" bestFit="1" customWidth="1"/>
    <col min="35" max="35" width="11.109375" style="30" bestFit="1" customWidth="1"/>
    <col min="36" max="36" width="10.44140625" style="30" bestFit="1" customWidth="1"/>
    <col min="37" max="37" width="8.21875" style="30" bestFit="1" customWidth="1"/>
    <col min="38" max="42" width="8.88671875" style="30" hidden="1" customWidth="1"/>
    <col min="43" max="43" width="9.33203125" style="30" bestFit="1" customWidth="1"/>
    <col min="44" max="44" width="9.33203125" style="30" customWidth="1"/>
    <col min="45" max="45" width="10.88671875" style="30" bestFit="1" customWidth="1"/>
    <col min="46" max="16384" width="8.88671875" style="30"/>
  </cols>
  <sheetData>
    <row r="1" spans="1:45" s="2" customFormat="1" ht="24" customHeight="1" x14ac:dyDescent="0.25">
      <c r="A1" s="1" t="s">
        <v>155</v>
      </c>
      <c r="B1" s="1"/>
      <c r="H1" s="3"/>
      <c r="I1" s="3"/>
      <c r="J1" s="4"/>
      <c r="K1" s="4"/>
      <c r="L1" s="4"/>
      <c r="M1" s="4"/>
      <c r="N1" s="4"/>
      <c r="O1" s="4"/>
      <c r="P1" s="4"/>
      <c r="Q1" s="4"/>
      <c r="R1" s="4"/>
      <c r="S1" s="4"/>
      <c r="T1" s="4"/>
      <c r="U1" s="4"/>
      <c r="V1" s="4"/>
      <c r="W1" s="4"/>
      <c r="X1" s="4"/>
      <c r="Y1" s="4"/>
      <c r="Z1" s="4"/>
      <c r="AA1" s="4"/>
      <c r="AC1" s="4"/>
      <c r="AF1" s="4"/>
      <c r="AG1" s="4"/>
      <c r="AH1" s="4"/>
      <c r="AI1" s="4"/>
      <c r="AJ1" s="5"/>
      <c r="AK1" s="4"/>
      <c r="AL1" s="5"/>
      <c r="AM1" s="5"/>
      <c r="AN1" s="5"/>
      <c r="AO1" s="5"/>
      <c r="AP1" s="5"/>
      <c r="AS1" s="4"/>
    </row>
    <row r="2" spans="1:45" s="83" customFormat="1" ht="31.5" customHeight="1" x14ac:dyDescent="0.2">
      <c r="A2" s="79" t="s">
        <v>2</v>
      </c>
      <c r="B2" s="81"/>
      <c r="C2" s="82"/>
      <c r="D2" s="82"/>
      <c r="E2" s="82"/>
      <c r="F2" s="82"/>
      <c r="G2" s="82"/>
      <c r="H2" s="81"/>
      <c r="I2" s="81"/>
      <c r="J2" s="81"/>
      <c r="K2" s="81"/>
      <c r="L2" s="81"/>
      <c r="M2" s="81"/>
      <c r="O2" s="81"/>
      <c r="P2" s="81"/>
      <c r="Q2" s="81"/>
      <c r="R2" s="81"/>
      <c r="S2" s="81"/>
      <c r="T2" s="81"/>
      <c r="U2" s="81"/>
      <c r="V2" s="81"/>
      <c r="W2" s="81"/>
      <c r="X2" s="81"/>
      <c r="Y2" s="81"/>
      <c r="Z2" s="81"/>
      <c r="AA2" s="81"/>
      <c r="AB2" s="84"/>
      <c r="AC2" s="81"/>
      <c r="AD2" s="84"/>
      <c r="AE2" s="84"/>
      <c r="AF2" s="81"/>
      <c r="AG2" s="81"/>
      <c r="AH2" s="81"/>
      <c r="AI2" s="81"/>
      <c r="AJ2" s="81"/>
      <c r="AK2" s="81"/>
      <c r="AL2" s="81"/>
      <c r="AM2" s="81"/>
      <c r="AN2" s="81"/>
      <c r="AO2" s="81"/>
      <c r="AP2" s="81"/>
      <c r="AQ2" s="84"/>
      <c r="AS2" s="81"/>
    </row>
    <row r="3" spans="1:45" s="5" customFormat="1" ht="63" x14ac:dyDescent="0.2">
      <c r="A3" s="12" t="s">
        <v>3</v>
      </c>
      <c r="B3" s="13"/>
      <c r="C3" s="13" t="s">
        <v>4</v>
      </c>
      <c r="D3" s="13"/>
      <c r="E3" s="13"/>
      <c r="F3" s="13"/>
      <c r="G3" s="13"/>
      <c r="H3" s="14" t="s">
        <v>5</v>
      </c>
      <c r="I3" s="15" t="s">
        <v>6</v>
      </c>
      <c r="J3" s="15" t="s">
        <v>7</v>
      </c>
      <c r="K3" s="15" t="s">
        <v>8</v>
      </c>
      <c r="L3" s="15" t="s">
        <v>122</v>
      </c>
      <c r="M3" s="15"/>
      <c r="N3" s="15" t="s">
        <v>10</v>
      </c>
      <c r="O3" s="16" t="s">
        <v>11</v>
      </c>
      <c r="P3" s="16" t="s">
        <v>12</v>
      </c>
      <c r="Q3" s="16" t="s">
        <v>13</v>
      </c>
      <c r="R3" s="15" t="s">
        <v>14</v>
      </c>
      <c r="S3" s="15" t="s">
        <v>15</v>
      </c>
      <c r="T3" s="15" t="s">
        <v>16</v>
      </c>
      <c r="U3" s="15" t="s">
        <v>17</v>
      </c>
      <c r="V3" s="15" t="s">
        <v>18</v>
      </c>
      <c r="W3" s="15"/>
      <c r="X3" s="16" t="s">
        <v>19</v>
      </c>
      <c r="Y3" s="16" t="s">
        <v>20</v>
      </c>
      <c r="Z3" s="16" t="s">
        <v>21</v>
      </c>
      <c r="AA3" s="16" t="s">
        <v>22</v>
      </c>
      <c r="AB3" s="15" t="s">
        <v>160</v>
      </c>
      <c r="AC3" s="15" t="s">
        <v>24</v>
      </c>
      <c r="AD3" s="15" t="s">
        <v>25</v>
      </c>
      <c r="AE3" s="15" t="s">
        <v>26</v>
      </c>
      <c r="AF3" s="15" t="s">
        <v>27</v>
      </c>
      <c r="AG3" s="15" t="s">
        <v>123</v>
      </c>
      <c r="AH3" s="15" t="s">
        <v>28</v>
      </c>
      <c r="AI3" s="16" t="s">
        <v>12</v>
      </c>
      <c r="AJ3" s="16" t="s">
        <v>13</v>
      </c>
      <c r="AK3" s="15" t="s">
        <v>29</v>
      </c>
      <c r="AL3" s="15"/>
      <c r="AM3" s="15"/>
      <c r="AN3" s="15"/>
      <c r="AO3" s="15"/>
      <c r="AP3" s="15"/>
      <c r="AQ3" s="15" t="s">
        <v>30</v>
      </c>
      <c r="AR3" s="15" t="s">
        <v>126</v>
      </c>
      <c r="AS3" s="15" t="s">
        <v>31</v>
      </c>
    </row>
    <row r="4" spans="1:45" s="5" customFormat="1" ht="15.75" x14ac:dyDescent="0.2">
      <c r="A4" s="35"/>
      <c r="B4" s="35"/>
      <c r="C4" s="35"/>
      <c r="D4" s="35"/>
      <c r="E4" s="35"/>
      <c r="F4" s="35"/>
      <c r="G4" s="35"/>
      <c r="H4" s="36"/>
      <c r="I4" s="37"/>
      <c r="J4" s="37"/>
      <c r="K4" s="37"/>
      <c r="L4" s="37"/>
      <c r="M4" s="37"/>
      <c r="N4" s="37"/>
      <c r="O4" s="37"/>
      <c r="P4" s="37"/>
      <c r="Q4" s="37"/>
      <c r="R4" s="37"/>
      <c r="S4" s="37"/>
      <c r="T4" s="37"/>
      <c r="U4" s="37"/>
      <c r="V4" s="37"/>
      <c r="W4" s="37"/>
      <c r="X4" s="37"/>
      <c r="Y4" s="37"/>
      <c r="Z4" s="37"/>
      <c r="AA4" s="37"/>
      <c r="AB4" s="37"/>
      <c r="AC4" s="37"/>
      <c r="AD4" s="37"/>
      <c r="AE4" s="37"/>
      <c r="AF4" s="37"/>
      <c r="AG4" s="37"/>
      <c r="AH4" s="37"/>
      <c r="AI4" s="92"/>
      <c r="AJ4" s="92"/>
      <c r="AK4" s="92"/>
      <c r="AL4" s="92"/>
      <c r="AM4" s="92"/>
      <c r="AN4" s="92"/>
      <c r="AO4" s="92"/>
      <c r="AP4" s="92"/>
      <c r="AQ4" s="92"/>
      <c r="AR4" s="92"/>
      <c r="AS4" s="92"/>
    </row>
    <row r="5" spans="1:45" s="5" customFormat="1" ht="15.75" x14ac:dyDescent="0.25">
      <c r="A5" s="17">
        <v>925</v>
      </c>
      <c r="B5" s="17"/>
      <c r="C5" s="18" t="s">
        <v>32</v>
      </c>
      <c r="D5" s="18"/>
      <c r="E5" s="18"/>
      <c r="F5" s="18"/>
      <c r="G5" s="18"/>
      <c r="H5" s="19">
        <f t="shared" ref="H5:H26" si="0">IF(SUM(I5:N5,R5:V5,AB5:AH5,AK5:AS5)=0,"",SUM(I5:N5,R5:V5,AB5:AH5,AK5:AS5))</f>
        <v>167374.69339907181</v>
      </c>
      <c r="I5" s="20">
        <f>SUM(I11,I23:I24,I7)</f>
        <v>5421.7736767999977</v>
      </c>
      <c r="J5" s="20">
        <f>SUM(J11,J23:J24,J7)</f>
        <v>570.66566029000012</v>
      </c>
      <c r="K5" s="20">
        <f>SUM(K11,K23:K24,K7)</f>
        <v>2319.2115774999979</v>
      </c>
      <c r="L5" s="20">
        <f>SUM(L11,L23:L24,L7)</f>
        <v>11.036000000000001</v>
      </c>
      <c r="M5" s="20"/>
      <c r="N5" s="20">
        <f t="shared" ref="N5:V5" si="1">SUM(N11,N23:N24,N7)</f>
        <v>13798.261242919996</v>
      </c>
      <c r="O5" s="20">
        <f t="shared" si="1"/>
        <v>1717.5946438349927</v>
      </c>
      <c r="P5" s="20">
        <f t="shared" si="1"/>
        <v>7070.668165523166</v>
      </c>
      <c r="Q5" s="20">
        <f t="shared" si="1"/>
        <v>5009.9984335618392</v>
      </c>
      <c r="R5" s="20">
        <f t="shared" si="1"/>
        <v>199.78361199999998</v>
      </c>
      <c r="S5" s="20">
        <f t="shared" si="1"/>
        <v>12827.382157969991</v>
      </c>
      <c r="T5" s="20">
        <f t="shared" si="1"/>
        <v>24312.559216000001</v>
      </c>
      <c r="U5" s="20">
        <f t="shared" si="1"/>
        <v>244.52811801999994</v>
      </c>
      <c r="V5" s="20">
        <f t="shared" si="1"/>
        <v>2893.47641398</v>
      </c>
      <c r="W5" s="20"/>
      <c r="X5" s="20">
        <f t="shared" ref="X5:AC5" si="2">SUM(X11,X23:X24,X7)</f>
        <v>389.36996927216734</v>
      </c>
      <c r="Y5" s="20">
        <f t="shared" si="2"/>
        <v>1782.4504192522031</v>
      </c>
      <c r="Z5" s="20">
        <f t="shared" si="2"/>
        <v>560.39308381489548</v>
      </c>
      <c r="AA5" s="20">
        <f t="shared" si="2"/>
        <v>161.26294164073465</v>
      </c>
      <c r="AB5" s="20">
        <f t="shared" si="2"/>
        <v>878.96739074480149</v>
      </c>
      <c r="AC5" s="20">
        <f t="shared" si="2"/>
        <v>3065.0410876800011</v>
      </c>
      <c r="AD5" s="20">
        <v>416.55604172000005</v>
      </c>
      <c r="AE5" s="20">
        <f>SUM(AE11,AE23:AE25,AE7)</f>
        <v>611.93929700000001</v>
      </c>
      <c r="AF5" s="90">
        <f t="shared" ref="AF5:AK5" si="3">SUM(AF11,AF23:AF24,AF7)</f>
        <v>6576.0799377400017</v>
      </c>
      <c r="AG5" s="20">
        <f t="shared" si="3"/>
        <v>1564.5857339800014</v>
      </c>
      <c r="AH5" s="20">
        <f t="shared" si="3"/>
        <v>735.16706013999953</v>
      </c>
      <c r="AI5" s="20">
        <f t="shared" si="3"/>
        <v>599.30510731476636</v>
      </c>
      <c r="AJ5" s="20">
        <f t="shared" si="3"/>
        <v>135.8619528252332</v>
      </c>
      <c r="AK5" s="20">
        <f t="shared" si="3"/>
        <v>86515.830873260027</v>
      </c>
      <c r="AL5" s="20"/>
      <c r="AM5" s="20"/>
      <c r="AN5" s="20"/>
      <c r="AO5" s="20"/>
      <c r="AP5" s="20"/>
      <c r="AQ5" s="20">
        <v>2238.7919716970064</v>
      </c>
      <c r="AR5" s="20">
        <f>SUM(AR11,AR23:AR24,AR7)</f>
        <v>56.150329630000002</v>
      </c>
      <c r="AS5" s="20">
        <f>SUM(AS11,AS23:AS24,AS7)</f>
        <v>2116.9060000000004</v>
      </c>
    </row>
    <row r="6" spans="1:45" s="5" customFormat="1" ht="15.75" x14ac:dyDescent="0.25">
      <c r="A6" s="17"/>
      <c r="B6" s="17"/>
      <c r="C6" s="18"/>
      <c r="D6" s="18"/>
      <c r="E6" s="18"/>
      <c r="F6" s="18"/>
      <c r="G6" s="18"/>
      <c r="H6" s="21" t="str">
        <f t="shared" si="0"/>
        <v/>
      </c>
      <c r="I6" s="22"/>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row>
    <row r="7" spans="1:45" s="5" customFormat="1" ht="15.75" x14ac:dyDescent="0.25">
      <c r="A7" s="4"/>
      <c r="B7" s="4"/>
      <c r="C7" s="2" t="s">
        <v>33</v>
      </c>
      <c r="D7" s="2"/>
      <c r="E7" s="2"/>
      <c r="F7" s="2"/>
      <c r="G7" s="2"/>
      <c r="H7" s="19">
        <f t="shared" si="0"/>
        <v>3802.4796959406763</v>
      </c>
      <c r="I7" s="23">
        <v>7.1040986012377694</v>
      </c>
      <c r="J7" s="23">
        <v>19.636754171522664</v>
      </c>
      <c r="K7" s="23">
        <v>1.1379327421129755</v>
      </c>
      <c r="L7" s="23">
        <v>0</v>
      </c>
      <c r="M7" s="23"/>
      <c r="N7" s="23">
        <v>13.851372620514013</v>
      </c>
      <c r="O7" s="23">
        <v>0.88779542510921194</v>
      </c>
      <c r="P7" s="23">
        <v>5.0471623047840728</v>
      </c>
      <c r="Q7" s="23">
        <v>7.9164148906207288</v>
      </c>
      <c r="R7" s="23">
        <v>0</v>
      </c>
      <c r="S7" s="23">
        <v>24.000351111014282</v>
      </c>
      <c r="T7" s="23">
        <v>0</v>
      </c>
      <c r="U7" s="24">
        <v>3.9285485413310193</v>
      </c>
      <c r="V7" s="23">
        <v>6.1650233250294312E-2</v>
      </c>
      <c r="W7" s="23"/>
      <c r="X7" s="23">
        <v>2.3711538979907864E-2</v>
      </c>
      <c r="Y7" s="23">
        <v>3.7938694270386458E-2</v>
      </c>
      <c r="Z7" s="23">
        <v>0</v>
      </c>
      <c r="AA7" s="23">
        <v>0</v>
      </c>
      <c r="AB7" s="23">
        <v>18.198275842524875</v>
      </c>
      <c r="AC7" s="23">
        <v>0.57311526914206412</v>
      </c>
      <c r="AD7" s="23">
        <v>0.86749760745730109</v>
      </c>
      <c r="AE7" s="23">
        <v>0</v>
      </c>
      <c r="AF7" s="23">
        <v>0.57092124959350588</v>
      </c>
      <c r="AG7" s="23">
        <v>5.721569022334136</v>
      </c>
      <c r="AH7" s="24">
        <v>0.48896148353116176</v>
      </c>
      <c r="AI7" s="24">
        <v>0.22313775264214478</v>
      </c>
      <c r="AJ7" s="24">
        <v>0.26582373088901701</v>
      </c>
      <c r="AK7" s="23">
        <v>3677.9968933946316</v>
      </c>
      <c r="AL7" s="23"/>
      <c r="AM7" s="23"/>
      <c r="AN7" s="23"/>
      <c r="AO7" s="23"/>
      <c r="AP7" s="23"/>
      <c r="AQ7" s="23">
        <v>3.8227540504791904</v>
      </c>
      <c r="AR7" s="23">
        <v>0</v>
      </c>
      <c r="AS7" s="23">
        <v>24.518999999999998</v>
      </c>
    </row>
    <row r="8" spans="1:45" s="5" customFormat="1" ht="15.75" x14ac:dyDescent="0.25">
      <c r="A8" s="25"/>
      <c r="B8" s="25"/>
      <c r="C8" s="18"/>
      <c r="D8" s="26"/>
      <c r="E8" s="26"/>
      <c r="F8" s="26"/>
      <c r="G8" s="26"/>
      <c r="H8" s="19" t="str">
        <f t="shared" si="0"/>
        <v/>
      </c>
      <c r="I8" s="20"/>
      <c r="J8" s="20"/>
      <c r="K8" s="20"/>
      <c r="L8" s="20"/>
      <c r="M8" s="20"/>
      <c r="N8" s="20"/>
      <c r="O8" s="20"/>
      <c r="P8" s="20"/>
      <c r="Q8" s="20"/>
      <c r="R8" s="20"/>
      <c r="S8" s="20"/>
      <c r="T8" s="20"/>
      <c r="U8" s="27"/>
      <c r="V8" s="20"/>
      <c r="W8" s="20"/>
      <c r="X8" s="20"/>
      <c r="Y8" s="20"/>
      <c r="Z8" s="20"/>
      <c r="AA8" s="20"/>
      <c r="AB8" s="20"/>
      <c r="AC8" s="20"/>
      <c r="AD8" s="23"/>
      <c r="AE8" s="20"/>
      <c r="AF8" s="20"/>
      <c r="AG8" s="20"/>
      <c r="AH8" s="27"/>
      <c r="AI8" s="27"/>
      <c r="AJ8" s="27"/>
      <c r="AK8" s="20"/>
      <c r="AL8" s="20"/>
      <c r="AM8" s="20"/>
      <c r="AN8" s="20"/>
      <c r="AO8" s="20"/>
      <c r="AP8" s="20"/>
      <c r="AQ8" s="20"/>
      <c r="AR8" s="20"/>
      <c r="AS8" s="20"/>
    </row>
    <row r="9" spans="1:45" s="5" customFormat="1" ht="15.75" x14ac:dyDescent="0.25">
      <c r="A9" s="17">
        <v>941</v>
      </c>
      <c r="B9" s="17"/>
      <c r="C9" s="18" t="s">
        <v>34</v>
      </c>
      <c r="D9" s="18"/>
      <c r="E9" s="18"/>
      <c r="F9" s="18"/>
      <c r="G9" s="18"/>
      <c r="H9" s="19">
        <f t="shared" si="0"/>
        <v>148799.17673325093</v>
      </c>
      <c r="I9" s="20">
        <f>SUM(I11,I23)</f>
        <v>4930.0724606010053</v>
      </c>
      <c r="J9" s="20">
        <f>SUM(J11,J23)</f>
        <v>495.43536789561</v>
      </c>
      <c r="K9" s="20">
        <f>SUM(K11,K23)</f>
        <v>2115.3583696932819</v>
      </c>
      <c r="L9" s="20">
        <f>SUM(L11,L23)</f>
        <v>3.7522400000000005</v>
      </c>
      <c r="M9" s="20"/>
      <c r="N9" s="20">
        <f t="shared" ref="N9:V9" si="4">SUM(N11,N23)</f>
        <v>12319.194423137635</v>
      </c>
      <c r="O9" s="20">
        <f t="shared" si="4"/>
        <v>1578.9512771789521</v>
      </c>
      <c r="P9" s="20">
        <f t="shared" si="4"/>
        <v>6289.3781496283354</v>
      </c>
      <c r="Q9" s="20">
        <f t="shared" si="4"/>
        <v>4450.8649963303469</v>
      </c>
      <c r="R9" s="20">
        <f t="shared" si="4"/>
        <v>149.43130299999999</v>
      </c>
      <c r="S9" s="20">
        <f t="shared" si="4"/>
        <v>11370.583755171643</v>
      </c>
      <c r="T9" s="20">
        <f t="shared" si="4"/>
        <v>22536.255972000003</v>
      </c>
      <c r="U9" s="20">
        <f t="shared" si="4"/>
        <v>231.11843599765137</v>
      </c>
      <c r="V9" s="20">
        <f t="shared" si="4"/>
        <v>2644.6162314340295</v>
      </c>
      <c r="W9" s="20"/>
      <c r="X9" s="20">
        <f>SUM(X11,X23)</f>
        <v>349.64312486794239</v>
      </c>
      <c r="Y9" s="20">
        <f>SUM(Y11,Y23)</f>
        <v>1640.738702759159</v>
      </c>
      <c r="Z9" s="20">
        <f>SUM(Z11,Z23)</f>
        <v>505.2516394765571</v>
      </c>
      <c r="AA9" s="20">
        <f>SUM(AA11,AA23)</f>
        <v>148.98276433037171</v>
      </c>
      <c r="AB9" s="20">
        <v>771.95219634160526</v>
      </c>
      <c r="AC9" s="20">
        <f>SUM(AC11,AC23)</f>
        <v>2753.8788376202306</v>
      </c>
      <c r="AD9" s="20">
        <v>385.62245067012162</v>
      </c>
      <c r="AE9" s="20">
        <f>SUM(AE11,AE23)</f>
        <v>548.09061171001554</v>
      </c>
      <c r="AF9" s="20">
        <f t="shared" ref="AF9:AK9" si="5">SUM(AF11,AF23)</f>
        <v>5988.3008244629973</v>
      </c>
      <c r="AG9" s="20">
        <f t="shared" si="5"/>
        <v>1394.7486137919827</v>
      </c>
      <c r="AH9" s="20">
        <f t="shared" si="5"/>
        <v>657.48027322922781</v>
      </c>
      <c r="AI9" s="20">
        <f t="shared" si="5"/>
        <v>535.97698348387758</v>
      </c>
      <c r="AJ9" s="20">
        <f t="shared" si="5"/>
        <v>121.50328974535026</v>
      </c>
      <c r="AK9" s="20">
        <f t="shared" si="5"/>
        <v>75514.033191528957</v>
      </c>
      <c r="AL9" s="20"/>
      <c r="AM9" s="20"/>
      <c r="AN9" s="20"/>
      <c r="AO9" s="20"/>
      <c r="AP9" s="20"/>
      <c r="AQ9" s="20">
        <v>2025.8483763755828</v>
      </c>
      <c r="AR9" s="20">
        <f>SUM(AR11,AR23)</f>
        <v>54.575258031415558</v>
      </c>
      <c r="AS9" s="20">
        <f>SUM(AS11,AS23)</f>
        <v>1908.82754055792</v>
      </c>
    </row>
    <row r="10" spans="1:45" s="5" customFormat="1" ht="15.75" x14ac:dyDescent="0.25">
      <c r="A10" s="25"/>
      <c r="B10" s="25"/>
      <c r="C10" s="26"/>
      <c r="D10" s="26"/>
      <c r="E10" s="26"/>
      <c r="F10" s="26"/>
      <c r="G10" s="26"/>
      <c r="H10" s="19" t="str">
        <f t="shared" si="0"/>
        <v/>
      </c>
      <c r="I10" s="20"/>
      <c r="J10" s="20"/>
      <c r="K10" s="20"/>
      <c r="L10" s="20"/>
      <c r="M10" s="20"/>
      <c r="N10" s="20"/>
      <c r="O10" s="20"/>
      <c r="P10" s="20"/>
      <c r="Q10" s="20"/>
      <c r="R10" s="20"/>
      <c r="S10" s="20"/>
      <c r="T10" s="20"/>
      <c r="U10" s="28"/>
      <c r="V10" s="20"/>
      <c r="W10" s="20"/>
      <c r="X10" s="20"/>
      <c r="Y10" s="20"/>
      <c r="Z10" s="20"/>
      <c r="AA10" s="20"/>
      <c r="AB10" s="20"/>
      <c r="AC10" s="20"/>
      <c r="AD10" s="20"/>
      <c r="AE10" s="20"/>
      <c r="AF10" s="20"/>
      <c r="AG10" s="20"/>
      <c r="AH10" s="28"/>
      <c r="AI10" s="28"/>
      <c r="AJ10" s="28"/>
      <c r="AK10" s="20"/>
      <c r="AL10" s="20"/>
      <c r="AM10" s="20"/>
      <c r="AN10" s="20"/>
      <c r="AO10" s="20"/>
      <c r="AP10" s="20"/>
      <c r="AQ10" s="20"/>
      <c r="AR10" s="20"/>
      <c r="AS10" s="20"/>
    </row>
    <row r="11" spans="1:45" s="5" customFormat="1" ht="15.75" x14ac:dyDescent="0.25">
      <c r="A11" s="17">
        <v>921</v>
      </c>
      <c r="B11" s="17"/>
      <c r="C11" s="17" t="s">
        <v>35</v>
      </c>
      <c r="D11" s="18"/>
      <c r="E11" s="18"/>
      <c r="F11" s="18"/>
      <c r="G11" s="18"/>
      <c r="H11" s="19">
        <f t="shared" si="0"/>
        <v>139608.35946160599</v>
      </c>
      <c r="I11" s="20">
        <f>SUM(I13:I21)</f>
        <v>4545.1817456489434</v>
      </c>
      <c r="J11" s="20">
        <f>SUM(J13:J21)</f>
        <v>465.75588318293444</v>
      </c>
      <c r="K11" s="20">
        <f>SUM(K13:K21)</f>
        <v>1970.8142111986003</v>
      </c>
      <c r="L11" s="20">
        <f>SUM(L13:L21)</f>
        <v>3.5315200000000004</v>
      </c>
      <c r="M11" s="20"/>
      <c r="N11" s="20">
        <f t="shared" ref="N11:V11" si="6">SUM(N13:N21)</f>
        <v>11294.402783897744</v>
      </c>
      <c r="O11" s="20">
        <f t="shared" si="6"/>
        <v>1483.9167232055872</v>
      </c>
      <c r="P11" s="20">
        <f t="shared" si="6"/>
        <v>5829.9615695201092</v>
      </c>
      <c r="Q11" s="20">
        <f t="shared" si="6"/>
        <v>3980.5244911720479</v>
      </c>
      <c r="R11" s="20">
        <f t="shared" si="6"/>
        <v>141.208856</v>
      </c>
      <c r="S11" s="20">
        <f t="shared" si="6"/>
        <v>10566.260569106766</v>
      </c>
      <c r="T11" s="20">
        <f t="shared" si="6"/>
        <v>21525.134353000001</v>
      </c>
      <c r="U11" s="20">
        <f t="shared" si="6"/>
        <v>206.08268494278309</v>
      </c>
      <c r="V11" s="20">
        <f t="shared" si="6"/>
        <v>2471.2728212763272</v>
      </c>
      <c r="W11" s="20"/>
      <c r="X11" s="20">
        <f>SUM(X13:X21)</f>
        <v>320.93721786389358</v>
      </c>
      <c r="Y11" s="20">
        <f>SUM(Y13:Y21)</f>
        <v>1542.2662747162187</v>
      </c>
      <c r="Z11" s="20">
        <f>SUM(Z13:Z21)</f>
        <v>468.13294884651418</v>
      </c>
      <c r="AA11" s="20">
        <f>SUM(AA13:AA21)</f>
        <v>139.93637984970118</v>
      </c>
      <c r="AB11" s="20">
        <v>711.2819444173723</v>
      </c>
      <c r="AC11" s="20">
        <f>SUM(AC13:AC21)</f>
        <v>2570.7856606689279</v>
      </c>
      <c r="AD11" s="20">
        <v>368.86303210624891</v>
      </c>
      <c r="AE11" s="20">
        <f>SUM(AE13:AE21)</f>
        <v>515.69761926304056</v>
      </c>
      <c r="AF11" s="20">
        <f t="shared" ref="AF11:AK11" si="7">SUM(AF13:AF21)</f>
        <v>5601.8162999355754</v>
      </c>
      <c r="AG11" s="20">
        <f t="shared" si="7"/>
        <v>1245.6861880397782</v>
      </c>
      <c r="AH11" s="20">
        <f t="shared" si="7"/>
        <v>607.82196687428882</v>
      </c>
      <c r="AI11" s="20">
        <f t="shared" si="7"/>
        <v>497.30928778680391</v>
      </c>
      <c r="AJ11" s="20">
        <f t="shared" si="7"/>
        <v>110.51267908748494</v>
      </c>
      <c r="AK11" s="20">
        <f t="shared" si="7"/>
        <v>71017.562834868048</v>
      </c>
      <c r="AL11" s="20"/>
      <c r="AM11" s="20"/>
      <c r="AN11" s="20"/>
      <c r="AO11" s="20"/>
      <c r="AP11" s="20"/>
      <c r="AQ11" s="20">
        <v>1931.4008683452389</v>
      </c>
      <c r="AR11" s="20">
        <f>SUM(AR13:AR21)</f>
        <v>53.975207878409009</v>
      </c>
      <c r="AS11" s="20">
        <f>SUM(AS13:AS21)</f>
        <v>1793.8224109549415</v>
      </c>
    </row>
    <row r="12" spans="1:45" s="5" customFormat="1" ht="15.75" x14ac:dyDescent="0.25">
      <c r="A12" s="29"/>
      <c r="B12" s="29"/>
      <c r="C12" s="39"/>
      <c r="D12" s="30"/>
      <c r="E12" s="30"/>
      <c r="F12" s="30"/>
      <c r="G12" s="30"/>
      <c r="H12" s="19" t="str">
        <f t="shared" si="0"/>
        <v/>
      </c>
      <c r="I12" s="20"/>
      <c r="J12" s="20"/>
      <c r="K12" s="20"/>
      <c r="L12" s="20"/>
      <c r="M12" s="20"/>
      <c r="N12" s="20"/>
      <c r="O12" s="20"/>
      <c r="P12" s="20"/>
      <c r="Q12" s="20"/>
      <c r="R12" s="20"/>
      <c r="S12" s="20"/>
      <c r="T12" s="20"/>
      <c r="U12" s="31"/>
      <c r="V12" s="20"/>
      <c r="W12" s="20"/>
      <c r="X12" s="20"/>
      <c r="Y12" s="20"/>
      <c r="Z12" s="20"/>
      <c r="AA12" s="20"/>
      <c r="AB12" s="20"/>
      <c r="AC12" s="20"/>
      <c r="AD12" s="20"/>
      <c r="AE12" s="20"/>
      <c r="AF12" s="20"/>
      <c r="AG12" s="20"/>
      <c r="AH12" s="31"/>
      <c r="AI12" s="31"/>
      <c r="AJ12" s="31"/>
      <c r="AK12" s="20"/>
      <c r="AL12" s="20"/>
      <c r="AM12" s="20"/>
      <c r="AN12" s="20"/>
      <c r="AO12" s="20"/>
      <c r="AP12" s="20"/>
      <c r="AQ12" s="20"/>
      <c r="AR12" s="20"/>
      <c r="AS12" s="20"/>
    </row>
    <row r="13" spans="1:45" s="5" customFormat="1" ht="15.75" x14ac:dyDescent="0.25">
      <c r="A13" s="4" t="s">
        <v>36</v>
      </c>
      <c r="B13" s="4"/>
      <c r="C13" s="40" t="s">
        <v>164</v>
      </c>
      <c r="D13" s="2"/>
      <c r="E13" s="2"/>
      <c r="F13" s="2"/>
      <c r="G13" s="2"/>
      <c r="H13" s="19">
        <f t="shared" si="0"/>
        <v>7806.5250676271789</v>
      </c>
      <c r="I13" s="20">
        <v>255.64295428078111</v>
      </c>
      <c r="J13" s="20">
        <v>26.005520235877761</v>
      </c>
      <c r="K13" s="20">
        <v>136.64054658943084</v>
      </c>
      <c r="L13" s="20">
        <v>0.22072000000000003</v>
      </c>
      <c r="M13" s="20"/>
      <c r="N13" s="20">
        <v>768.70842933702136</v>
      </c>
      <c r="O13" s="20">
        <v>81.913960160192801</v>
      </c>
      <c r="P13" s="20">
        <v>375.942308667551</v>
      </c>
      <c r="Q13" s="20">
        <v>310.85216050927761</v>
      </c>
      <c r="R13" s="20">
        <v>7.019101</v>
      </c>
      <c r="S13" s="20">
        <v>699.74344969345418</v>
      </c>
      <c r="T13" s="20">
        <v>1079.1979570000001</v>
      </c>
      <c r="U13" s="32">
        <v>9.1165538108048061</v>
      </c>
      <c r="V13" s="20">
        <v>165.52129225727791</v>
      </c>
      <c r="W13" s="20"/>
      <c r="X13" s="20">
        <v>19.943144419690015</v>
      </c>
      <c r="Y13" s="20">
        <v>97.232717397417488</v>
      </c>
      <c r="Z13" s="20">
        <v>38.986489067347698</v>
      </c>
      <c r="AA13" s="20">
        <v>9.3589413728226951</v>
      </c>
      <c r="AB13" s="20">
        <v>94.976334999679821</v>
      </c>
      <c r="AC13" s="20">
        <v>196.49050070560247</v>
      </c>
      <c r="AD13" s="20">
        <v>13.168449801476047</v>
      </c>
      <c r="AE13" s="20">
        <v>26.545119912469332</v>
      </c>
      <c r="AF13" s="20">
        <v>326.25643395310351</v>
      </c>
      <c r="AG13" s="20">
        <v>96.12035434955348</v>
      </c>
      <c r="AH13" s="32">
        <v>39.573144529033314</v>
      </c>
      <c r="AI13" s="32">
        <v>32.340404339243783</v>
      </c>
      <c r="AJ13" s="32">
        <v>7.2327401897895349</v>
      </c>
      <c r="AK13" s="20">
        <v>3681.3641209683919</v>
      </c>
      <c r="AL13" s="20"/>
      <c r="AM13" s="20"/>
      <c r="AN13" s="20"/>
      <c r="AO13" s="20"/>
      <c r="AP13" s="20"/>
      <c r="AQ13" s="20">
        <v>91.157477363085448</v>
      </c>
      <c r="AR13" s="20">
        <v>4.3718626039708587E-2</v>
      </c>
      <c r="AS13" s="20">
        <v>93.012888214094943</v>
      </c>
    </row>
    <row r="14" spans="1:45" s="5" customFormat="1" ht="15.75" x14ac:dyDescent="0.25">
      <c r="A14" s="4" t="s">
        <v>37</v>
      </c>
      <c r="B14" s="4"/>
      <c r="C14" s="40" t="s">
        <v>166</v>
      </c>
      <c r="D14" s="2"/>
      <c r="E14" s="2"/>
      <c r="F14" s="2"/>
      <c r="G14" s="2"/>
      <c r="H14" s="19">
        <f t="shared" si="0"/>
        <v>20205.756021574558</v>
      </c>
      <c r="I14" s="20">
        <v>720.59077956863689</v>
      </c>
      <c r="J14" s="20">
        <v>69.16277900611523</v>
      </c>
      <c r="K14" s="20">
        <v>327.81980198437299</v>
      </c>
      <c r="L14" s="20">
        <v>0.22072000000000003</v>
      </c>
      <c r="M14" s="20"/>
      <c r="N14" s="20">
        <v>2066.073923978634</v>
      </c>
      <c r="O14" s="20">
        <v>214.31519885513279</v>
      </c>
      <c r="P14" s="20">
        <v>1029.660150693438</v>
      </c>
      <c r="Q14" s="20">
        <v>822.09857443006308</v>
      </c>
      <c r="R14" s="20">
        <v>17.98441</v>
      </c>
      <c r="S14" s="20">
        <v>1972.8991583237885</v>
      </c>
      <c r="T14" s="20">
        <v>2683.9143370000002</v>
      </c>
      <c r="U14" s="32">
        <v>10.464655248057442</v>
      </c>
      <c r="V14" s="20">
        <v>393.76386215201637</v>
      </c>
      <c r="W14" s="20"/>
      <c r="X14" s="20">
        <v>51.495781244997708</v>
      </c>
      <c r="Y14" s="20">
        <v>237.72273042723185</v>
      </c>
      <c r="Z14" s="20">
        <v>84.787755169891099</v>
      </c>
      <c r="AA14" s="20">
        <v>19.757595309895709</v>
      </c>
      <c r="AB14" s="20">
        <v>129.49706440557702</v>
      </c>
      <c r="AC14" s="20">
        <v>365.98814824015415</v>
      </c>
      <c r="AD14" s="20">
        <v>45.735501787242761</v>
      </c>
      <c r="AE14" s="20">
        <v>68.338474339672715</v>
      </c>
      <c r="AF14" s="20">
        <v>854.39169423811381</v>
      </c>
      <c r="AG14" s="20">
        <v>219.4263728511921</v>
      </c>
      <c r="AH14" s="32">
        <v>104.90732665061712</v>
      </c>
      <c r="AI14" s="32">
        <v>85.293132179469083</v>
      </c>
      <c r="AJ14" s="32">
        <v>19.614194471148053</v>
      </c>
      <c r="AK14" s="20">
        <v>9630.9741370477495</v>
      </c>
      <c r="AL14" s="20"/>
      <c r="AM14" s="20"/>
      <c r="AN14" s="20"/>
      <c r="AO14" s="20"/>
      <c r="AP14" s="20"/>
      <c r="AQ14" s="20">
        <v>231.62549267726425</v>
      </c>
      <c r="AR14" s="20">
        <v>49.191381298294743</v>
      </c>
      <c r="AS14" s="20">
        <v>242.78600077706125</v>
      </c>
    </row>
    <row r="15" spans="1:45" s="5" customFormat="1" ht="15.75" x14ac:dyDescent="0.25">
      <c r="A15" s="4" t="s">
        <v>38</v>
      </c>
      <c r="B15" s="4"/>
      <c r="C15" s="40" t="s">
        <v>39</v>
      </c>
      <c r="D15" s="2"/>
      <c r="E15" s="2"/>
      <c r="F15" s="2"/>
      <c r="G15" s="2"/>
      <c r="H15" s="19">
        <f t="shared" si="0"/>
        <v>13883.295002952873</v>
      </c>
      <c r="I15" s="20">
        <v>418.77092793114582</v>
      </c>
      <c r="J15" s="20">
        <v>47.163173338762064</v>
      </c>
      <c r="K15" s="20">
        <v>220.09306211819398</v>
      </c>
      <c r="L15" s="20">
        <v>2.2072000000000003</v>
      </c>
      <c r="M15" s="20"/>
      <c r="N15" s="20">
        <v>1265.0949154900791</v>
      </c>
      <c r="O15" s="20">
        <v>143.65518914876023</v>
      </c>
      <c r="P15" s="20">
        <v>633.49387766964196</v>
      </c>
      <c r="Q15" s="20">
        <v>487.9458486716768</v>
      </c>
      <c r="R15" s="20">
        <v>10.648740999999999</v>
      </c>
      <c r="S15" s="20">
        <v>1172.9882959262391</v>
      </c>
      <c r="T15" s="20">
        <v>1733.372147</v>
      </c>
      <c r="U15" s="32">
        <v>12.086533232925484</v>
      </c>
      <c r="V15" s="20">
        <v>265.10510548948236</v>
      </c>
      <c r="W15" s="20"/>
      <c r="X15" s="20">
        <v>25.241906660629304</v>
      </c>
      <c r="Y15" s="20">
        <v>164.51870754658341</v>
      </c>
      <c r="Z15" s="20">
        <v>56.374627183114107</v>
      </c>
      <c r="AA15" s="20">
        <v>18.969864099155529</v>
      </c>
      <c r="AB15" s="20">
        <v>92.941861084977035</v>
      </c>
      <c r="AC15" s="20">
        <v>357.62778496459748</v>
      </c>
      <c r="AD15" s="20">
        <v>34.284708223451368</v>
      </c>
      <c r="AE15" s="20">
        <v>51.224756070566109</v>
      </c>
      <c r="AF15" s="20">
        <v>549.30257259975042</v>
      </c>
      <c r="AG15" s="20">
        <v>123.44183483631988</v>
      </c>
      <c r="AH15" s="32">
        <v>60.966804384891354</v>
      </c>
      <c r="AI15" s="32">
        <v>48.64646673475535</v>
      </c>
      <c r="AJ15" s="32">
        <v>12.320337650136008</v>
      </c>
      <c r="AK15" s="20">
        <v>7113.8680597735429</v>
      </c>
      <c r="AL15" s="20"/>
      <c r="AM15" s="20"/>
      <c r="AN15" s="20"/>
      <c r="AO15" s="20"/>
      <c r="AP15" s="20"/>
      <c r="AQ15" s="20">
        <v>172.05018007057117</v>
      </c>
      <c r="AR15" s="20">
        <v>0.90151650289574903</v>
      </c>
      <c r="AS15" s="20">
        <v>179.15482291448038</v>
      </c>
    </row>
    <row r="16" spans="1:45" s="5" customFormat="1" ht="15.75" x14ac:dyDescent="0.25">
      <c r="A16" s="4" t="s">
        <v>40</v>
      </c>
      <c r="B16" s="4"/>
      <c r="C16" s="40" t="s">
        <v>41</v>
      </c>
      <c r="D16" s="2"/>
      <c r="E16" s="2"/>
      <c r="F16" s="2"/>
      <c r="G16" s="2"/>
      <c r="H16" s="19">
        <f t="shared" si="0"/>
        <v>11843.227139796272</v>
      </c>
      <c r="I16" s="20">
        <v>397.07919385610228</v>
      </c>
      <c r="J16" s="20">
        <v>41.325074656335772</v>
      </c>
      <c r="K16" s="20">
        <v>173.19934531123852</v>
      </c>
      <c r="L16" s="20">
        <v>0.22072000000000003</v>
      </c>
      <c r="M16" s="20"/>
      <c r="N16" s="20">
        <v>991.99038412829736</v>
      </c>
      <c r="O16" s="20">
        <v>132.90725470881799</v>
      </c>
      <c r="P16" s="20">
        <v>492.45513625476298</v>
      </c>
      <c r="Q16" s="20">
        <v>366.62799316471649</v>
      </c>
      <c r="R16" s="20">
        <v>7.35867</v>
      </c>
      <c r="S16" s="20">
        <v>879.34651094361971</v>
      </c>
      <c r="T16" s="20">
        <v>1281.2662050000001</v>
      </c>
      <c r="U16" s="32">
        <v>8.8387783847448631</v>
      </c>
      <c r="V16" s="20">
        <v>196.61910573373655</v>
      </c>
      <c r="W16" s="20"/>
      <c r="X16" s="20">
        <v>21.693889487682021</v>
      </c>
      <c r="Y16" s="20">
        <v>124.48153175500383</v>
      </c>
      <c r="Z16" s="20">
        <v>40.362542700325065</v>
      </c>
      <c r="AA16" s="20">
        <v>10.081141790725633</v>
      </c>
      <c r="AB16" s="20">
        <v>89.955477356972949</v>
      </c>
      <c r="AC16" s="20">
        <v>211.67054764593996</v>
      </c>
      <c r="AD16" s="20">
        <v>28.512721514405847</v>
      </c>
      <c r="AE16" s="20">
        <v>45.030791292112823</v>
      </c>
      <c r="AF16" s="20">
        <v>445.10556176324502</v>
      </c>
      <c r="AG16" s="20">
        <v>160.86434693343423</v>
      </c>
      <c r="AH16" s="32">
        <v>55.585119725604059</v>
      </c>
      <c r="AI16" s="32">
        <v>45.405989086595461</v>
      </c>
      <c r="AJ16" s="32">
        <v>10.17913063900861</v>
      </c>
      <c r="AK16" s="20">
        <v>6497.4913874911717</v>
      </c>
      <c r="AL16" s="20"/>
      <c r="AM16" s="20"/>
      <c r="AN16" s="20"/>
      <c r="AO16" s="20"/>
      <c r="AP16" s="20"/>
      <c r="AQ16" s="20">
        <v>171.93293300231446</v>
      </c>
      <c r="AR16" s="20">
        <v>7.0622395910298494E-2</v>
      </c>
      <c r="AS16" s="20">
        <v>159.7636426610888</v>
      </c>
    </row>
    <row r="17" spans="1:45" s="5" customFormat="1" ht="15.75" x14ac:dyDescent="0.25">
      <c r="A17" s="4" t="s">
        <v>42</v>
      </c>
      <c r="B17" s="4"/>
      <c r="C17" s="40" t="s">
        <v>43</v>
      </c>
      <c r="D17" s="2"/>
      <c r="E17" s="2"/>
      <c r="F17" s="2"/>
      <c r="G17" s="2"/>
      <c r="H17" s="19">
        <f t="shared" si="0"/>
        <v>15221.071950726351</v>
      </c>
      <c r="I17" s="20">
        <v>552.10692315005701</v>
      </c>
      <c r="J17" s="20">
        <v>52.89428824112251</v>
      </c>
      <c r="K17" s="20">
        <v>245.26217929358603</v>
      </c>
      <c r="L17" s="20">
        <v>0</v>
      </c>
      <c r="M17" s="20"/>
      <c r="N17" s="20">
        <v>1296.5234619558282</v>
      </c>
      <c r="O17" s="20">
        <v>174.85044614377148</v>
      </c>
      <c r="P17" s="20">
        <v>629.3280451385325</v>
      </c>
      <c r="Q17" s="20">
        <v>492.34497067352441</v>
      </c>
      <c r="R17" s="20">
        <v>13.093730000000001</v>
      </c>
      <c r="S17" s="20">
        <v>1142.5101230960333</v>
      </c>
      <c r="T17" s="20">
        <v>1992.8749050000001</v>
      </c>
      <c r="U17" s="32">
        <v>30.414133361965909</v>
      </c>
      <c r="V17" s="20">
        <v>300.62522901064892</v>
      </c>
      <c r="W17" s="20"/>
      <c r="X17" s="20">
        <v>34.913978790640805</v>
      </c>
      <c r="Y17" s="20">
        <v>186.90797206113072</v>
      </c>
      <c r="Z17" s="20">
        <v>62.795072700212202</v>
      </c>
      <c r="AA17" s="20">
        <v>16.008205458665206</v>
      </c>
      <c r="AB17" s="20">
        <v>84.561321748265584</v>
      </c>
      <c r="AC17" s="20">
        <v>347.33072787587469</v>
      </c>
      <c r="AD17" s="20">
        <v>32.902882188300886</v>
      </c>
      <c r="AE17" s="20">
        <v>56.242317616228725</v>
      </c>
      <c r="AF17" s="20">
        <v>646.10295780512251</v>
      </c>
      <c r="AG17" s="20">
        <v>208.58614135902354</v>
      </c>
      <c r="AH17" s="32">
        <v>73.347065604006531</v>
      </c>
      <c r="AI17" s="32">
        <v>61.173244982087702</v>
      </c>
      <c r="AJ17" s="32">
        <v>12.173820621918836</v>
      </c>
      <c r="AK17" s="20">
        <v>7760.2785337538135</v>
      </c>
      <c r="AL17" s="20"/>
      <c r="AM17" s="20"/>
      <c r="AN17" s="20"/>
      <c r="AO17" s="20"/>
      <c r="AP17" s="20"/>
      <c r="AQ17" s="20">
        <v>190.67749384817711</v>
      </c>
      <c r="AR17" s="20">
        <v>1.0283485608571012</v>
      </c>
      <c r="AS17" s="20">
        <v>193.70918725743675</v>
      </c>
    </row>
    <row r="18" spans="1:45" s="5" customFormat="1" ht="15.75" x14ac:dyDescent="0.25">
      <c r="A18" s="4" t="s">
        <v>44</v>
      </c>
      <c r="B18" s="4"/>
      <c r="C18" s="40" t="s">
        <v>167</v>
      </c>
      <c r="D18" s="2"/>
      <c r="E18" s="2"/>
      <c r="F18" s="2"/>
      <c r="G18" s="2"/>
      <c r="H18" s="19">
        <f t="shared" si="0"/>
        <v>14949.70674429708</v>
      </c>
      <c r="I18" s="20">
        <v>519.87823956990428</v>
      </c>
      <c r="J18" s="20">
        <v>51.831558824155117</v>
      </c>
      <c r="K18" s="20">
        <v>185.18589417933197</v>
      </c>
      <c r="L18" s="20">
        <v>0.66216000000000008</v>
      </c>
      <c r="M18" s="20"/>
      <c r="N18" s="20">
        <v>1025.0296133223624</v>
      </c>
      <c r="O18" s="20">
        <v>163.2542281565282</v>
      </c>
      <c r="P18" s="20">
        <v>525.9216932741449</v>
      </c>
      <c r="Q18" s="20">
        <v>335.85369189168949</v>
      </c>
      <c r="R18" s="20">
        <v>9.9166830000000008</v>
      </c>
      <c r="S18" s="20">
        <v>910.01518195953258</v>
      </c>
      <c r="T18" s="20">
        <v>1882.5200219999999</v>
      </c>
      <c r="U18" s="32">
        <v>19.908851553494262</v>
      </c>
      <c r="V18" s="20">
        <v>220.45377563317803</v>
      </c>
      <c r="W18" s="20"/>
      <c r="X18" s="20">
        <v>27.853062109455152</v>
      </c>
      <c r="Y18" s="20">
        <v>142.09302776543279</v>
      </c>
      <c r="Z18" s="20">
        <v>38.20140490130666</v>
      </c>
      <c r="AA18" s="20">
        <v>12.306280856983417</v>
      </c>
      <c r="AB18" s="20">
        <v>56.517312052477259</v>
      </c>
      <c r="AC18" s="20">
        <v>209.165702595027</v>
      </c>
      <c r="AD18" s="20">
        <v>40.869476832227789</v>
      </c>
      <c r="AE18" s="20">
        <v>61.391797730212197</v>
      </c>
      <c r="AF18" s="20">
        <v>510.08685967881559</v>
      </c>
      <c r="AG18" s="20">
        <v>121.70808658328491</v>
      </c>
      <c r="AH18" s="32">
        <v>60.046238742109871</v>
      </c>
      <c r="AI18" s="32">
        <v>49.321818523449004</v>
      </c>
      <c r="AJ18" s="32">
        <v>10.724420218660866</v>
      </c>
      <c r="AK18" s="20">
        <v>8648.5193557056446</v>
      </c>
      <c r="AL18" s="20"/>
      <c r="AM18" s="20"/>
      <c r="AN18" s="20"/>
      <c r="AO18" s="20"/>
      <c r="AP18" s="20"/>
      <c r="AQ18" s="20">
        <v>205.22825409474601</v>
      </c>
      <c r="AR18" s="20">
        <v>5.4287964203154612E-2</v>
      </c>
      <c r="AS18" s="20">
        <v>210.71739227637437</v>
      </c>
    </row>
    <row r="19" spans="1:45" s="5" customFormat="1" ht="15.75" x14ac:dyDescent="0.25">
      <c r="A19" s="4" t="s">
        <v>45</v>
      </c>
      <c r="B19" s="4"/>
      <c r="C19" s="40" t="s">
        <v>46</v>
      </c>
      <c r="D19" s="2"/>
      <c r="E19" s="2"/>
      <c r="F19" s="2"/>
      <c r="G19" s="2"/>
      <c r="H19" s="19">
        <f t="shared" si="0"/>
        <v>19902.499379166256</v>
      </c>
      <c r="I19" s="20">
        <v>486.64933745965595</v>
      </c>
      <c r="J19" s="20">
        <v>54.477318987827644</v>
      </c>
      <c r="K19" s="20">
        <v>276.05285699168513</v>
      </c>
      <c r="L19" s="20">
        <v>0</v>
      </c>
      <c r="M19" s="20"/>
      <c r="N19" s="20">
        <v>1418.6845411890081</v>
      </c>
      <c r="O19" s="20">
        <v>205.9061526355473</v>
      </c>
      <c r="P19" s="20">
        <v>814.16658004236842</v>
      </c>
      <c r="Q19" s="20">
        <v>398.61180851109242</v>
      </c>
      <c r="R19" s="20">
        <v>52.090609000000001</v>
      </c>
      <c r="S19" s="20">
        <v>1590.9413973885155</v>
      </c>
      <c r="T19" s="20">
        <v>6249.5822449999996</v>
      </c>
      <c r="U19" s="32">
        <v>56.720929716113645</v>
      </c>
      <c r="V19" s="20">
        <v>439.89860394705249</v>
      </c>
      <c r="W19" s="20"/>
      <c r="X19" s="20">
        <v>75.608535567211348</v>
      </c>
      <c r="Y19" s="20">
        <v>274.81844802510329</v>
      </c>
      <c r="Z19" s="20">
        <v>62.91980290747572</v>
      </c>
      <c r="AA19" s="20">
        <v>26.551817447262195</v>
      </c>
      <c r="AB19" s="20">
        <v>33.111529584245261</v>
      </c>
      <c r="AC19" s="20">
        <v>470.06863242264262</v>
      </c>
      <c r="AD19" s="20">
        <v>74.582946711483103</v>
      </c>
      <c r="AE19" s="20">
        <v>56.153854576295913</v>
      </c>
      <c r="AF19" s="20">
        <v>1077.2100384301934</v>
      </c>
      <c r="AG19" s="20">
        <v>103.40634857341567</v>
      </c>
      <c r="AH19" s="32">
        <v>71.023191081955929</v>
      </c>
      <c r="AI19" s="32">
        <v>59.928682577417376</v>
      </c>
      <c r="AJ19" s="32">
        <v>11.094508504538572</v>
      </c>
      <c r="AK19" s="20">
        <v>6831.3173465994341</v>
      </c>
      <c r="AL19" s="20"/>
      <c r="AM19" s="20"/>
      <c r="AN19" s="20"/>
      <c r="AO19" s="20"/>
      <c r="AP19" s="20"/>
      <c r="AQ19" s="20">
        <v>362.58454187033908</v>
      </c>
      <c r="AR19" s="20">
        <v>1.2945037127911514</v>
      </c>
      <c r="AS19" s="20">
        <v>196.64860592360094</v>
      </c>
    </row>
    <row r="20" spans="1:45" s="5" customFormat="1" ht="15.75" x14ac:dyDescent="0.25">
      <c r="A20" s="4" t="s">
        <v>47</v>
      </c>
      <c r="B20" s="4"/>
      <c r="C20" s="40" t="s">
        <v>168</v>
      </c>
      <c r="D20" s="2"/>
      <c r="E20" s="2"/>
      <c r="F20" s="2"/>
      <c r="G20" s="2"/>
      <c r="H20" s="19">
        <f t="shared" si="0"/>
        <v>21285.491726543332</v>
      </c>
      <c r="I20" s="20">
        <v>675.82331349643323</v>
      </c>
      <c r="J20" s="20">
        <v>76.73235606776818</v>
      </c>
      <c r="K20" s="20">
        <v>241.99963048459739</v>
      </c>
      <c r="L20" s="20">
        <v>0</v>
      </c>
      <c r="M20" s="20"/>
      <c r="N20" s="20">
        <v>1413.9795072287266</v>
      </c>
      <c r="O20" s="20">
        <v>230.52129980187996</v>
      </c>
      <c r="P20" s="20">
        <v>767.28782931574847</v>
      </c>
      <c r="Q20" s="20">
        <v>416.17037811109805</v>
      </c>
      <c r="R20" s="20">
        <v>14.715576</v>
      </c>
      <c r="S20" s="20">
        <v>1275.9513511230787</v>
      </c>
      <c r="T20" s="20">
        <v>2897.0379809999999</v>
      </c>
      <c r="U20" s="32">
        <v>15.406324939268659</v>
      </c>
      <c r="V20" s="20">
        <v>289.15616789090888</v>
      </c>
      <c r="W20" s="20"/>
      <c r="X20" s="20">
        <v>29.445237139786308</v>
      </c>
      <c r="Y20" s="20">
        <v>195.73070695300311</v>
      </c>
      <c r="Z20" s="20">
        <v>49.023551091886247</v>
      </c>
      <c r="AA20" s="20">
        <v>14.956672706233187</v>
      </c>
      <c r="AB20" s="20">
        <v>70.021365972545709</v>
      </c>
      <c r="AC20" s="20">
        <v>254.29884085970809</v>
      </c>
      <c r="AD20" s="20">
        <v>56.553338587598006</v>
      </c>
      <c r="AE20" s="20">
        <v>89.054345515516985</v>
      </c>
      <c r="AF20" s="20">
        <v>685.52113811493427</v>
      </c>
      <c r="AG20" s="20">
        <v>118.32894145618833</v>
      </c>
      <c r="AH20" s="32">
        <v>79.31359067645883</v>
      </c>
      <c r="AI20" s="32">
        <v>63.604996113204756</v>
      </c>
      <c r="AJ20" s="32">
        <v>15.708594563254067</v>
      </c>
      <c r="AK20" s="20">
        <v>12392.929136629427</v>
      </c>
      <c r="AL20" s="20"/>
      <c r="AM20" s="20"/>
      <c r="AN20" s="20"/>
      <c r="AO20" s="20"/>
      <c r="AP20" s="20"/>
      <c r="AQ20" s="20">
        <v>333.36781611474169</v>
      </c>
      <c r="AR20" s="20">
        <v>5.2606478586242747E-2</v>
      </c>
      <c r="AS20" s="20">
        <v>305.24839790684814</v>
      </c>
    </row>
    <row r="21" spans="1:45" s="5" customFormat="1" ht="15.75" x14ac:dyDescent="0.25">
      <c r="A21" s="4" t="s">
        <v>48</v>
      </c>
      <c r="B21" s="4"/>
      <c r="C21" s="40" t="s">
        <v>169</v>
      </c>
      <c r="D21" s="2"/>
      <c r="E21" s="2"/>
      <c r="F21" s="2"/>
      <c r="G21" s="2"/>
      <c r="H21" s="19">
        <f t="shared" si="0"/>
        <v>14510.786428922054</v>
      </c>
      <c r="I21" s="20">
        <v>518.64007633622737</v>
      </c>
      <c r="J21" s="20">
        <v>46.163813824970134</v>
      </c>
      <c r="K21" s="20">
        <v>164.56089424616337</v>
      </c>
      <c r="L21" s="20">
        <v>0</v>
      </c>
      <c r="M21" s="20"/>
      <c r="N21" s="20">
        <v>1048.3180072677865</v>
      </c>
      <c r="O21" s="20">
        <v>136.59299359495671</v>
      </c>
      <c r="P21" s="20">
        <v>561.70594846392032</v>
      </c>
      <c r="Q21" s="20">
        <v>350.01906520890952</v>
      </c>
      <c r="R21" s="20">
        <v>8.3813359999999992</v>
      </c>
      <c r="S21" s="20">
        <v>921.86510065250559</v>
      </c>
      <c r="T21" s="20">
        <v>1725.3685539999999</v>
      </c>
      <c r="U21" s="32">
        <v>43.125924695408031</v>
      </c>
      <c r="V21" s="20">
        <v>200.12967916202589</v>
      </c>
      <c r="W21" s="20"/>
      <c r="X21" s="20">
        <v>34.741682443800954</v>
      </c>
      <c r="Y21" s="20">
        <v>118.76043278531203</v>
      </c>
      <c r="Z21" s="20">
        <v>34.681703124955334</v>
      </c>
      <c r="AA21" s="20">
        <v>11.945860807957603</v>
      </c>
      <c r="AB21" s="20">
        <v>59.699677212631592</v>
      </c>
      <c r="AC21" s="20">
        <v>158.14477535938192</v>
      </c>
      <c r="AD21" s="20">
        <v>42.253006460063077</v>
      </c>
      <c r="AE21" s="20">
        <v>61.716162209965823</v>
      </c>
      <c r="AF21" s="20">
        <v>507.83904335229613</v>
      </c>
      <c r="AG21" s="20">
        <v>93.803761097365793</v>
      </c>
      <c r="AH21" s="32">
        <v>63.059485479611787</v>
      </c>
      <c r="AI21" s="32">
        <v>51.594553250581392</v>
      </c>
      <c r="AJ21" s="32">
        <v>11.464932229030397</v>
      </c>
      <c r="AK21" s="20">
        <v>8460.8207568988673</v>
      </c>
      <c r="AL21" s="20"/>
      <c r="AM21" s="20"/>
      <c r="AN21" s="20"/>
      <c r="AO21" s="20"/>
      <c r="AP21" s="20"/>
      <c r="AQ21" s="20">
        <v>172.7766793039996</v>
      </c>
      <c r="AR21" s="20">
        <v>1.3382223388308601</v>
      </c>
      <c r="AS21" s="20">
        <v>212.78147302395587</v>
      </c>
    </row>
    <row r="22" spans="1:45" s="5" customFormat="1" ht="15.75" x14ac:dyDescent="0.25">
      <c r="A22" s="29"/>
      <c r="B22" s="4"/>
      <c r="C22" s="2"/>
      <c r="D22" s="30"/>
      <c r="E22" s="30"/>
      <c r="F22" s="30"/>
      <c r="G22" s="30"/>
      <c r="H22" s="19" t="str">
        <f t="shared" si="0"/>
        <v/>
      </c>
      <c r="I22" s="20"/>
      <c r="J22" s="20"/>
      <c r="K22" s="20"/>
      <c r="L22" s="20"/>
      <c r="M22" s="20"/>
      <c r="N22" s="20"/>
      <c r="O22" s="20"/>
      <c r="P22" s="20"/>
      <c r="Q22" s="20"/>
      <c r="R22" s="20"/>
      <c r="S22" s="20"/>
      <c r="T22" s="20"/>
      <c r="U22" s="31"/>
      <c r="V22" s="20"/>
      <c r="W22" s="20"/>
      <c r="X22" s="20"/>
      <c r="Y22" s="20"/>
      <c r="Z22" s="20"/>
      <c r="AA22" s="20"/>
      <c r="AB22" s="20"/>
      <c r="AC22" s="20"/>
      <c r="AD22" s="20"/>
      <c r="AE22" s="20"/>
      <c r="AF22" s="20"/>
      <c r="AG22" s="20"/>
      <c r="AH22" s="31"/>
      <c r="AI22" s="31"/>
      <c r="AJ22" s="31"/>
      <c r="AK22" s="20"/>
      <c r="AL22" s="20"/>
      <c r="AM22" s="20"/>
      <c r="AN22" s="20"/>
      <c r="AO22" s="20"/>
      <c r="AP22" s="20"/>
      <c r="AQ22" s="20"/>
      <c r="AR22" s="20"/>
      <c r="AS22" s="20"/>
    </row>
    <row r="23" spans="1:45" s="5" customFormat="1" ht="15.75" x14ac:dyDescent="0.25">
      <c r="A23" s="1">
        <v>924</v>
      </c>
      <c r="B23" s="4"/>
      <c r="C23" s="40" t="s">
        <v>49</v>
      </c>
      <c r="D23" s="2"/>
      <c r="E23" s="2"/>
      <c r="F23" s="2"/>
      <c r="G23" s="2"/>
      <c r="H23" s="19">
        <f t="shared" si="0"/>
        <v>9190.8172716449517</v>
      </c>
      <c r="I23" s="20">
        <v>384.89071495206196</v>
      </c>
      <c r="J23" s="20">
        <v>29.679484712675585</v>
      </c>
      <c r="K23" s="20">
        <v>144.54415849468154</v>
      </c>
      <c r="L23" s="20">
        <v>0.22072000000000003</v>
      </c>
      <c r="M23" s="20"/>
      <c r="N23" s="20">
        <v>1024.7916392398904</v>
      </c>
      <c r="O23" s="20">
        <v>95.034553973364922</v>
      </c>
      <c r="P23" s="20">
        <v>459.41658010822641</v>
      </c>
      <c r="Q23" s="20">
        <v>470.34050515829887</v>
      </c>
      <c r="R23" s="20">
        <v>8.2224470000000007</v>
      </c>
      <c r="S23" s="20">
        <v>804.32318606487797</v>
      </c>
      <c r="T23" s="20">
        <v>1011.121619</v>
      </c>
      <c r="U23" s="32">
        <v>25.035751054868278</v>
      </c>
      <c r="V23" s="20">
        <v>173.34341015770244</v>
      </c>
      <c r="W23" s="20"/>
      <c r="X23" s="20">
        <v>28.705907004048818</v>
      </c>
      <c r="Y23" s="20">
        <v>98.47242804294018</v>
      </c>
      <c r="Z23" s="20">
        <v>37.118690630042927</v>
      </c>
      <c r="AA23" s="20">
        <v>9.0463844806705254</v>
      </c>
      <c r="AB23" s="20">
        <v>60.670251924232922</v>
      </c>
      <c r="AC23" s="20">
        <v>183.09317695130258</v>
      </c>
      <c r="AD23" s="20">
        <v>16.759418563872714</v>
      </c>
      <c r="AE23" s="20">
        <v>32.392992446974972</v>
      </c>
      <c r="AF23" s="20">
        <v>386.48452452742185</v>
      </c>
      <c r="AG23" s="20">
        <v>149.0624257522044</v>
      </c>
      <c r="AH23" s="32">
        <v>49.658306354939008</v>
      </c>
      <c r="AI23" s="32">
        <v>38.66769569707369</v>
      </c>
      <c r="AJ23" s="32">
        <v>10.990610657865318</v>
      </c>
      <c r="AK23" s="20">
        <v>4496.4703566609169</v>
      </c>
      <c r="AL23" s="20"/>
      <c r="AM23" s="20"/>
      <c r="AN23" s="20"/>
      <c r="AO23" s="20"/>
      <c r="AP23" s="20"/>
      <c r="AQ23" s="20">
        <v>94.447508030343855</v>
      </c>
      <c r="AR23" s="20">
        <v>0.60005015300654962</v>
      </c>
      <c r="AS23" s="20">
        <v>115.00512960297856</v>
      </c>
    </row>
    <row r="24" spans="1:45" s="5" customFormat="1" ht="15.75" x14ac:dyDescent="0.25">
      <c r="A24" s="1">
        <v>923</v>
      </c>
      <c r="B24" s="4"/>
      <c r="C24" s="40" t="s">
        <v>50</v>
      </c>
      <c r="D24" s="2"/>
      <c r="E24" s="2"/>
      <c r="F24" s="2"/>
      <c r="G24" s="2"/>
      <c r="H24" s="19">
        <f t="shared" si="0"/>
        <v>14758.126969470972</v>
      </c>
      <c r="I24" s="20">
        <v>484.59711759775519</v>
      </c>
      <c r="J24" s="20">
        <v>55.593538222867508</v>
      </c>
      <c r="K24" s="20">
        <v>202.71527506460305</v>
      </c>
      <c r="L24" s="20">
        <v>7.2837600000000009</v>
      </c>
      <c r="M24" s="20"/>
      <c r="N24" s="20">
        <v>1465.2154471618476</v>
      </c>
      <c r="O24" s="20">
        <v>137.75557123093122</v>
      </c>
      <c r="P24" s="20">
        <v>776.24285359004591</v>
      </c>
      <c r="Q24" s="20">
        <v>551.21702234087081</v>
      </c>
      <c r="R24" s="20">
        <v>50.352308999999998</v>
      </c>
      <c r="S24" s="20">
        <v>1432.7980516873342</v>
      </c>
      <c r="T24" s="20">
        <v>1776.3032439999999</v>
      </c>
      <c r="U24" s="32">
        <v>9.4811334810175261</v>
      </c>
      <c r="V24" s="20">
        <v>248.7985323127202</v>
      </c>
      <c r="W24" s="20"/>
      <c r="X24" s="20">
        <v>39.703132865245053</v>
      </c>
      <c r="Y24" s="20">
        <v>141.67377779877381</v>
      </c>
      <c r="Z24" s="20">
        <v>55.141444338338395</v>
      </c>
      <c r="AA24" s="20">
        <v>12.280177310362946</v>
      </c>
      <c r="AB24" s="20">
        <v>88.816918560671397</v>
      </c>
      <c r="AC24" s="20">
        <v>310.58913479062841</v>
      </c>
      <c r="AD24" s="20">
        <v>30.066093442421192</v>
      </c>
      <c r="AE24" s="20">
        <v>48.938684880723535</v>
      </c>
      <c r="AF24" s="20">
        <v>587.2081920274112</v>
      </c>
      <c r="AG24" s="20">
        <v>164.11555116568451</v>
      </c>
      <c r="AH24" s="32">
        <v>77.197825427240517</v>
      </c>
      <c r="AI24" s="32">
        <v>63.10498607824659</v>
      </c>
      <c r="AJ24" s="32">
        <v>14.092839348993916</v>
      </c>
      <c r="AK24" s="20">
        <v>7323.800788336438</v>
      </c>
      <c r="AL24" s="20"/>
      <c r="AM24" s="20"/>
      <c r="AN24" s="20"/>
      <c r="AO24" s="20"/>
      <c r="AP24" s="20"/>
      <c r="AQ24" s="20">
        <v>209.12084127094454</v>
      </c>
      <c r="AR24" s="20">
        <v>1.5750715985844459</v>
      </c>
      <c r="AS24" s="20">
        <v>183.55945944208062</v>
      </c>
    </row>
    <row r="25" spans="1:45" s="5" customFormat="1" ht="15.75" x14ac:dyDescent="0.25">
      <c r="A25" s="1">
        <v>922</v>
      </c>
      <c r="B25" s="4"/>
      <c r="C25" s="2" t="s">
        <v>51</v>
      </c>
      <c r="D25" s="2"/>
      <c r="E25" s="2"/>
      <c r="F25" s="2"/>
      <c r="G25" s="2"/>
      <c r="H25" s="19">
        <f t="shared" si="0"/>
        <v>14.910000409260947</v>
      </c>
      <c r="I25" s="20"/>
      <c r="J25" s="20"/>
      <c r="K25" s="20"/>
      <c r="L25" s="20"/>
      <c r="M25" s="20"/>
      <c r="N25" s="20"/>
      <c r="O25" s="20"/>
      <c r="P25" s="20"/>
      <c r="Q25" s="20"/>
      <c r="R25" s="20"/>
      <c r="S25" s="20"/>
      <c r="T25" s="20"/>
      <c r="U25" s="32"/>
      <c r="V25" s="20"/>
      <c r="W25" s="20"/>
      <c r="X25" s="20"/>
      <c r="Y25" s="20"/>
      <c r="Z25" s="20"/>
      <c r="AA25" s="20"/>
      <c r="AB25" s="20"/>
      <c r="AC25" s="20"/>
      <c r="AD25" s="20"/>
      <c r="AE25" s="20">
        <v>14.910000409260947</v>
      </c>
      <c r="AF25" s="20"/>
      <c r="AG25" s="20"/>
      <c r="AH25" s="32"/>
      <c r="AI25" s="32"/>
      <c r="AJ25" s="32"/>
      <c r="AK25" s="20"/>
      <c r="AL25" s="20"/>
      <c r="AM25" s="20"/>
      <c r="AN25" s="20"/>
      <c r="AO25" s="20"/>
      <c r="AP25" s="20"/>
      <c r="AQ25" s="20"/>
      <c r="AR25" s="20"/>
      <c r="AS25" s="20"/>
    </row>
    <row r="26" spans="1:45" s="5" customFormat="1" ht="12.75" x14ac:dyDescent="0.2">
      <c r="A26" s="25"/>
      <c r="B26" s="25"/>
      <c r="C26" s="26"/>
      <c r="D26" s="26"/>
      <c r="E26" s="26"/>
      <c r="F26" s="26"/>
      <c r="G26" s="26"/>
      <c r="H26" s="33" t="str">
        <f t="shared" si="0"/>
        <v/>
      </c>
      <c r="I26" s="27"/>
      <c r="J26" s="27"/>
      <c r="K26" s="27"/>
      <c r="L26" s="27"/>
      <c r="M26" s="27"/>
      <c r="N26" s="27"/>
      <c r="O26" s="27"/>
      <c r="P26" s="27"/>
      <c r="Q26" s="27"/>
      <c r="R26" s="27"/>
      <c r="S26" s="27"/>
      <c r="T26" s="27"/>
      <c r="U26" s="27"/>
      <c r="V26" s="27"/>
      <c r="W26" s="27"/>
      <c r="X26" s="27"/>
      <c r="Y26" s="27"/>
      <c r="Z26" s="27"/>
      <c r="AA26" s="27"/>
      <c r="AC26" s="27"/>
      <c r="AF26" s="27"/>
      <c r="AG26" s="27"/>
      <c r="AH26" s="27"/>
      <c r="AI26" s="27"/>
      <c r="AJ26" s="27"/>
      <c r="AK26" s="27"/>
      <c r="AL26" s="27"/>
      <c r="AM26" s="27"/>
      <c r="AN26" s="27"/>
      <c r="AO26" s="27"/>
      <c r="AP26" s="27"/>
      <c r="AS26" s="27"/>
    </row>
  </sheetData>
  <conditionalFormatting sqref="B13:B24">
    <cfRule type="cellIs" dxfId="362" priority="1" stopIfTrue="1" operator="equal">
      <formula>TRUE</formula>
    </cfRule>
    <cfRule type="cellIs" dxfId="361" priority="2" stopIfTrue="1" operator="equal">
      <formula>FALSE</formula>
    </cfRule>
  </conditionalFormatting>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F1" sqref="F1"/>
    </sheetView>
  </sheetViews>
  <sheetFormatPr defaultRowHeight="15" x14ac:dyDescent="0.2"/>
  <cols>
    <col min="1" max="3" width="8.88671875" style="30"/>
    <col min="4" max="4" width="12.5546875" style="30" customWidth="1"/>
    <col min="5" max="5" width="20" style="30" customWidth="1"/>
    <col min="6" max="16384" width="8.88671875" style="30"/>
  </cols>
  <sheetData>
    <row r="1" spans="1:24" s="2" customFormat="1" ht="39" customHeight="1" x14ac:dyDescent="0.25">
      <c r="A1" s="213" t="s">
        <v>76</v>
      </c>
      <c r="B1" s="213"/>
      <c r="C1" s="213"/>
      <c r="D1" s="213"/>
      <c r="E1" s="213"/>
      <c r="G1" s="4"/>
      <c r="H1" s="4"/>
    </row>
    <row r="2" spans="1:24" s="5" customFormat="1" ht="33" customHeight="1" x14ac:dyDescent="0.2">
      <c r="A2" s="79" t="s">
        <v>2</v>
      </c>
      <c r="B2" s="8"/>
      <c r="C2" s="9"/>
      <c r="D2" s="9"/>
      <c r="E2" s="9"/>
      <c r="F2" s="9"/>
      <c r="G2" s="9"/>
      <c r="H2" s="9"/>
      <c r="I2" s="9"/>
      <c r="J2" s="9"/>
      <c r="K2" s="9"/>
      <c r="L2" s="9"/>
      <c r="M2" s="9"/>
      <c r="N2" s="9"/>
      <c r="O2" s="9"/>
      <c r="P2" s="9"/>
      <c r="Q2" s="9"/>
      <c r="R2" s="9"/>
      <c r="S2" s="9"/>
      <c r="T2" s="9"/>
      <c r="U2" s="9"/>
      <c r="V2" s="9"/>
      <c r="W2" s="62"/>
      <c r="X2" s="9"/>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52"/>
      <c r="K4" s="52"/>
      <c r="L4" s="52"/>
      <c r="M4" s="52"/>
      <c r="N4" s="52"/>
      <c r="O4" s="52"/>
      <c r="P4" s="52"/>
      <c r="Q4" s="52"/>
      <c r="R4" s="52"/>
      <c r="S4" s="52"/>
      <c r="T4" s="52"/>
      <c r="U4" s="52"/>
      <c r="V4" s="52"/>
      <c r="W4" s="52"/>
      <c r="X4" s="52"/>
    </row>
    <row r="5" spans="1:24" s="5" customFormat="1" ht="15.75" x14ac:dyDescent="0.25">
      <c r="A5" s="94">
        <v>925</v>
      </c>
      <c r="B5" s="17"/>
      <c r="C5" s="18" t="s">
        <v>32</v>
      </c>
      <c r="D5" s="18"/>
      <c r="E5" s="18"/>
      <c r="F5" s="20">
        <f>F11+F23+F24+F7</f>
        <v>2392.893</v>
      </c>
      <c r="G5" s="20">
        <f>G11+G23+G24+G7</f>
        <v>2521.2500000000005</v>
      </c>
      <c r="H5" s="20">
        <f>H11+H23+H24+H7</f>
        <v>2679.9750000000004</v>
      </c>
      <c r="I5" s="20">
        <f>I11+I23+I24+I7</f>
        <v>2822.8040000000005</v>
      </c>
      <c r="J5" s="20">
        <f t="shared" ref="J5:X5" si="0">SUM(J11,J23:J24,J7)</f>
        <v>2955.1210000000037</v>
      </c>
      <c r="K5" s="20">
        <f t="shared" si="0"/>
        <v>3124.4597597447409</v>
      </c>
      <c r="L5" s="20">
        <f t="shared" si="0"/>
        <v>3250.6787885787198</v>
      </c>
      <c r="M5" s="20">
        <f t="shared" si="0"/>
        <v>3457.044549420561</v>
      </c>
      <c r="N5" s="20">
        <f t="shared" si="0"/>
        <v>3673.5860000000016</v>
      </c>
      <c r="O5" s="20">
        <f t="shared" si="0"/>
        <v>3924.140378130001</v>
      </c>
      <c r="P5" s="20">
        <f t="shared" si="0"/>
        <v>4149.4057829300009</v>
      </c>
      <c r="Q5" s="20">
        <f t="shared" si="0"/>
        <v>4444.4350972342982</v>
      </c>
      <c r="R5" s="20">
        <f t="shared" si="0"/>
        <v>4734.8039219599978</v>
      </c>
      <c r="S5" s="20">
        <f t="shared" si="0"/>
        <v>5106.2537629000008</v>
      </c>
      <c r="T5" s="20">
        <f t="shared" si="0"/>
        <v>5227.7472379531773</v>
      </c>
      <c r="U5" s="20">
        <f t="shared" si="0"/>
        <v>5339.4256940700034</v>
      </c>
      <c r="V5" s="20">
        <f t="shared" si="0"/>
        <v>5475.6249157700013</v>
      </c>
      <c r="W5" s="20">
        <f t="shared" si="0"/>
        <v>5360.148158740084</v>
      </c>
      <c r="X5" s="20">
        <f t="shared" si="0"/>
        <v>5421.7736767999977</v>
      </c>
    </row>
    <row r="6" spans="1:24" s="5" customFormat="1" ht="15.75" x14ac:dyDescent="0.25">
      <c r="A6" s="94"/>
      <c r="B6" s="17"/>
      <c r="C6" s="18"/>
      <c r="D6" s="18"/>
      <c r="E6" s="18"/>
      <c r="F6" s="64"/>
      <c r="G6" s="64"/>
      <c r="H6" s="64"/>
      <c r="I6" s="64"/>
      <c r="J6" s="64"/>
      <c r="K6" s="64"/>
      <c r="L6" s="64"/>
      <c r="M6" s="64"/>
      <c r="N6" s="64"/>
      <c r="O6" s="64"/>
      <c r="P6" s="64"/>
      <c r="Q6" s="64"/>
      <c r="R6" s="64"/>
      <c r="S6" s="64"/>
      <c r="T6" s="64"/>
      <c r="U6" s="64"/>
      <c r="V6" s="64"/>
      <c r="W6" s="64"/>
      <c r="X6" s="64"/>
    </row>
    <row r="7" spans="1:24" s="5" customFormat="1" ht="15.75" x14ac:dyDescent="0.25">
      <c r="A7" s="4"/>
      <c r="B7" s="4"/>
      <c r="C7" s="2" t="s">
        <v>33</v>
      </c>
      <c r="D7" s="2"/>
      <c r="E7" s="2"/>
      <c r="F7" s="23">
        <v>0</v>
      </c>
      <c r="G7" s="23">
        <v>0</v>
      </c>
      <c r="H7" s="23">
        <v>0</v>
      </c>
      <c r="I7" s="23">
        <v>0</v>
      </c>
      <c r="J7" s="23">
        <f>'2000-01'!$I7</f>
        <v>0</v>
      </c>
      <c r="K7" s="23">
        <f>'2001-02'!$I7</f>
        <v>0</v>
      </c>
      <c r="L7" s="23">
        <f>'2002-03'!$I7</f>
        <v>0.98050926263664173</v>
      </c>
      <c r="M7" s="23">
        <f>'2003-04'!$I7</f>
        <v>1.1474342087825007</v>
      </c>
      <c r="N7" s="23">
        <f>'2004-05'!$I7</f>
        <v>1.2809975466972452</v>
      </c>
      <c r="O7" s="23">
        <f>'2005-06'!$I7</f>
        <v>1.3551307785987141</v>
      </c>
      <c r="P7" s="23">
        <f>'2006-07'!$I7</f>
        <v>1.221531470376489</v>
      </c>
      <c r="Q7" s="23">
        <f>'2007-08'!$I7</f>
        <v>1.4007757285709026</v>
      </c>
      <c r="R7" s="23">
        <f>'2008-09'!$I7</f>
        <v>1.8244595136349979</v>
      </c>
      <c r="S7" s="23">
        <f>'2009-10'!$I7</f>
        <v>2.6194879647483651</v>
      </c>
      <c r="T7" s="23">
        <f>'2010-11'!$I7</f>
        <v>2.9938302080290007</v>
      </c>
      <c r="U7" s="23">
        <f>'2011-12'!$I7</f>
        <v>3.60291287894885</v>
      </c>
      <c r="V7" s="23">
        <f>'2012-13'!$I7</f>
        <v>4.6984212498278017</v>
      </c>
      <c r="W7" s="23">
        <f>'2013-14'!$I7</f>
        <v>5.9388008020397347</v>
      </c>
      <c r="X7" s="23">
        <f>'2014-15'!$I7</f>
        <v>7.1040986012377694</v>
      </c>
    </row>
    <row r="8" spans="1:24" s="5" customFormat="1" ht="15.75" x14ac:dyDescent="0.25">
      <c r="A8" s="8"/>
      <c r="B8" s="25"/>
      <c r="C8" s="18"/>
      <c r="D8" s="26"/>
      <c r="E8" s="26"/>
      <c r="F8" s="20"/>
      <c r="G8" s="20"/>
      <c r="H8" s="20"/>
      <c r="I8" s="20"/>
      <c r="J8" s="20"/>
      <c r="K8" s="20"/>
      <c r="L8" s="20"/>
      <c r="M8" s="20"/>
      <c r="N8" s="20"/>
      <c r="O8" s="20"/>
      <c r="P8" s="20"/>
      <c r="Q8" s="20"/>
      <c r="R8" s="20"/>
      <c r="S8" s="20"/>
      <c r="T8" s="20"/>
      <c r="U8" s="20"/>
      <c r="V8" s="20"/>
      <c r="W8" s="20"/>
      <c r="X8" s="20"/>
    </row>
    <row r="9" spans="1:24" s="5" customFormat="1" ht="15.75" x14ac:dyDescent="0.25">
      <c r="A9" s="94">
        <v>941</v>
      </c>
      <c r="B9" s="17"/>
      <c r="C9" s="18" t="s">
        <v>34</v>
      </c>
      <c r="D9" s="18"/>
      <c r="E9" s="18"/>
      <c r="F9" s="20">
        <f>F11+F23</f>
        <v>2157.3712644475995</v>
      </c>
      <c r="G9" s="20">
        <f>G11+G23</f>
        <v>2265.4611922614395</v>
      </c>
      <c r="H9" s="20">
        <f>H11+H23</f>
        <v>2405.8269246012705</v>
      </c>
      <c r="I9" s="20">
        <f>I11+I23</f>
        <v>2533.0733385900216</v>
      </c>
      <c r="J9" s="20">
        <f t="shared" ref="J9:X9" si="1">SUM(J11,J23)</f>
        <v>2649.2212350232139</v>
      </c>
      <c r="K9" s="20">
        <f t="shared" si="1"/>
        <v>2805.5305772075876</v>
      </c>
      <c r="L9" s="20">
        <f t="shared" si="1"/>
        <v>2930.2488024084937</v>
      </c>
      <c r="M9" s="20">
        <f t="shared" si="1"/>
        <v>3116.9247122494817</v>
      </c>
      <c r="N9" s="20">
        <f t="shared" si="1"/>
        <v>3312.6461638331684</v>
      </c>
      <c r="O9" s="20">
        <f t="shared" si="1"/>
        <v>3541.4073186108953</v>
      </c>
      <c r="P9" s="20">
        <f t="shared" si="1"/>
        <v>3750.4342702758363</v>
      </c>
      <c r="Q9" s="20">
        <f t="shared" si="1"/>
        <v>4022.1113755567508</v>
      </c>
      <c r="R9" s="20">
        <f t="shared" si="1"/>
        <v>4289.1357121811989</v>
      </c>
      <c r="S9" s="20">
        <f t="shared" si="1"/>
        <v>4628.4979971916282</v>
      </c>
      <c r="T9" s="20">
        <f t="shared" si="1"/>
        <v>4744.0300405819389</v>
      </c>
      <c r="U9" s="20">
        <f t="shared" si="1"/>
        <v>4854.4217026146089</v>
      </c>
      <c r="V9" s="20">
        <f t="shared" si="1"/>
        <v>4981.4692248439733</v>
      </c>
      <c r="W9" s="20">
        <f t="shared" si="1"/>
        <v>4873.4775732159742</v>
      </c>
      <c r="X9" s="20">
        <f t="shared" si="1"/>
        <v>4930.0724606010053</v>
      </c>
    </row>
    <row r="10" spans="1:24" s="5" customFormat="1" ht="15.75" x14ac:dyDescent="0.25">
      <c r="A10" s="8"/>
      <c r="B10" s="25"/>
      <c r="C10" s="26"/>
      <c r="D10" s="26"/>
      <c r="E10" s="26"/>
      <c r="F10" s="20"/>
      <c r="G10" s="20"/>
      <c r="H10" s="20"/>
      <c r="I10" s="20"/>
      <c r="J10" s="20"/>
      <c r="K10" s="20"/>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20">
        <f t="shared" ref="F11:X11" si="2">SUM(F13:F21)</f>
        <v>1978.7866864179662</v>
      </c>
      <c r="G11" s="20">
        <f t="shared" si="2"/>
        <v>2072.4676258493755</v>
      </c>
      <c r="H11" s="20">
        <f t="shared" si="2"/>
        <v>2198.9994349466901</v>
      </c>
      <c r="I11" s="20">
        <f t="shared" si="2"/>
        <v>2314.5854457652549</v>
      </c>
      <c r="J11" s="20">
        <f t="shared" si="2"/>
        <v>2424.005829531663</v>
      </c>
      <c r="K11" s="20">
        <f t="shared" si="2"/>
        <v>2566.51071257895</v>
      </c>
      <c r="L11" s="20">
        <f t="shared" si="2"/>
        <v>2675.8686225950669</v>
      </c>
      <c r="M11" s="20">
        <f t="shared" si="2"/>
        <v>2848.0142403982259</v>
      </c>
      <c r="N11" s="20">
        <f t="shared" si="2"/>
        <v>3027.5209752100864</v>
      </c>
      <c r="O11" s="20">
        <f t="shared" si="2"/>
        <v>3236.8813549783017</v>
      </c>
      <c r="P11" s="20">
        <f t="shared" si="2"/>
        <v>3427.5343229039381</v>
      </c>
      <c r="Q11" s="20">
        <f t="shared" si="2"/>
        <v>3677.0596682015853</v>
      </c>
      <c r="R11" s="20">
        <f t="shared" si="2"/>
        <v>3923.6651792415537</v>
      </c>
      <c r="S11" s="20">
        <f t="shared" si="2"/>
        <v>4241.3211009053348</v>
      </c>
      <c r="T11" s="20">
        <f t="shared" si="2"/>
        <v>4355.8790938506199</v>
      </c>
      <c r="U11" s="20">
        <f t="shared" si="2"/>
        <v>4462.6531730010611</v>
      </c>
      <c r="V11" s="20">
        <f t="shared" si="2"/>
        <v>4583.6631291807553</v>
      </c>
      <c r="W11" s="20">
        <f t="shared" si="2"/>
        <v>4488.6069987124574</v>
      </c>
      <c r="X11" s="20">
        <f t="shared" si="2"/>
        <v>4545.1817456489434</v>
      </c>
    </row>
    <row r="12" spans="1:24" s="5" customFormat="1" ht="15.75" x14ac:dyDescent="0.25">
      <c r="A12" s="10"/>
      <c r="B12" s="43"/>
      <c r="C12" s="25"/>
      <c r="D12" s="9"/>
      <c r="E12" s="9"/>
      <c r="F12" s="20"/>
      <c r="G12" s="20"/>
      <c r="H12" s="20"/>
      <c r="I12" s="20"/>
      <c r="J12" s="20"/>
      <c r="K12" s="20"/>
      <c r="L12" s="20"/>
      <c r="M12" s="20"/>
      <c r="N12" s="20"/>
      <c r="O12" s="20"/>
      <c r="P12" s="20"/>
      <c r="Q12" s="20"/>
      <c r="R12" s="20"/>
      <c r="S12" s="20"/>
      <c r="T12" s="20"/>
      <c r="U12" s="20"/>
      <c r="V12" s="20"/>
      <c r="W12" s="20"/>
      <c r="X12" s="20"/>
    </row>
    <row r="13" spans="1:24" s="5" customFormat="1" ht="15.75" x14ac:dyDescent="0.25">
      <c r="A13" s="4" t="s">
        <v>36</v>
      </c>
      <c r="B13" s="4"/>
      <c r="C13" s="40" t="s">
        <v>164</v>
      </c>
      <c r="D13" s="2"/>
      <c r="E13" s="2"/>
      <c r="F13" s="20">
        <v>107.22819158700669</v>
      </c>
      <c r="G13" s="20">
        <v>118.4240192902938</v>
      </c>
      <c r="H13" s="20">
        <v>129.34247892981415</v>
      </c>
      <c r="I13" s="20">
        <v>138.21423720669114</v>
      </c>
      <c r="J13" s="20">
        <v>146.34589530249838</v>
      </c>
      <c r="K13" s="20">
        <v>155.15891428104132</v>
      </c>
      <c r="L13" s="20">
        <v>158.38740925875618</v>
      </c>
      <c r="M13" s="20">
        <v>166.54649117593362</v>
      </c>
      <c r="N13" s="20">
        <v>174.90179879576058</v>
      </c>
      <c r="O13" s="20">
        <v>184.90334758609663</v>
      </c>
      <c r="P13" s="20">
        <v>194.09187507665183</v>
      </c>
      <c r="Q13" s="20">
        <v>205.88252673582389</v>
      </c>
      <c r="R13" s="20">
        <v>217.75538244144425</v>
      </c>
      <c r="S13" s="20">
        <v>235.80177818891661</v>
      </c>
      <c r="T13" s="20">
        <v>241.50175309942108</v>
      </c>
      <c r="U13" s="20">
        <v>244.43647052282103</v>
      </c>
      <c r="V13" s="20">
        <v>252.74578451310222</v>
      </c>
      <c r="W13" s="20">
        <v>249.95964644733573</v>
      </c>
      <c r="X13" s="20">
        <v>255.64295428078111</v>
      </c>
    </row>
    <row r="14" spans="1:24" s="5" customFormat="1" ht="15.75" x14ac:dyDescent="0.25">
      <c r="A14" s="4" t="s">
        <v>37</v>
      </c>
      <c r="B14" s="4"/>
      <c r="C14" s="40" t="s">
        <v>166</v>
      </c>
      <c r="D14" s="2"/>
      <c r="E14" s="2"/>
      <c r="F14" s="20">
        <v>356.24646599538835</v>
      </c>
      <c r="G14" s="20">
        <v>373.3467671210629</v>
      </c>
      <c r="H14" s="20">
        <v>386.72815057048604</v>
      </c>
      <c r="I14" s="20">
        <v>397.30971657669113</v>
      </c>
      <c r="J14" s="20">
        <v>412.53326921147863</v>
      </c>
      <c r="K14" s="20">
        <v>430.98060726374786</v>
      </c>
      <c r="L14" s="20">
        <v>441.64697189400806</v>
      </c>
      <c r="M14" s="20">
        <v>468.82746941194972</v>
      </c>
      <c r="N14" s="20">
        <v>497.74995129073562</v>
      </c>
      <c r="O14" s="20">
        <v>533.68190359654716</v>
      </c>
      <c r="P14" s="20">
        <v>566.66011253388024</v>
      </c>
      <c r="Q14" s="20">
        <v>611.75076852971927</v>
      </c>
      <c r="R14" s="20">
        <v>650.53387636725995</v>
      </c>
      <c r="S14" s="20">
        <v>697.42010276034512</v>
      </c>
      <c r="T14" s="20">
        <v>708.47037603976014</v>
      </c>
      <c r="U14" s="20">
        <v>718.58559865707491</v>
      </c>
      <c r="V14" s="20">
        <v>734.42444842956797</v>
      </c>
      <c r="W14" s="20">
        <v>717.61095401545515</v>
      </c>
      <c r="X14" s="20">
        <v>720.59077956863689</v>
      </c>
    </row>
    <row r="15" spans="1:24" s="5" customFormat="1" ht="15.75" x14ac:dyDescent="0.25">
      <c r="A15" s="4" t="s">
        <v>38</v>
      </c>
      <c r="B15" s="4"/>
      <c r="C15" s="40" t="s">
        <v>39</v>
      </c>
      <c r="D15" s="2"/>
      <c r="E15" s="2"/>
      <c r="F15" s="20">
        <v>219.13290004748873</v>
      </c>
      <c r="G15" s="20">
        <v>220.41895963393773</v>
      </c>
      <c r="H15" s="20">
        <v>232.99805003488964</v>
      </c>
      <c r="I15" s="20">
        <v>245.50266875118339</v>
      </c>
      <c r="J15" s="20">
        <v>256.2626978285287</v>
      </c>
      <c r="K15" s="20">
        <v>266.88840809411715</v>
      </c>
      <c r="L15" s="20">
        <v>269.8429386330323</v>
      </c>
      <c r="M15" s="20">
        <v>278.97745223847687</v>
      </c>
      <c r="N15" s="20">
        <v>289.7324674908287</v>
      </c>
      <c r="O15" s="20">
        <v>305.00024206262054</v>
      </c>
      <c r="P15" s="20">
        <v>319.93050381194882</v>
      </c>
      <c r="Q15" s="20">
        <v>340.95124733584248</v>
      </c>
      <c r="R15" s="20">
        <v>363.02940983150427</v>
      </c>
      <c r="S15" s="20">
        <v>393.3326186685473</v>
      </c>
      <c r="T15" s="20">
        <v>401.59638422982528</v>
      </c>
      <c r="U15" s="20">
        <v>407.88484102256893</v>
      </c>
      <c r="V15" s="20">
        <v>410.05458478866507</v>
      </c>
      <c r="W15" s="20">
        <v>405.91921829717853</v>
      </c>
      <c r="X15" s="20">
        <v>418.77092793114582</v>
      </c>
    </row>
    <row r="16" spans="1:24" s="5" customFormat="1" ht="15.75" x14ac:dyDescent="0.25">
      <c r="A16" s="4" t="s">
        <v>40</v>
      </c>
      <c r="B16" s="4"/>
      <c r="C16" s="40" t="s">
        <v>41</v>
      </c>
      <c r="D16" s="2"/>
      <c r="E16" s="2"/>
      <c r="F16" s="20">
        <v>165.78009588836923</v>
      </c>
      <c r="G16" s="20">
        <v>179.09938285669008</v>
      </c>
      <c r="H16" s="20">
        <v>191.99843030409838</v>
      </c>
      <c r="I16" s="20">
        <v>209.15188639209956</v>
      </c>
      <c r="J16" s="20">
        <v>222.55501944224403</v>
      </c>
      <c r="K16" s="20">
        <v>236.77628028604693</v>
      </c>
      <c r="L16" s="20">
        <v>246.53593491933481</v>
      </c>
      <c r="M16" s="20">
        <v>260.37967576677738</v>
      </c>
      <c r="N16" s="20">
        <v>274.50777701590243</v>
      </c>
      <c r="O16" s="20">
        <v>292.11945133018304</v>
      </c>
      <c r="P16" s="20">
        <v>307.15986984196178</v>
      </c>
      <c r="Q16" s="20">
        <v>328.17227248111885</v>
      </c>
      <c r="R16" s="20">
        <v>348.63990269942542</v>
      </c>
      <c r="S16" s="20">
        <v>374.18356765479689</v>
      </c>
      <c r="T16" s="20">
        <v>382.817328542756</v>
      </c>
      <c r="U16" s="20">
        <v>391.5544831609883</v>
      </c>
      <c r="V16" s="20">
        <v>402.66031535876567</v>
      </c>
      <c r="W16" s="20">
        <v>392.98177200427961</v>
      </c>
      <c r="X16" s="20">
        <v>397.07919385610228</v>
      </c>
    </row>
    <row r="17" spans="1:24" s="5" customFormat="1" ht="15.75" x14ac:dyDescent="0.25">
      <c r="A17" s="4" t="s">
        <v>42</v>
      </c>
      <c r="B17" s="4"/>
      <c r="C17" s="40" t="s">
        <v>43</v>
      </c>
      <c r="D17" s="2"/>
      <c r="E17" s="2"/>
      <c r="F17" s="20">
        <v>239.48040743217064</v>
      </c>
      <c r="G17" s="20">
        <v>251.2471979895092</v>
      </c>
      <c r="H17" s="20">
        <v>272.25463979284973</v>
      </c>
      <c r="I17" s="20">
        <v>289.79558547501586</v>
      </c>
      <c r="J17" s="20">
        <v>309.33057597506098</v>
      </c>
      <c r="K17" s="20">
        <v>327.56079789838918</v>
      </c>
      <c r="L17" s="20">
        <v>345.76483917588109</v>
      </c>
      <c r="M17" s="20">
        <v>366.23752475524191</v>
      </c>
      <c r="N17" s="20">
        <v>385.73067114994751</v>
      </c>
      <c r="O17" s="20">
        <v>409.03378299743804</v>
      </c>
      <c r="P17" s="20">
        <v>434.87053824456746</v>
      </c>
      <c r="Q17" s="20">
        <v>467.07897408574263</v>
      </c>
      <c r="R17" s="20">
        <v>494.63897180586031</v>
      </c>
      <c r="S17" s="20">
        <v>528.04377964853961</v>
      </c>
      <c r="T17" s="20">
        <v>539.88585880477171</v>
      </c>
      <c r="U17" s="20">
        <v>552.24128585433687</v>
      </c>
      <c r="V17" s="20">
        <v>566.50860684412487</v>
      </c>
      <c r="W17" s="20">
        <v>549.45360975415349</v>
      </c>
      <c r="X17" s="20">
        <v>552.10692315005701</v>
      </c>
    </row>
    <row r="18" spans="1:24" s="5" customFormat="1" ht="15.75" x14ac:dyDescent="0.25">
      <c r="A18" s="4" t="s">
        <v>44</v>
      </c>
      <c r="B18" s="4"/>
      <c r="C18" s="40" t="s">
        <v>167</v>
      </c>
      <c r="D18" s="2"/>
      <c r="E18" s="2"/>
      <c r="F18" s="20">
        <v>198.29417428045028</v>
      </c>
      <c r="G18" s="20">
        <v>205.41888463926824</v>
      </c>
      <c r="H18" s="20">
        <v>222.07335062388117</v>
      </c>
      <c r="I18" s="20">
        <v>237.41236130779353</v>
      </c>
      <c r="J18" s="20">
        <v>252.17941915120019</v>
      </c>
      <c r="K18" s="20">
        <v>272.41288029455723</v>
      </c>
      <c r="L18" s="20">
        <v>289.96069799461327</v>
      </c>
      <c r="M18" s="20">
        <v>313.33211631055144</v>
      </c>
      <c r="N18" s="20">
        <v>334.91976776156264</v>
      </c>
      <c r="O18" s="20">
        <v>360.21474764958987</v>
      </c>
      <c r="P18" s="20">
        <v>384.40257581652162</v>
      </c>
      <c r="Q18" s="20">
        <v>409.23430541162395</v>
      </c>
      <c r="R18" s="20">
        <v>434.83842643466795</v>
      </c>
      <c r="S18" s="20">
        <v>470.67897433834372</v>
      </c>
      <c r="T18" s="20">
        <v>486.39068395092647</v>
      </c>
      <c r="U18" s="20">
        <v>501.25730885715075</v>
      </c>
      <c r="V18" s="20">
        <v>519.53304082947466</v>
      </c>
      <c r="W18" s="20">
        <v>512.44277202557339</v>
      </c>
      <c r="X18" s="20">
        <v>519.87823956990428</v>
      </c>
    </row>
    <row r="19" spans="1:24" s="5" customFormat="1" ht="15.75" x14ac:dyDescent="0.25">
      <c r="A19" s="4" t="s">
        <v>45</v>
      </c>
      <c r="B19" s="4"/>
      <c r="C19" s="40" t="s">
        <v>46</v>
      </c>
      <c r="D19" s="2"/>
      <c r="E19" s="2"/>
      <c r="F19" s="20">
        <v>226.89270478055772</v>
      </c>
      <c r="G19" s="20">
        <v>230.72416976108656</v>
      </c>
      <c r="H19" s="20">
        <v>243.90707321781355</v>
      </c>
      <c r="I19" s="20">
        <v>254.47605144948412</v>
      </c>
      <c r="J19" s="20">
        <v>258.88804051850224</v>
      </c>
      <c r="K19" s="20">
        <v>273.5108355409518</v>
      </c>
      <c r="L19" s="20">
        <v>284.79732408592849</v>
      </c>
      <c r="M19" s="20">
        <v>302.14520368362719</v>
      </c>
      <c r="N19" s="20">
        <v>319.30478399440051</v>
      </c>
      <c r="O19" s="20">
        <v>339.44908999573573</v>
      </c>
      <c r="P19" s="20">
        <v>355.50166306402485</v>
      </c>
      <c r="Q19" s="20">
        <v>377.9139644258259</v>
      </c>
      <c r="R19" s="20">
        <v>402.93781583246414</v>
      </c>
      <c r="S19" s="20">
        <v>435.91665437003286</v>
      </c>
      <c r="T19" s="20">
        <v>451.5343514593938</v>
      </c>
      <c r="U19" s="20">
        <v>469.03570203554693</v>
      </c>
      <c r="V19" s="20">
        <v>487.78782618526225</v>
      </c>
      <c r="W19" s="20">
        <v>481.21915353737302</v>
      </c>
      <c r="X19" s="20">
        <v>486.64933745965595</v>
      </c>
    </row>
    <row r="20" spans="1:24" s="5" customFormat="1" ht="15.75" x14ac:dyDescent="0.25">
      <c r="A20" s="4" t="s">
        <v>47</v>
      </c>
      <c r="B20" s="4"/>
      <c r="C20" s="40" t="s">
        <v>168</v>
      </c>
      <c r="D20" s="2"/>
      <c r="E20" s="2"/>
      <c r="F20" s="20">
        <v>256.39246886123027</v>
      </c>
      <c r="G20" s="20">
        <v>262.11996157744346</v>
      </c>
      <c r="H20" s="20">
        <v>271.23220332657803</v>
      </c>
      <c r="I20" s="20">
        <v>278.8217611431852</v>
      </c>
      <c r="J20" s="20">
        <v>289.88290005557212</v>
      </c>
      <c r="K20" s="20">
        <v>312.27126455768854</v>
      </c>
      <c r="L20" s="20">
        <v>333.35463960521832</v>
      </c>
      <c r="M20" s="20">
        <v>364.87960543259692</v>
      </c>
      <c r="N20" s="20">
        <v>400.66101994671976</v>
      </c>
      <c r="O20" s="20">
        <v>436.99190525108509</v>
      </c>
      <c r="P20" s="20">
        <v>465.03216141369182</v>
      </c>
      <c r="Q20" s="20">
        <v>507.11738803251671</v>
      </c>
      <c r="R20" s="20">
        <v>551.99270382686439</v>
      </c>
      <c r="S20" s="20">
        <v>605.87592979156454</v>
      </c>
      <c r="T20" s="20">
        <v>631.65027114202121</v>
      </c>
      <c r="U20" s="20">
        <v>655.18905035473313</v>
      </c>
      <c r="V20" s="20">
        <v>677.40685739005687</v>
      </c>
      <c r="W20" s="20">
        <v>663.86606256689947</v>
      </c>
      <c r="X20" s="20">
        <v>675.82331349643323</v>
      </c>
    </row>
    <row r="21" spans="1:24" s="5" customFormat="1" ht="15.75" x14ac:dyDescent="0.25">
      <c r="A21" s="4" t="s">
        <v>48</v>
      </c>
      <c r="B21" s="4"/>
      <c r="C21" s="40" t="s">
        <v>169</v>
      </c>
      <c r="D21" s="2"/>
      <c r="E21" s="2"/>
      <c r="F21" s="20">
        <v>209.33927754530418</v>
      </c>
      <c r="G21" s="20">
        <v>231.66828298008343</v>
      </c>
      <c r="H21" s="20">
        <v>248.46505814627946</v>
      </c>
      <c r="I21" s="20">
        <v>263.90117746311091</v>
      </c>
      <c r="J21" s="20">
        <v>276.02801204657789</v>
      </c>
      <c r="K21" s="20">
        <v>290.95072436240963</v>
      </c>
      <c r="L21" s="20">
        <v>305.57786702829435</v>
      </c>
      <c r="M21" s="20">
        <v>326.68870162307081</v>
      </c>
      <c r="N21" s="20">
        <v>350.01273776422863</v>
      </c>
      <c r="O21" s="20">
        <v>375.48688450900534</v>
      </c>
      <c r="P21" s="20">
        <v>399.88502310068964</v>
      </c>
      <c r="Q21" s="20">
        <v>428.95822116337166</v>
      </c>
      <c r="R21" s="20">
        <v>459.29869000206367</v>
      </c>
      <c r="S21" s="20">
        <v>500.06769548424751</v>
      </c>
      <c r="T21" s="20">
        <v>512.03208658174458</v>
      </c>
      <c r="U21" s="20">
        <v>522.46843253584029</v>
      </c>
      <c r="V21" s="20">
        <v>532.54166484173561</v>
      </c>
      <c r="W21" s="20">
        <v>515.15381006420864</v>
      </c>
      <c r="X21" s="20">
        <v>518.64007633622737</v>
      </c>
    </row>
    <row r="22" spans="1:24" s="5" customFormat="1" ht="15.75" x14ac:dyDescent="0.25">
      <c r="A22" s="10"/>
      <c r="B22" s="43"/>
      <c r="C22" s="2"/>
      <c r="D22" s="9"/>
      <c r="E22" s="9"/>
      <c r="F22" s="20"/>
      <c r="G22" s="20"/>
      <c r="H22" s="20"/>
      <c r="I22" s="20"/>
      <c r="J22" s="20"/>
      <c r="K22" s="20"/>
      <c r="L22" s="20"/>
      <c r="M22" s="20"/>
      <c r="N22" s="20"/>
      <c r="O22" s="20"/>
      <c r="P22" s="20"/>
      <c r="Q22" s="20"/>
      <c r="R22" s="20"/>
      <c r="S22" s="20"/>
      <c r="T22" s="20"/>
      <c r="U22" s="20"/>
      <c r="V22" s="20"/>
      <c r="W22" s="20"/>
      <c r="X22" s="20"/>
    </row>
    <row r="23" spans="1:24" s="5" customFormat="1" ht="15.75" x14ac:dyDescent="0.25">
      <c r="A23" s="4">
        <v>924</v>
      </c>
      <c r="B23" s="1"/>
      <c r="C23" s="40" t="s">
        <v>49</v>
      </c>
      <c r="D23" s="2"/>
      <c r="E23" s="2"/>
      <c r="F23" s="20">
        <v>178.58457802963343</v>
      </c>
      <c r="G23" s="20">
        <v>192.99356641206387</v>
      </c>
      <c r="H23" s="20">
        <v>206.82748965458018</v>
      </c>
      <c r="I23" s="20">
        <v>218.48789282476676</v>
      </c>
      <c r="J23" s="20">
        <v>225.21540549155083</v>
      </c>
      <c r="K23" s="20">
        <v>239.01986462863761</v>
      </c>
      <c r="L23" s="20">
        <v>254.38017981342674</v>
      </c>
      <c r="M23" s="20">
        <v>268.91047185125575</v>
      </c>
      <c r="N23" s="20">
        <v>285.1251886230819</v>
      </c>
      <c r="O23" s="20">
        <v>304.52596363259346</v>
      </c>
      <c r="P23" s="20">
        <v>322.89994737189818</v>
      </c>
      <c r="Q23" s="20">
        <v>345.0517073551656</v>
      </c>
      <c r="R23" s="20">
        <v>365.47053293964484</v>
      </c>
      <c r="S23" s="20">
        <v>387.17689628629313</v>
      </c>
      <c r="T23" s="20">
        <v>388.15094673131898</v>
      </c>
      <c r="U23" s="20">
        <v>391.76852961354774</v>
      </c>
      <c r="V23" s="20">
        <v>397.806095663218</v>
      </c>
      <c r="W23" s="20">
        <v>384.87057450351716</v>
      </c>
      <c r="X23" s="20">
        <v>384.89071495206196</v>
      </c>
    </row>
    <row r="24" spans="1:24" s="5" customFormat="1" ht="15.75" x14ac:dyDescent="0.25">
      <c r="A24" s="4">
        <v>923</v>
      </c>
      <c r="B24" s="1"/>
      <c r="C24" s="68" t="s">
        <v>50</v>
      </c>
      <c r="D24" s="2"/>
      <c r="E24" s="2"/>
      <c r="F24" s="32">
        <v>235.52173555240063</v>
      </c>
      <c r="G24" s="32">
        <v>255.78880773856079</v>
      </c>
      <c r="H24" s="32">
        <v>274.14807539872993</v>
      </c>
      <c r="I24" s="32">
        <v>289.73066140997878</v>
      </c>
      <c r="J24" s="32">
        <v>305.89976497679004</v>
      </c>
      <c r="K24" s="32">
        <v>318.92918253715317</v>
      </c>
      <c r="L24" s="32">
        <v>319.44947690758977</v>
      </c>
      <c r="M24" s="32">
        <v>338.97240296229666</v>
      </c>
      <c r="N24" s="32">
        <v>359.65883862013612</v>
      </c>
      <c r="O24" s="32">
        <v>381.37792874050683</v>
      </c>
      <c r="P24" s="32">
        <v>397.74998118378801</v>
      </c>
      <c r="Q24" s="32">
        <v>420.92294594897697</v>
      </c>
      <c r="R24" s="32">
        <v>443.84375026516449</v>
      </c>
      <c r="S24" s="32">
        <v>475.13627774362391</v>
      </c>
      <c r="T24" s="32">
        <v>480.72336716320967</v>
      </c>
      <c r="U24" s="32">
        <v>481.4010785764462</v>
      </c>
      <c r="V24" s="32">
        <v>489.45726967619999</v>
      </c>
      <c r="W24" s="32">
        <v>480.73178472207019</v>
      </c>
      <c r="X24" s="32">
        <v>484.59711759775519</v>
      </c>
    </row>
    <row r="25" spans="1:24" s="5" customFormat="1" ht="15.75" x14ac:dyDescent="0.25">
      <c r="A25" s="73">
        <v>922</v>
      </c>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213" t="s">
        <v>76</v>
      </c>
      <c r="B26" s="213"/>
      <c r="C26" s="213"/>
      <c r="D26" s="213"/>
      <c r="E26" s="213"/>
      <c r="F26" s="2"/>
      <c r="G26" s="4"/>
      <c r="H26" s="4"/>
      <c r="I26" s="2"/>
      <c r="J26" s="2"/>
      <c r="K26" s="2"/>
      <c r="L26" s="2"/>
      <c r="M26" s="2"/>
      <c r="N26" s="2"/>
      <c r="O26" s="2"/>
      <c r="P26" s="2"/>
      <c r="Q26" s="2"/>
      <c r="R26" s="2"/>
      <c r="S26" s="2"/>
      <c r="T26" s="2"/>
      <c r="U26" s="2"/>
      <c r="V26" s="2"/>
      <c r="W26" s="2"/>
      <c r="X26" s="2"/>
    </row>
    <row r="27" spans="1:24" ht="32.25" customHeight="1" x14ac:dyDescent="0.2">
      <c r="A27" s="79" t="s">
        <v>129</v>
      </c>
      <c r="B27" s="8"/>
      <c r="C27" s="9"/>
      <c r="D27" s="9"/>
      <c r="E27" s="9"/>
      <c r="F27" s="9"/>
      <c r="G27" s="9"/>
      <c r="H27" s="9"/>
      <c r="I27" s="9"/>
      <c r="J27" s="9"/>
      <c r="K27" s="9"/>
      <c r="L27" s="9"/>
      <c r="M27" s="9"/>
      <c r="N27" s="9"/>
      <c r="O27" s="9"/>
      <c r="P27" s="9"/>
      <c r="Q27" s="9"/>
      <c r="R27" s="9"/>
      <c r="S27" s="9"/>
      <c r="T27" s="9"/>
      <c r="U27" s="9"/>
      <c r="V27" s="9"/>
      <c r="W27" s="62"/>
      <c r="X27" s="9"/>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row>
    <row r="30" spans="1:24" ht="15.75" x14ac:dyDescent="0.25">
      <c r="A30" s="94">
        <v>925</v>
      </c>
      <c r="B30" s="17"/>
      <c r="C30" s="18" t="s">
        <v>32</v>
      </c>
      <c r="D30" s="18"/>
      <c r="E30" s="18"/>
      <c r="F30" s="20">
        <v>3560.4854667864875</v>
      </c>
      <c r="G30" s="20">
        <v>3685.8779509893325</v>
      </c>
      <c r="H30" s="20">
        <v>3856.6835033625907</v>
      </c>
      <c r="I30" s="20">
        <v>4020.294489254894</v>
      </c>
      <c r="J30" s="20">
        <v>4114.2923053595114</v>
      </c>
      <c r="K30" s="20">
        <v>4285.0800572241978</v>
      </c>
      <c r="L30" s="20">
        <v>4343.8723194206395</v>
      </c>
      <c r="M30" s="20">
        <v>4527.4503636036452</v>
      </c>
      <c r="N30" s="20">
        <v>4663.9622138700015</v>
      </c>
      <c r="O30" s="20">
        <v>4846.6912649480901</v>
      </c>
      <c r="P30" s="20">
        <v>4989.6416810640303</v>
      </c>
      <c r="Q30" s="20">
        <v>5192.4574299671967</v>
      </c>
      <c r="R30" s="20">
        <v>5396.2445962306456</v>
      </c>
      <c r="S30" s="20">
        <v>5672.9287990771199</v>
      </c>
      <c r="T30" s="20">
        <v>5651.4976509282205</v>
      </c>
      <c r="U30" s="20">
        <v>5670.7430688132399</v>
      </c>
      <c r="V30" s="20">
        <v>5723.0179490942128</v>
      </c>
      <c r="W30" s="20">
        <v>5489.1708477759257</v>
      </c>
      <c r="X30" s="20">
        <v>5475.9914135679974</v>
      </c>
    </row>
    <row r="31" spans="1:24" ht="15.75" x14ac:dyDescent="0.25">
      <c r="A31" s="94"/>
      <c r="B31" s="17"/>
      <c r="C31" s="18"/>
      <c r="D31" s="18"/>
      <c r="E31" s="18"/>
      <c r="F31" s="63"/>
      <c r="G31" s="63"/>
      <c r="H31" s="63"/>
      <c r="I31" s="63"/>
      <c r="J31" s="63"/>
      <c r="K31" s="63"/>
      <c r="L31" s="63"/>
      <c r="M31" s="63"/>
      <c r="N31" s="63"/>
      <c r="O31" s="63"/>
      <c r="P31" s="63"/>
      <c r="Q31" s="63"/>
      <c r="R31" s="63"/>
      <c r="S31" s="63"/>
      <c r="T31" s="63"/>
      <c r="U31" s="63"/>
      <c r="V31" s="63"/>
      <c r="W31" s="63"/>
      <c r="X31" s="63"/>
    </row>
    <row r="32" spans="1:24" ht="15.75" x14ac:dyDescent="0.25">
      <c r="A32" s="4"/>
      <c r="B32" s="4"/>
      <c r="C32" s="2" t="s">
        <v>33</v>
      </c>
      <c r="D32" s="2"/>
      <c r="E32" s="2"/>
      <c r="F32" s="23">
        <v>0</v>
      </c>
      <c r="G32" s="150">
        <v>0</v>
      </c>
      <c r="H32" s="150">
        <v>0</v>
      </c>
      <c r="I32" s="150">
        <v>0</v>
      </c>
      <c r="J32" s="150">
        <f>'2000-01'!$I32</f>
        <v>0</v>
      </c>
      <c r="K32" s="150">
        <f>'2001-02'!$I32</f>
        <v>0</v>
      </c>
      <c r="L32" s="150">
        <v>1.3102515880275838</v>
      </c>
      <c r="M32" s="150">
        <v>1.5027146313848703</v>
      </c>
      <c r="N32" s="150">
        <v>1.6263466144133065</v>
      </c>
      <c r="O32" s="150">
        <v>1.6737170117819642</v>
      </c>
      <c r="P32" s="150">
        <v>1.4688860666256951</v>
      </c>
      <c r="Q32" s="150">
        <v>1.6365338182262714</v>
      </c>
      <c r="R32" s="150">
        <v>2.0793321019762447</v>
      </c>
      <c r="S32" s="150">
        <v>2.9101900148451216</v>
      </c>
      <c r="T32" s="150">
        <v>3.2365039122622909</v>
      </c>
      <c r="U32" s="150">
        <v>3.8264776787751065</v>
      </c>
      <c r="V32" s="150">
        <v>4.9106996112404326</v>
      </c>
      <c r="W32" s="150">
        <v>6.0817520836900325</v>
      </c>
      <c r="X32" s="150">
        <v>7.1751395872501469</v>
      </c>
    </row>
    <row r="33" spans="1:24" ht="15.75" x14ac:dyDescent="0.25">
      <c r="A33" s="8"/>
      <c r="B33" s="25"/>
      <c r="C33" s="18"/>
      <c r="D33" s="26"/>
      <c r="E33" s="26"/>
      <c r="F33" s="63" t="s">
        <v>162</v>
      </c>
      <c r="G33" s="63" t="s">
        <v>162</v>
      </c>
      <c r="H33" s="63" t="s">
        <v>162</v>
      </c>
      <c r="I33" s="63" t="s">
        <v>162</v>
      </c>
      <c r="J33" s="63" t="s">
        <v>162</v>
      </c>
      <c r="K33" s="63" t="s">
        <v>162</v>
      </c>
      <c r="L33" s="63" t="s">
        <v>162</v>
      </c>
      <c r="M33" s="63" t="s">
        <v>162</v>
      </c>
      <c r="N33" s="63" t="s">
        <v>162</v>
      </c>
      <c r="O33" s="63" t="s">
        <v>162</v>
      </c>
      <c r="P33" s="63" t="s">
        <v>162</v>
      </c>
      <c r="Q33" s="63" t="s">
        <v>162</v>
      </c>
      <c r="R33" s="63" t="s">
        <v>162</v>
      </c>
      <c r="S33" s="63" t="s">
        <v>162</v>
      </c>
      <c r="T33" s="63" t="s">
        <v>162</v>
      </c>
      <c r="U33" s="63" t="s">
        <v>162</v>
      </c>
      <c r="V33" s="63" t="s">
        <v>162</v>
      </c>
      <c r="W33" s="63" t="s">
        <v>162</v>
      </c>
      <c r="X33" s="63" t="s">
        <v>162</v>
      </c>
    </row>
    <row r="34" spans="1:24" ht="15.75" x14ac:dyDescent="0.25">
      <c r="A34" s="94">
        <v>941</v>
      </c>
      <c r="B34" s="17"/>
      <c r="C34" s="18" t="s">
        <v>34</v>
      </c>
      <c r="D34" s="18"/>
      <c r="E34" s="18"/>
      <c r="F34" s="20">
        <v>3210.042836653568</v>
      </c>
      <c r="G34" s="20">
        <v>3311.9339444237753</v>
      </c>
      <c r="H34" s="20">
        <v>3462.1640172222778</v>
      </c>
      <c r="I34" s="20">
        <v>3607.6542275028514</v>
      </c>
      <c r="J34" s="20">
        <v>3688.4007600538239</v>
      </c>
      <c r="K34" s="20">
        <v>3847.6805754435704</v>
      </c>
      <c r="L34" s="20">
        <v>3915.6826895723575</v>
      </c>
      <c r="M34" s="20">
        <v>4082.0191120083723</v>
      </c>
      <c r="N34" s="20">
        <v>4205.7152156065777</v>
      </c>
      <c r="O34" s="20">
        <v>4373.9790789324416</v>
      </c>
      <c r="P34" s="20">
        <v>4509.8802421404353</v>
      </c>
      <c r="Q34" s="20">
        <v>4699.0543543230979</v>
      </c>
      <c r="R34" s="20">
        <v>4888.3176137474729</v>
      </c>
      <c r="S34" s="20">
        <v>5142.153289660816</v>
      </c>
      <c r="T34" s="20">
        <v>5128.5713348258623</v>
      </c>
      <c r="U34" s="20">
        <v>5155.6440337340609</v>
      </c>
      <c r="V34" s="20">
        <v>5206.5359160258431</v>
      </c>
      <c r="W34" s="20">
        <v>4990.78574508561</v>
      </c>
      <c r="X34" s="20">
        <v>4979.373185207015</v>
      </c>
    </row>
    <row r="35" spans="1:24" ht="15.75" x14ac:dyDescent="0.25">
      <c r="A35" s="8"/>
      <c r="B35" s="25"/>
      <c r="C35" s="26"/>
      <c r="D35" s="26"/>
      <c r="E35" s="26"/>
      <c r="F35" s="20" t="s">
        <v>162</v>
      </c>
      <c r="G35" s="20" t="s">
        <v>162</v>
      </c>
      <c r="H35" s="20" t="s">
        <v>162</v>
      </c>
      <c r="I35" s="20"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20">
        <v>2944.3193819622352</v>
      </c>
      <c r="G36" s="20">
        <v>3029.7918596955565</v>
      </c>
      <c r="H36" s="20">
        <v>3164.5238648355139</v>
      </c>
      <c r="I36" s="20">
        <v>3296.4793561719607</v>
      </c>
      <c r="J36" s="20">
        <v>3374.8426993644957</v>
      </c>
      <c r="K36" s="20">
        <v>3519.8737435564867</v>
      </c>
      <c r="L36" s="20">
        <v>3575.755217936834</v>
      </c>
      <c r="M36" s="20">
        <v>3729.8458043881801</v>
      </c>
      <c r="N36" s="20">
        <v>3843.7220280343763</v>
      </c>
      <c r="O36" s="20">
        <v>3997.860187744524</v>
      </c>
      <c r="P36" s="20">
        <v>4121.5945163027163</v>
      </c>
      <c r="Q36" s="20">
        <v>4295.9285886449989</v>
      </c>
      <c r="R36" s="20">
        <v>4471.7917298961511</v>
      </c>
      <c r="S36" s="20">
        <v>4712.008790921217</v>
      </c>
      <c r="T36" s="20">
        <v>4708.9576726097657</v>
      </c>
      <c r="U36" s="20">
        <v>4739.565825856288</v>
      </c>
      <c r="V36" s="20">
        <v>4790.7566285909343</v>
      </c>
      <c r="W36" s="20">
        <v>4596.6510541840707</v>
      </c>
      <c r="X36" s="20">
        <v>4590.6335631054326</v>
      </c>
    </row>
    <row r="37" spans="1:24" ht="15.75" x14ac:dyDescent="0.25">
      <c r="A37" s="10"/>
      <c r="B37" s="43"/>
      <c r="C37" s="25"/>
      <c r="D37" s="9"/>
      <c r="E37" s="9"/>
      <c r="F37" s="20" t="s">
        <v>162</v>
      </c>
      <c r="G37" s="20" t="s">
        <v>162</v>
      </c>
      <c r="H37" s="20" t="s">
        <v>162</v>
      </c>
      <c r="I37" s="20"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20">
        <v>159.54930612247787</v>
      </c>
      <c r="G38" s="20">
        <v>173.12701301720546</v>
      </c>
      <c r="H38" s="20">
        <v>186.1334545182838</v>
      </c>
      <c r="I38" s="20">
        <v>196.84750913581993</v>
      </c>
      <c r="J38" s="20">
        <v>203.75131541619345</v>
      </c>
      <c r="K38" s="20">
        <v>212.79466544980136</v>
      </c>
      <c r="L38" s="20">
        <v>211.65262013620142</v>
      </c>
      <c r="M38" s="20">
        <v>218.11433473073868</v>
      </c>
      <c r="N38" s="20">
        <v>222.05424909647431</v>
      </c>
      <c r="O38" s="20">
        <v>228.37344061382768</v>
      </c>
      <c r="P38" s="20">
        <v>233.39460166137053</v>
      </c>
      <c r="Q38" s="20">
        <v>240.53366339292322</v>
      </c>
      <c r="R38" s="20">
        <v>248.17528353177465</v>
      </c>
      <c r="S38" s="20">
        <v>261.97027419212833</v>
      </c>
      <c r="T38" s="20">
        <v>261.07738729747854</v>
      </c>
      <c r="U38" s="20">
        <v>259.60402867332908</v>
      </c>
      <c r="V38" s="20">
        <v>264.16503752119672</v>
      </c>
      <c r="W38" s="20">
        <v>255.97635807171443</v>
      </c>
      <c r="X38" s="20">
        <v>258.1993838235889</v>
      </c>
    </row>
    <row r="39" spans="1:24" ht="15.75" x14ac:dyDescent="0.25">
      <c r="A39" s="4" t="s">
        <v>37</v>
      </c>
      <c r="B39" s="4"/>
      <c r="C39" s="40" t="s">
        <v>166</v>
      </c>
      <c r="D39" s="2"/>
      <c r="E39" s="2"/>
      <c r="F39" s="20">
        <v>530.07400028778</v>
      </c>
      <c r="G39" s="20">
        <v>545.804905108448</v>
      </c>
      <c r="H39" s="20">
        <v>556.53059397610696</v>
      </c>
      <c r="I39" s="20">
        <v>565.85652566763224</v>
      </c>
      <c r="J39" s="20">
        <v>574.35294704399178</v>
      </c>
      <c r="K39" s="20">
        <v>591.07383267664068</v>
      </c>
      <c r="L39" s="20">
        <v>590.17152445416662</v>
      </c>
      <c r="M39" s="20">
        <v>613.99066934566372</v>
      </c>
      <c r="N39" s="20">
        <v>631.94027981803708</v>
      </c>
      <c r="O39" s="20">
        <v>659.14854494957206</v>
      </c>
      <c r="P39" s="20">
        <v>681.40622161541455</v>
      </c>
      <c r="Q39" s="20">
        <v>714.71171337769397</v>
      </c>
      <c r="R39" s="20">
        <v>741.41188798344911</v>
      </c>
      <c r="S39" s="20">
        <v>774.81746300002044</v>
      </c>
      <c r="T39" s="20">
        <v>765.89752405638376</v>
      </c>
      <c r="U39" s="20">
        <v>763.17464394330705</v>
      </c>
      <c r="V39" s="20">
        <v>767.60632170236534</v>
      </c>
      <c r="W39" s="20">
        <v>734.8843748662722</v>
      </c>
      <c r="X39" s="20">
        <v>727.79668736432325</v>
      </c>
    </row>
    <row r="40" spans="1:24" ht="15.75" x14ac:dyDescent="0.25">
      <c r="A40" s="4" t="s">
        <v>38</v>
      </c>
      <c r="B40" s="4"/>
      <c r="C40" s="40" t="s">
        <v>39</v>
      </c>
      <c r="D40" s="2"/>
      <c r="E40" s="2"/>
      <c r="F40" s="20">
        <v>326.05699708004477</v>
      </c>
      <c r="G40" s="20">
        <v>322.23594776191914</v>
      </c>
      <c r="H40" s="20">
        <v>335.30153672523448</v>
      </c>
      <c r="I40" s="20">
        <v>349.64986101683013</v>
      </c>
      <c r="J40" s="20">
        <v>356.78391708041187</v>
      </c>
      <c r="K40" s="20">
        <v>366.02750010192045</v>
      </c>
      <c r="L40" s="20">
        <v>360.59030988775459</v>
      </c>
      <c r="M40" s="20">
        <v>365.35733037805744</v>
      </c>
      <c r="N40" s="20">
        <v>367.8425605140435</v>
      </c>
      <c r="O40" s="20">
        <v>376.70467072240507</v>
      </c>
      <c r="P40" s="20">
        <v>384.71498339135667</v>
      </c>
      <c r="Q40" s="20">
        <v>398.33517618184027</v>
      </c>
      <c r="R40" s="20">
        <v>413.74374173980965</v>
      </c>
      <c r="S40" s="20">
        <v>436.98336269013953</v>
      </c>
      <c r="T40" s="20">
        <v>434.1489591575492</v>
      </c>
      <c r="U40" s="20">
        <v>433.19455455135659</v>
      </c>
      <c r="V40" s="20">
        <v>428.58117291693577</v>
      </c>
      <c r="W40" s="20">
        <v>415.68999095588413</v>
      </c>
      <c r="X40" s="20">
        <v>422.95863721045725</v>
      </c>
    </row>
    <row r="41" spans="1:24" ht="15.75" x14ac:dyDescent="0.25">
      <c r="A41" s="4" t="s">
        <v>40</v>
      </c>
      <c r="B41" s="4"/>
      <c r="C41" s="40" t="s">
        <v>41</v>
      </c>
      <c r="D41" s="2"/>
      <c r="E41" s="2"/>
      <c r="F41" s="20">
        <v>246.67113075804434</v>
      </c>
      <c r="G41" s="20">
        <v>261.82983294289369</v>
      </c>
      <c r="H41" s="20">
        <v>276.30003221124383</v>
      </c>
      <c r="I41" s="20">
        <v>297.87834234308275</v>
      </c>
      <c r="J41" s="20">
        <v>309.85411562178331</v>
      </c>
      <c r="K41" s="20">
        <v>324.729839618852</v>
      </c>
      <c r="L41" s="20">
        <v>329.44523070113013</v>
      </c>
      <c r="M41" s="20">
        <v>341.00111840412495</v>
      </c>
      <c r="N41" s="20">
        <v>348.51338703262161</v>
      </c>
      <c r="O41" s="20">
        <v>360.79565373706492</v>
      </c>
      <c r="P41" s="20">
        <v>369.35835381986544</v>
      </c>
      <c r="Q41" s="20">
        <v>383.40543112311167</v>
      </c>
      <c r="R41" s="20">
        <v>397.34405520923008</v>
      </c>
      <c r="S41" s="20">
        <v>415.70921377099012</v>
      </c>
      <c r="T41" s="20">
        <v>413.84771193357761</v>
      </c>
      <c r="U41" s="20">
        <v>415.85087960188662</v>
      </c>
      <c r="V41" s="20">
        <v>420.85282458798491</v>
      </c>
      <c r="W41" s="20">
        <v>402.44113086237132</v>
      </c>
      <c r="X41" s="20">
        <v>401.04998579466331</v>
      </c>
    </row>
    <row r="42" spans="1:24" ht="15.75" x14ac:dyDescent="0.25">
      <c r="A42" s="4" t="s">
        <v>42</v>
      </c>
      <c r="B42" s="4"/>
      <c r="C42" s="40" t="s">
        <v>43</v>
      </c>
      <c r="D42" s="2"/>
      <c r="E42" s="2"/>
      <c r="F42" s="20">
        <v>356.33290341120573</v>
      </c>
      <c r="G42" s="20">
        <v>367.30451455325067</v>
      </c>
      <c r="H42" s="20">
        <v>391.7946913695119</v>
      </c>
      <c r="I42" s="20">
        <v>412.73272791720632</v>
      </c>
      <c r="J42" s="20">
        <v>430.66812105041299</v>
      </c>
      <c r="K42" s="20">
        <v>449.23742039728018</v>
      </c>
      <c r="L42" s="20">
        <v>462.04451796411837</v>
      </c>
      <c r="M42" s="20">
        <v>479.63576717469221</v>
      </c>
      <c r="N42" s="20">
        <v>489.72129003487868</v>
      </c>
      <c r="O42" s="20">
        <v>505.19611229276967</v>
      </c>
      <c r="P42" s="20">
        <v>522.92985478023274</v>
      </c>
      <c r="Q42" s="20">
        <v>545.69087776356287</v>
      </c>
      <c r="R42" s="20">
        <v>563.7388417105833</v>
      </c>
      <c r="S42" s="20">
        <v>586.64431965881465</v>
      </c>
      <c r="T42" s="20">
        <v>583.6478934278307</v>
      </c>
      <c r="U42" s="20">
        <v>586.5084792825163</v>
      </c>
      <c r="V42" s="20">
        <v>592.10391054138927</v>
      </c>
      <c r="W42" s="20">
        <v>562.67936026169059</v>
      </c>
      <c r="X42" s="20">
        <v>557.62799238155753</v>
      </c>
    </row>
    <row r="43" spans="1:24" ht="15.75" x14ac:dyDescent="0.25">
      <c r="A43" s="4" t="s">
        <v>44</v>
      </c>
      <c r="B43" s="4"/>
      <c r="C43" s="40" t="s">
        <v>167</v>
      </c>
      <c r="D43" s="2"/>
      <c r="E43" s="2"/>
      <c r="F43" s="20">
        <v>295.0501863952839</v>
      </c>
      <c r="G43" s="20">
        <v>300.30696583389192</v>
      </c>
      <c r="H43" s="20">
        <v>319.58008111552488</v>
      </c>
      <c r="I43" s="20">
        <v>338.12748169788409</v>
      </c>
      <c r="J43" s="20">
        <v>351.09893766915553</v>
      </c>
      <c r="K43" s="20">
        <v>373.60410773111556</v>
      </c>
      <c r="L43" s="20">
        <v>387.47361140821818</v>
      </c>
      <c r="M43" s="20">
        <v>410.34924012092296</v>
      </c>
      <c r="N43" s="20">
        <v>425.21207929201699</v>
      </c>
      <c r="O43" s="20">
        <v>444.89990232477618</v>
      </c>
      <c r="P43" s="20">
        <v>462.24235828970234</v>
      </c>
      <c r="Q43" s="20">
        <v>478.11064021485276</v>
      </c>
      <c r="R43" s="20">
        <v>495.58430455767842</v>
      </c>
      <c r="S43" s="20">
        <v>522.91335930935441</v>
      </c>
      <c r="T43" s="20">
        <v>525.81650999222461</v>
      </c>
      <c r="U43" s="20">
        <v>532.36088912157038</v>
      </c>
      <c r="V43" s="20">
        <v>543.00595156753252</v>
      </c>
      <c r="W43" s="20">
        <v>524.77764458239108</v>
      </c>
      <c r="X43" s="20">
        <v>525.07702196560331</v>
      </c>
    </row>
    <row r="44" spans="1:24" ht="15.75" x14ac:dyDescent="0.25">
      <c r="A44" s="4" t="s">
        <v>45</v>
      </c>
      <c r="B44" s="4"/>
      <c r="C44" s="40" t="s">
        <v>46</v>
      </c>
      <c r="D44" s="2"/>
      <c r="E44" s="2"/>
      <c r="F44" s="20">
        <v>337.60313473734629</v>
      </c>
      <c r="G44" s="20">
        <v>337.3013902162453</v>
      </c>
      <c r="H44" s="20">
        <v>351.00043307590289</v>
      </c>
      <c r="I44" s="20">
        <v>362.42993395563622</v>
      </c>
      <c r="J44" s="20">
        <v>360.43907273335805</v>
      </c>
      <c r="K44" s="20">
        <v>375.1099124115492</v>
      </c>
      <c r="L44" s="20">
        <v>380.57381033419045</v>
      </c>
      <c r="M44" s="20">
        <v>395.69852014427136</v>
      </c>
      <c r="N44" s="20">
        <v>405.38739184486388</v>
      </c>
      <c r="O44" s="20">
        <v>419.25231537229359</v>
      </c>
      <c r="P44" s="20">
        <v>427.48914145950221</v>
      </c>
      <c r="Q44" s="20">
        <v>441.51891737430208</v>
      </c>
      <c r="R44" s="20">
        <v>459.22725568809386</v>
      </c>
      <c r="S44" s="20">
        <v>484.2932328472167</v>
      </c>
      <c r="T44" s="20">
        <v>488.13479505280884</v>
      </c>
      <c r="U44" s="20">
        <v>498.13989532582087</v>
      </c>
      <c r="V44" s="20">
        <v>509.8264631983721</v>
      </c>
      <c r="W44" s="20">
        <v>492.80245074599668</v>
      </c>
      <c r="X44" s="20">
        <v>491.51583083425254</v>
      </c>
    </row>
    <row r="45" spans="1:24" ht="15.75" x14ac:dyDescent="0.25">
      <c r="A45" s="4" t="s">
        <v>47</v>
      </c>
      <c r="B45" s="4"/>
      <c r="C45" s="40" t="s">
        <v>168</v>
      </c>
      <c r="D45" s="2"/>
      <c r="E45" s="2"/>
      <c r="F45" s="20">
        <v>381.49706617634695</v>
      </c>
      <c r="G45" s="20">
        <v>383.19967749825275</v>
      </c>
      <c r="H45" s="20">
        <v>390.3233291916161</v>
      </c>
      <c r="I45" s="20">
        <v>397.10358558663359</v>
      </c>
      <c r="J45" s="20">
        <v>403.59192911354194</v>
      </c>
      <c r="K45" s="20">
        <v>428.26839552884877</v>
      </c>
      <c r="L45" s="20">
        <v>445.46080548446793</v>
      </c>
      <c r="M45" s="20">
        <v>477.85739485603523</v>
      </c>
      <c r="N45" s="20">
        <v>508.676769130249</v>
      </c>
      <c r="O45" s="20">
        <v>539.72708566627443</v>
      </c>
      <c r="P45" s="20">
        <v>559.19907018267065</v>
      </c>
      <c r="Q45" s="20">
        <v>592.46797213746891</v>
      </c>
      <c r="R45" s="20">
        <v>629.10475159685518</v>
      </c>
      <c r="S45" s="20">
        <v>673.11402260395346</v>
      </c>
      <c r="T45" s="20">
        <v>682.85053983692228</v>
      </c>
      <c r="U45" s="20">
        <v>695.84426845527332</v>
      </c>
      <c r="V45" s="20">
        <v>708.01263112771642</v>
      </c>
      <c r="W45" s="20">
        <v>679.84580454704485</v>
      </c>
      <c r="X45" s="20">
        <v>682.5815466313976</v>
      </c>
    </row>
    <row r="46" spans="1:24" ht="15.75" x14ac:dyDescent="0.25">
      <c r="A46" s="4" t="s">
        <v>48</v>
      </c>
      <c r="B46" s="4"/>
      <c r="C46" s="40" t="s">
        <v>169</v>
      </c>
      <c r="D46" s="2"/>
      <c r="E46" s="2"/>
      <c r="F46" s="20">
        <v>311.4846569937053</v>
      </c>
      <c r="G46" s="20">
        <v>338.68161276344932</v>
      </c>
      <c r="H46" s="20">
        <v>357.55971265208916</v>
      </c>
      <c r="I46" s="20">
        <v>375.85338885123531</v>
      </c>
      <c r="J46" s="20">
        <v>384.30234363564688</v>
      </c>
      <c r="K46" s="20">
        <v>399.02806964047812</v>
      </c>
      <c r="L46" s="20">
        <v>408.34278756658642</v>
      </c>
      <c r="M46" s="20">
        <v>427.84142923367381</v>
      </c>
      <c r="N46" s="20">
        <v>444.37402127119145</v>
      </c>
      <c r="O46" s="20">
        <v>463.76246206554003</v>
      </c>
      <c r="P46" s="20">
        <v>480.85993110260085</v>
      </c>
      <c r="Q46" s="20">
        <v>501.15419707924281</v>
      </c>
      <c r="R46" s="20">
        <v>523.4616078786778</v>
      </c>
      <c r="S46" s="20">
        <v>555.56354284859913</v>
      </c>
      <c r="T46" s="20">
        <v>553.53635185499047</v>
      </c>
      <c r="U46" s="20">
        <v>554.88818690122787</v>
      </c>
      <c r="V46" s="20">
        <v>556.60231542744066</v>
      </c>
      <c r="W46" s="20">
        <v>527.55393929070499</v>
      </c>
      <c r="X46" s="20">
        <v>523.82647709958962</v>
      </c>
    </row>
    <row r="47" spans="1:24" ht="15.75" x14ac:dyDescent="0.25">
      <c r="A47" s="10"/>
      <c r="B47" s="43"/>
      <c r="C47" s="2"/>
      <c r="D47" s="9"/>
      <c r="E47" s="9"/>
      <c r="F47" s="20" t="s">
        <v>162</v>
      </c>
      <c r="G47" s="20" t="s">
        <v>162</v>
      </c>
      <c r="H47" s="20" t="s">
        <v>162</v>
      </c>
      <c r="I47" s="20"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20">
        <v>265.72345469133273</v>
      </c>
      <c r="G48" s="20">
        <v>282.14208472821878</v>
      </c>
      <c r="H48" s="20">
        <v>297.64015238676336</v>
      </c>
      <c r="I48" s="20">
        <v>311.17487133089071</v>
      </c>
      <c r="J48" s="20">
        <v>313.55806068932833</v>
      </c>
      <c r="K48" s="20">
        <v>327.80683188708372</v>
      </c>
      <c r="L48" s="20">
        <v>339.92747163552309</v>
      </c>
      <c r="M48" s="20">
        <v>352.17330762019208</v>
      </c>
      <c r="N48" s="20">
        <v>361.99318757220061</v>
      </c>
      <c r="O48" s="20">
        <v>376.11889118791731</v>
      </c>
      <c r="P48" s="20">
        <v>388.28572583771921</v>
      </c>
      <c r="Q48" s="20">
        <v>403.12576567809981</v>
      </c>
      <c r="R48" s="20">
        <v>416.52588385132168</v>
      </c>
      <c r="S48" s="20">
        <v>430.14449873959813</v>
      </c>
      <c r="T48" s="20">
        <v>419.61366221609615</v>
      </c>
      <c r="U48" s="20">
        <v>416.07820787777285</v>
      </c>
      <c r="V48" s="20">
        <v>415.77928743490924</v>
      </c>
      <c r="W48" s="20">
        <v>394.13469090153944</v>
      </c>
      <c r="X48" s="20">
        <v>388.7396221015826</v>
      </c>
    </row>
    <row r="49" spans="1:24" ht="15.75" x14ac:dyDescent="0.25">
      <c r="A49" s="4">
        <v>923</v>
      </c>
      <c r="B49" s="1"/>
      <c r="C49" s="40" t="s">
        <v>50</v>
      </c>
      <c r="D49" s="2"/>
      <c r="E49" s="2"/>
      <c r="F49" s="32">
        <v>350.44263013291976</v>
      </c>
      <c r="G49" s="32">
        <v>373.944006565557</v>
      </c>
      <c r="H49" s="32">
        <v>394.51948614031295</v>
      </c>
      <c r="I49" s="32">
        <v>412.6402617520427</v>
      </c>
      <c r="J49" s="32">
        <v>425.89154530568749</v>
      </c>
      <c r="K49" s="32">
        <v>437.39948178062662</v>
      </c>
      <c r="L49" s="32">
        <v>426.87937826025473</v>
      </c>
      <c r="M49" s="32">
        <v>443.9285369638875</v>
      </c>
      <c r="N49" s="32">
        <v>456.62065164901077</v>
      </c>
      <c r="O49" s="32">
        <v>471.03846900386657</v>
      </c>
      <c r="P49" s="32">
        <v>478.29255285696956</v>
      </c>
      <c r="Q49" s="32">
        <v>491.76654182587248</v>
      </c>
      <c r="R49" s="32">
        <v>505.84765038119627</v>
      </c>
      <c r="S49" s="32">
        <v>527.86531940145869</v>
      </c>
      <c r="T49" s="32">
        <v>519.68981219009686</v>
      </c>
      <c r="U49" s="32">
        <v>511.27255740040442</v>
      </c>
      <c r="V49" s="32">
        <v>511.57133345712896</v>
      </c>
      <c r="W49" s="32">
        <v>492.30335060662588</v>
      </c>
      <c r="X49" s="32">
        <v>489.44308877373277</v>
      </c>
    </row>
    <row r="50" spans="1:24" ht="15.75" x14ac:dyDescent="0.25">
      <c r="A50" s="73">
        <v>922</v>
      </c>
      <c r="B50" s="73"/>
      <c r="C50" s="69" t="s">
        <v>51</v>
      </c>
      <c r="D50" s="69"/>
      <c r="E50" s="69"/>
      <c r="F50" s="70" t="s">
        <v>162</v>
      </c>
      <c r="G50" s="70" t="s">
        <v>162</v>
      </c>
      <c r="H50" s="70" t="s">
        <v>162</v>
      </c>
      <c r="I50" s="70" t="s">
        <v>162</v>
      </c>
      <c r="J50" s="74" t="s">
        <v>162</v>
      </c>
      <c r="K50" s="74" t="s">
        <v>162</v>
      </c>
      <c r="L50" s="74" t="s">
        <v>162</v>
      </c>
      <c r="M50" s="74" t="s">
        <v>162</v>
      </c>
      <c r="N50" s="74" t="s">
        <v>162</v>
      </c>
      <c r="O50" s="74" t="s">
        <v>162</v>
      </c>
      <c r="P50" s="74" t="s">
        <v>162</v>
      </c>
      <c r="Q50" s="74" t="s">
        <v>162</v>
      </c>
      <c r="R50" s="74" t="s">
        <v>162</v>
      </c>
      <c r="S50" s="74" t="s">
        <v>162</v>
      </c>
      <c r="T50" s="74" t="s">
        <v>162</v>
      </c>
      <c r="U50" s="74" t="s">
        <v>162</v>
      </c>
      <c r="V50" s="74" t="s">
        <v>162</v>
      </c>
      <c r="W50" s="74" t="s">
        <v>162</v>
      </c>
      <c r="X50" s="74" t="s">
        <v>162</v>
      </c>
    </row>
  </sheetData>
  <mergeCells count="2">
    <mergeCell ref="A1:E1"/>
    <mergeCell ref="A26:E26"/>
  </mergeCells>
  <conditionalFormatting sqref="N6:X6">
    <cfRule type="cellIs" dxfId="360" priority="10" stopIfTrue="1" operator="equal">
      <formula>TRUE</formula>
    </cfRule>
    <cfRule type="cellIs" dxfId="359" priority="11" stopIfTrue="1" operator="equal">
      <formula>FALSE</formula>
    </cfRule>
  </conditionalFormatting>
  <conditionalFormatting sqref="F6:M6">
    <cfRule type="cellIs" dxfId="358" priority="8" stopIfTrue="1" operator="equal">
      <formula>TRUE</formula>
    </cfRule>
    <cfRule type="cellIs" dxfId="357" priority="9" stopIfTrue="1" operator="equal">
      <formula>FALSE</formula>
    </cfRule>
  </conditionalFormatting>
  <conditionalFormatting sqref="J4:X4">
    <cfRule type="cellIs" dxfId="356" priority="14" stopIfTrue="1" operator="equal">
      <formula>TRUE</formula>
    </cfRule>
    <cfRule type="cellIs" dxfId="355" priority="15" stopIfTrue="1" operator="notEqual">
      <formula>TRUE</formula>
    </cfRule>
  </conditionalFormatting>
  <conditionalFormatting sqref="F2:X2">
    <cfRule type="cellIs" dxfId="354" priority="16" stopIfTrue="1" operator="equal">
      <formula>FALSE</formula>
    </cfRule>
  </conditionalFormatting>
  <conditionalFormatting sqref="N31:X31">
    <cfRule type="cellIs" dxfId="353" priority="3" stopIfTrue="1" operator="equal">
      <formula>TRUE</formula>
    </cfRule>
    <cfRule type="cellIs" dxfId="352" priority="4" stopIfTrue="1" operator="equal">
      <formula>FALSE</formula>
    </cfRule>
  </conditionalFormatting>
  <conditionalFormatting sqref="F31:M31">
    <cfRule type="cellIs" dxfId="351" priority="1" stopIfTrue="1" operator="equal">
      <formula>TRUE</formula>
    </cfRule>
    <cfRule type="cellIs" dxfId="350" priority="2" stopIfTrue="1" operator="equal">
      <formula>FALSE</formula>
    </cfRule>
  </conditionalFormatting>
  <conditionalFormatting sqref="F27:X27">
    <cfRule type="cellIs" dxfId="349" priority="7" stopIfTrue="1" operator="equal">
      <formula>FALSE</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F1" sqref="F1"/>
    </sheetView>
  </sheetViews>
  <sheetFormatPr defaultRowHeight="15" x14ac:dyDescent="0.2"/>
  <cols>
    <col min="1" max="4" width="8.88671875" style="30"/>
    <col min="5" max="5" width="22.6640625" style="30" customWidth="1"/>
    <col min="6" max="16384" width="8.88671875" style="30"/>
  </cols>
  <sheetData>
    <row r="1" spans="1:24" s="2" customFormat="1" ht="39" customHeight="1" x14ac:dyDescent="0.25">
      <c r="A1" s="17" t="s">
        <v>77</v>
      </c>
      <c r="B1" s="17"/>
      <c r="C1" s="17"/>
      <c r="D1" s="17"/>
      <c r="E1" s="17"/>
      <c r="G1" s="4"/>
      <c r="H1" s="4"/>
    </row>
    <row r="2" spans="1:24" s="5" customFormat="1" ht="31.5" customHeight="1" x14ac:dyDescent="0.2">
      <c r="A2" s="79" t="s">
        <v>2</v>
      </c>
      <c r="B2" s="8"/>
      <c r="C2" s="9"/>
      <c r="D2" s="9"/>
      <c r="E2" s="9"/>
      <c r="F2" s="9"/>
      <c r="G2" s="9"/>
      <c r="H2" s="9"/>
      <c r="I2" s="9"/>
      <c r="J2" s="9"/>
      <c r="K2" s="9"/>
      <c r="L2" s="9"/>
      <c r="M2" s="9"/>
      <c r="N2" s="9"/>
      <c r="O2" s="9"/>
      <c r="P2" s="9"/>
      <c r="Q2" s="9"/>
      <c r="R2" s="9"/>
      <c r="S2" s="9"/>
      <c r="T2" s="9"/>
      <c r="U2" s="9"/>
      <c r="V2" s="9"/>
      <c r="W2" s="9"/>
      <c r="X2" s="9"/>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56">
        <f t="shared" ref="F5:K5" si="0">F11+F23+F24+F7</f>
        <v>981.24099999999999</v>
      </c>
      <c r="G5" s="56">
        <f t="shared" si="0"/>
        <v>987.07300000000021</v>
      </c>
      <c r="H5" s="56">
        <f t="shared" si="0"/>
        <v>974.40600000000006</v>
      </c>
      <c r="I5" s="56">
        <f t="shared" si="0"/>
        <v>1001.6900000000002</v>
      </c>
      <c r="J5" s="56">
        <f t="shared" si="0"/>
        <v>985.8499999999998</v>
      </c>
      <c r="K5" s="56">
        <f t="shared" si="0"/>
        <v>1099.2956646600001</v>
      </c>
      <c r="L5" s="20">
        <f t="shared" ref="L5:X5" si="1">SUM(L11,L23:L24,L7)</f>
        <v>1087.4146320899997</v>
      </c>
      <c r="M5" s="20">
        <f t="shared" si="1"/>
        <v>1006.6780681472781</v>
      </c>
      <c r="N5" s="20">
        <f t="shared" si="1"/>
        <v>922.80799999999988</v>
      </c>
      <c r="O5" s="20">
        <f t="shared" si="1"/>
        <v>874.53990900999997</v>
      </c>
      <c r="P5" s="20">
        <f t="shared" si="1"/>
        <v>796.54773575000047</v>
      </c>
      <c r="Q5" s="20">
        <f t="shared" si="1"/>
        <v>736.17217767890236</v>
      </c>
      <c r="R5" s="20">
        <f t="shared" si="1"/>
        <v>674.75018944999908</v>
      </c>
      <c r="S5" s="20">
        <f t="shared" si="1"/>
        <v>649.6405096899997</v>
      </c>
      <c r="T5" s="20">
        <f t="shared" si="1"/>
        <v>613.52423452999983</v>
      </c>
      <c r="U5" s="20">
        <f t="shared" si="1"/>
        <v>593.95801391999964</v>
      </c>
      <c r="V5" s="20">
        <f t="shared" si="1"/>
        <v>592.53994551999983</v>
      </c>
      <c r="W5" s="20">
        <f t="shared" si="1"/>
        <v>582.23100192000038</v>
      </c>
      <c r="X5" s="20">
        <f t="shared" si="1"/>
        <v>570.66566029000012</v>
      </c>
    </row>
    <row r="6" spans="1:24" s="5" customFormat="1" ht="15.75" x14ac:dyDescent="0.25">
      <c r="A6" s="94"/>
      <c r="B6" s="17"/>
      <c r="C6" s="18"/>
      <c r="D6" s="18"/>
      <c r="E6" s="18"/>
      <c r="F6" s="56"/>
      <c r="G6" s="56"/>
      <c r="H6" s="56"/>
      <c r="I6" s="56"/>
      <c r="J6" s="56"/>
      <c r="K6" s="56"/>
      <c r="L6" s="64"/>
      <c r="M6" s="64"/>
      <c r="N6" s="64"/>
      <c r="O6" s="64"/>
      <c r="P6" s="64"/>
      <c r="Q6" s="64"/>
      <c r="R6" s="64"/>
      <c r="S6" s="64"/>
      <c r="T6" s="64"/>
      <c r="U6" s="64"/>
      <c r="V6" s="64"/>
      <c r="W6" s="64"/>
      <c r="X6" s="64"/>
    </row>
    <row r="7" spans="1:24" s="5" customFormat="1" ht="15.75" x14ac:dyDescent="0.25">
      <c r="A7" s="4"/>
      <c r="B7" s="4"/>
      <c r="C7" s="2" t="s">
        <v>33</v>
      </c>
      <c r="D7" s="2"/>
      <c r="E7" s="2"/>
      <c r="F7" s="67">
        <v>24.641754308383469</v>
      </c>
      <c r="G7" s="67">
        <v>26.066067310735871</v>
      </c>
      <c r="H7" s="67">
        <v>25.419768058651133</v>
      </c>
      <c r="I7" s="67">
        <v>26.575113524827117</v>
      </c>
      <c r="J7" s="67">
        <v>24.882316477813983</v>
      </c>
      <c r="K7" s="56">
        <v>26.816208507742971</v>
      </c>
      <c r="L7" s="23">
        <f>'2002-03'!$J7</f>
        <v>28.406946050688902</v>
      </c>
      <c r="M7" s="23">
        <f>'2003-04'!$J7</f>
        <v>27.432701623546105</v>
      </c>
      <c r="N7" s="23">
        <f>'2004-05'!$J7</f>
        <v>26.234479032471963</v>
      </c>
      <c r="O7" s="23">
        <f>'2005-06'!$J7</f>
        <v>25.217539613784226</v>
      </c>
      <c r="P7" s="23">
        <f>'2006-07'!$J7</f>
        <v>23.89345397582256</v>
      </c>
      <c r="Q7" s="23">
        <f>'2007-08'!$J7</f>
        <v>23.356956766137984</v>
      </c>
      <c r="R7" s="23">
        <f>'2008-09'!$J7</f>
        <v>22.860791391673466</v>
      </c>
      <c r="S7" s="23">
        <f>'2009-10'!$J7</f>
        <v>21.881572851638712</v>
      </c>
      <c r="T7" s="23">
        <f>'2010-11'!$J7</f>
        <v>20.834981654026976</v>
      </c>
      <c r="U7" s="23">
        <f>'2011-12'!$J7</f>
        <v>20.153548674098694</v>
      </c>
      <c r="V7" s="23">
        <f>'2012-13'!$J7</f>
        <v>19.925392006436184</v>
      </c>
      <c r="W7" s="23">
        <f>'2013-14'!$J7</f>
        <v>19.897399845793611</v>
      </c>
      <c r="X7" s="23">
        <f>'2014-15'!$J7</f>
        <v>19.636754171522664</v>
      </c>
    </row>
    <row r="8" spans="1:24" s="5" customFormat="1" ht="15.75" x14ac:dyDescent="0.25">
      <c r="A8" s="8"/>
      <c r="B8" s="25"/>
      <c r="C8" s="18"/>
      <c r="D8" s="26"/>
      <c r="E8" s="26"/>
      <c r="F8" s="55"/>
      <c r="G8" s="55"/>
      <c r="H8" s="55"/>
      <c r="I8" s="55"/>
      <c r="J8" s="55"/>
      <c r="K8" s="55"/>
      <c r="L8" s="20"/>
      <c r="M8" s="20"/>
      <c r="N8" s="20"/>
      <c r="O8" s="20"/>
      <c r="P8" s="20"/>
      <c r="Q8" s="20"/>
      <c r="R8" s="20"/>
      <c r="S8" s="20"/>
      <c r="T8" s="20"/>
      <c r="U8" s="20"/>
      <c r="V8" s="20"/>
      <c r="W8" s="20"/>
      <c r="X8" s="20"/>
    </row>
    <row r="9" spans="1:24" s="5" customFormat="1" ht="15.75" x14ac:dyDescent="0.25">
      <c r="A9" s="94">
        <v>941</v>
      </c>
      <c r="B9" s="17"/>
      <c r="C9" s="18" t="s">
        <v>34</v>
      </c>
      <c r="D9" s="18"/>
      <c r="E9" s="18"/>
      <c r="F9" s="56">
        <f t="shared" ref="F9:K9" si="2">F11+F23</f>
        <v>846.27271215045107</v>
      </c>
      <c r="G9" s="56">
        <f t="shared" si="2"/>
        <v>850.64652999979114</v>
      </c>
      <c r="H9" s="56">
        <f t="shared" si="2"/>
        <v>840.28475501658465</v>
      </c>
      <c r="I9" s="56">
        <f t="shared" si="2"/>
        <v>864.45556492203889</v>
      </c>
      <c r="J9" s="56">
        <f t="shared" si="2"/>
        <v>854.72557690095118</v>
      </c>
      <c r="K9" s="56">
        <f t="shared" si="2"/>
        <v>951.95566512988842</v>
      </c>
      <c r="L9" s="20">
        <f t="shared" ref="L9:X9" si="3">SUM(L11,L23)</f>
        <v>945.95779320722522</v>
      </c>
      <c r="M9" s="20">
        <f t="shared" si="3"/>
        <v>875.1813669307802</v>
      </c>
      <c r="N9" s="20">
        <f t="shared" si="3"/>
        <v>801.26867013731498</v>
      </c>
      <c r="O9" s="20">
        <f t="shared" si="3"/>
        <v>759.1070775826696</v>
      </c>
      <c r="P9" s="20">
        <f t="shared" si="3"/>
        <v>690.81251058032967</v>
      </c>
      <c r="Q9" s="20">
        <f t="shared" si="3"/>
        <v>638.56827678584705</v>
      </c>
      <c r="R9" s="20">
        <f t="shared" si="3"/>
        <v>584.53099231094939</v>
      </c>
      <c r="S9" s="20">
        <f t="shared" si="3"/>
        <v>563.19399500199688</v>
      </c>
      <c r="T9" s="20">
        <f t="shared" si="3"/>
        <v>531.58536119297514</v>
      </c>
      <c r="U9" s="20">
        <f t="shared" si="3"/>
        <v>514.9278327108367</v>
      </c>
      <c r="V9" s="20">
        <f t="shared" si="3"/>
        <v>514.10899899090828</v>
      </c>
      <c r="W9" s="20">
        <f t="shared" si="3"/>
        <v>505.22943358099212</v>
      </c>
      <c r="X9" s="20">
        <f t="shared" si="3"/>
        <v>495.43536789561</v>
      </c>
    </row>
    <row r="10" spans="1:24" s="5" customFormat="1" ht="15.75" x14ac:dyDescent="0.25">
      <c r="A10" s="8"/>
      <c r="B10" s="25"/>
      <c r="C10" s="26"/>
      <c r="D10" s="26"/>
      <c r="E10" s="26"/>
      <c r="F10" s="55"/>
      <c r="G10" s="55"/>
      <c r="H10" s="55"/>
      <c r="I10" s="55"/>
      <c r="J10" s="55"/>
      <c r="K10" s="55"/>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56">
        <v>791.47738709574548</v>
      </c>
      <c r="G11" s="56">
        <v>798.98693607665882</v>
      </c>
      <c r="H11" s="56">
        <v>789.64685720380635</v>
      </c>
      <c r="I11" s="56">
        <f t="shared" ref="I11:X11" si="4">SUM(I13:I21)</f>
        <v>811.87308182875472</v>
      </c>
      <c r="J11" s="56">
        <f t="shared" si="4"/>
        <v>804.06457719254479</v>
      </c>
      <c r="K11" s="56">
        <f t="shared" si="4"/>
        <v>895.53325983173295</v>
      </c>
      <c r="L11" s="20">
        <f t="shared" si="4"/>
        <v>888.04867959888088</v>
      </c>
      <c r="M11" s="20">
        <f t="shared" si="4"/>
        <v>821.69177545270327</v>
      </c>
      <c r="N11" s="20">
        <f t="shared" si="4"/>
        <v>751.96311887261038</v>
      </c>
      <c r="O11" s="20">
        <f t="shared" si="4"/>
        <v>712.39122888031704</v>
      </c>
      <c r="P11" s="20">
        <f t="shared" si="4"/>
        <v>648.17329229303118</v>
      </c>
      <c r="Q11" s="20">
        <f t="shared" si="4"/>
        <v>599.42265964890771</v>
      </c>
      <c r="R11" s="20">
        <f t="shared" si="4"/>
        <v>548.74038697987555</v>
      </c>
      <c r="S11" s="20">
        <f t="shared" si="4"/>
        <v>529.08724297406843</v>
      </c>
      <c r="T11" s="20">
        <f t="shared" si="4"/>
        <v>499.69384684024516</v>
      </c>
      <c r="U11" s="20">
        <f t="shared" si="4"/>
        <v>484.11519711576068</v>
      </c>
      <c r="V11" s="20">
        <f t="shared" si="4"/>
        <v>483.60331933917888</v>
      </c>
      <c r="W11" s="20">
        <f t="shared" si="4"/>
        <v>474.74720634164748</v>
      </c>
      <c r="X11" s="20">
        <f t="shared" si="4"/>
        <v>465.75588318293444</v>
      </c>
    </row>
    <row r="12" spans="1:24" s="5" customFormat="1" ht="15.75" x14ac:dyDescent="0.25">
      <c r="A12" s="10"/>
      <c r="B12" s="43"/>
      <c r="C12" s="25"/>
      <c r="D12" s="9"/>
      <c r="E12" s="9"/>
      <c r="F12" s="55"/>
      <c r="G12" s="55"/>
      <c r="H12" s="55"/>
      <c r="I12" s="55"/>
      <c r="J12" s="55"/>
      <c r="K12" s="55"/>
      <c r="L12" s="20"/>
      <c r="M12" s="20"/>
      <c r="N12" s="20"/>
      <c r="O12" s="20"/>
      <c r="P12" s="20"/>
      <c r="Q12" s="20"/>
      <c r="R12" s="20"/>
      <c r="S12" s="20"/>
      <c r="T12" s="20"/>
      <c r="U12" s="20"/>
      <c r="V12" s="20"/>
      <c r="W12" s="20"/>
      <c r="X12" s="20"/>
    </row>
    <row r="13" spans="1:24" s="5" customFormat="1" ht="15.75" x14ac:dyDescent="0.25">
      <c r="A13" s="4" t="s">
        <v>36</v>
      </c>
      <c r="B13" s="4"/>
      <c r="C13" s="40" t="s">
        <v>164</v>
      </c>
      <c r="D13" s="2"/>
      <c r="E13" s="2"/>
      <c r="F13" s="66">
        <v>0</v>
      </c>
      <c r="G13" s="66">
        <v>0</v>
      </c>
      <c r="H13" s="66">
        <v>0</v>
      </c>
      <c r="I13" s="56">
        <v>54.86669350245576</v>
      </c>
      <c r="J13" s="56">
        <v>53.756395985375811</v>
      </c>
      <c r="K13" s="56">
        <v>58.774624217775148</v>
      </c>
      <c r="L13" s="20">
        <v>50.357496838144471</v>
      </c>
      <c r="M13" s="20">
        <v>46.647303073373692</v>
      </c>
      <c r="N13" s="20">
        <v>42.758604907048479</v>
      </c>
      <c r="O13" s="20">
        <v>40.129372583060771</v>
      </c>
      <c r="P13" s="20">
        <v>36.67554856756513</v>
      </c>
      <c r="Q13" s="20">
        <v>33.68788401081418</v>
      </c>
      <c r="R13" s="20">
        <v>30.546245735390549</v>
      </c>
      <c r="S13" s="20">
        <v>28.854678636754194</v>
      </c>
      <c r="T13" s="20">
        <v>26.897636320201475</v>
      </c>
      <c r="U13" s="20">
        <v>26.217100939957003</v>
      </c>
      <c r="V13" s="20">
        <v>26.40734462466839</v>
      </c>
      <c r="W13" s="20">
        <v>26.279980132463436</v>
      </c>
      <c r="X13" s="20">
        <v>26.005520235877761</v>
      </c>
    </row>
    <row r="14" spans="1:24" s="5" customFormat="1" ht="15.75" x14ac:dyDescent="0.25">
      <c r="A14" s="4" t="s">
        <v>37</v>
      </c>
      <c r="B14" s="4"/>
      <c r="C14" s="40" t="s">
        <v>166</v>
      </c>
      <c r="D14" s="2"/>
      <c r="E14" s="2"/>
      <c r="F14" s="66">
        <v>0</v>
      </c>
      <c r="G14" s="66">
        <v>0</v>
      </c>
      <c r="H14" s="66">
        <v>0</v>
      </c>
      <c r="I14" s="56">
        <v>123.92489014894272</v>
      </c>
      <c r="J14" s="56">
        <v>122.65417502371184</v>
      </c>
      <c r="K14" s="56">
        <v>134.20041184133493</v>
      </c>
      <c r="L14" s="20">
        <v>135.02051602432235</v>
      </c>
      <c r="M14" s="20">
        <v>124.97266554009519</v>
      </c>
      <c r="N14" s="20">
        <v>113.81204249251655</v>
      </c>
      <c r="O14" s="20">
        <v>108.2063382808989</v>
      </c>
      <c r="P14" s="20">
        <v>98.429383591281749</v>
      </c>
      <c r="Q14" s="20">
        <v>90.399240898228683</v>
      </c>
      <c r="R14" s="20">
        <v>82.678411979271971</v>
      </c>
      <c r="S14" s="20">
        <v>79.488394955664262</v>
      </c>
      <c r="T14" s="20">
        <v>74.844636985255761</v>
      </c>
      <c r="U14" s="20">
        <v>72.794984981765268</v>
      </c>
      <c r="V14" s="20">
        <v>72.634115265078961</v>
      </c>
      <c r="W14" s="20">
        <v>70.716119096535934</v>
      </c>
      <c r="X14" s="20">
        <v>69.16277900611523</v>
      </c>
    </row>
    <row r="15" spans="1:24" s="5" customFormat="1" ht="15.75" x14ac:dyDescent="0.25">
      <c r="A15" s="4" t="s">
        <v>38</v>
      </c>
      <c r="B15" s="4"/>
      <c r="C15" s="40" t="s">
        <v>39</v>
      </c>
      <c r="D15" s="2"/>
      <c r="E15" s="2"/>
      <c r="F15" s="66">
        <v>0</v>
      </c>
      <c r="G15" s="66">
        <v>0</v>
      </c>
      <c r="H15" s="66">
        <v>0</v>
      </c>
      <c r="I15" s="56">
        <v>82.103883576244641</v>
      </c>
      <c r="J15" s="56">
        <v>82.613311892686895</v>
      </c>
      <c r="K15" s="56">
        <v>91.279177893039744</v>
      </c>
      <c r="L15" s="20">
        <v>91.307455474087078</v>
      </c>
      <c r="M15" s="20">
        <v>84.173236910859345</v>
      </c>
      <c r="N15" s="20">
        <v>77.125191502879559</v>
      </c>
      <c r="O15" s="20">
        <v>72.493990236866878</v>
      </c>
      <c r="P15" s="20">
        <v>65.85178050474795</v>
      </c>
      <c r="Q15" s="20">
        <v>60.370524782646825</v>
      </c>
      <c r="R15" s="20">
        <v>55.039045136737997</v>
      </c>
      <c r="S15" s="20">
        <v>53.222018435518279</v>
      </c>
      <c r="T15" s="20">
        <v>49.800809787676897</v>
      </c>
      <c r="U15" s="20">
        <v>48.765016353330907</v>
      </c>
      <c r="V15" s="20">
        <v>48.149305542908976</v>
      </c>
      <c r="W15" s="20">
        <v>47.740238777120268</v>
      </c>
      <c r="X15" s="20">
        <v>47.163173338762064</v>
      </c>
    </row>
    <row r="16" spans="1:24" s="5" customFormat="1" ht="15.75" x14ac:dyDescent="0.25">
      <c r="A16" s="4" t="s">
        <v>40</v>
      </c>
      <c r="B16" s="4"/>
      <c r="C16" s="40" t="s">
        <v>41</v>
      </c>
      <c r="D16" s="2"/>
      <c r="E16" s="2"/>
      <c r="F16" s="66">
        <v>0</v>
      </c>
      <c r="G16" s="66">
        <v>0</v>
      </c>
      <c r="H16" s="66">
        <v>0</v>
      </c>
      <c r="I16" s="56">
        <v>67.370005655954841</v>
      </c>
      <c r="J16" s="56">
        <v>67.672851937900262</v>
      </c>
      <c r="K16" s="56">
        <v>76.595103565705784</v>
      </c>
      <c r="L16" s="20">
        <v>77.779281331725372</v>
      </c>
      <c r="M16" s="20">
        <v>72.050816230508275</v>
      </c>
      <c r="N16" s="20">
        <v>65.693551141276686</v>
      </c>
      <c r="O16" s="20">
        <v>62.331484281472868</v>
      </c>
      <c r="P16" s="20">
        <v>56.672722036125975</v>
      </c>
      <c r="Q16" s="20">
        <v>52.267020254919601</v>
      </c>
      <c r="R16" s="20">
        <v>47.616504760183439</v>
      </c>
      <c r="S16" s="20">
        <v>46.106129367195024</v>
      </c>
      <c r="T16" s="20">
        <v>43.63184417694243</v>
      </c>
      <c r="U16" s="20">
        <v>42.330974619189867</v>
      </c>
      <c r="V16" s="20">
        <v>42.597200535794045</v>
      </c>
      <c r="W16" s="20">
        <v>42.136847191427819</v>
      </c>
      <c r="X16" s="20">
        <v>41.325074656335772</v>
      </c>
    </row>
    <row r="17" spans="1:24" s="5" customFormat="1" ht="15.75" x14ac:dyDescent="0.25">
      <c r="A17" s="4" t="s">
        <v>42</v>
      </c>
      <c r="B17" s="4"/>
      <c r="C17" s="40" t="s">
        <v>43</v>
      </c>
      <c r="D17" s="2"/>
      <c r="E17" s="2"/>
      <c r="F17" s="66">
        <v>0</v>
      </c>
      <c r="G17" s="66">
        <v>0</v>
      </c>
      <c r="H17" s="66">
        <v>0</v>
      </c>
      <c r="I17" s="56">
        <v>97.19597524601383</v>
      </c>
      <c r="J17" s="56">
        <v>96.970254845297603</v>
      </c>
      <c r="K17" s="56">
        <v>108.31114107705518</v>
      </c>
      <c r="L17" s="20">
        <v>105.34963126460073</v>
      </c>
      <c r="M17" s="20">
        <v>96.923638490412444</v>
      </c>
      <c r="N17" s="20">
        <v>88.528089103958678</v>
      </c>
      <c r="O17" s="20">
        <v>84.402478637167007</v>
      </c>
      <c r="P17" s="20">
        <v>76.769298815987781</v>
      </c>
      <c r="Q17" s="20">
        <v>71.407977707792142</v>
      </c>
      <c r="R17" s="20">
        <v>65.309947151990542</v>
      </c>
      <c r="S17" s="20">
        <v>62.019797717943646</v>
      </c>
      <c r="T17" s="20">
        <v>58.642210813045061</v>
      </c>
      <c r="U17" s="20">
        <v>56.494305085269097</v>
      </c>
      <c r="V17" s="20">
        <v>56.238978088255692</v>
      </c>
      <c r="W17" s="20">
        <v>54.170675878253221</v>
      </c>
      <c r="X17" s="20">
        <v>52.89428824112251</v>
      </c>
    </row>
    <row r="18" spans="1:24" s="5" customFormat="1" ht="15.75" x14ac:dyDescent="0.25">
      <c r="A18" s="4" t="s">
        <v>44</v>
      </c>
      <c r="B18" s="4"/>
      <c r="C18" s="40" t="s">
        <v>167</v>
      </c>
      <c r="D18" s="2"/>
      <c r="E18" s="2"/>
      <c r="F18" s="66">
        <v>0</v>
      </c>
      <c r="G18" s="66">
        <v>0</v>
      </c>
      <c r="H18" s="66">
        <v>0</v>
      </c>
      <c r="I18" s="56">
        <v>78.440879648818054</v>
      </c>
      <c r="J18" s="56">
        <v>78.270103714947325</v>
      </c>
      <c r="K18" s="56">
        <v>90.835943288389515</v>
      </c>
      <c r="L18" s="20">
        <v>95.020328888420963</v>
      </c>
      <c r="M18" s="20">
        <v>88.515010241060736</v>
      </c>
      <c r="N18" s="20">
        <v>81.570014720973887</v>
      </c>
      <c r="O18" s="20">
        <v>77.33460194086291</v>
      </c>
      <c r="P18" s="20">
        <v>69.881787197907585</v>
      </c>
      <c r="Q18" s="20">
        <v>64.576543197690299</v>
      </c>
      <c r="R18" s="20">
        <v>59.27791789196327</v>
      </c>
      <c r="S18" s="20">
        <v>57.587606306590459</v>
      </c>
      <c r="T18" s="20">
        <v>54.957324702390714</v>
      </c>
      <c r="U18" s="20">
        <v>53.090346145687036</v>
      </c>
      <c r="V18" s="20">
        <v>53.072207093296086</v>
      </c>
      <c r="W18" s="20">
        <v>51.792403699937495</v>
      </c>
      <c r="X18" s="20">
        <v>51.831558824155117</v>
      </c>
    </row>
    <row r="19" spans="1:24" s="5" customFormat="1" ht="15.75" x14ac:dyDescent="0.25">
      <c r="A19" s="4" t="s">
        <v>45</v>
      </c>
      <c r="B19" s="4"/>
      <c r="C19" s="40" t="s">
        <v>46</v>
      </c>
      <c r="D19" s="2"/>
      <c r="E19" s="2"/>
      <c r="F19" s="66">
        <v>0</v>
      </c>
      <c r="G19" s="66">
        <v>0</v>
      </c>
      <c r="H19" s="66">
        <v>0</v>
      </c>
      <c r="I19" s="56">
        <v>100.70045363948039</v>
      </c>
      <c r="J19" s="56">
        <v>99.425716730378028</v>
      </c>
      <c r="K19" s="56">
        <v>107.52824229208683</v>
      </c>
      <c r="L19" s="20">
        <v>107.89678488915885</v>
      </c>
      <c r="M19" s="20">
        <v>99.572141298563167</v>
      </c>
      <c r="N19" s="20">
        <v>91.157366282702625</v>
      </c>
      <c r="O19" s="20">
        <v>86.112993366631471</v>
      </c>
      <c r="P19" s="20">
        <v>78.912250598444047</v>
      </c>
      <c r="Q19" s="20">
        <v>73.317689452335316</v>
      </c>
      <c r="R19" s="20">
        <v>67.815627407298692</v>
      </c>
      <c r="S19" s="20">
        <v>65.433576872516255</v>
      </c>
      <c r="T19" s="20">
        <v>61.088780185465268</v>
      </c>
      <c r="U19" s="20">
        <v>58.168990692900188</v>
      </c>
      <c r="V19" s="20">
        <v>57.773403119702266</v>
      </c>
      <c r="W19" s="20">
        <v>56.59485029348761</v>
      </c>
      <c r="X19" s="20">
        <v>54.477318987827644</v>
      </c>
    </row>
    <row r="20" spans="1:24" s="5" customFormat="1" ht="15.75" x14ac:dyDescent="0.25">
      <c r="A20" s="4" t="s">
        <v>47</v>
      </c>
      <c r="B20" s="4"/>
      <c r="C20" s="40" t="s">
        <v>168</v>
      </c>
      <c r="D20" s="2"/>
      <c r="E20" s="2"/>
      <c r="F20" s="66">
        <v>0</v>
      </c>
      <c r="G20" s="66">
        <v>0</v>
      </c>
      <c r="H20" s="66">
        <v>0</v>
      </c>
      <c r="I20" s="56">
        <v>134.81601464292376</v>
      </c>
      <c r="J20" s="56">
        <v>131.68430609611738</v>
      </c>
      <c r="K20" s="56">
        <v>146.08075871332525</v>
      </c>
      <c r="L20" s="20">
        <v>140.66905576257997</v>
      </c>
      <c r="M20" s="20">
        <v>130.21063901085978</v>
      </c>
      <c r="N20" s="20">
        <v>119.3116659557312</v>
      </c>
      <c r="O20" s="20">
        <v>112.97452731593565</v>
      </c>
      <c r="P20" s="20">
        <v>102.64641992369734</v>
      </c>
      <c r="Q20" s="20">
        <v>95.920952257344851</v>
      </c>
      <c r="R20" s="20">
        <v>87.963922766929429</v>
      </c>
      <c r="S20" s="20">
        <v>85.663575214709454</v>
      </c>
      <c r="T20" s="20">
        <v>81.660840244951117</v>
      </c>
      <c r="U20" s="20">
        <v>79.378530423956292</v>
      </c>
      <c r="V20" s="20">
        <v>79.436069815670407</v>
      </c>
      <c r="W20" s="20">
        <v>78.344516223255425</v>
      </c>
      <c r="X20" s="20">
        <v>76.73235606776818</v>
      </c>
    </row>
    <row r="21" spans="1:24" s="5" customFormat="1" ht="15.75" x14ac:dyDescent="0.25">
      <c r="A21" s="4" t="s">
        <v>48</v>
      </c>
      <c r="B21" s="4"/>
      <c r="C21" s="40" t="s">
        <v>169</v>
      </c>
      <c r="D21" s="2"/>
      <c r="E21" s="2"/>
      <c r="F21" s="66">
        <v>0</v>
      </c>
      <c r="G21" s="66">
        <v>0</v>
      </c>
      <c r="H21" s="66">
        <v>0</v>
      </c>
      <c r="I21" s="56">
        <v>72.454285767920794</v>
      </c>
      <c r="J21" s="56">
        <v>71.017460966129761</v>
      </c>
      <c r="K21" s="56">
        <v>81.927856943020473</v>
      </c>
      <c r="L21" s="20">
        <v>84.648129125841081</v>
      </c>
      <c r="M21" s="20">
        <v>78.626324656970823</v>
      </c>
      <c r="N21" s="20">
        <v>72.006592765522825</v>
      </c>
      <c r="O21" s="20">
        <v>68.405442237420615</v>
      </c>
      <c r="P21" s="20">
        <v>62.334101057273664</v>
      </c>
      <c r="Q21" s="20">
        <v>57.474827087135679</v>
      </c>
      <c r="R21" s="20">
        <v>52.492764150109707</v>
      </c>
      <c r="S21" s="20">
        <v>50.711465467176879</v>
      </c>
      <c r="T21" s="20">
        <v>48.169763624316417</v>
      </c>
      <c r="U21" s="20">
        <v>46.874947873704969</v>
      </c>
      <c r="V21" s="20">
        <v>47.294695253804058</v>
      </c>
      <c r="W21" s="20">
        <v>46.971575049166248</v>
      </c>
      <c r="X21" s="20">
        <v>46.163813824970134</v>
      </c>
    </row>
    <row r="22" spans="1:24" s="5" customFormat="1" ht="15.75" x14ac:dyDescent="0.25">
      <c r="A22" s="10"/>
      <c r="B22" s="43"/>
      <c r="C22" s="2"/>
      <c r="D22" s="9"/>
      <c r="E22" s="9"/>
      <c r="F22" s="55"/>
      <c r="G22" s="55"/>
      <c r="H22" s="55"/>
      <c r="I22" s="55"/>
      <c r="J22" s="55"/>
      <c r="K22" s="55"/>
      <c r="L22" s="20"/>
      <c r="M22" s="20"/>
      <c r="N22" s="20"/>
      <c r="O22" s="20"/>
      <c r="P22" s="20"/>
      <c r="Q22" s="20"/>
      <c r="R22" s="20"/>
      <c r="S22" s="20"/>
      <c r="T22" s="20"/>
      <c r="U22" s="20"/>
      <c r="V22" s="20"/>
      <c r="W22" s="20"/>
      <c r="X22" s="20"/>
    </row>
    <row r="23" spans="1:24" s="5" customFormat="1" ht="15.75" x14ac:dyDescent="0.25">
      <c r="A23" s="4">
        <v>924</v>
      </c>
      <c r="B23" s="1"/>
      <c r="C23" s="40" t="s">
        <v>49</v>
      </c>
      <c r="D23" s="2"/>
      <c r="E23" s="2"/>
      <c r="F23" s="56">
        <v>54.795325054705643</v>
      </c>
      <c r="G23" s="56">
        <v>51.659593923132284</v>
      </c>
      <c r="H23" s="56">
        <v>50.637897812778327</v>
      </c>
      <c r="I23" s="56">
        <v>52.582483093284125</v>
      </c>
      <c r="J23" s="56">
        <v>50.660999708406344</v>
      </c>
      <c r="K23" s="56">
        <v>56.422405298155482</v>
      </c>
      <c r="L23" s="20">
        <v>57.909113608344349</v>
      </c>
      <c r="M23" s="20">
        <v>53.489591478076889</v>
      </c>
      <c r="N23" s="20">
        <v>49.30555126470459</v>
      </c>
      <c r="O23" s="20">
        <v>46.715848702352531</v>
      </c>
      <c r="P23" s="20">
        <v>42.639218287298547</v>
      </c>
      <c r="Q23" s="20">
        <v>39.145617136939364</v>
      </c>
      <c r="R23" s="20">
        <v>35.790605331073834</v>
      </c>
      <c r="S23" s="20">
        <v>34.106752027928437</v>
      </c>
      <c r="T23" s="20">
        <v>31.891514352729946</v>
      </c>
      <c r="U23" s="20">
        <v>30.812635595075985</v>
      </c>
      <c r="V23" s="20">
        <v>30.505679651729409</v>
      </c>
      <c r="W23" s="20">
        <v>30.482227239344663</v>
      </c>
      <c r="X23" s="20">
        <v>29.679484712675585</v>
      </c>
    </row>
    <row r="24" spans="1:24" s="5" customFormat="1" ht="15.75" x14ac:dyDescent="0.25">
      <c r="A24" s="4">
        <v>923</v>
      </c>
      <c r="B24" s="1"/>
      <c r="C24" s="68" t="s">
        <v>50</v>
      </c>
      <c r="D24" s="2"/>
      <c r="E24" s="2"/>
      <c r="F24" s="56">
        <v>110.32653354116538</v>
      </c>
      <c r="G24" s="56">
        <v>110.36040268947319</v>
      </c>
      <c r="H24" s="56">
        <v>108.70147692476428</v>
      </c>
      <c r="I24" s="56">
        <v>110.65932155313423</v>
      </c>
      <c r="J24" s="56">
        <v>106.24210662123465</v>
      </c>
      <c r="K24" s="56">
        <v>120.52379102236871</v>
      </c>
      <c r="L24" s="32">
        <v>113.04989283208553</v>
      </c>
      <c r="M24" s="32">
        <v>104.06399959295175</v>
      </c>
      <c r="N24" s="32">
        <v>95.304850830212843</v>
      </c>
      <c r="O24" s="32">
        <v>90.215291813546202</v>
      </c>
      <c r="P24" s="32">
        <v>81.841771193848274</v>
      </c>
      <c r="Q24" s="32">
        <v>74.246944126917398</v>
      </c>
      <c r="R24" s="32">
        <v>67.358405747376239</v>
      </c>
      <c r="S24" s="32">
        <v>64.564941836364127</v>
      </c>
      <c r="T24" s="32">
        <v>61.10389168299772</v>
      </c>
      <c r="U24" s="32">
        <v>58.876632535064253</v>
      </c>
      <c r="V24" s="32">
        <v>58.505554522655423</v>
      </c>
      <c r="W24" s="32">
        <v>57.10416849321463</v>
      </c>
      <c r="X24" s="32">
        <v>55.593538222867508</v>
      </c>
    </row>
    <row r="25" spans="1:24" s="5" customFormat="1" ht="15.75" x14ac:dyDescent="0.25">
      <c r="A25" s="73">
        <v>922</v>
      </c>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1" t="s">
        <v>77</v>
      </c>
      <c r="B26" s="1"/>
      <c r="C26" s="1"/>
      <c r="D26" s="1"/>
      <c r="E26" s="1"/>
      <c r="F26" s="2"/>
      <c r="G26" s="4"/>
      <c r="H26" s="4"/>
      <c r="I26" s="2"/>
      <c r="J26" s="2"/>
      <c r="K26" s="2"/>
      <c r="L26" s="2"/>
      <c r="M26" s="2"/>
      <c r="N26" s="2"/>
      <c r="O26" s="2"/>
      <c r="P26" s="2"/>
      <c r="Q26" s="2"/>
      <c r="R26" s="2"/>
      <c r="S26" s="2"/>
      <c r="T26" s="2"/>
      <c r="U26" s="2"/>
      <c r="V26" s="2"/>
      <c r="W26" s="2"/>
      <c r="X26" s="2"/>
    </row>
    <row r="27" spans="1:24" s="40" customFormat="1" ht="30" customHeight="1" x14ac:dyDescent="0.25">
      <c r="A27" s="79" t="s">
        <v>129</v>
      </c>
      <c r="B27" s="8"/>
      <c r="C27" s="26"/>
      <c r="D27" s="26"/>
      <c r="E27" s="26"/>
      <c r="F27" s="26"/>
      <c r="G27" s="26"/>
      <c r="H27" s="26"/>
      <c r="I27" s="26"/>
      <c r="J27" s="26"/>
      <c r="K27" s="26"/>
      <c r="L27" s="26"/>
      <c r="M27" s="26"/>
      <c r="N27" s="26"/>
      <c r="O27" s="26"/>
      <c r="P27" s="26"/>
      <c r="Q27" s="26"/>
      <c r="R27" s="26"/>
      <c r="S27" s="26"/>
      <c r="T27" s="26"/>
      <c r="U27" s="26"/>
      <c r="V27" s="26"/>
      <c r="W27" s="26"/>
      <c r="X27" s="26"/>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row>
    <row r="30" spans="1:24" ht="15.75" x14ac:dyDescent="0.25">
      <c r="A30" s="94">
        <v>925</v>
      </c>
      <c r="B30" s="17"/>
      <c r="C30" s="18" t="s">
        <v>32</v>
      </c>
      <c r="D30" s="18"/>
      <c r="E30" s="18"/>
      <c r="F30" s="56">
        <v>1460.0294789257355</v>
      </c>
      <c r="G30" s="56">
        <v>1443.0265172897941</v>
      </c>
      <c r="H30" s="56">
        <v>1402.2427618830504</v>
      </c>
      <c r="I30" s="56">
        <v>1426.6271363303067</v>
      </c>
      <c r="J30" s="56">
        <v>1372.5580337450372</v>
      </c>
      <c r="K30" s="56">
        <v>1507.6430141037965</v>
      </c>
      <c r="L30" s="20">
        <v>1453.1089127185041</v>
      </c>
      <c r="M30" s="20">
        <v>1318.3761217162005</v>
      </c>
      <c r="N30" s="20">
        <v>1171.5913667617815</v>
      </c>
      <c r="O30" s="20">
        <v>1080.1410065424641</v>
      </c>
      <c r="P30" s="20">
        <v>957.84504846592586</v>
      </c>
      <c r="Q30" s="20">
        <v>860.07391492850365</v>
      </c>
      <c r="R30" s="20">
        <v>769.01116152617817</v>
      </c>
      <c r="S30" s="20">
        <v>721.73544982114345</v>
      </c>
      <c r="T30" s="20">
        <v>663.25524406788168</v>
      </c>
      <c r="U30" s="20">
        <v>630.8137772838827</v>
      </c>
      <c r="V30" s="20">
        <v>619.31136553925103</v>
      </c>
      <c r="W30" s="20">
        <v>596.24572824529059</v>
      </c>
      <c r="X30" s="20">
        <v>576.37231689290013</v>
      </c>
    </row>
    <row r="31" spans="1:24" ht="15.75" x14ac:dyDescent="0.25">
      <c r="A31" s="94"/>
      <c r="B31" s="17"/>
      <c r="C31" s="18"/>
      <c r="D31" s="18"/>
      <c r="E31" s="18"/>
      <c r="F31" s="56"/>
      <c r="G31" s="56"/>
      <c r="H31" s="56"/>
      <c r="I31" s="56"/>
      <c r="J31" s="56"/>
      <c r="K31" s="56"/>
      <c r="L31" s="64"/>
      <c r="M31" s="64"/>
      <c r="N31" s="64"/>
      <c r="O31" s="64"/>
      <c r="P31" s="64"/>
      <c r="Q31" s="64"/>
      <c r="R31" s="64"/>
      <c r="S31" s="64"/>
      <c r="T31" s="64"/>
      <c r="U31" s="64"/>
      <c r="V31" s="64"/>
      <c r="W31" s="64"/>
      <c r="X31" s="64"/>
    </row>
    <row r="32" spans="1:24" ht="15.75" x14ac:dyDescent="0.25">
      <c r="A32" s="4"/>
      <c r="B32" s="4"/>
      <c r="C32" s="2" t="s">
        <v>33</v>
      </c>
      <c r="D32" s="2"/>
      <c r="E32" s="2"/>
      <c r="F32" s="67">
        <v>36.665495737219615</v>
      </c>
      <c r="G32" s="67">
        <v>38.1066307465127</v>
      </c>
      <c r="H32" s="67">
        <v>36.580938303940563</v>
      </c>
      <c r="I32" s="67">
        <v>37.848813610575029</v>
      </c>
      <c r="J32" s="67">
        <v>34.642616401896952</v>
      </c>
      <c r="K32" s="56">
        <v>36.777430059231435</v>
      </c>
      <c r="L32" s="23">
        <v>37.960116841570475</v>
      </c>
      <c r="M32" s="23">
        <v>35.926697838178406</v>
      </c>
      <c r="N32" s="23">
        <v>33.30713338629176</v>
      </c>
      <c r="O32" s="23">
        <v>31.146089892903781</v>
      </c>
      <c r="P32" s="23">
        <v>28.731770306196761</v>
      </c>
      <c r="Q32" s="23">
        <v>27.28805822301835</v>
      </c>
      <c r="R32" s="23">
        <v>26.054388744741818</v>
      </c>
      <c r="S32" s="23">
        <v>24.309916929915079</v>
      </c>
      <c r="T32" s="23">
        <v>22.523822311074149</v>
      </c>
      <c r="U32" s="23">
        <v>21.404099055552297</v>
      </c>
      <c r="V32" s="23">
        <v>20.825636863319893</v>
      </c>
      <c r="W32" s="23">
        <v>20.376344822107299</v>
      </c>
      <c r="X32" s="23">
        <v>19.83312171323789</v>
      </c>
    </row>
    <row r="33" spans="1:24" ht="15.75" x14ac:dyDescent="0.25">
      <c r="A33" s="8"/>
      <c r="B33" s="25"/>
      <c r="C33" s="18"/>
      <c r="D33" s="26"/>
      <c r="E33" s="26"/>
      <c r="F33" s="55" t="s">
        <v>162</v>
      </c>
      <c r="G33" s="55" t="s">
        <v>162</v>
      </c>
      <c r="H33" s="55" t="s">
        <v>162</v>
      </c>
      <c r="I33" s="55" t="s">
        <v>162</v>
      </c>
      <c r="J33" s="55" t="s">
        <v>162</v>
      </c>
      <c r="K33" s="55"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v>1259.2045246275807</v>
      </c>
      <c r="G34" s="56">
        <v>1243.5812747691882</v>
      </c>
      <c r="H34" s="56">
        <v>1209.2323073161269</v>
      </c>
      <c r="I34" s="56">
        <v>1231.1750811823274</v>
      </c>
      <c r="J34" s="56">
        <v>1189.9989422556803</v>
      </c>
      <c r="K34" s="56">
        <v>1305.5716986871805</v>
      </c>
      <c r="L34" s="20">
        <v>1264.0805630167204</v>
      </c>
      <c r="M34" s="20">
        <v>1146.1640546674553</v>
      </c>
      <c r="N34" s="20">
        <v>1017.2857803460438</v>
      </c>
      <c r="O34" s="20">
        <v>937.57034345276213</v>
      </c>
      <c r="P34" s="20">
        <v>830.69891857097446</v>
      </c>
      <c r="Q34" s="20">
        <v>746.04275252019147</v>
      </c>
      <c r="R34" s="20">
        <v>666.18856040855212</v>
      </c>
      <c r="S34" s="20">
        <v>625.69538884405279</v>
      </c>
      <c r="T34" s="20">
        <v>574.67457459289596</v>
      </c>
      <c r="U34" s="20">
        <v>546.87968436886297</v>
      </c>
      <c r="V34" s="20">
        <v>537.33684725957471</v>
      </c>
      <c r="W34" s="20">
        <v>517.39067580232597</v>
      </c>
      <c r="X34" s="20">
        <v>500.38972157456612</v>
      </c>
    </row>
    <row r="35" spans="1:24" ht="15.75" x14ac:dyDescent="0.25">
      <c r="A35" s="8"/>
      <c r="B35" s="25"/>
      <c r="C35" s="26"/>
      <c r="D35" s="26"/>
      <c r="E35" s="26"/>
      <c r="F35" s="55" t="s">
        <v>162</v>
      </c>
      <c r="G35" s="55" t="s">
        <v>162</v>
      </c>
      <c r="H35" s="55" t="s">
        <v>162</v>
      </c>
      <c r="I35" s="55" t="s">
        <v>162</v>
      </c>
      <c r="J35" s="55" t="s">
        <v>162</v>
      </c>
      <c r="K35" s="55"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v>1177.672271198313</v>
      </c>
      <c r="G36" s="56">
        <v>1168.0588322512563</v>
      </c>
      <c r="H36" s="56">
        <v>1136.3606032369835</v>
      </c>
      <c r="I36" s="56">
        <v>1156.2860463746438</v>
      </c>
      <c r="J36" s="56">
        <v>1119.4657352289234</v>
      </c>
      <c r="K36" s="56">
        <v>1228.1904736706997</v>
      </c>
      <c r="L36" s="20">
        <v>1186.6967881173689</v>
      </c>
      <c r="M36" s="20">
        <v>1076.112463800042</v>
      </c>
      <c r="N36" s="20">
        <v>954.68775541002424</v>
      </c>
      <c r="O36" s="20">
        <v>879.87177153056575</v>
      </c>
      <c r="P36" s="20">
        <v>779.42545149057219</v>
      </c>
      <c r="Q36" s="20">
        <v>700.30871746141906</v>
      </c>
      <c r="R36" s="20">
        <v>625.39809394005226</v>
      </c>
      <c r="S36" s="20">
        <v>587.80358306894561</v>
      </c>
      <c r="T36" s="20">
        <v>540.1979998379993</v>
      </c>
      <c r="U36" s="20">
        <v>514.15509005028264</v>
      </c>
      <c r="V36" s="20">
        <v>505.45289704717874</v>
      </c>
      <c r="W36" s="20">
        <v>486.17471904473865</v>
      </c>
      <c r="X36" s="20">
        <v>470.4134420147638</v>
      </c>
    </row>
    <row r="37" spans="1:24" ht="15.75" x14ac:dyDescent="0.25">
      <c r="A37" s="10"/>
      <c r="B37" s="43"/>
      <c r="C37" s="25"/>
      <c r="D37" s="9"/>
      <c r="E37" s="9"/>
      <c r="F37" s="55" t="s">
        <v>162</v>
      </c>
      <c r="G37" s="55" t="s">
        <v>162</v>
      </c>
      <c r="H37" s="55" t="s">
        <v>162</v>
      </c>
      <c r="I37" s="55" t="s">
        <v>162</v>
      </c>
      <c r="J37" s="55" t="s">
        <v>162</v>
      </c>
      <c r="K37" s="55"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66" t="s">
        <v>162</v>
      </c>
      <c r="G38" s="66" t="s">
        <v>162</v>
      </c>
      <c r="H38" s="66" t="s">
        <v>162</v>
      </c>
      <c r="I38" s="56">
        <v>78.142253423036152</v>
      </c>
      <c r="J38" s="56">
        <v>74.842798777610241</v>
      </c>
      <c r="K38" s="56">
        <v>80.607205556396849</v>
      </c>
      <c r="L38" s="20">
        <v>67.292572049596359</v>
      </c>
      <c r="M38" s="20">
        <v>61.090722506330877</v>
      </c>
      <c r="N38" s="20">
        <v>54.286062066947778</v>
      </c>
      <c r="O38" s="20">
        <v>49.563639631784014</v>
      </c>
      <c r="P38" s="20">
        <v>44.102181223498405</v>
      </c>
      <c r="Q38" s="20">
        <v>39.357736091292452</v>
      </c>
      <c r="R38" s="20">
        <v>34.813482501404259</v>
      </c>
      <c r="S38" s="20">
        <v>32.056874771063718</v>
      </c>
      <c r="T38" s="20">
        <v>29.077903265012779</v>
      </c>
      <c r="U38" s="20">
        <v>27.843901565060172</v>
      </c>
      <c r="V38" s="20">
        <v>27.600449190673132</v>
      </c>
      <c r="W38" s="20">
        <v>26.912558487405011</v>
      </c>
      <c r="X38" s="20">
        <v>26.265575438236539</v>
      </c>
    </row>
    <row r="39" spans="1:24" ht="15.75" x14ac:dyDescent="0.25">
      <c r="A39" s="4" t="s">
        <v>37</v>
      </c>
      <c r="B39" s="4"/>
      <c r="C39" s="40" t="s">
        <v>166</v>
      </c>
      <c r="D39" s="2"/>
      <c r="E39" s="2"/>
      <c r="F39" s="66" t="s">
        <v>162</v>
      </c>
      <c r="G39" s="66" t="s">
        <v>162</v>
      </c>
      <c r="H39" s="66" t="s">
        <v>162</v>
      </c>
      <c r="I39" s="56">
        <v>176.4963323515598</v>
      </c>
      <c r="J39" s="56">
        <v>170.76631668221901</v>
      </c>
      <c r="K39" s="56">
        <v>184.05086084371877</v>
      </c>
      <c r="L39" s="20">
        <v>180.42751076256991</v>
      </c>
      <c r="M39" s="20">
        <v>163.66799211044483</v>
      </c>
      <c r="N39" s="20">
        <v>144.49506984958674</v>
      </c>
      <c r="O39" s="20">
        <v>133.64524813660395</v>
      </c>
      <c r="P39" s="20">
        <v>118.36088845032212</v>
      </c>
      <c r="Q39" s="20">
        <v>105.61391938370268</v>
      </c>
      <c r="R39" s="20">
        <v>94.22838648055145</v>
      </c>
      <c r="S39" s="20">
        <v>88.309752290944886</v>
      </c>
      <c r="T39" s="20">
        <v>80.911388950847524</v>
      </c>
      <c r="U39" s="20">
        <v>77.311995742944632</v>
      </c>
      <c r="V39" s="20">
        <v>75.915781627304838</v>
      </c>
      <c r="W39" s="20">
        <v>72.418307837184202</v>
      </c>
      <c r="X39" s="20">
        <v>69.854406796176377</v>
      </c>
    </row>
    <row r="40" spans="1:24" ht="15.75" x14ac:dyDescent="0.25">
      <c r="A40" s="4" t="s">
        <v>38</v>
      </c>
      <c r="B40" s="4"/>
      <c r="C40" s="40" t="s">
        <v>39</v>
      </c>
      <c r="D40" s="2"/>
      <c r="E40" s="2"/>
      <c r="F40" s="66" t="s">
        <v>162</v>
      </c>
      <c r="G40" s="66" t="s">
        <v>162</v>
      </c>
      <c r="H40" s="66" t="s">
        <v>162</v>
      </c>
      <c r="I40" s="56">
        <v>116.93400983135977</v>
      </c>
      <c r="J40" s="56">
        <v>115.01908498513146</v>
      </c>
      <c r="K40" s="56">
        <v>125.18598890876396</v>
      </c>
      <c r="L40" s="20">
        <v>122.01387900403266</v>
      </c>
      <c r="M40" s="20">
        <v>110.23582329063154</v>
      </c>
      <c r="N40" s="20">
        <v>97.917669249316006</v>
      </c>
      <c r="O40" s="20">
        <v>89.53705917362953</v>
      </c>
      <c r="P40" s="20">
        <v>79.186468127673379</v>
      </c>
      <c r="Q40" s="20">
        <v>70.53120882645841</v>
      </c>
      <c r="R40" s="20">
        <v>62.727866833790763</v>
      </c>
      <c r="S40" s="20">
        <v>59.128420785024325</v>
      </c>
      <c r="T40" s="20">
        <v>53.837560753908036</v>
      </c>
      <c r="U40" s="20">
        <v>51.790940511324216</v>
      </c>
      <c r="V40" s="20">
        <v>50.324728975658743</v>
      </c>
      <c r="W40" s="20">
        <v>48.889381263451284</v>
      </c>
      <c r="X40" s="20">
        <v>47.634805072149682</v>
      </c>
    </row>
    <row r="41" spans="1:24" ht="15.75" x14ac:dyDescent="0.25">
      <c r="A41" s="4" t="s">
        <v>40</v>
      </c>
      <c r="B41" s="4"/>
      <c r="C41" s="40" t="s">
        <v>41</v>
      </c>
      <c r="D41" s="2"/>
      <c r="E41" s="2"/>
      <c r="F41" s="66" t="s">
        <v>162</v>
      </c>
      <c r="G41" s="66" t="s">
        <v>162</v>
      </c>
      <c r="H41" s="66" t="s">
        <v>162</v>
      </c>
      <c r="I41" s="56">
        <v>95.949723211284322</v>
      </c>
      <c r="J41" s="56">
        <v>94.218102747683147</v>
      </c>
      <c r="K41" s="56">
        <v>105.04732850111731</v>
      </c>
      <c r="L41" s="20">
        <v>103.93622045598507</v>
      </c>
      <c r="M41" s="20">
        <v>94.359933601500714</v>
      </c>
      <c r="N41" s="20">
        <v>83.404128886012415</v>
      </c>
      <c r="O41" s="20">
        <v>76.985385661005921</v>
      </c>
      <c r="P41" s="20">
        <v>68.148691847422654</v>
      </c>
      <c r="Q41" s="20">
        <v>61.063840899327701</v>
      </c>
      <c r="R41" s="20">
        <v>54.268415490617549</v>
      </c>
      <c r="S41" s="20">
        <v>51.222834047438674</v>
      </c>
      <c r="T41" s="20">
        <v>47.16855150942645</v>
      </c>
      <c r="U41" s="20">
        <v>44.957659244978139</v>
      </c>
      <c r="V41" s="20">
        <v>44.521775504638107</v>
      </c>
      <c r="W41" s="20">
        <v>43.151111941417163</v>
      </c>
      <c r="X41" s="20">
        <v>41.738325402899129</v>
      </c>
    </row>
    <row r="42" spans="1:24" ht="15.75" x14ac:dyDescent="0.25">
      <c r="A42" s="4" t="s">
        <v>42</v>
      </c>
      <c r="B42" s="4"/>
      <c r="C42" s="40" t="s">
        <v>43</v>
      </c>
      <c r="D42" s="2"/>
      <c r="E42" s="2"/>
      <c r="F42" s="66" t="s">
        <v>162</v>
      </c>
      <c r="G42" s="66" t="s">
        <v>162</v>
      </c>
      <c r="H42" s="66" t="s">
        <v>162</v>
      </c>
      <c r="I42" s="56">
        <v>138.42847171086069</v>
      </c>
      <c r="J42" s="56">
        <v>135.00766072142505</v>
      </c>
      <c r="K42" s="56">
        <v>148.54469133646424</v>
      </c>
      <c r="L42" s="20">
        <v>140.77839641349362</v>
      </c>
      <c r="M42" s="20">
        <v>126.93413580648148</v>
      </c>
      <c r="N42" s="20">
        <v>112.39471798046368</v>
      </c>
      <c r="O42" s="20">
        <v>104.24518914526283</v>
      </c>
      <c r="P42" s="20">
        <v>92.314734503461821</v>
      </c>
      <c r="Q42" s="20">
        <v>83.426324447507298</v>
      </c>
      <c r="R42" s="20">
        <v>74.433589058350762</v>
      </c>
      <c r="S42" s="20">
        <v>68.902548311120853</v>
      </c>
      <c r="T42" s="20">
        <v>63.395627517928979</v>
      </c>
      <c r="U42" s="20">
        <v>59.99984030970019</v>
      </c>
      <c r="V42" s="20">
        <v>58.779899278864839</v>
      </c>
      <c r="W42" s="20">
        <v>55.474603691760535</v>
      </c>
      <c r="X42" s="20">
        <v>53.423231123533732</v>
      </c>
    </row>
    <row r="43" spans="1:24" ht="15.75" x14ac:dyDescent="0.25">
      <c r="A43" s="4" t="s">
        <v>44</v>
      </c>
      <c r="B43" s="4"/>
      <c r="C43" s="40" t="s">
        <v>167</v>
      </c>
      <c r="D43" s="2"/>
      <c r="E43" s="2"/>
      <c r="F43" s="66" t="s">
        <v>162</v>
      </c>
      <c r="G43" s="66" t="s">
        <v>162</v>
      </c>
      <c r="H43" s="66" t="s">
        <v>162</v>
      </c>
      <c r="I43" s="56">
        <v>111.71708562990896</v>
      </c>
      <c r="J43" s="56">
        <v>108.97221651976291</v>
      </c>
      <c r="K43" s="56">
        <v>124.57810917559257</v>
      </c>
      <c r="L43" s="20">
        <v>126.97538061615886</v>
      </c>
      <c r="M43" s="20">
        <v>115.92194129156955</v>
      </c>
      <c r="N43" s="20">
        <v>103.56078949654147</v>
      </c>
      <c r="O43" s="20">
        <v>95.515680782967337</v>
      </c>
      <c r="P43" s="20">
        <v>84.032532943478728</v>
      </c>
      <c r="Q43" s="20">
        <v>75.445122764218851</v>
      </c>
      <c r="R43" s="20">
        <v>67.558899876870797</v>
      </c>
      <c r="S43" s="20">
        <v>63.978487058393775</v>
      </c>
      <c r="T43" s="20">
        <v>59.41205213633598</v>
      </c>
      <c r="U43" s="20">
        <v>56.384661886185874</v>
      </c>
      <c r="V43" s="20">
        <v>55.470051083706615</v>
      </c>
      <c r="W43" s="20">
        <v>53.039084761560709</v>
      </c>
      <c r="X43" s="20">
        <v>52.349874412396666</v>
      </c>
    </row>
    <row r="44" spans="1:24" ht="15.75" x14ac:dyDescent="0.25">
      <c r="A44" s="4" t="s">
        <v>45</v>
      </c>
      <c r="B44" s="4"/>
      <c r="C44" s="40" t="s">
        <v>46</v>
      </c>
      <c r="D44" s="2"/>
      <c r="E44" s="2"/>
      <c r="F44" s="66" t="s">
        <v>162</v>
      </c>
      <c r="G44" s="66" t="s">
        <v>162</v>
      </c>
      <c r="H44" s="66" t="s">
        <v>162</v>
      </c>
      <c r="I44" s="56">
        <v>143.41962064396637</v>
      </c>
      <c r="J44" s="56">
        <v>138.42629838123321</v>
      </c>
      <c r="K44" s="56">
        <v>147.47097484521169</v>
      </c>
      <c r="L44" s="20">
        <v>144.18215016545005</v>
      </c>
      <c r="M44" s="20">
        <v>130.40269538977557</v>
      </c>
      <c r="N44" s="20">
        <v>115.73283213144653</v>
      </c>
      <c r="O44" s="20">
        <v>106.35783956013181</v>
      </c>
      <c r="P44" s="20">
        <v>94.891624326636446</v>
      </c>
      <c r="Q44" s="20">
        <v>85.657450950675155</v>
      </c>
      <c r="R44" s="20">
        <v>77.289306794596797</v>
      </c>
      <c r="S44" s="20">
        <v>72.695177306642123</v>
      </c>
      <c r="T44" s="20">
        <v>66.040510759544802</v>
      </c>
      <c r="U44" s="20">
        <v>61.778442044426534</v>
      </c>
      <c r="V44" s="20">
        <v>60.383650838110078</v>
      </c>
      <c r="W44" s="20">
        <v>57.957129759315478</v>
      </c>
      <c r="X44" s="20">
        <v>55.022092177705922</v>
      </c>
    </row>
    <row r="45" spans="1:24" ht="15.75" x14ac:dyDescent="0.25">
      <c r="A45" s="4" t="s">
        <v>47</v>
      </c>
      <c r="B45" s="4"/>
      <c r="C45" s="40" t="s">
        <v>168</v>
      </c>
      <c r="D45" s="2"/>
      <c r="E45" s="2"/>
      <c r="F45" s="66" t="s">
        <v>162</v>
      </c>
      <c r="G45" s="66" t="s">
        <v>162</v>
      </c>
      <c r="H45" s="66" t="s">
        <v>162</v>
      </c>
      <c r="I45" s="56">
        <v>192.00769190218429</v>
      </c>
      <c r="J45" s="56">
        <v>183.33859334621548</v>
      </c>
      <c r="K45" s="56">
        <v>200.34431359032439</v>
      </c>
      <c r="L45" s="20">
        <v>187.97563748009551</v>
      </c>
      <c r="M45" s="20">
        <v>170.52780098931342</v>
      </c>
      <c r="N45" s="20">
        <v>151.47735800697464</v>
      </c>
      <c r="O45" s="20">
        <v>139.53442077541425</v>
      </c>
      <c r="P45" s="20">
        <v>123.4318555611657</v>
      </c>
      <c r="Q45" s="20">
        <v>112.06496446491417</v>
      </c>
      <c r="R45" s="20">
        <v>100.25227036176791</v>
      </c>
      <c r="S45" s="20">
        <v>95.170233488638942</v>
      </c>
      <c r="T45" s="20">
        <v>88.280099593694146</v>
      </c>
      <c r="U45" s="20">
        <v>84.30405759071688</v>
      </c>
      <c r="V45" s="20">
        <v>83.0250538255967</v>
      </c>
      <c r="W45" s="20">
        <v>80.230326065629725</v>
      </c>
      <c r="X45" s="20">
        <v>77.499679628445861</v>
      </c>
    </row>
    <row r="46" spans="1:24" ht="15.75" x14ac:dyDescent="0.25">
      <c r="A46" s="4" t="s">
        <v>48</v>
      </c>
      <c r="B46" s="4"/>
      <c r="C46" s="40" t="s">
        <v>169</v>
      </c>
      <c r="D46" s="2"/>
      <c r="E46" s="2"/>
      <c r="F46" s="66" t="s">
        <v>162</v>
      </c>
      <c r="G46" s="66" t="s">
        <v>162</v>
      </c>
      <c r="H46" s="66" t="s">
        <v>162</v>
      </c>
      <c r="I46" s="56">
        <v>103.1908576704834</v>
      </c>
      <c r="J46" s="56">
        <v>98.874663067643169</v>
      </c>
      <c r="K46" s="56">
        <v>112.36100091310992</v>
      </c>
      <c r="L46" s="20">
        <v>113.11504116998691</v>
      </c>
      <c r="M46" s="20">
        <v>102.97141881399429</v>
      </c>
      <c r="N46" s="20">
        <v>91.419127742735114</v>
      </c>
      <c r="O46" s="20">
        <v>84.487308663766214</v>
      </c>
      <c r="P46" s="20">
        <v>74.95647450691304</v>
      </c>
      <c r="Q46" s="20">
        <v>67.148149633322191</v>
      </c>
      <c r="R46" s="20">
        <v>59.825876542102016</v>
      </c>
      <c r="S46" s="20">
        <v>56.339255009678311</v>
      </c>
      <c r="T46" s="20">
        <v>52.074305351300566</v>
      </c>
      <c r="U46" s="20">
        <v>49.783591154945917</v>
      </c>
      <c r="V46" s="20">
        <v>49.431506722625677</v>
      </c>
      <c r="W46" s="20">
        <v>48.102215237014484</v>
      </c>
      <c r="X46" s="20">
        <v>46.625451963219838</v>
      </c>
    </row>
    <row r="47" spans="1:24" ht="15.75" x14ac:dyDescent="0.25">
      <c r="A47" s="10"/>
      <c r="B47" s="43"/>
      <c r="C47" s="2"/>
      <c r="D47" s="9"/>
      <c r="E47" s="9"/>
      <c r="F47" s="55" t="s">
        <v>162</v>
      </c>
      <c r="G47" s="55" t="s">
        <v>162</v>
      </c>
      <c r="H47" s="55" t="s">
        <v>162</v>
      </c>
      <c r="I47" s="55" t="s">
        <v>162</v>
      </c>
      <c r="J47" s="55" t="s">
        <v>162</v>
      </c>
      <c r="K47" s="55"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56">
        <v>81.532253429267811</v>
      </c>
      <c r="G48" s="56">
        <v>75.522442517931893</v>
      </c>
      <c r="H48" s="56">
        <v>72.871704079143555</v>
      </c>
      <c r="I48" s="56">
        <v>74.8890348076837</v>
      </c>
      <c r="J48" s="56">
        <v>70.533207026756742</v>
      </c>
      <c r="K48" s="56">
        <v>77.38122501648067</v>
      </c>
      <c r="L48" s="20">
        <v>77.383774899351437</v>
      </c>
      <c r="M48" s="20">
        <v>70.051590867413111</v>
      </c>
      <c r="N48" s="20">
        <v>62.598024936019563</v>
      </c>
      <c r="O48" s="20">
        <v>57.698571922196336</v>
      </c>
      <c r="P48" s="20">
        <v>51.273467080402334</v>
      </c>
      <c r="Q48" s="20">
        <v>45.73403505877242</v>
      </c>
      <c r="R48" s="20">
        <v>40.790466468499858</v>
      </c>
      <c r="S48" s="20">
        <v>37.891805775107215</v>
      </c>
      <c r="T48" s="20">
        <v>34.476574754896596</v>
      </c>
      <c r="U48" s="20">
        <v>32.724594318580365</v>
      </c>
      <c r="V48" s="20">
        <v>31.883950212395952</v>
      </c>
      <c r="W48" s="20">
        <v>31.215956757587357</v>
      </c>
      <c r="X48" s="20">
        <v>29.976279559802339</v>
      </c>
    </row>
    <row r="49" spans="1:24" ht="15.75" x14ac:dyDescent="0.25">
      <c r="A49" s="4">
        <v>923</v>
      </c>
      <c r="B49" s="1"/>
      <c r="C49" s="40" t="s">
        <v>50</v>
      </c>
      <c r="D49" s="2"/>
      <c r="E49" s="2"/>
      <c r="F49" s="56">
        <v>164.15945856093492</v>
      </c>
      <c r="G49" s="56">
        <v>161.33861177409341</v>
      </c>
      <c r="H49" s="56">
        <v>156.42951626298293</v>
      </c>
      <c r="I49" s="56">
        <v>157.60324153740422</v>
      </c>
      <c r="J49" s="56">
        <v>147.91647508746004</v>
      </c>
      <c r="K49" s="56">
        <v>165.29388535738468</v>
      </c>
      <c r="L49" s="20">
        <v>151.06823286021327</v>
      </c>
      <c r="M49" s="20">
        <v>136.28536921056687</v>
      </c>
      <c r="N49" s="20">
        <v>120.99845302944576</v>
      </c>
      <c r="O49" s="20">
        <v>111.42457319679811</v>
      </c>
      <c r="P49" s="20">
        <v>98.414359588754579</v>
      </c>
      <c r="Q49" s="20">
        <v>86.743104185293902</v>
      </c>
      <c r="R49" s="20">
        <v>76.768212372884221</v>
      </c>
      <c r="S49" s="20">
        <v>71.730144047175557</v>
      </c>
      <c r="T49" s="20">
        <v>66.056847163911598</v>
      </c>
      <c r="U49" s="20">
        <v>62.529993859467389</v>
      </c>
      <c r="V49" s="20">
        <v>61.148881416356538</v>
      </c>
      <c r="W49" s="20">
        <v>58.47870762085735</v>
      </c>
      <c r="X49" s="20">
        <v>56.149473605096183</v>
      </c>
    </row>
    <row r="50" spans="1:24" ht="15.75" x14ac:dyDescent="0.25">
      <c r="A50" s="73">
        <v>922</v>
      </c>
      <c r="B50" s="73"/>
      <c r="C50" s="69" t="s">
        <v>51</v>
      </c>
      <c r="D50" s="69"/>
      <c r="E50" s="69"/>
      <c r="F50" s="70" t="s">
        <v>162</v>
      </c>
      <c r="G50" s="70" t="s">
        <v>162</v>
      </c>
      <c r="H50" s="70" t="s">
        <v>162</v>
      </c>
      <c r="I50" s="70" t="s">
        <v>162</v>
      </c>
      <c r="J50" s="71" t="s">
        <v>162</v>
      </c>
      <c r="K50" s="71" t="s">
        <v>162</v>
      </c>
      <c r="L50" s="71" t="s">
        <v>162</v>
      </c>
      <c r="M50" s="71" t="s">
        <v>162</v>
      </c>
      <c r="N50" s="71" t="s">
        <v>162</v>
      </c>
      <c r="O50" s="71" t="s">
        <v>162</v>
      </c>
      <c r="P50" s="71" t="s">
        <v>162</v>
      </c>
      <c r="Q50" s="71" t="s">
        <v>162</v>
      </c>
      <c r="R50" s="71" t="s">
        <v>162</v>
      </c>
      <c r="S50" s="71" t="s">
        <v>162</v>
      </c>
      <c r="T50" s="71" t="s">
        <v>162</v>
      </c>
      <c r="U50" s="71" t="s">
        <v>162</v>
      </c>
      <c r="V50" s="71" t="s">
        <v>162</v>
      </c>
      <c r="W50" s="71" t="s">
        <v>162</v>
      </c>
      <c r="X50" s="71" t="s">
        <v>162</v>
      </c>
    </row>
  </sheetData>
  <conditionalFormatting sqref="F6:X6">
    <cfRule type="cellIs" dxfId="348" priority="6" stopIfTrue="1" operator="equal">
      <formula>TRUE</formula>
    </cfRule>
    <cfRule type="cellIs" dxfId="347" priority="7" stopIfTrue="1" operator="equal">
      <formula>FALSE</formula>
    </cfRule>
  </conditionalFormatting>
  <conditionalFormatting sqref="L4:X4">
    <cfRule type="cellIs" dxfId="346" priority="10" stopIfTrue="1" operator="equal">
      <formula>TRUE</formula>
    </cfRule>
    <cfRule type="cellIs" dxfId="345" priority="11" stopIfTrue="1" operator="notEqual">
      <formula>TRUE</formula>
    </cfRule>
  </conditionalFormatting>
  <conditionalFormatting sqref="F2:X2">
    <cfRule type="cellIs" dxfId="344" priority="12" stopIfTrue="1" operator="equal">
      <formula>FALSE</formula>
    </cfRule>
  </conditionalFormatting>
  <conditionalFormatting sqref="F31:X31">
    <cfRule type="cellIs" dxfId="343" priority="1" stopIfTrue="1" operator="equal">
      <formula>TRUE</formula>
    </cfRule>
    <cfRule type="cellIs" dxfId="342" priority="2" stopIfTrue="1" operator="equal">
      <formula>FALSE</formula>
    </cfRule>
  </conditionalFormatting>
  <conditionalFormatting sqref="F27:X27">
    <cfRule type="cellIs" dxfId="341" priority="5" stopIfTrue="1" operator="equal">
      <formula>FALSE</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zoomScale="85" zoomScaleNormal="85" workbookViewId="0">
      <pane xSplit="1" ySplit="2" topLeftCell="H3" activePane="bottomRight" state="frozen"/>
      <selection activeCell="B3" sqref="B3"/>
      <selection pane="topRight" activeCell="B3" sqref="B3"/>
      <selection pane="bottomLeft" activeCell="B3" sqref="B3"/>
      <selection pane="bottomRight" activeCell="A14" sqref="A14"/>
    </sheetView>
  </sheetViews>
  <sheetFormatPr defaultRowHeight="12.75" x14ac:dyDescent="0.2"/>
  <cols>
    <col min="1" max="1" width="74.21875" style="189" customWidth="1"/>
    <col min="2" max="3" width="7.6640625" style="189" customWidth="1"/>
    <col min="4" max="5" width="7.5546875" style="189" bestFit="1" customWidth="1"/>
    <col min="6" max="20" width="10" style="189" bestFit="1" customWidth="1"/>
    <col min="21" max="16384" width="8.88671875" style="189"/>
  </cols>
  <sheetData>
    <row r="1" spans="1:20" ht="309.75" customHeight="1" x14ac:dyDescent="0.2">
      <c r="A1" s="183" t="s">
        <v>157</v>
      </c>
      <c r="B1" s="184"/>
      <c r="C1" s="184"/>
      <c r="D1" s="184"/>
      <c r="E1" s="184"/>
      <c r="F1" s="185"/>
      <c r="G1" s="185"/>
      <c r="H1" s="185"/>
      <c r="I1" s="185"/>
      <c r="J1" s="185"/>
      <c r="K1" s="185"/>
      <c r="L1" s="185"/>
      <c r="M1" s="185"/>
      <c r="N1" s="185"/>
      <c r="O1" s="186"/>
      <c r="P1" s="186"/>
      <c r="Q1" s="187"/>
      <c r="R1" s="187"/>
      <c r="S1" s="188"/>
    </row>
    <row r="2" spans="1:20" ht="15.75" x14ac:dyDescent="0.25">
      <c r="A2" s="190"/>
      <c r="B2" s="191" t="s">
        <v>66</v>
      </c>
      <c r="C2" s="191" t="s">
        <v>67</v>
      </c>
      <c r="D2" s="191" t="s">
        <v>68</v>
      </c>
      <c r="E2" s="191" t="s">
        <v>69</v>
      </c>
      <c r="F2" s="191" t="s">
        <v>70</v>
      </c>
      <c r="G2" s="191" t="s">
        <v>53</v>
      </c>
      <c r="H2" s="191" t="s">
        <v>54</v>
      </c>
      <c r="I2" s="191" t="s">
        <v>55</v>
      </c>
      <c r="J2" s="191" t="s">
        <v>57</v>
      </c>
      <c r="K2" s="191" t="s">
        <v>58</v>
      </c>
      <c r="L2" s="191" t="s">
        <v>59</v>
      </c>
      <c r="M2" s="191" t="s">
        <v>60</v>
      </c>
      <c r="N2" s="191" t="s">
        <v>61</v>
      </c>
      <c r="O2" s="192" t="s">
        <v>62</v>
      </c>
      <c r="P2" s="192" t="s">
        <v>63</v>
      </c>
      <c r="Q2" s="192" t="s">
        <v>64</v>
      </c>
      <c r="R2" s="192" t="s">
        <v>65</v>
      </c>
      <c r="S2" s="193" t="s">
        <v>0</v>
      </c>
      <c r="T2" s="194" t="s">
        <v>56</v>
      </c>
    </row>
    <row r="3" spans="1:20" ht="15" x14ac:dyDescent="0.2">
      <c r="A3" s="195" t="s">
        <v>133</v>
      </c>
      <c r="B3" s="196">
        <v>82457.467756999991</v>
      </c>
      <c r="C3" s="196">
        <v>83758.116757000011</v>
      </c>
      <c r="D3" s="196">
        <v>85646.334560038405</v>
      </c>
      <c r="E3" s="196">
        <v>88676.140242467722</v>
      </c>
      <c r="F3" s="196">
        <v>92574.669785114878</v>
      </c>
      <c r="G3" s="196">
        <v>97761.362605769275</v>
      </c>
      <c r="H3" s="196">
        <v>101187.36522377751</v>
      </c>
      <c r="I3" s="196">
        <v>105601.37166789704</v>
      </c>
      <c r="J3" s="196">
        <v>110883.16713748041</v>
      </c>
      <c r="K3" s="196">
        <v>115568.88612291667</v>
      </c>
      <c r="L3" s="196">
        <v>118947.5807401949</v>
      </c>
      <c r="M3" s="196">
        <v>125945.96786285737</v>
      </c>
      <c r="N3" s="196">
        <v>135432.20442445364</v>
      </c>
      <c r="O3" s="196">
        <v>147662.90969052215</v>
      </c>
      <c r="P3" s="196">
        <v>153011.71916980349</v>
      </c>
      <c r="Q3" s="196">
        <v>158634.46887844635</v>
      </c>
      <c r="R3" s="196">
        <v>166229.42256140601</v>
      </c>
      <c r="S3" s="196">
        <v>163705.96795277618</v>
      </c>
      <c r="T3" s="197">
        <v>167833.08435094703</v>
      </c>
    </row>
    <row r="4" spans="1:20" ht="30" customHeight="1" x14ac:dyDescent="0.2">
      <c r="A4" s="198" t="s">
        <v>134</v>
      </c>
      <c r="B4" s="196">
        <v>78797.360757000002</v>
      </c>
      <c r="C4" s="196">
        <v>79924.455657000013</v>
      </c>
      <c r="D4" s="196">
        <v>81712.472834999993</v>
      </c>
      <c r="E4" s="196">
        <v>84282.232005508151</v>
      </c>
      <c r="F4" s="196">
        <v>88936.127790641825</v>
      </c>
      <c r="G4" s="196">
        <v>94984.624249270055</v>
      </c>
      <c r="H4" s="196">
        <v>99386.716844796028</v>
      </c>
      <c r="I4" s="196">
        <v>103421.56985631787</v>
      </c>
      <c r="J4" s="196">
        <v>110194.30170267812</v>
      </c>
      <c r="K4" s="196">
        <v>114802.50366269189</v>
      </c>
      <c r="L4" s="196">
        <v>118093.71011766205</v>
      </c>
      <c r="M4" s="196">
        <v>125085.7256050928</v>
      </c>
      <c r="N4" s="196">
        <v>133281.3246608022</v>
      </c>
      <c r="O4" s="196">
        <v>146530.01590182065</v>
      </c>
      <c r="P4" s="196">
        <v>151837.62063232271</v>
      </c>
      <c r="Q4" s="196">
        <v>157763.15347319929</v>
      </c>
      <c r="R4" s="196">
        <v>165400.97764854433</v>
      </c>
      <c r="S4" s="196">
        <v>163101.14602129508</v>
      </c>
      <c r="T4" s="197">
        <v>167359.78339866255</v>
      </c>
    </row>
    <row r="5" spans="1:20" ht="15" x14ac:dyDescent="0.2">
      <c r="A5" s="199" t="s">
        <v>100</v>
      </c>
      <c r="B5" s="200">
        <v>0.95561218286758176</v>
      </c>
      <c r="C5" s="201">
        <v>0.95422937801810592</v>
      </c>
      <c r="D5" s="201">
        <v>0.95406853375282796</v>
      </c>
      <c r="E5" s="201">
        <v>0.95044993811249245</v>
      </c>
      <c r="F5" s="201">
        <v>0.96069613855583968</v>
      </c>
      <c r="G5" s="201">
        <v>0.97159677113240894</v>
      </c>
      <c r="H5" s="201">
        <v>0.98220481010648597</v>
      </c>
      <c r="I5" s="201">
        <v>0.97935820551238328</v>
      </c>
      <c r="J5" s="201">
        <v>0.99378746609980761</v>
      </c>
      <c r="K5" s="201">
        <v>0.99336860909596669</v>
      </c>
      <c r="L5" s="201">
        <v>0.9928214544825601</v>
      </c>
      <c r="M5" s="201">
        <v>0.99316975150247533</v>
      </c>
      <c r="N5" s="201">
        <v>0.98411840246718252</v>
      </c>
      <c r="O5" s="201">
        <v>0.99232783783635392</v>
      </c>
      <c r="P5" s="201">
        <v>0.99232674108982577</v>
      </c>
      <c r="Q5" s="201">
        <v>0.99450740175570096</v>
      </c>
      <c r="R5" s="201">
        <v>0.99501625584630993</v>
      </c>
      <c r="S5" s="201">
        <v>0.99630543749232425</v>
      </c>
      <c r="T5" s="202">
        <v>0.99717993055949095</v>
      </c>
    </row>
    <row r="6" spans="1:20" ht="30" customHeight="1" x14ac:dyDescent="0.2">
      <c r="A6" s="199" t="s">
        <v>135</v>
      </c>
      <c r="B6" s="203"/>
      <c r="C6" s="204"/>
      <c r="D6" s="204"/>
      <c r="E6" s="204"/>
      <c r="F6" s="196">
        <v>81153.925790641806</v>
      </c>
      <c r="G6" s="196">
        <v>85590.236095073822</v>
      </c>
      <c r="H6" s="196">
        <v>97592.151827313457</v>
      </c>
      <c r="I6" s="196">
        <v>100221.29100773415</v>
      </c>
      <c r="J6" s="196">
        <v>107578.06870769883</v>
      </c>
      <c r="K6" s="196">
        <v>112259.95368753644</v>
      </c>
      <c r="L6" s="196">
        <v>115378.99911730002</v>
      </c>
      <c r="M6" s="196">
        <v>121962.44153477861</v>
      </c>
      <c r="N6" s="196">
        <v>129717.19852028419</v>
      </c>
      <c r="O6" s="196">
        <v>142517.70174793003</v>
      </c>
      <c r="P6" s="196">
        <v>147505.80651806531</v>
      </c>
      <c r="Q6" s="196">
        <v>153646.28581207999</v>
      </c>
      <c r="R6" s="196">
        <v>161170.80445715002</v>
      </c>
      <c r="S6" s="196">
        <v>158843.78501983671</v>
      </c>
      <c r="T6" s="197">
        <v>161596.6666343</v>
      </c>
    </row>
    <row r="7" spans="1:20" ht="15" x14ac:dyDescent="0.2">
      <c r="A7" s="205" t="s">
        <v>136</v>
      </c>
      <c r="B7" s="203"/>
      <c r="C7" s="204"/>
      <c r="D7" s="204"/>
      <c r="E7" s="204"/>
      <c r="F7" s="206">
        <v>0.87663208498628187</v>
      </c>
      <c r="G7" s="206">
        <v>0.87550166869321866</v>
      </c>
      <c r="H7" s="206">
        <v>0.9644697399866754</v>
      </c>
      <c r="I7" s="206">
        <v>0.94905292824147625</v>
      </c>
      <c r="J7" s="206">
        <v>0.97019296512622422</v>
      </c>
      <c r="K7" s="206">
        <v>0.97136831074186425</v>
      </c>
      <c r="L7" s="206">
        <v>0.96999870362483986</v>
      </c>
      <c r="M7" s="206">
        <v>0.96837114839264704</v>
      </c>
      <c r="N7" s="206">
        <v>0.95780172132280861</v>
      </c>
      <c r="O7" s="206">
        <v>0.96515571883707518</v>
      </c>
      <c r="P7" s="206">
        <v>0.96401639899471991</v>
      </c>
      <c r="Q7" s="206">
        <v>0.96855549048303902</v>
      </c>
      <c r="R7" s="206">
        <v>0.96956845529324198</v>
      </c>
      <c r="S7" s="206">
        <v>0.97029929333827314</v>
      </c>
      <c r="T7" s="207">
        <v>0.96284154735781191</v>
      </c>
    </row>
    <row r="8" spans="1:20" ht="29.25" customHeight="1" x14ac:dyDescent="0.2">
      <c r="A8" s="199" t="s">
        <v>137</v>
      </c>
      <c r="B8" s="203"/>
      <c r="C8" s="204"/>
      <c r="D8" s="204"/>
      <c r="E8" s="204"/>
      <c r="F8" s="196">
        <v>67331.909364781808</v>
      </c>
      <c r="G8" s="196">
        <v>71275.027014073828</v>
      </c>
      <c r="H8" s="196">
        <v>82070.055043713452</v>
      </c>
      <c r="I8" s="196">
        <v>84615.700431544159</v>
      </c>
      <c r="J8" s="196">
        <v>90841.594203126762</v>
      </c>
      <c r="K8" s="196">
        <v>94539.965413236438</v>
      </c>
      <c r="L8" s="196">
        <v>96577.926795460022</v>
      </c>
      <c r="M8" s="196">
        <v>102183.44605777861</v>
      </c>
      <c r="N8" s="196">
        <v>108358.13321635418</v>
      </c>
      <c r="O8" s="196">
        <v>117808.99366298004</v>
      </c>
      <c r="P8" s="196">
        <v>121132.68023294531</v>
      </c>
      <c r="Q8" s="196">
        <v>148705.56716581999</v>
      </c>
      <c r="R8" s="196">
        <v>156202.28379515003</v>
      </c>
      <c r="S8" s="196">
        <v>158667.39113083671</v>
      </c>
      <c r="T8" s="197">
        <v>161396.8830223</v>
      </c>
    </row>
    <row r="9" spans="1:20" ht="27" customHeight="1" x14ac:dyDescent="0.2">
      <c r="A9" s="208" t="s">
        <v>138</v>
      </c>
      <c r="B9" s="209"/>
      <c r="C9" s="210"/>
      <c r="D9" s="210"/>
      <c r="E9" s="210"/>
      <c r="F9" s="211">
        <v>0.7273254068426408</v>
      </c>
      <c r="G9" s="211">
        <v>0.72907153822616233</v>
      </c>
      <c r="H9" s="211">
        <v>0.81107018511860829</v>
      </c>
      <c r="I9" s="211">
        <v>0.80127463398534104</v>
      </c>
      <c r="J9" s="211">
        <v>0.81925504608373279</v>
      </c>
      <c r="K9" s="211">
        <v>0.81803994643234423</v>
      </c>
      <c r="L9" s="211">
        <v>0.81193687332242059</v>
      </c>
      <c r="M9" s="211">
        <v>0.81132764940157687</v>
      </c>
      <c r="N9" s="211">
        <v>0.80009133482574424</v>
      </c>
      <c r="O9" s="211">
        <v>0.79782386727912136</v>
      </c>
      <c r="P9" s="211">
        <v>0.79165622666143187</v>
      </c>
      <c r="Q9" s="211">
        <v>0.93741018718804181</v>
      </c>
      <c r="R9" s="211">
        <v>0.93967891717513541</v>
      </c>
      <c r="S9" s="211">
        <v>0.96922178901020317</v>
      </c>
      <c r="T9" s="212">
        <v>0.96165117650350374</v>
      </c>
    </row>
  </sheetData>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F1" sqref="F1"/>
    </sheetView>
  </sheetViews>
  <sheetFormatPr defaultRowHeight="15" x14ac:dyDescent="0.2"/>
  <cols>
    <col min="1" max="4" width="8.88671875" style="30"/>
    <col min="5" max="5" width="22.21875" style="30" customWidth="1"/>
    <col min="6" max="16384" width="8.88671875" style="30"/>
  </cols>
  <sheetData>
    <row r="1" spans="1:24" s="2" customFormat="1" ht="39" customHeight="1" x14ac:dyDescent="0.25">
      <c r="A1" s="213" t="s">
        <v>78</v>
      </c>
      <c r="B1" s="213"/>
      <c r="C1" s="213"/>
      <c r="D1" s="213"/>
      <c r="E1" s="213"/>
      <c r="G1" s="4"/>
      <c r="H1" s="4"/>
    </row>
    <row r="2" spans="1:24" s="80" customFormat="1" ht="33" customHeight="1" x14ac:dyDescent="0.2">
      <c r="A2" s="79" t="s">
        <v>2</v>
      </c>
      <c r="B2" s="8"/>
      <c r="C2" s="26"/>
      <c r="D2" s="26"/>
      <c r="E2" s="26"/>
      <c r="F2" s="26"/>
      <c r="G2" s="26"/>
      <c r="H2" s="26"/>
      <c r="I2" s="26"/>
      <c r="J2" s="26"/>
      <c r="K2" s="26"/>
      <c r="L2" s="26"/>
      <c r="M2" s="26"/>
      <c r="N2" s="26"/>
      <c r="O2" s="26"/>
      <c r="P2" s="26"/>
      <c r="Q2" s="26"/>
      <c r="R2" s="26"/>
      <c r="S2" s="26"/>
      <c r="T2" s="26"/>
      <c r="U2" s="26"/>
      <c r="V2" s="26"/>
      <c r="W2" s="26"/>
      <c r="X2" s="26"/>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53"/>
      <c r="G5" s="53"/>
      <c r="H5" s="53"/>
      <c r="I5" s="53"/>
      <c r="J5" s="20"/>
      <c r="K5" s="20">
        <f>K11+K23+K24+K7</f>
        <v>931.78101868999988</v>
      </c>
      <c r="L5" s="20">
        <f>L11+L23+L24+L7</f>
        <v>993.10800000000006</v>
      </c>
      <c r="M5" s="20">
        <f t="shared" ref="M5:X5" si="0">SUM(M11,M23:M24,M7)</f>
        <v>1053.6691153298648</v>
      </c>
      <c r="N5" s="20">
        <f t="shared" si="0"/>
        <v>1096.0409999999988</v>
      </c>
      <c r="O5" s="20">
        <f t="shared" si="0"/>
        <v>1149.1385723000008</v>
      </c>
      <c r="P5" s="20">
        <f t="shared" si="0"/>
        <v>1181.2635561099992</v>
      </c>
      <c r="Q5" s="20">
        <f t="shared" si="0"/>
        <v>1279.8853888127096</v>
      </c>
      <c r="R5" s="20">
        <f t="shared" si="0"/>
        <v>1362.9964772500007</v>
      </c>
      <c r="S5" s="20">
        <f t="shared" si="0"/>
        <v>1494.8980366999992</v>
      </c>
      <c r="T5" s="20">
        <f t="shared" si="0"/>
        <v>1572.0826307400014</v>
      </c>
      <c r="U5" s="20">
        <f t="shared" si="0"/>
        <v>1732.9771967700008</v>
      </c>
      <c r="V5" s="20">
        <f t="shared" si="0"/>
        <v>1927.2231981999976</v>
      </c>
      <c r="W5" s="20">
        <f t="shared" si="0"/>
        <v>2088.2668163797007</v>
      </c>
      <c r="X5" s="20">
        <f t="shared" si="0"/>
        <v>2319.2115774999979</v>
      </c>
    </row>
    <row r="6" spans="1:24" s="5" customFormat="1" ht="15.75" x14ac:dyDescent="0.25">
      <c r="A6" s="94"/>
      <c r="B6" s="17"/>
      <c r="C6" s="18"/>
      <c r="D6" s="18"/>
      <c r="E6" s="18"/>
      <c r="F6" s="56"/>
      <c r="G6" s="56"/>
      <c r="H6" s="56"/>
      <c r="I6" s="56"/>
      <c r="J6" s="64"/>
      <c r="K6" s="64"/>
      <c r="L6" s="64"/>
      <c r="M6" s="64"/>
      <c r="N6" s="64"/>
      <c r="O6" s="64"/>
      <c r="P6" s="64"/>
      <c r="Q6" s="64"/>
      <c r="R6" s="64"/>
      <c r="S6" s="64"/>
      <c r="T6" s="64"/>
      <c r="U6" s="64"/>
      <c r="V6" s="64"/>
      <c r="W6" s="64"/>
      <c r="X6" s="64"/>
    </row>
    <row r="7" spans="1:24" s="5" customFormat="1" ht="15.75" x14ac:dyDescent="0.25">
      <c r="A7" s="4"/>
      <c r="B7" s="4"/>
      <c r="C7" s="2" t="s">
        <v>33</v>
      </c>
      <c r="D7" s="2"/>
      <c r="E7" s="2"/>
      <c r="F7" s="65"/>
      <c r="G7" s="65"/>
      <c r="H7" s="65"/>
      <c r="I7" s="65"/>
      <c r="J7" s="23"/>
      <c r="K7" s="23">
        <v>1.3540926892315711E-2</v>
      </c>
      <c r="L7" s="23">
        <v>2.1977966900388161E-2</v>
      </c>
      <c r="M7" s="23">
        <f>'2003-04'!$K7</f>
        <v>0.2155242747099195</v>
      </c>
      <c r="N7" s="23">
        <f>'2004-05'!$K7</f>
        <v>0.20291748990917122</v>
      </c>
      <c r="O7" s="23">
        <f>'2005-06'!$K7</f>
        <v>0.23287380703620139</v>
      </c>
      <c r="P7" s="23">
        <f>'2006-07'!$K7</f>
        <v>0.26961032804237534</v>
      </c>
      <c r="Q7" s="23">
        <f>'2007-08'!$K7</f>
        <v>0.49867797332341446</v>
      </c>
      <c r="R7" s="23">
        <f>'2008-09'!$K7</f>
        <v>0.29094543864759853</v>
      </c>
      <c r="S7" s="23">
        <f>'2009-10'!$K7</f>
        <v>0.38429314039836332</v>
      </c>
      <c r="T7" s="23">
        <f>'2010-11'!$K7</f>
        <v>0.45292188988213572</v>
      </c>
      <c r="U7" s="23">
        <f>'2011-12'!$K7</f>
        <v>0.59714108918121755</v>
      </c>
      <c r="V7" s="23">
        <f>'2012-13'!$K7</f>
        <v>0.81735531188868504</v>
      </c>
      <c r="W7" s="23">
        <f>'2013-14'!$K7</f>
        <v>1.0010264415925516</v>
      </c>
      <c r="X7" s="23">
        <f>'2014-15'!$K7</f>
        <v>1.1379327421129755</v>
      </c>
    </row>
    <row r="8" spans="1:24" s="5" customFormat="1" ht="15.75" x14ac:dyDescent="0.25">
      <c r="A8" s="8"/>
      <c r="B8" s="25"/>
      <c r="C8" s="18"/>
      <c r="D8" s="26"/>
      <c r="E8" s="26"/>
      <c r="F8" s="55"/>
      <c r="G8" s="55"/>
      <c r="H8" s="55"/>
      <c r="I8" s="55"/>
      <c r="J8" s="20"/>
      <c r="K8" s="20"/>
      <c r="L8" s="20"/>
      <c r="M8" s="20"/>
      <c r="N8" s="20"/>
      <c r="O8" s="20"/>
      <c r="P8" s="20"/>
      <c r="Q8" s="20"/>
      <c r="R8" s="20"/>
      <c r="S8" s="20"/>
      <c r="T8" s="20"/>
      <c r="U8" s="20"/>
      <c r="V8" s="20"/>
      <c r="W8" s="20"/>
      <c r="X8" s="20"/>
    </row>
    <row r="9" spans="1:24" s="5" customFormat="1" ht="15.75" x14ac:dyDescent="0.25">
      <c r="A9" s="94">
        <v>941</v>
      </c>
      <c r="B9" s="17"/>
      <c r="C9" s="18" t="s">
        <v>34</v>
      </c>
      <c r="D9" s="18"/>
      <c r="E9" s="18"/>
      <c r="F9" s="56"/>
      <c r="G9" s="56"/>
      <c r="H9" s="56"/>
      <c r="I9" s="56"/>
      <c r="J9" s="20"/>
      <c r="K9" s="20">
        <f>K11+K23</f>
        <v>841.19149019208055</v>
      </c>
      <c r="L9" s="20">
        <f>L11+L23</f>
        <v>896.81089847856219</v>
      </c>
      <c r="M9" s="20">
        <f t="shared" ref="M9:X9" si="1">SUM(M11,M23)</f>
        <v>950.68345208016387</v>
      </c>
      <c r="N9" s="20">
        <f t="shared" si="1"/>
        <v>989.47735847246929</v>
      </c>
      <c r="O9" s="20">
        <f t="shared" si="1"/>
        <v>1038.4902992491559</v>
      </c>
      <c r="P9" s="20">
        <f t="shared" si="1"/>
        <v>1068.834900345689</v>
      </c>
      <c r="Q9" s="20">
        <f t="shared" si="1"/>
        <v>1159.7652973932641</v>
      </c>
      <c r="R9" s="20">
        <f t="shared" si="1"/>
        <v>1237.4289769130794</v>
      </c>
      <c r="S9" s="20">
        <f t="shared" si="1"/>
        <v>1359.0592589017297</v>
      </c>
      <c r="T9" s="20">
        <f t="shared" si="1"/>
        <v>1431.0175313254381</v>
      </c>
      <c r="U9" s="20">
        <f t="shared" si="1"/>
        <v>1579.1229978583906</v>
      </c>
      <c r="V9" s="20">
        <f t="shared" si="1"/>
        <v>1757.0629847892401</v>
      </c>
      <c r="W9" s="20">
        <f t="shared" si="1"/>
        <v>1904.8549201213589</v>
      </c>
      <c r="X9" s="20">
        <f t="shared" si="1"/>
        <v>2115.3583696932819</v>
      </c>
    </row>
    <row r="10" spans="1:24" s="5" customFormat="1" ht="15.75" x14ac:dyDescent="0.25">
      <c r="A10" s="8"/>
      <c r="B10" s="25"/>
      <c r="C10" s="26"/>
      <c r="D10" s="26"/>
      <c r="E10" s="26"/>
      <c r="F10" s="55"/>
      <c r="G10" s="55"/>
      <c r="H10" s="55"/>
      <c r="I10" s="55"/>
      <c r="J10" s="20"/>
      <c r="K10" s="20"/>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56"/>
      <c r="G11" s="56"/>
      <c r="H11" s="56"/>
      <c r="I11" s="56"/>
      <c r="J11" s="20"/>
      <c r="K11" s="20">
        <f t="shared" ref="K11:X11" si="2">SUM(K13:K21)</f>
        <v>773.93988487261424</v>
      </c>
      <c r="L11" s="20">
        <f t="shared" si="2"/>
        <v>825.82781204798971</v>
      </c>
      <c r="M11" s="20">
        <f t="shared" si="2"/>
        <v>876.1313190812034</v>
      </c>
      <c r="N11" s="20">
        <f t="shared" si="2"/>
        <v>912.86701026782055</v>
      </c>
      <c r="O11" s="20">
        <f t="shared" si="2"/>
        <v>958.81522507206296</v>
      </c>
      <c r="P11" s="20">
        <f t="shared" si="2"/>
        <v>988.38842421432287</v>
      </c>
      <c r="Q11" s="20">
        <f t="shared" si="2"/>
        <v>1074.0143051083905</v>
      </c>
      <c r="R11" s="20">
        <f t="shared" si="2"/>
        <v>1147.3538299575368</v>
      </c>
      <c r="S11" s="20">
        <f t="shared" si="2"/>
        <v>1261.8175728629233</v>
      </c>
      <c r="T11" s="20">
        <f t="shared" si="2"/>
        <v>1330.7182170979017</v>
      </c>
      <c r="U11" s="20">
        <f t="shared" si="2"/>
        <v>1469.9304548284813</v>
      </c>
      <c r="V11" s="20">
        <f t="shared" si="2"/>
        <v>1636.8073796222943</v>
      </c>
      <c r="W11" s="20">
        <f t="shared" si="2"/>
        <v>1775.3029218008255</v>
      </c>
      <c r="X11" s="20">
        <f t="shared" si="2"/>
        <v>1970.8142111986003</v>
      </c>
    </row>
    <row r="12" spans="1:24" s="5" customFormat="1" ht="15.75" x14ac:dyDescent="0.25">
      <c r="A12" s="10"/>
      <c r="B12" s="43"/>
      <c r="C12" s="25"/>
      <c r="D12" s="9"/>
      <c r="E12" s="9"/>
      <c r="F12" s="55"/>
      <c r="G12" s="55"/>
      <c r="H12" s="55"/>
      <c r="I12" s="55"/>
      <c r="J12" s="20"/>
      <c r="K12" s="20"/>
      <c r="L12" s="20"/>
      <c r="M12" s="20"/>
      <c r="N12" s="20"/>
      <c r="O12" s="20"/>
      <c r="P12" s="20"/>
      <c r="Q12" s="20"/>
      <c r="R12" s="20"/>
      <c r="S12" s="20"/>
      <c r="T12" s="20"/>
      <c r="U12" s="20"/>
      <c r="V12" s="20"/>
      <c r="W12" s="20"/>
      <c r="X12" s="20"/>
    </row>
    <row r="13" spans="1:24" s="5" customFormat="1" ht="15.75" x14ac:dyDescent="0.25">
      <c r="A13" s="4" t="s">
        <v>36</v>
      </c>
      <c r="B13" s="4"/>
      <c r="C13" s="40" t="s">
        <v>164</v>
      </c>
      <c r="D13" s="2"/>
      <c r="E13" s="2"/>
      <c r="F13" s="66"/>
      <c r="G13" s="66"/>
      <c r="H13" s="66"/>
      <c r="I13" s="66"/>
      <c r="J13" s="20"/>
      <c r="K13" s="20">
        <v>59.916191700010557</v>
      </c>
      <c r="L13" s="20">
        <v>62.966104223315938</v>
      </c>
      <c r="M13" s="20">
        <v>65.342196191973841</v>
      </c>
      <c r="N13" s="20">
        <v>66.185628493165098</v>
      </c>
      <c r="O13" s="20">
        <v>67.935721851698815</v>
      </c>
      <c r="P13" s="20">
        <v>69.112324232888085</v>
      </c>
      <c r="Q13" s="20">
        <v>74.143724493858912</v>
      </c>
      <c r="R13" s="20">
        <v>78.511752476497179</v>
      </c>
      <c r="S13" s="20">
        <v>85.588236611606561</v>
      </c>
      <c r="T13" s="20">
        <v>89.460141746512562</v>
      </c>
      <c r="U13" s="20">
        <v>97.794151030490013</v>
      </c>
      <c r="V13" s="20">
        <v>109.35544089319291</v>
      </c>
      <c r="W13" s="20">
        <v>119.93956339907156</v>
      </c>
      <c r="X13" s="20">
        <v>136.64054658943084</v>
      </c>
    </row>
    <row r="14" spans="1:24" s="5" customFormat="1" ht="15.75" x14ac:dyDescent="0.25">
      <c r="A14" s="4" t="s">
        <v>37</v>
      </c>
      <c r="B14" s="4"/>
      <c r="C14" s="40" t="s">
        <v>166</v>
      </c>
      <c r="D14" s="2"/>
      <c r="E14" s="2"/>
      <c r="F14" s="66"/>
      <c r="G14" s="66"/>
      <c r="H14" s="66"/>
      <c r="I14" s="66"/>
      <c r="J14" s="20"/>
      <c r="K14" s="20">
        <v>139.32268760843829</v>
      </c>
      <c r="L14" s="20">
        <v>147.4257353758351</v>
      </c>
      <c r="M14" s="20">
        <v>154.97238330083803</v>
      </c>
      <c r="N14" s="20">
        <v>158.51631504873805</v>
      </c>
      <c r="O14" s="20">
        <v>164.41575542749891</v>
      </c>
      <c r="P14" s="20">
        <v>167.68510093429717</v>
      </c>
      <c r="Q14" s="20">
        <v>180.42199766280009</v>
      </c>
      <c r="R14" s="20">
        <v>191.32556904516707</v>
      </c>
      <c r="S14" s="20">
        <v>208.90002040737494</v>
      </c>
      <c r="T14" s="20">
        <v>217.99063950567458</v>
      </c>
      <c r="U14" s="20">
        <v>239.81426002233016</v>
      </c>
      <c r="V14" s="20">
        <v>268.32866752385104</v>
      </c>
      <c r="W14" s="20">
        <v>293.16372138223471</v>
      </c>
      <c r="X14" s="20">
        <v>327.81980198437299</v>
      </c>
    </row>
    <row r="15" spans="1:24" s="5" customFormat="1" ht="15.75" x14ac:dyDescent="0.25">
      <c r="A15" s="4" t="s">
        <v>38</v>
      </c>
      <c r="B15" s="4"/>
      <c r="C15" s="40" t="s">
        <v>39</v>
      </c>
      <c r="D15" s="2"/>
      <c r="E15" s="2"/>
      <c r="F15" s="66"/>
      <c r="G15" s="66"/>
      <c r="H15" s="66"/>
      <c r="I15" s="66"/>
      <c r="J15" s="20"/>
      <c r="K15" s="20">
        <v>94.185120277077274</v>
      </c>
      <c r="L15" s="20">
        <v>100.1437407921153</v>
      </c>
      <c r="M15" s="20">
        <v>105.17078351565615</v>
      </c>
      <c r="N15" s="20">
        <v>108.98337917501499</v>
      </c>
      <c r="O15" s="20">
        <v>113.50924289006731</v>
      </c>
      <c r="P15" s="20">
        <v>116.20927713495357</v>
      </c>
      <c r="Q15" s="20">
        <v>125.47750267819525</v>
      </c>
      <c r="R15" s="20">
        <v>133.47257777208344</v>
      </c>
      <c r="S15" s="20">
        <v>146.40232062801422</v>
      </c>
      <c r="T15" s="20">
        <v>152.16871158271266</v>
      </c>
      <c r="U15" s="20">
        <v>164.60055419527902</v>
      </c>
      <c r="V15" s="20">
        <v>180.91230697093346</v>
      </c>
      <c r="W15" s="20">
        <v>196.31524445746888</v>
      </c>
      <c r="X15" s="20">
        <v>220.09306211819398</v>
      </c>
    </row>
    <row r="16" spans="1:24" s="5" customFormat="1" ht="15.75" x14ac:dyDescent="0.25">
      <c r="A16" s="4" t="s">
        <v>40</v>
      </c>
      <c r="B16" s="4"/>
      <c r="C16" s="40" t="s">
        <v>41</v>
      </c>
      <c r="D16" s="2"/>
      <c r="E16" s="2"/>
      <c r="F16" s="66"/>
      <c r="G16" s="66"/>
      <c r="H16" s="66"/>
      <c r="I16" s="66"/>
      <c r="J16" s="20"/>
      <c r="K16" s="20">
        <v>69.407178173948523</v>
      </c>
      <c r="L16" s="20">
        <v>73.785493118952843</v>
      </c>
      <c r="M16" s="20">
        <v>77.842662793869295</v>
      </c>
      <c r="N16" s="20">
        <v>81.234085286149892</v>
      </c>
      <c r="O16" s="20">
        <v>85.337429361305581</v>
      </c>
      <c r="P16" s="20">
        <v>88.596404394559158</v>
      </c>
      <c r="Q16" s="20">
        <v>96.321680856416322</v>
      </c>
      <c r="R16" s="20">
        <v>102.58078418865179</v>
      </c>
      <c r="S16" s="20">
        <v>112.12331114503317</v>
      </c>
      <c r="T16" s="20">
        <v>117.67298161099231</v>
      </c>
      <c r="U16" s="20">
        <v>129.08507283500285</v>
      </c>
      <c r="V16" s="20">
        <v>143.30824641327013</v>
      </c>
      <c r="W16" s="20">
        <v>155.81735079615402</v>
      </c>
      <c r="X16" s="20">
        <v>173.19934531123852</v>
      </c>
    </row>
    <row r="17" spans="1:24" s="5" customFormat="1" ht="15.75" x14ac:dyDescent="0.25">
      <c r="A17" s="4" t="s">
        <v>42</v>
      </c>
      <c r="B17" s="4"/>
      <c r="C17" s="40" t="s">
        <v>43</v>
      </c>
      <c r="D17" s="2"/>
      <c r="E17" s="2"/>
      <c r="F17" s="66"/>
      <c r="G17" s="66"/>
      <c r="H17" s="66"/>
      <c r="I17" s="66"/>
      <c r="J17" s="20"/>
      <c r="K17" s="20">
        <v>99.234876789926687</v>
      </c>
      <c r="L17" s="20">
        <v>104.80614701749786</v>
      </c>
      <c r="M17" s="20">
        <v>110.81482226596202</v>
      </c>
      <c r="N17" s="20">
        <v>114.8455142269585</v>
      </c>
      <c r="O17" s="20">
        <v>120.12681379351427</v>
      </c>
      <c r="P17" s="20">
        <v>123.68288768397503</v>
      </c>
      <c r="Q17" s="20">
        <v>134.31798275417773</v>
      </c>
      <c r="R17" s="20">
        <v>142.65967500041202</v>
      </c>
      <c r="S17" s="20">
        <v>157.36898426006803</v>
      </c>
      <c r="T17" s="20">
        <v>166.3861622387206</v>
      </c>
      <c r="U17" s="20">
        <v>183.43743869373981</v>
      </c>
      <c r="V17" s="20">
        <v>204.10239127046736</v>
      </c>
      <c r="W17" s="20">
        <v>221.13722811867527</v>
      </c>
      <c r="X17" s="20">
        <v>245.26217929358603</v>
      </c>
    </row>
    <row r="18" spans="1:24" s="5" customFormat="1" ht="15.75" x14ac:dyDescent="0.25">
      <c r="A18" s="4" t="s">
        <v>44</v>
      </c>
      <c r="B18" s="4"/>
      <c r="C18" s="40" t="s">
        <v>167</v>
      </c>
      <c r="D18" s="2"/>
      <c r="E18" s="2"/>
      <c r="F18" s="66"/>
      <c r="G18" s="66"/>
      <c r="H18" s="66"/>
      <c r="I18" s="66"/>
      <c r="J18" s="20"/>
      <c r="K18" s="20">
        <v>69.402308845826937</v>
      </c>
      <c r="L18" s="20">
        <v>75.048265531585272</v>
      </c>
      <c r="M18" s="20">
        <v>80.19627773147036</v>
      </c>
      <c r="N18" s="20">
        <v>84.629821219975327</v>
      </c>
      <c r="O18" s="20">
        <v>89.291235915948718</v>
      </c>
      <c r="P18" s="20">
        <v>92.463259035320348</v>
      </c>
      <c r="Q18" s="20">
        <v>100.10176586653448</v>
      </c>
      <c r="R18" s="20">
        <v>107.04961772705563</v>
      </c>
      <c r="S18" s="20">
        <v>117.14096108919514</v>
      </c>
      <c r="T18" s="20">
        <v>124.19717296572975</v>
      </c>
      <c r="U18" s="20">
        <v>137.85323666042038</v>
      </c>
      <c r="V18" s="20">
        <v>154.36224306301324</v>
      </c>
      <c r="W18" s="20">
        <v>167.29651875365491</v>
      </c>
      <c r="X18" s="20">
        <v>185.18589417933197</v>
      </c>
    </row>
    <row r="19" spans="1:24" s="5" customFormat="1" ht="15.75" x14ac:dyDescent="0.25">
      <c r="A19" s="4" t="s">
        <v>45</v>
      </c>
      <c r="B19" s="4"/>
      <c r="C19" s="40" t="s">
        <v>46</v>
      </c>
      <c r="D19" s="2"/>
      <c r="E19" s="2"/>
      <c r="F19" s="66"/>
      <c r="G19" s="66"/>
      <c r="H19" s="66"/>
      <c r="I19" s="66"/>
      <c r="J19" s="20"/>
      <c r="K19" s="20">
        <v>91.612413899256623</v>
      </c>
      <c r="L19" s="20">
        <v>99.515622383978609</v>
      </c>
      <c r="M19" s="20">
        <v>108.8896290331509</v>
      </c>
      <c r="N19" s="20">
        <v>116.01234086701675</v>
      </c>
      <c r="O19" s="20">
        <v>124.29470140659936</v>
      </c>
      <c r="P19" s="20">
        <v>130.14286961550965</v>
      </c>
      <c r="Q19" s="20">
        <v>144.5820630241092</v>
      </c>
      <c r="R19" s="20">
        <v>156.84409013953353</v>
      </c>
      <c r="S19" s="20">
        <v>174.78637597979798</v>
      </c>
      <c r="T19" s="20">
        <v>187.39800611018404</v>
      </c>
      <c r="U19" s="20">
        <v>210.77060652869892</v>
      </c>
      <c r="V19" s="20">
        <v>234.93542102183898</v>
      </c>
      <c r="W19" s="20">
        <v>252.78495448736254</v>
      </c>
      <c r="X19" s="20">
        <v>276.05285699168513</v>
      </c>
    </row>
    <row r="20" spans="1:24" s="5" customFormat="1" ht="15.75" x14ac:dyDescent="0.25">
      <c r="A20" s="4" t="s">
        <v>47</v>
      </c>
      <c r="B20" s="4"/>
      <c r="C20" s="40" t="s">
        <v>168</v>
      </c>
      <c r="D20" s="2"/>
      <c r="E20" s="2"/>
      <c r="F20" s="66"/>
      <c r="G20" s="66"/>
      <c r="H20" s="66"/>
      <c r="I20" s="66"/>
      <c r="J20" s="20"/>
      <c r="K20" s="20">
        <v>83.425699233593846</v>
      </c>
      <c r="L20" s="20">
        <v>90.256865964020989</v>
      </c>
      <c r="M20" s="20">
        <v>97.011266614016336</v>
      </c>
      <c r="N20" s="20">
        <v>103.36306825749766</v>
      </c>
      <c r="O20" s="20">
        <v>110.74218205632667</v>
      </c>
      <c r="P20" s="20">
        <v>114.90162222737395</v>
      </c>
      <c r="Q20" s="20">
        <v>126.32535160892668</v>
      </c>
      <c r="R20" s="20">
        <v>137.22561545355515</v>
      </c>
      <c r="S20" s="20">
        <v>152.78688008741673</v>
      </c>
      <c r="T20" s="20">
        <v>163.32635831595957</v>
      </c>
      <c r="U20" s="20">
        <v>182.07262426802521</v>
      </c>
      <c r="V20" s="20">
        <v>202.56435893571802</v>
      </c>
      <c r="W20" s="20">
        <v>218.74154881180004</v>
      </c>
      <c r="X20" s="20">
        <v>241.99963048459739</v>
      </c>
    </row>
    <row r="21" spans="1:24" s="5" customFormat="1" ht="15.75" x14ac:dyDescent="0.25">
      <c r="A21" s="4" t="s">
        <v>48</v>
      </c>
      <c r="B21" s="4"/>
      <c r="C21" s="40" t="s">
        <v>169</v>
      </c>
      <c r="D21" s="2"/>
      <c r="E21" s="2"/>
      <c r="F21" s="66"/>
      <c r="G21" s="66"/>
      <c r="H21" s="66"/>
      <c r="I21" s="66"/>
      <c r="J21" s="20"/>
      <c r="K21" s="20">
        <v>67.433408344535579</v>
      </c>
      <c r="L21" s="20">
        <v>71.879837640687754</v>
      </c>
      <c r="M21" s="20">
        <v>75.891297634266479</v>
      </c>
      <c r="N21" s="20">
        <v>79.096857693304258</v>
      </c>
      <c r="O21" s="20">
        <v>83.162142369103165</v>
      </c>
      <c r="P21" s="20">
        <v>85.594678955445985</v>
      </c>
      <c r="Q21" s="20">
        <v>92.32223616337194</v>
      </c>
      <c r="R21" s="20">
        <v>97.684148154581237</v>
      </c>
      <c r="S21" s="20">
        <v>106.72048265441668</v>
      </c>
      <c r="T21" s="20">
        <v>112.11804302141563</v>
      </c>
      <c r="U21" s="20">
        <v>124.50251059449496</v>
      </c>
      <c r="V21" s="20">
        <v>138.93830353000908</v>
      </c>
      <c r="W21" s="20">
        <v>150.10679159440349</v>
      </c>
      <c r="X21" s="20">
        <v>164.56089424616337</v>
      </c>
    </row>
    <row r="22" spans="1:24" s="5" customFormat="1" ht="15.75" x14ac:dyDescent="0.25">
      <c r="A22" s="10"/>
      <c r="B22" s="43"/>
      <c r="C22" s="2"/>
      <c r="D22" s="9"/>
      <c r="E22" s="9"/>
      <c r="F22" s="55"/>
      <c r="G22" s="55"/>
      <c r="H22" s="55"/>
      <c r="I22" s="55"/>
      <c r="J22" s="20"/>
      <c r="K22" s="20"/>
      <c r="L22" s="20"/>
      <c r="M22" s="20"/>
      <c r="N22" s="20"/>
      <c r="O22" s="20"/>
      <c r="P22" s="20"/>
      <c r="Q22" s="20"/>
      <c r="R22" s="20"/>
      <c r="S22" s="20"/>
      <c r="T22" s="20"/>
      <c r="U22" s="20"/>
      <c r="V22" s="20"/>
      <c r="W22" s="20"/>
      <c r="X22" s="20"/>
    </row>
    <row r="23" spans="1:24" s="5" customFormat="1" ht="15.75" x14ac:dyDescent="0.25">
      <c r="A23" s="4">
        <v>924</v>
      </c>
      <c r="B23" s="1"/>
      <c r="C23" s="40" t="s">
        <v>49</v>
      </c>
      <c r="D23" s="2"/>
      <c r="E23" s="2"/>
      <c r="F23" s="56"/>
      <c r="G23" s="56"/>
      <c r="H23" s="56"/>
      <c r="I23" s="56"/>
      <c r="J23" s="20"/>
      <c r="K23" s="20">
        <v>67.251605319466293</v>
      </c>
      <c r="L23" s="20">
        <v>70.983086430572513</v>
      </c>
      <c r="M23" s="20">
        <v>74.552132998960431</v>
      </c>
      <c r="N23" s="20">
        <v>76.610348204648758</v>
      </c>
      <c r="O23" s="20">
        <v>79.675074177092995</v>
      </c>
      <c r="P23" s="20">
        <v>80.446476131366197</v>
      </c>
      <c r="Q23" s="20">
        <v>85.750992284873448</v>
      </c>
      <c r="R23" s="20">
        <v>90.075146955542465</v>
      </c>
      <c r="S23" s="20">
        <v>97.241686038806364</v>
      </c>
      <c r="T23" s="20">
        <v>100.29931422753637</v>
      </c>
      <c r="U23" s="20">
        <v>109.1925430299093</v>
      </c>
      <c r="V23" s="20">
        <v>120.25560516694586</v>
      </c>
      <c r="W23" s="20">
        <v>129.55199832053339</v>
      </c>
      <c r="X23" s="20">
        <v>144.54415849468154</v>
      </c>
    </row>
    <row r="24" spans="1:24" s="5" customFormat="1" ht="15.75" x14ac:dyDescent="0.25">
      <c r="A24" s="4">
        <v>923</v>
      </c>
      <c r="B24" s="1"/>
      <c r="C24" s="68" t="s">
        <v>50</v>
      </c>
      <c r="D24" s="2"/>
      <c r="E24" s="2"/>
      <c r="F24" s="56"/>
      <c r="G24" s="56"/>
      <c r="H24" s="56"/>
      <c r="I24" s="56"/>
      <c r="J24" s="32"/>
      <c r="K24" s="32">
        <v>90.575987571027014</v>
      </c>
      <c r="L24" s="32">
        <v>96.27512355453743</v>
      </c>
      <c r="M24" s="32">
        <v>102.77013897499097</v>
      </c>
      <c r="N24" s="32">
        <v>106.36072403762044</v>
      </c>
      <c r="O24" s="32">
        <v>110.41539924380874</v>
      </c>
      <c r="P24" s="32">
        <v>112.15904543626786</v>
      </c>
      <c r="Q24" s="32">
        <v>119.6214134461223</v>
      </c>
      <c r="R24" s="32">
        <v>125.2765548982735</v>
      </c>
      <c r="S24" s="32">
        <v>135.45448465787132</v>
      </c>
      <c r="T24" s="32">
        <v>140.61217752468102</v>
      </c>
      <c r="U24" s="32">
        <v>153.25705782242912</v>
      </c>
      <c r="V24" s="32">
        <v>169.34285809886893</v>
      </c>
      <c r="W24" s="32">
        <v>182.41086981674968</v>
      </c>
      <c r="X24" s="32">
        <v>202.71527506460305</v>
      </c>
    </row>
    <row r="25" spans="1:24" s="5" customFormat="1" ht="15.75" x14ac:dyDescent="0.25">
      <c r="A25" s="73">
        <v>922</v>
      </c>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213" t="s">
        <v>78</v>
      </c>
      <c r="B26" s="213"/>
      <c r="C26" s="213"/>
      <c r="D26" s="213"/>
      <c r="E26" s="213"/>
      <c r="F26" s="2"/>
      <c r="G26" s="4"/>
      <c r="H26" s="4"/>
      <c r="I26" s="2"/>
      <c r="J26" s="2"/>
      <c r="K26" s="2"/>
      <c r="L26" s="2"/>
      <c r="M26" s="2"/>
      <c r="N26" s="2"/>
      <c r="O26" s="2"/>
      <c r="P26" s="2"/>
      <c r="Q26" s="2"/>
      <c r="R26" s="2"/>
      <c r="S26" s="2"/>
      <c r="T26" s="2"/>
      <c r="U26" s="2"/>
      <c r="V26" s="2"/>
      <c r="W26" s="2"/>
      <c r="X26" s="2"/>
    </row>
    <row r="27" spans="1:24" s="85" customFormat="1" ht="30" customHeight="1" x14ac:dyDescent="0.2">
      <c r="A27" s="79" t="s">
        <v>129</v>
      </c>
      <c r="B27" s="81"/>
      <c r="C27" s="82"/>
      <c r="D27" s="82"/>
      <c r="E27" s="82"/>
      <c r="F27" s="82"/>
      <c r="G27" s="82"/>
      <c r="H27" s="82"/>
      <c r="I27" s="82"/>
      <c r="J27" s="82"/>
      <c r="K27" s="82"/>
      <c r="L27" s="82"/>
      <c r="M27" s="82"/>
      <c r="N27" s="82"/>
      <c r="O27" s="82"/>
      <c r="P27" s="82"/>
      <c r="Q27" s="82"/>
      <c r="R27" s="82"/>
      <c r="S27" s="82"/>
      <c r="T27" s="82"/>
      <c r="U27" s="82"/>
      <c r="V27" s="82"/>
      <c r="W27" s="82"/>
      <c r="X27" s="82"/>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row>
    <row r="30" spans="1:24" ht="15.75" x14ac:dyDescent="0.25">
      <c r="A30" s="94">
        <v>925</v>
      </c>
      <c r="B30" s="17"/>
      <c r="C30" s="18" t="s">
        <v>32</v>
      </c>
      <c r="D30" s="18"/>
      <c r="E30" s="18"/>
      <c r="F30" s="53" t="s">
        <v>162</v>
      </c>
      <c r="G30" s="53" t="s">
        <v>162</v>
      </c>
      <c r="H30" s="53" t="s">
        <v>162</v>
      </c>
      <c r="I30" s="53" t="s">
        <v>162</v>
      </c>
      <c r="J30" s="20" t="s">
        <v>162</v>
      </c>
      <c r="K30" s="20">
        <v>1277.9029233568244</v>
      </c>
      <c r="L30" s="20">
        <v>1327.087242994364</v>
      </c>
      <c r="M30" s="20">
        <v>1379.917021930685</v>
      </c>
      <c r="N30" s="20">
        <v>1391.5269191608097</v>
      </c>
      <c r="O30" s="20">
        <v>1419.2967997835533</v>
      </c>
      <c r="P30" s="20">
        <v>1420.4640819019658</v>
      </c>
      <c r="Q30" s="20">
        <v>1495.2969840379835</v>
      </c>
      <c r="R30" s="20">
        <v>1553.4037937514113</v>
      </c>
      <c r="S30" s="20">
        <v>1660.7968420400164</v>
      </c>
      <c r="T30" s="20">
        <v>1699.5124075988754</v>
      </c>
      <c r="U30" s="20">
        <v>1840.5103825883559</v>
      </c>
      <c r="V30" s="20">
        <v>2014.2966556098243</v>
      </c>
      <c r="W30" s="20">
        <v>2138.532926959927</v>
      </c>
      <c r="X30" s="20">
        <v>2342.4036932749977</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65" t="s">
        <v>162</v>
      </c>
      <c r="G32" s="65" t="s">
        <v>162</v>
      </c>
      <c r="H32" s="65" t="s">
        <v>162</v>
      </c>
      <c r="I32" s="65" t="s">
        <v>162</v>
      </c>
      <c r="J32" s="23" t="s">
        <v>162</v>
      </c>
      <c r="K32" s="23">
        <v>1.8570876325619014E-2</v>
      </c>
      <c r="L32" s="23">
        <v>2.9369091277542333E-2</v>
      </c>
      <c r="M32" s="23">
        <v>0.2822571251112132</v>
      </c>
      <c r="N32" s="23">
        <v>0.25762279839636837</v>
      </c>
      <c r="O32" s="23">
        <v>0.28762157762954865</v>
      </c>
      <c r="P32" s="23">
        <v>0.3242051996890169</v>
      </c>
      <c r="Q32" s="23">
        <v>0.58260815853863346</v>
      </c>
      <c r="R32" s="23">
        <v>0.33158981385023079</v>
      </c>
      <c r="S32" s="23">
        <v>0.42694071322760385</v>
      </c>
      <c r="T32" s="23">
        <v>0.48963480447938718</v>
      </c>
      <c r="U32" s="23">
        <v>0.63419436594814849</v>
      </c>
      <c r="V32" s="23">
        <v>0.85428406669243939</v>
      </c>
      <c r="W32" s="23">
        <v>1.0251218806485887</v>
      </c>
      <c r="X32" s="23">
        <v>1.1493120695341053</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t="s">
        <v>162</v>
      </c>
      <c r="G34" s="56" t="s">
        <v>162</v>
      </c>
      <c r="H34" s="56" t="s">
        <v>162</v>
      </c>
      <c r="I34" s="56" t="s">
        <v>162</v>
      </c>
      <c r="J34" s="20" t="s">
        <v>162</v>
      </c>
      <c r="K34" s="20">
        <v>1153.6627628781723</v>
      </c>
      <c r="L34" s="20">
        <v>1198.4057149365563</v>
      </c>
      <c r="M34" s="20">
        <v>1245.0438746916736</v>
      </c>
      <c r="N34" s="20">
        <v>1256.2343746397923</v>
      </c>
      <c r="O34" s="20">
        <v>1282.635527045732</v>
      </c>
      <c r="P34" s="20">
        <v>1285.2691319996497</v>
      </c>
      <c r="Q34" s="20">
        <v>1354.9600351268903</v>
      </c>
      <c r="R34" s="20">
        <v>1410.2948168384228</v>
      </c>
      <c r="S34" s="20">
        <v>1509.8831290941107</v>
      </c>
      <c r="T34" s="20">
        <v>1547.0128620620296</v>
      </c>
      <c r="U34" s="20">
        <v>1677.1093574453721</v>
      </c>
      <c r="V34" s="20">
        <v>1836.4484701421161</v>
      </c>
      <c r="W34" s="20">
        <v>1950.7061721276057</v>
      </c>
      <c r="X34" s="20">
        <v>2136.5119533902148</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t="s">
        <v>162</v>
      </c>
      <c r="G36" s="56" t="s">
        <v>162</v>
      </c>
      <c r="H36" s="56" t="s">
        <v>162</v>
      </c>
      <c r="I36" s="56" t="s">
        <v>162</v>
      </c>
      <c r="J36" s="20" t="s">
        <v>162</v>
      </c>
      <c r="K36" s="20">
        <v>1061.4296938261641</v>
      </c>
      <c r="L36" s="20">
        <v>1103.5512293515251</v>
      </c>
      <c r="M36" s="20">
        <v>1147.408140807323</v>
      </c>
      <c r="N36" s="20">
        <v>1158.9703472785425</v>
      </c>
      <c r="O36" s="20">
        <v>1184.2291376616124</v>
      </c>
      <c r="P36" s="20">
        <v>1188.5326084108797</v>
      </c>
      <c r="Q36" s="20">
        <v>1254.7766896003175</v>
      </c>
      <c r="R36" s="20">
        <v>1307.6363893670866</v>
      </c>
      <c r="S36" s="20">
        <v>1401.8498846031312</v>
      </c>
      <c r="T36" s="20">
        <v>1438.5834922119736</v>
      </c>
      <c r="U36" s="20">
        <v>1561.1412942057918</v>
      </c>
      <c r="V36" s="20">
        <v>1710.7596223053142</v>
      </c>
      <c r="W36" s="20">
        <v>1818.0357623941288</v>
      </c>
      <c r="X36" s="20">
        <v>1990.5223533105864</v>
      </c>
    </row>
    <row r="37" spans="1:24" ht="15.75" x14ac:dyDescent="0.25">
      <c r="A37" s="10"/>
      <c r="B37" s="43"/>
      <c r="C37" s="25"/>
      <c r="D37" s="9"/>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66" t="s">
        <v>162</v>
      </c>
      <c r="G38" s="66" t="s">
        <v>162</v>
      </c>
      <c r="H38" s="66" t="s">
        <v>162</v>
      </c>
      <c r="I38" s="66" t="s">
        <v>162</v>
      </c>
      <c r="J38" s="20" t="s">
        <v>162</v>
      </c>
      <c r="K38" s="20">
        <v>82.172822792095289</v>
      </c>
      <c r="L38" s="20">
        <v>84.141416296934594</v>
      </c>
      <c r="M38" s="20">
        <v>85.574121385736163</v>
      </c>
      <c r="N38" s="20">
        <v>84.028867268483594</v>
      </c>
      <c r="O38" s="20">
        <v>83.907158752938912</v>
      </c>
      <c r="P38" s="20">
        <v>83.107257209278217</v>
      </c>
      <c r="Q38" s="20">
        <v>86.622512132790632</v>
      </c>
      <c r="R38" s="20">
        <v>89.47965470690832</v>
      </c>
      <c r="S38" s="20">
        <v>95.086534058279668</v>
      </c>
      <c r="T38" s="20">
        <v>96.711596395022511</v>
      </c>
      <c r="U38" s="20">
        <v>103.86238818577998</v>
      </c>
      <c r="V38" s="20">
        <v>114.29620558201547</v>
      </c>
      <c r="W38" s="20">
        <v>122.82659646854</v>
      </c>
      <c r="X38" s="20">
        <v>138.00695205532514</v>
      </c>
    </row>
    <row r="39" spans="1:24" ht="15.75" x14ac:dyDescent="0.25">
      <c r="A39" s="4" t="s">
        <v>37</v>
      </c>
      <c r="B39" s="4"/>
      <c r="C39" s="40" t="s">
        <v>166</v>
      </c>
      <c r="D39" s="2"/>
      <c r="E39" s="2"/>
      <c r="F39" s="66" t="s">
        <v>162</v>
      </c>
      <c r="G39" s="66" t="s">
        <v>162</v>
      </c>
      <c r="H39" s="66" t="s">
        <v>162</v>
      </c>
      <c r="I39" s="66" t="s">
        <v>162</v>
      </c>
      <c r="J39" s="20" t="s">
        <v>162</v>
      </c>
      <c r="K39" s="20">
        <v>191.07587106148858</v>
      </c>
      <c r="L39" s="20">
        <v>197.00456819030123</v>
      </c>
      <c r="M39" s="20">
        <v>202.95653211686368</v>
      </c>
      <c r="N39" s="20">
        <v>201.25133960909764</v>
      </c>
      <c r="O39" s="20">
        <v>203.06929132592344</v>
      </c>
      <c r="P39" s="20">
        <v>201.64057522578355</v>
      </c>
      <c r="Q39" s="20">
        <v>210.78799032900878</v>
      </c>
      <c r="R39" s="20">
        <v>218.05328902687739</v>
      </c>
      <c r="S39" s="20">
        <v>232.08304892856606</v>
      </c>
      <c r="T39" s="20">
        <v>235.66051130907695</v>
      </c>
      <c r="U39" s="20">
        <v>254.69500480820349</v>
      </c>
      <c r="V39" s="20">
        <v>280.45196742253199</v>
      </c>
      <c r="W39" s="20">
        <v>300.22038670944482</v>
      </c>
      <c r="X39" s="20">
        <v>331.09800000421671</v>
      </c>
    </row>
    <row r="40" spans="1:24" ht="15.75" x14ac:dyDescent="0.25">
      <c r="A40" s="4" t="s">
        <v>38</v>
      </c>
      <c r="B40" s="4"/>
      <c r="C40" s="40" t="s">
        <v>39</v>
      </c>
      <c r="D40" s="2"/>
      <c r="E40" s="2"/>
      <c r="F40" s="66" t="s">
        <v>162</v>
      </c>
      <c r="G40" s="66" t="s">
        <v>162</v>
      </c>
      <c r="H40" s="66" t="s">
        <v>162</v>
      </c>
      <c r="I40" s="66" t="s">
        <v>162</v>
      </c>
      <c r="J40" s="20" t="s">
        <v>162</v>
      </c>
      <c r="K40" s="20">
        <v>129.17138053317044</v>
      </c>
      <c r="L40" s="20">
        <v>133.82178058272666</v>
      </c>
      <c r="M40" s="20">
        <v>137.73484699473909</v>
      </c>
      <c r="N40" s="20">
        <v>138.36462857059465</v>
      </c>
      <c r="O40" s="20">
        <v>140.194846003018</v>
      </c>
      <c r="P40" s="20">
        <v>139.74112999607473</v>
      </c>
      <c r="Q40" s="20">
        <v>146.59604130130387</v>
      </c>
      <c r="R40" s="20">
        <v>152.11837457662409</v>
      </c>
      <c r="S40" s="20">
        <v>162.64956257690969</v>
      </c>
      <c r="T40" s="20">
        <v>164.50319361484344</v>
      </c>
      <c r="U40" s="20">
        <v>174.81420386884383</v>
      </c>
      <c r="V40" s="20">
        <v>189.08606705780863</v>
      </c>
      <c r="W40" s="20">
        <v>201.04069606599026</v>
      </c>
      <c r="X40" s="20">
        <v>222.29399273937594</v>
      </c>
    </row>
    <row r="41" spans="1:24" ht="15.75" x14ac:dyDescent="0.25">
      <c r="A41" s="4" t="s">
        <v>40</v>
      </c>
      <c r="B41" s="4"/>
      <c r="C41" s="40" t="s">
        <v>41</v>
      </c>
      <c r="D41" s="2"/>
      <c r="E41" s="2"/>
      <c r="F41" s="66" t="s">
        <v>162</v>
      </c>
      <c r="G41" s="66" t="s">
        <v>162</v>
      </c>
      <c r="H41" s="66" t="s">
        <v>162</v>
      </c>
      <c r="I41" s="66" t="s">
        <v>162</v>
      </c>
      <c r="J41" s="20" t="s">
        <v>162</v>
      </c>
      <c r="K41" s="20">
        <v>95.189356846026826</v>
      </c>
      <c r="L41" s="20">
        <v>98.599333240907072</v>
      </c>
      <c r="M41" s="20">
        <v>101.9451114765213</v>
      </c>
      <c r="N41" s="20">
        <v>103.13429555015071</v>
      </c>
      <c r="O41" s="20">
        <v>105.39994332610044</v>
      </c>
      <c r="P41" s="20">
        <v>106.53677545302499</v>
      </c>
      <c r="Q41" s="20">
        <v>112.53313784266106</v>
      </c>
      <c r="R41" s="20">
        <v>116.91107202723799</v>
      </c>
      <c r="S41" s="20">
        <v>124.56638278809329</v>
      </c>
      <c r="T41" s="20">
        <v>127.21131089203574</v>
      </c>
      <c r="U41" s="20">
        <v>137.09494691148473</v>
      </c>
      <c r="V41" s="20">
        <v>149.78302551628084</v>
      </c>
      <c r="W41" s="20">
        <v>159.56798846563333</v>
      </c>
      <c r="X41" s="20">
        <v>174.9313387643509</v>
      </c>
    </row>
    <row r="42" spans="1:24" ht="15.75" x14ac:dyDescent="0.25">
      <c r="A42" s="4" t="s">
        <v>42</v>
      </c>
      <c r="B42" s="4"/>
      <c r="C42" s="40" t="s">
        <v>43</v>
      </c>
      <c r="D42" s="2"/>
      <c r="E42" s="2"/>
      <c r="F42" s="66" t="s">
        <v>162</v>
      </c>
      <c r="G42" s="66" t="s">
        <v>162</v>
      </c>
      <c r="H42" s="66" t="s">
        <v>162</v>
      </c>
      <c r="I42" s="66" t="s">
        <v>162</v>
      </c>
      <c r="J42" s="20" t="s">
        <v>162</v>
      </c>
      <c r="K42" s="20">
        <v>136.09693329779199</v>
      </c>
      <c r="L42" s="20">
        <v>140.05214004349298</v>
      </c>
      <c r="M42" s="20">
        <v>145.12645127607482</v>
      </c>
      <c r="N42" s="20">
        <v>145.80715921364134</v>
      </c>
      <c r="O42" s="20">
        <v>148.36818334631539</v>
      </c>
      <c r="P42" s="20">
        <v>148.72811286886224</v>
      </c>
      <c r="Q42" s="20">
        <v>156.92442172552865</v>
      </c>
      <c r="R42" s="20">
        <v>162.58888710270384</v>
      </c>
      <c r="S42" s="20">
        <v>174.83327001426528</v>
      </c>
      <c r="T42" s="20">
        <v>179.87308150867287</v>
      </c>
      <c r="U42" s="20">
        <v>194.81993825453179</v>
      </c>
      <c r="V42" s="20">
        <v>213.32389757556558</v>
      </c>
      <c r="W42" s="20">
        <v>226.46016304003203</v>
      </c>
      <c r="X42" s="20">
        <v>247.7148010865219</v>
      </c>
    </row>
    <row r="43" spans="1:24" ht="15.75" x14ac:dyDescent="0.25">
      <c r="A43" s="4" t="s">
        <v>44</v>
      </c>
      <c r="B43" s="4"/>
      <c r="C43" s="40" t="s">
        <v>167</v>
      </c>
      <c r="D43" s="2"/>
      <c r="E43" s="2"/>
      <c r="F43" s="66" t="s">
        <v>162</v>
      </c>
      <c r="G43" s="66" t="s">
        <v>162</v>
      </c>
      <c r="H43" s="66" t="s">
        <v>162</v>
      </c>
      <c r="I43" s="66" t="s">
        <v>162</v>
      </c>
      <c r="J43" s="20" t="s">
        <v>162</v>
      </c>
      <c r="K43" s="20">
        <v>95.182678744073101</v>
      </c>
      <c r="L43" s="20">
        <v>100.28677223002981</v>
      </c>
      <c r="M43" s="20">
        <v>105.0274769631943</v>
      </c>
      <c r="N43" s="20">
        <v>107.44550102720839</v>
      </c>
      <c r="O43" s="20">
        <v>110.28327517591953</v>
      </c>
      <c r="P43" s="20">
        <v>111.18665066396031</v>
      </c>
      <c r="Q43" s="20">
        <v>116.94943149242316</v>
      </c>
      <c r="R43" s="20">
        <v>122.00419081959625</v>
      </c>
      <c r="S43" s="20">
        <v>130.14087481172476</v>
      </c>
      <c r="T43" s="20">
        <v>134.26433974695436</v>
      </c>
      <c r="U43" s="20">
        <v>146.40718517231997</v>
      </c>
      <c r="V43" s="20">
        <v>161.33645041459877</v>
      </c>
      <c r="W43" s="20">
        <v>171.32346839696575</v>
      </c>
      <c r="X43" s="20">
        <v>187.03775312112529</v>
      </c>
    </row>
    <row r="44" spans="1:24" ht="15.75" x14ac:dyDescent="0.25">
      <c r="A44" s="4" t="s">
        <v>45</v>
      </c>
      <c r="B44" s="4"/>
      <c r="C44" s="40" t="s">
        <v>46</v>
      </c>
      <c r="D44" s="2"/>
      <c r="E44" s="2"/>
      <c r="F44" s="66" t="s">
        <v>162</v>
      </c>
      <c r="G44" s="66" t="s">
        <v>162</v>
      </c>
      <c r="H44" s="66" t="s">
        <v>162</v>
      </c>
      <c r="I44" s="66" t="s">
        <v>162</v>
      </c>
      <c r="J44" s="20" t="s">
        <v>162</v>
      </c>
      <c r="K44" s="20">
        <v>125.64300966575577</v>
      </c>
      <c r="L44" s="20">
        <v>132.98242783707551</v>
      </c>
      <c r="M44" s="20">
        <v>142.60515984424791</v>
      </c>
      <c r="N44" s="20">
        <v>147.28855514648967</v>
      </c>
      <c r="O44" s="20">
        <v>153.51592591949293</v>
      </c>
      <c r="P44" s="20">
        <v>156.49621191502135</v>
      </c>
      <c r="Q44" s="20">
        <v>168.91600191364986</v>
      </c>
      <c r="R44" s="20">
        <v>178.7548307841671</v>
      </c>
      <c r="S44" s="20">
        <v>194.18358585825254</v>
      </c>
      <c r="T44" s="20">
        <v>202.58810212388912</v>
      </c>
      <c r="U44" s="20">
        <v>223.8491599217509</v>
      </c>
      <c r="V44" s="20">
        <v>245.54998782215097</v>
      </c>
      <c r="W44" s="20">
        <v>258.86967334398247</v>
      </c>
      <c r="X44" s="20">
        <v>278.81338556160199</v>
      </c>
    </row>
    <row r="45" spans="1:24" ht="15.75" x14ac:dyDescent="0.25">
      <c r="A45" s="4" t="s">
        <v>47</v>
      </c>
      <c r="B45" s="4"/>
      <c r="C45" s="40" t="s">
        <v>168</v>
      </c>
      <c r="D45" s="2"/>
      <c r="E45" s="2"/>
      <c r="F45" s="66" t="s">
        <v>162</v>
      </c>
      <c r="G45" s="66" t="s">
        <v>162</v>
      </c>
      <c r="H45" s="66" t="s">
        <v>162</v>
      </c>
      <c r="I45" s="66" t="s">
        <v>162</v>
      </c>
      <c r="J45" s="20" t="s">
        <v>162</v>
      </c>
      <c r="K45" s="20">
        <v>114.41523576385011</v>
      </c>
      <c r="L45" s="20">
        <v>120.60997939147047</v>
      </c>
      <c r="M45" s="20">
        <v>127.04889625414155</v>
      </c>
      <c r="N45" s="20">
        <v>131.22911636276777</v>
      </c>
      <c r="O45" s="20">
        <v>136.777259403106</v>
      </c>
      <c r="P45" s="20">
        <v>138.16868088585542</v>
      </c>
      <c r="Q45" s="20">
        <v>147.58658776751412</v>
      </c>
      <c r="R45" s="20">
        <v>156.39570255934404</v>
      </c>
      <c r="S45" s="20">
        <v>169.74265918127719</v>
      </c>
      <c r="T45" s="20">
        <v>176.56525618838148</v>
      </c>
      <c r="U45" s="20">
        <v>193.37043555737228</v>
      </c>
      <c r="V45" s="20">
        <v>211.71637573222179</v>
      </c>
      <c r="W45" s="20">
        <v>224.00681797894879</v>
      </c>
      <c r="X45" s="20">
        <v>244.41962678944336</v>
      </c>
    </row>
    <row r="46" spans="1:24" ht="15.75" x14ac:dyDescent="0.25">
      <c r="A46" s="4" t="s">
        <v>48</v>
      </c>
      <c r="B46" s="4"/>
      <c r="C46" s="40" t="s">
        <v>169</v>
      </c>
      <c r="D46" s="2"/>
      <c r="E46" s="2"/>
      <c r="F46" s="66" t="s">
        <v>162</v>
      </c>
      <c r="G46" s="66" t="s">
        <v>162</v>
      </c>
      <c r="H46" s="66" t="s">
        <v>162</v>
      </c>
      <c r="I46" s="66" t="s">
        <v>162</v>
      </c>
      <c r="J46" s="20" t="s">
        <v>162</v>
      </c>
      <c r="K46" s="20">
        <v>92.482405121912066</v>
      </c>
      <c r="L46" s="20">
        <v>96.052811538586752</v>
      </c>
      <c r="M46" s="20">
        <v>99.389544495804202</v>
      </c>
      <c r="N46" s="20">
        <v>100.42088453010862</v>
      </c>
      <c r="O46" s="20">
        <v>102.71325440879754</v>
      </c>
      <c r="P46" s="20">
        <v>102.9272141930189</v>
      </c>
      <c r="Q46" s="20">
        <v>107.86056509543744</v>
      </c>
      <c r="R46" s="20">
        <v>111.33038776362791</v>
      </c>
      <c r="S46" s="20">
        <v>118.56396638576284</v>
      </c>
      <c r="T46" s="20">
        <v>121.20610043309726</v>
      </c>
      <c r="U46" s="20">
        <v>132.22803152550489</v>
      </c>
      <c r="V46" s="20">
        <v>145.21564518214001</v>
      </c>
      <c r="W46" s="20">
        <v>153.71997192459139</v>
      </c>
      <c r="X46" s="20">
        <v>166.20650318862502</v>
      </c>
    </row>
    <row r="47" spans="1:24" ht="15.75" x14ac:dyDescent="0.25">
      <c r="A47" s="10"/>
      <c r="B47" s="43"/>
      <c r="C47" s="2"/>
      <c r="D47" s="9"/>
      <c r="E47" s="9"/>
      <c r="F47" s="55" t="s">
        <v>162</v>
      </c>
      <c r="G47" s="55" t="s">
        <v>162</v>
      </c>
      <c r="H47" s="55" t="s">
        <v>162</v>
      </c>
      <c r="I47" s="55"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56" t="s">
        <v>162</v>
      </c>
      <c r="G48" s="56" t="s">
        <v>162</v>
      </c>
      <c r="H48" s="56" t="s">
        <v>162</v>
      </c>
      <c r="I48" s="56" t="s">
        <v>162</v>
      </c>
      <c r="J48" s="20" t="s">
        <v>162</v>
      </c>
      <c r="K48" s="20">
        <v>92.233069052008233</v>
      </c>
      <c r="L48" s="20">
        <v>94.854485585031156</v>
      </c>
      <c r="M48" s="20">
        <v>97.635733884350628</v>
      </c>
      <c r="N48" s="20">
        <v>97.264027361250058</v>
      </c>
      <c r="O48" s="20">
        <v>98.406389384119748</v>
      </c>
      <c r="P48" s="20">
        <v>96.736523588770183</v>
      </c>
      <c r="Q48" s="20">
        <v>100.18334552657279</v>
      </c>
      <c r="R48" s="20">
        <v>102.65842747133591</v>
      </c>
      <c r="S48" s="20">
        <v>108.03324449097956</v>
      </c>
      <c r="T48" s="20">
        <v>108.42936985005591</v>
      </c>
      <c r="U48" s="20">
        <v>115.96806323958022</v>
      </c>
      <c r="V48" s="20">
        <v>125.68884783680208</v>
      </c>
      <c r="W48" s="20">
        <v>132.67040973347667</v>
      </c>
      <c r="X48" s="20">
        <v>145.98960007962836</v>
      </c>
    </row>
    <row r="49" spans="1:24" ht="15.75" x14ac:dyDescent="0.25">
      <c r="A49" s="4">
        <v>923</v>
      </c>
      <c r="B49" s="1"/>
      <c r="C49" s="40" t="s">
        <v>50</v>
      </c>
      <c r="D49" s="2"/>
      <c r="E49" s="2"/>
      <c r="F49" s="56" t="s">
        <v>162</v>
      </c>
      <c r="G49" s="56" t="s">
        <v>162</v>
      </c>
      <c r="H49" s="56" t="s">
        <v>162</v>
      </c>
      <c r="I49" s="56" t="s">
        <v>162</v>
      </c>
      <c r="J49" s="20" t="s">
        <v>162</v>
      </c>
      <c r="K49" s="20">
        <v>124.22158960232642</v>
      </c>
      <c r="L49" s="20">
        <v>128.65215896653015</v>
      </c>
      <c r="M49" s="20">
        <v>134.59089011390009</v>
      </c>
      <c r="N49" s="20">
        <v>135.03492172262096</v>
      </c>
      <c r="O49" s="20">
        <v>136.37365116019177</v>
      </c>
      <c r="P49" s="20">
        <v>134.87074470262706</v>
      </c>
      <c r="Q49" s="20">
        <v>139.7543407525547</v>
      </c>
      <c r="R49" s="20">
        <v>142.77738709913817</v>
      </c>
      <c r="S49" s="20">
        <v>150.48677223267813</v>
      </c>
      <c r="T49" s="20">
        <v>152.00991073236625</v>
      </c>
      <c r="U49" s="20">
        <v>162.76683077703592</v>
      </c>
      <c r="V49" s="20">
        <v>176.99390140101582</v>
      </c>
      <c r="W49" s="20">
        <v>186.80163295167316</v>
      </c>
      <c r="X49" s="20">
        <v>204.74242781524907</v>
      </c>
    </row>
    <row r="50" spans="1:24" ht="15.75" x14ac:dyDescent="0.25">
      <c r="A50" s="73">
        <v>922</v>
      </c>
      <c r="B50" s="73"/>
      <c r="C50" s="69" t="s">
        <v>51</v>
      </c>
      <c r="D50" s="69"/>
      <c r="E50" s="69"/>
      <c r="F50" s="70"/>
      <c r="G50" s="70"/>
      <c r="H50" s="70"/>
      <c r="I50" s="70"/>
      <c r="J50" s="71"/>
      <c r="K50" s="71"/>
      <c r="L50" s="71"/>
      <c r="M50" s="71"/>
      <c r="N50" s="71"/>
      <c r="O50" s="71"/>
      <c r="P50" s="71"/>
      <c r="Q50" s="71"/>
      <c r="R50" s="71"/>
      <c r="S50" s="71"/>
      <c r="T50" s="71"/>
      <c r="U50" s="71"/>
      <c r="V50" s="71"/>
      <c r="W50" s="71"/>
      <c r="X50" s="71"/>
    </row>
  </sheetData>
  <mergeCells count="2">
    <mergeCell ref="A1:E1"/>
    <mergeCell ref="A26:E26"/>
  </mergeCells>
  <conditionalFormatting sqref="F6:X6">
    <cfRule type="cellIs" dxfId="340" priority="6" stopIfTrue="1" operator="equal">
      <formula>TRUE</formula>
    </cfRule>
    <cfRule type="cellIs" dxfId="339" priority="7" stopIfTrue="1" operator="equal">
      <formula>FALSE</formula>
    </cfRule>
  </conditionalFormatting>
  <conditionalFormatting sqref="L4:X4">
    <cfRule type="cellIs" dxfId="338" priority="10" stopIfTrue="1" operator="equal">
      <formula>TRUE</formula>
    </cfRule>
    <cfRule type="cellIs" dxfId="337" priority="11" stopIfTrue="1" operator="notEqual">
      <formula>TRUE</formula>
    </cfRule>
  </conditionalFormatting>
  <conditionalFormatting sqref="F2:X2">
    <cfRule type="cellIs" dxfId="336" priority="12" stopIfTrue="1" operator="equal">
      <formula>FALSE</formula>
    </cfRule>
  </conditionalFormatting>
  <conditionalFormatting sqref="F31:X31">
    <cfRule type="cellIs" dxfId="335" priority="1" stopIfTrue="1" operator="equal">
      <formula>TRUE</formula>
    </cfRule>
    <cfRule type="cellIs" dxfId="334" priority="2" stopIfTrue="1" operator="equal">
      <formula>FALSE</formula>
    </cfRule>
  </conditionalFormatting>
  <conditionalFormatting sqref="F27:X27">
    <cfRule type="cellIs" dxfId="333" priority="5" stopIfTrue="1" operator="equal">
      <formula>FALSE</formula>
    </cfRule>
  </conditionalFormatting>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F1" sqref="F1"/>
    </sheetView>
  </sheetViews>
  <sheetFormatPr defaultRowHeight="15" x14ac:dyDescent="0.2"/>
  <cols>
    <col min="1" max="4" width="8.88671875" style="30"/>
    <col min="5" max="5" width="22.21875" style="30" customWidth="1"/>
    <col min="6" max="16384" width="8.88671875" style="30"/>
  </cols>
  <sheetData>
    <row r="1" spans="1:24" s="2" customFormat="1" ht="39" customHeight="1" x14ac:dyDescent="0.25">
      <c r="A1" s="213" t="s">
        <v>124</v>
      </c>
      <c r="B1" s="213"/>
      <c r="C1" s="213"/>
      <c r="D1" s="213"/>
      <c r="E1" s="213"/>
      <c r="G1" s="4"/>
      <c r="H1" s="4"/>
    </row>
    <row r="2" spans="1:24" s="80" customFormat="1" ht="30.75" customHeight="1" x14ac:dyDescent="0.2">
      <c r="A2" s="79" t="s">
        <v>2</v>
      </c>
      <c r="B2" s="8"/>
      <c r="C2" s="26"/>
      <c r="D2" s="26"/>
      <c r="E2" s="26"/>
      <c r="F2" s="26"/>
      <c r="G2" s="26"/>
      <c r="H2" s="26"/>
      <c r="I2" s="26"/>
      <c r="J2" s="26"/>
      <c r="K2" s="26"/>
      <c r="L2" s="26"/>
      <c r="M2" s="26"/>
      <c r="N2" s="26"/>
      <c r="O2" s="26"/>
      <c r="P2" s="26"/>
      <c r="Q2" s="26"/>
      <c r="R2" s="26"/>
      <c r="S2" s="26"/>
      <c r="T2" s="26"/>
      <c r="U2" s="26"/>
      <c r="V2" s="26"/>
      <c r="W2" s="26"/>
      <c r="X2" s="26"/>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53"/>
      <c r="G5" s="53"/>
      <c r="H5" s="53"/>
      <c r="I5" s="53"/>
      <c r="J5" s="20"/>
      <c r="K5" s="20"/>
      <c r="L5" s="20"/>
      <c r="M5" s="20"/>
      <c r="N5" s="20"/>
      <c r="O5" s="20"/>
      <c r="P5" s="20"/>
      <c r="Q5" s="20"/>
      <c r="R5" s="20"/>
      <c r="S5" s="20">
        <f t="shared" ref="S5:X5" si="0">SUM(S11,S23:S24,S7)</f>
        <v>298.26100000000002</v>
      </c>
      <c r="T5" s="20">
        <f t="shared" si="0"/>
        <v>435.41003043999996</v>
      </c>
      <c r="U5" s="20">
        <f t="shared" si="0"/>
        <v>128.72999999999999</v>
      </c>
      <c r="V5" s="20">
        <f t="shared" si="0"/>
        <v>141.73699999999999</v>
      </c>
      <c r="W5" s="20">
        <f t="shared" si="0"/>
        <v>8.4069999999999965</v>
      </c>
      <c r="X5" s="20">
        <f t="shared" si="0"/>
        <v>11.036000000000001</v>
      </c>
    </row>
    <row r="6" spans="1:24" s="5" customFormat="1" ht="15.75" x14ac:dyDescent="0.25">
      <c r="A6" s="94"/>
      <c r="B6" s="17"/>
      <c r="C6" s="18"/>
      <c r="D6" s="18"/>
      <c r="E6" s="18"/>
      <c r="F6" s="56"/>
      <c r="G6" s="56"/>
      <c r="H6" s="56"/>
      <c r="I6" s="56"/>
      <c r="J6" s="64"/>
      <c r="K6" s="64"/>
      <c r="L6" s="64"/>
      <c r="M6" s="64"/>
      <c r="N6" s="64"/>
      <c r="O6" s="64"/>
      <c r="P6" s="64"/>
      <c r="Q6" s="64"/>
      <c r="R6" s="64"/>
      <c r="S6" s="64"/>
      <c r="T6" s="64"/>
      <c r="U6" s="64"/>
      <c r="V6" s="64"/>
      <c r="W6" s="64"/>
      <c r="X6" s="64"/>
    </row>
    <row r="7" spans="1:24" s="5" customFormat="1" ht="15.75" x14ac:dyDescent="0.25">
      <c r="A7" s="4"/>
      <c r="B7" s="4"/>
      <c r="C7" s="2" t="s">
        <v>33</v>
      </c>
      <c r="D7" s="2"/>
      <c r="E7" s="2"/>
      <c r="F7" s="65"/>
      <c r="G7" s="65"/>
      <c r="H7" s="65"/>
      <c r="I7" s="65"/>
      <c r="J7" s="23"/>
      <c r="K7" s="23"/>
      <c r="L7" s="23"/>
      <c r="M7" s="23"/>
      <c r="N7" s="23"/>
      <c r="O7" s="23"/>
      <c r="P7" s="23"/>
      <c r="Q7" s="23"/>
      <c r="R7" s="23"/>
      <c r="S7" s="23">
        <f>'2009-10'!$L7</f>
        <v>0</v>
      </c>
      <c r="T7" s="23">
        <f>'2010-11'!$L7</f>
        <v>0</v>
      </c>
      <c r="U7" s="23">
        <f>'2011-12'!$L7</f>
        <v>0</v>
      </c>
      <c r="V7" s="23">
        <f>'2012-13'!$L7</f>
        <v>0</v>
      </c>
      <c r="W7" s="23">
        <f>'2013-14'!$L7</f>
        <v>0</v>
      </c>
      <c r="X7" s="23">
        <f>'2014-15'!$L7</f>
        <v>0</v>
      </c>
    </row>
    <row r="8" spans="1:24" s="5" customFormat="1" ht="15.75" x14ac:dyDescent="0.25">
      <c r="A8" s="8"/>
      <c r="B8" s="25"/>
      <c r="C8" s="18"/>
      <c r="D8" s="26"/>
      <c r="E8" s="26"/>
      <c r="F8" s="55"/>
      <c r="G8" s="55"/>
      <c r="H8" s="55"/>
      <c r="I8" s="55"/>
      <c r="J8" s="20"/>
      <c r="K8" s="20"/>
      <c r="L8" s="20"/>
      <c r="M8" s="20"/>
      <c r="N8" s="20"/>
      <c r="O8" s="20"/>
      <c r="P8" s="20"/>
      <c r="Q8" s="20"/>
      <c r="R8" s="20"/>
      <c r="S8" s="20"/>
      <c r="T8" s="20"/>
      <c r="U8" s="20"/>
      <c r="V8" s="20"/>
      <c r="W8" s="20"/>
      <c r="X8" s="20"/>
    </row>
    <row r="9" spans="1:24" s="5" customFormat="1" ht="15.75" x14ac:dyDescent="0.25">
      <c r="A9" s="94">
        <v>941</v>
      </c>
      <c r="B9" s="17"/>
      <c r="C9" s="18" t="s">
        <v>34</v>
      </c>
      <c r="D9" s="18"/>
      <c r="E9" s="18"/>
      <c r="F9" s="56"/>
      <c r="G9" s="56"/>
      <c r="H9" s="56"/>
      <c r="I9" s="56"/>
      <c r="J9" s="20"/>
      <c r="K9" s="20"/>
      <c r="L9" s="20"/>
      <c r="M9" s="20"/>
      <c r="N9" s="20"/>
      <c r="O9" s="20"/>
      <c r="P9" s="20"/>
      <c r="Q9" s="20"/>
      <c r="R9" s="20"/>
      <c r="S9" s="20">
        <f t="shared" ref="S9:X9" si="1">SUM(S11,S23)</f>
        <v>245.33668892947435</v>
      </c>
      <c r="T9" s="20">
        <f t="shared" si="1"/>
        <v>384.28316855762387</v>
      </c>
      <c r="U9" s="20">
        <f t="shared" si="1"/>
        <v>126.5076392033908</v>
      </c>
      <c r="V9" s="20">
        <f t="shared" si="1"/>
        <v>133.30310289136014</v>
      </c>
      <c r="W9" s="20">
        <f t="shared" si="1"/>
        <v>7.5406439628482937</v>
      </c>
      <c r="X9" s="20">
        <f t="shared" si="1"/>
        <v>3.7522400000000005</v>
      </c>
    </row>
    <row r="10" spans="1:24" s="5" customFormat="1" ht="15.75" x14ac:dyDescent="0.25">
      <c r="A10" s="8"/>
      <c r="B10" s="25"/>
      <c r="C10" s="26"/>
      <c r="D10" s="26"/>
      <c r="E10" s="26"/>
      <c r="F10" s="55"/>
      <c r="G10" s="55"/>
      <c r="H10" s="55"/>
      <c r="I10" s="55"/>
      <c r="J10" s="20"/>
      <c r="K10" s="20"/>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56"/>
      <c r="G11" s="56"/>
      <c r="H11" s="56"/>
      <c r="I11" s="56"/>
      <c r="J11" s="20"/>
      <c r="K11" s="20"/>
      <c r="L11" s="20"/>
      <c r="M11" s="20"/>
      <c r="N11" s="20"/>
      <c r="O11" s="20"/>
      <c r="P11" s="20"/>
      <c r="Q11" s="20"/>
      <c r="R11" s="20"/>
      <c r="S11" s="20">
        <f t="shared" ref="S11:X11" si="2">SUM(S13:S21)</f>
        <v>228.36439246970889</v>
      </c>
      <c r="T11" s="20">
        <f t="shared" si="2"/>
        <v>356.640476516928</v>
      </c>
      <c r="U11" s="20">
        <f t="shared" si="2"/>
        <v>122.20742089066944</v>
      </c>
      <c r="V11" s="20">
        <f t="shared" si="2"/>
        <v>125.3032677673225</v>
      </c>
      <c r="W11" s="20">
        <f t="shared" si="2"/>
        <v>7.3175479876160958</v>
      </c>
      <c r="X11" s="20">
        <f t="shared" si="2"/>
        <v>3.5315200000000004</v>
      </c>
    </row>
    <row r="12" spans="1:24" s="5" customFormat="1" ht="15.75" x14ac:dyDescent="0.25">
      <c r="A12" s="10"/>
      <c r="B12" s="43"/>
      <c r="C12" s="25"/>
      <c r="D12" s="9"/>
      <c r="E12" s="9"/>
      <c r="F12" s="55"/>
      <c r="G12" s="55"/>
      <c r="H12" s="55"/>
      <c r="I12" s="55"/>
      <c r="J12" s="20"/>
      <c r="K12" s="20"/>
      <c r="L12" s="20"/>
      <c r="M12" s="20"/>
      <c r="N12" s="20"/>
      <c r="O12" s="20"/>
      <c r="P12" s="20"/>
      <c r="Q12" s="20"/>
      <c r="R12" s="20"/>
      <c r="S12" s="20"/>
      <c r="T12" s="20"/>
      <c r="U12" s="20"/>
      <c r="V12" s="20"/>
      <c r="W12" s="20"/>
      <c r="X12" s="20"/>
    </row>
    <row r="13" spans="1:24" s="5" customFormat="1" ht="15.75" x14ac:dyDescent="0.25">
      <c r="A13" s="4" t="s">
        <v>36</v>
      </c>
      <c r="B13" s="4"/>
      <c r="C13" s="40" t="s">
        <v>164</v>
      </c>
      <c r="D13" s="2"/>
      <c r="E13" s="2"/>
      <c r="F13" s="66"/>
      <c r="G13" s="66"/>
      <c r="H13" s="66"/>
      <c r="I13" s="66"/>
      <c r="J13" s="20"/>
      <c r="K13" s="20"/>
      <c r="L13" s="20"/>
      <c r="M13" s="20"/>
      <c r="N13" s="20"/>
      <c r="O13" s="20"/>
      <c r="P13" s="20"/>
      <c r="Q13" s="20"/>
      <c r="R13" s="20"/>
      <c r="S13" s="20">
        <f>'2009-10'!$L13</f>
        <v>23.241706415036909</v>
      </c>
      <c r="T13" s="20">
        <f>'2010-11'!$L13</f>
        <v>26.685976810860979</v>
      </c>
      <c r="U13" s="20">
        <f>'2011-12'!$L13</f>
        <v>3.8966057016779883</v>
      </c>
      <c r="V13" s="20">
        <f>'2012-13'!$L13</f>
        <v>9.9155276817792988</v>
      </c>
      <c r="W13" s="20">
        <f>'2013-14'!$L13</f>
        <v>0</v>
      </c>
      <c r="X13" s="20">
        <f>'2014-15'!$L13</f>
        <v>0.22072000000000003</v>
      </c>
    </row>
    <row r="14" spans="1:24" s="5" customFormat="1" ht="15.75" x14ac:dyDescent="0.25">
      <c r="A14" s="4" t="s">
        <v>37</v>
      </c>
      <c r="B14" s="4"/>
      <c r="C14" s="40" t="s">
        <v>166</v>
      </c>
      <c r="D14" s="2"/>
      <c r="E14" s="2"/>
      <c r="F14" s="66"/>
      <c r="G14" s="66"/>
      <c r="H14" s="66"/>
      <c r="I14" s="66"/>
      <c r="J14" s="20"/>
      <c r="K14" s="20"/>
      <c r="L14" s="20"/>
      <c r="M14" s="20"/>
      <c r="N14" s="20"/>
      <c r="O14" s="20"/>
      <c r="P14" s="20"/>
      <c r="Q14" s="20"/>
      <c r="R14" s="20"/>
      <c r="S14" s="20">
        <f>'2009-10'!$L14</f>
        <v>34.963435084426187</v>
      </c>
      <c r="T14" s="20">
        <f>'2010-11'!$L14</f>
        <v>59.303588046698223</v>
      </c>
      <c r="U14" s="20">
        <f>'2011-12'!$L14</f>
        <v>14.410465075770771</v>
      </c>
      <c r="V14" s="20">
        <f>'2012-13'!$L14</f>
        <v>8.1138067065868249</v>
      </c>
      <c r="W14" s="20">
        <f>'2013-14'!$L14</f>
        <v>0.17847678018575844</v>
      </c>
      <c r="X14" s="20">
        <f>'2014-15'!$L14</f>
        <v>0.22072000000000003</v>
      </c>
    </row>
    <row r="15" spans="1:24" s="5" customFormat="1" ht="15.75" x14ac:dyDescent="0.25">
      <c r="A15" s="4" t="s">
        <v>38</v>
      </c>
      <c r="B15" s="4"/>
      <c r="C15" s="40" t="s">
        <v>39</v>
      </c>
      <c r="D15" s="2"/>
      <c r="E15" s="2"/>
      <c r="F15" s="66"/>
      <c r="G15" s="66"/>
      <c r="H15" s="66"/>
      <c r="I15" s="66"/>
      <c r="J15" s="20"/>
      <c r="K15" s="20"/>
      <c r="L15" s="20"/>
      <c r="M15" s="20"/>
      <c r="N15" s="20"/>
      <c r="O15" s="20"/>
      <c r="P15" s="20"/>
      <c r="Q15" s="20"/>
      <c r="R15" s="20"/>
      <c r="S15" s="20">
        <f>'2009-10'!$L15</f>
        <v>40.602373403005018</v>
      </c>
      <c r="T15" s="20">
        <f>'2010-11'!$L15</f>
        <v>47.835761491744115</v>
      </c>
      <c r="U15" s="20">
        <f>'2011-12'!$L15</f>
        <v>12.805980375079836</v>
      </c>
      <c r="V15" s="20">
        <f>'2012-13'!$L15</f>
        <v>25.63148143712575</v>
      </c>
      <c r="W15" s="20">
        <f>'2013-14'!$L15</f>
        <v>4.0938111455108341</v>
      </c>
      <c r="X15" s="20">
        <f>'2014-15'!$L15</f>
        <v>2.2072000000000003</v>
      </c>
    </row>
    <row r="16" spans="1:24" s="5" customFormat="1" ht="15.75" x14ac:dyDescent="0.25">
      <c r="A16" s="4" t="s">
        <v>40</v>
      </c>
      <c r="B16" s="4"/>
      <c r="C16" s="40" t="s">
        <v>41</v>
      </c>
      <c r="D16" s="2"/>
      <c r="E16" s="2"/>
      <c r="F16" s="66"/>
      <c r="G16" s="66"/>
      <c r="H16" s="66"/>
      <c r="I16" s="66"/>
      <c r="J16" s="20"/>
      <c r="K16" s="20"/>
      <c r="L16" s="20"/>
      <c r="M16" s="20"/>
      <c r="N16" s="20"/>
      <c r="O16" s="20"/>
      <c r="P16" s="20"/>
      <c r="Q16" s="20"/>
      <c r="R16" s="20"/>
      <c r="S16" s="20">
        <f>'2009-10'!$L16</f>
        <v>23.309797351799716</v>
      </c>
      <c r="T16" s="20">
        <f>'2010-11'!$L16</f>
        <v>35.329580007342528</v>
      </c>
      <c r="U16" s="20">
        <f>'2011-12'!$L16</f>
        <v>12.447213609707948</v>
      </c>
      <c r="V16" s="20">
        <f>'2012-13'!$L16</f>
        <v>17.464326330196748</v>
      </c>
      <c r="W16" s="20">
        <f>'2013-14'!$L16</f>
        <v>2.4540557275541786</v>
      </c>
      <c r="X16" s="20">
        <f>'2014-15'!$L16</f>
        <v>0.22072000000000003</v>
      </c>
    </row>
    <row r="17" spans="1:24" s="5" customFormat="1" ht="15.75" x14ac:dyDescent="0.25">
      <c r="A17" s="4" t="s">
        <v>42</v>
      </c>
      <c r="B17" s="4"/>
      <c r="C17" s="40" t="s">
        <v>43</v>
      </c>
      <c r="D17" s="2"/>
      <c r="E17" s="2"/>
      <c r="F17" s="66"/>
      <c r="G17" s="66"/>
      <c r="H17" s="66"/>
      <c r="I17" s="66"/>
      <c r="J17" s="20"/>
      <c r="K17" s="20"/>
      <c r="L17" s="20"/>
      <c r="M17" s="20"/>
      <c r="N17" s="20"/>
      <c r="O17" s="20"/>
      <c r="P17" s="20"/>
      <c r="Q17" s="20"/>
      <c r="R17" s="20"/>
      <c r="S17" s="20">
        <f>'2009-10'!$L17</f>
        <v>34.622980400612164</v>
      </c>
      <c r="T17" s="20">
        <f>'2010-11'!$L17</f>
        <v>49.598668755253186</v>
      </c>
      <c r="U17" s="20">
        <f>'2011-12'!$L17</f>
        <v>22.891312779422861</v>
      </c>
      <c r="V17" s="20">
        <f>'2012-13'!$L17</f>
        <v>19.413967869974336</v>
      </c>
      <c r="W17" s="20">
        <f>'2013-14'!$L17</f>
        <v>0</v>
      </c>
      <c r="X17" s="20">
        <f>'2014-15'!$L17</f>
        <v>0</v>
      </c>
    </row>
    <row r="18" spans="1:24" s="5" customFormat="1" ht="15.75" x14ac:dyDescent="0.25">
      <c r="A18" s="4" t="s">
        <v>44</v>
      </c>
      <c r="B18" s="4"/>
      <c r="C18" s="40" t="s">
        <v>167</v>
      </c>
      <c r="D18" s="2"/>
      <c r="E18" s="2"/>
      <c r="F18" s="66"/>
      <c r="G18" s="66"/>
      <c r="H18" s="66"/>
      <c r="I18" s="66"/>
      <c r="J18" s="20"/>
      <c r="K18" s="20"/>
      <c r="L18" s="20"/>
      <c r="M18" s="20"/>
      <c r="N18" s="20"/>
      <c r="O18" s="20"/>
      <c r="P18" s="20"/>
      <c r="Q18" s="20"/>
      <c r="R18" s="20"/>
      <c r="S18" s="20">
        <f>'2009-10'!$L18</f>
        <v>23.862090505542451</v>
      </c>
      <c r="T18" s="20">
        <f>'2010-11'!$L18</f>
        <v>36.217411740629302</v>
      </c>
      <c r="U18" s="20">
        <f>'2011-12'!$L18</f>
        <v>16.817192126807175</v>
      </c>
      <c r="V18" s="20">
        <f>'2012-13'!$L18</f>
        <v>12.536874080410607</v>
      </c>
      <c r="W18" s="20">
        <f>'2013-14'!$L18</f>
        <v>0</v>
      </c>
      <c r="X18" s="20">
        <f>'2014-15'!$L18</f>
        <v>0.66216000000000008</v>
      </c>
    </row>
    <row r="19" spans="1:24" s="5" customFormat="1" ht="15.75" x14ac:dyDescent="0.25">
      <c r="A19" s="4" t="s">
        <v>45</v>
      </c>
      <c r="B19" s="4"/>
      <c r="C19" s="40" t="s">
        <v>46</v>
      </c>
      <c r="D19" s="2"/>
      <c r="E19" s="2"/>
      <c r="F19" s="66"/>
      <c r="G19" s="66"/>
      <c r="H19" s="66"/>
      <c r="I19" s="66"/>
      <c r="J19" s="20"/>
      <c r="K19" s="20"/>
      <c r="L19" s="20"/>
      <c r="M19" s="20"/>
      <c r="N19" s="20"/>
      <c r="O19" s="20"/>
      <c r="P19" s="20"/>
      <c r="Q19" s="20"/>
      <c r="R19" s="20"/>
      <c r="S19" s="20">
        <f>'2009-10'!$L19</f>
        <v>13.893072986158675</v>
      </c>
      <c r="T19" s="20">
        <f>'2010-11'!$L19</f>
        <v>40.909143227739563</v>
      </c>
      <c r="U19" s="20">
        <f>'2011-12'!$L19</f>
        <v>13.329181907913835</v>
      </c>
      <c r="V19" s="20">
        <f>'2012-13'!$L19</f>
        <v>15.175194970059881</v>
      </c>
      <c r="W19" s="20">
        <f>'2013-14'!$L19</f>
        <v>0</v>
      </c>
      <c r="X19" s="20">
        <f>'2014-15'!$L19</f>
        <v>0</v>
      </c>
    </row>
    <row r="20" spans="1:24" s="5" customFormat="1" ht="15.75" x14ac:dyDescent="0.25">
      <c r="A20" s="4" t="s">
        <v>47</v>
      </c>
      <c r="B20" s="4"/>
      <c r="C20" s="40" t="s">
        <v>168</v>
      </c>
      <c r="D20" s="2"/>
      <c r="E20" s="2"/>
      <c r="F20" s="66"/>
      <c r="G20" s="66"/>
      <c r="H20" s="66"/>
      <c r="I20" s="66"/>
      <c r="J20" s="20"/>
      <c r="K20" s="20"/>
      <c r="L20" s="20"/>
      <c r="M20" s="20"/>
      <c r="N20" s="20"/>
      <c r="O20" s="20"/>
      <c r="P20" s="20"/>
      <c r="Q20" s="20"/>
      <c r="R20" s="20"/>
      <c r="S20" s="20">
        <f>'2009-10'!$L20</f>
        <v>20.06412936610608</v>
      </c>
      <c r="T20" s="20">
        <f>'2010-11'!$L20</f>
        <v>38.829882128231752</v>
      </c>
      <c r="U20" s="20">
        <f>'2011-12'!$L20</f>
        <v>17.522268478197756</v>
      </c>
      <c r="V20" s="20">
        <f>'2012-13'!$L20</f>
        <v>11.899118203592815</v>
      </c>
      <c r="W20" s="20">
        <f>'2013-14'!$L20</f>
        <v>0.59120433436532482</v>
      </c>
      <c r="X20" s="20">
        <f>'2014-15'!$L20</f>
        <v>0</v>
      </c>
    </row>
    <row r="21" spans="1:24" s="5" customFormat="1" ht="15.75" x14ac:dyDescent="0.25">
      <c r="A21" s="4" t="s">
        <v>48</v>
      </c>
      <c r="B21" s="4"/>
      <c r="C21" s="40" t="s">
        <v>169</v>
      </c>
      <c r="D21" s="2"/>
      <c r="E21" s="2"/>
      <c r="F21" s="66"/>
      <c r="G21" s="66"/>
      <c r="H21" s="66"/>
      <c r="I21" s="66"/>
      <c r="J21" s="20"/>
      <c r="K21" s="20"/>
      <c r="L21" s="20"/>
      <c r="M21" s="20"/>
      <c r="N21" s="20"/>
      <c r="O21" s="20"/>
      <c r="P21" s="20"/>
      <c r="Q21" s="20"/>
      <c r="R21" s="20"/>
      <c r="S21" s="20">
        <f>'2009-10'!$L21</f>
        <v>13.804806957021707</v>
      </c>
      <c r="T21" s="20">
        <f>'2010-11'!$L21</f>
        <v>21.930464308428395</v>
      </c>
      <c r="U21" s="20">
        <f>'2011-12'!$L21</f>
        <v>8.0872008360912737</v>
      </c>
      <c r="V21" s="20">
        <f>'2012-13'!$L21</f>
        <v>5.1529704875962361</v>
      </c>
      <c r="W21" s="20">
        <f>'2013-14'!$L21</f>
        <v>0</v>
      </c>
      <c r="X21" s="20">
        <f>'2014-15'!$L21</f>
        <v>0</v>
      </c>
    </row>
    <row r="22" spans="1:24" s="5" customFormat="1" ht="15.75" x14ac:dyDescent="0.25">
      <c r="A22" s="10"/>
      <c r="B22" s="43"/>
      <c r="C22" s="2"/>
      <c r="D22" s="9"/>
      <c r="E22" s="9"/>
      <c r="F22" s="55"/>
      <c r="G22" s="55"/>
      <c r="H22" s="55"/>
      <c r="I22" s="55"/>
      <c r="J22" s="20"/>
      <c r="K22" s="20"/>
      <c r="L22" s="20"/>
      <c r="M22" s="20"/>
      <c r="N22" s="20"/>
      <c r="O22" s="20"/>
      <c r="P22" s="20"/>
      <c r="Q22" s="20"/>
      <c r="R22" s="20"/>
      <c r="S22" s="20"/>
      <c r="T22" s="20"/>
      <c r="U22" s="20"/>
      <c r="V22" s="20"/>
      <c r="W22" s="20"/>
      <c r="X22" s="20"/>
    </row>
    <row r="23" spans="1:24" s="5" customFormat="1" ht="15.75" x14ac:dyDescent="0.25">
      <c r="A23" s="4">
        <v>924</v>
      </c>
      <c r="B23" s="1"/>
      <c r="C23" s="40" t="s">
        <v>49</v>
      </c>
      <c r="D23" s="2"/>
      <c r="E23" s="2"/>
      <c r="F23" s="56"/>
      <c r="G23" s="56"/>
      <c r="H23" s="56"/>
      <c r="I23" s="56"/>
      <c r="J23" s="20"/>
      <c r="K23" s="20"/>
      <c r="L23" s="20"/>
      <c r="M23" s="20"/>
      <c r="N23" s="20"/>
      <c r="O23" s="20"/>
      <c r="P23" s="20"/>
      <c r="Q23" s="20"/>
      <c r="R23" s="20"/>
      <c r="S23" s="20">
        <f>'2009-10'!$L23</f>
        <v>16.972296459765452</v>
      </c>
      <c r="T23" s="20">
        <f>'2010-11'!$L23</f>
        <v>27.642692040695863</v>
      </c>
      <c r="U23" s="20">
        <f>'2011-12'!$L23</f>
        <v>4.3002183127213609</v>
      </c>
      <c r="V23" s="20">
        <f>'2012-13'!$L23</f>
        <v>7.999835124037638</v>
      </c>
      <c r="W23" s="20">
        <f>'2013-14'!$L23</f>
        <v>0.22309597523219807</v>
      </c>
      <c r="X23" s="20">
        <f>'2014-15'!$L23</f>
        <v>0.22072000000000003</v>
      </c>
    </row>
    <row r="24" spans="1:24" s="5" customFormat="1" ht="15.75" x14ac:dyDescent="0.25">
      <c r="A24" s="4">
        <v>923</v>
      </c>
      <c r="B24" s="1"/>
      <c r="C24" s="68" t="s">
        <v>50</v>
      </c>
      <c r="D24" s="2"/>
      <c r="E24" s="2"/>
      <c r="F24" s="56"/>
      <c r="G24" s="56"/>
      <c r="H24" s="56"/>
      <c r="I24" s="56"/>
      <c r="J24" s="32"/>
      <c r="K24" s="32"/>
      <c r="L24" s="32"/>
      <c r="M24" s="32"/>
      <c r="N24" s="32"/>
      <c r="O24" s="32"/>
      <c r="P24" s="32"/>
      <c r="Q24" s="32"/>
      <c r="R24" s="32"/>
      <c r="S24" s="32">
        <f>'2009-10'!$L24</f>
        <v>52.924311070525668</v>
      </c>
      <c r="T24" s="32">
        <f>'2010-11'!$L24</f>
        <v>51.126861882376105</v>
      </c>
      <c r="U24" s="32">
        <f>'2011-12'!$L24</f>
        <v>2.2223607966091854</v>
      </c>
      <c r="V24" s="32">
        <f>'2012-13'!$L24</f>
        <v>8.4338971086398633</v>
      </c>
      <c r="W24" s="32">
        <f>'2013-14'!$L24</f>
        <v>0.8663560371517024</v>
      </c>
      <c r="X24" s="32">
        <f>'2014-15'!$L24</f>
        <v>7.2837600000000009</v>
      </c>
    </row>
    <row r="25" spans="1:24" s="5" customFormat="1" ht="15.75" x14ac:dyDescent="0.25">
      <c r="A25" s="73">
        <v>922</v>
      </c>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213" t="s">
        <v>124</v>
      </c>
      <c r="B26" s="213"/>
      <c r="C26" s="213"/>
      <c r="D26" s="213"/>
      <c r="E26" s="213"/>
      <c r="F26" s="2"/>
      <c r="G26" s="4"/>
      <c r="H26" s="4"/>
      <c r="I26" s="2"/>
      <c r="J26" s="2"/>
      <c r="K26" s="2"/>
      <c r="L26" s="2"/>
      <c r="M26" s="2"/>
      <c r="N26" s="2"/>
      <c r="O26" s="2"/>
      <c r="P26" s="2"/>
      <c r="Q26" s="2"/>
      <c r="R26" s="2"/>
      <c r="S26" s="2"/>
      <c r="T26" s="2"/>
      <c r="U26" s="2"/>
      <c r="V26" s="2"/>
      <c r="W26" s="2"/>
      <c r="X26" s="2"/>
    </row>
    <row r="27" spans="1:24" s="40" customFormat="1" ht="33" customHeight="1" x14ac:dyDescent="0.25">
      <c r="A27" s="79" t="s">
        <v>129</v>
      </c>
      <c r="B27" s="8"/>
      <c r="C27" s="26"/>
      <c r="D27" s="26"/>
      <c r="E27" s="26"/>
      <c r="F27" s="26"/>
      <c r="G27" s="26"/>
      <c r="H27" s="26"/>
      <c r="I27" s="26"/>
      <c r="J27" s="26"/>
      <c r="K27" s="26"/>
      <c r="L27" s="26"/>
      <c r="M27" s="26"/>
      <c r="N27" s="26"/>
      <c r="O27" s="26"/>
      <c r="P27" s="26"/>
      <c r="Q27" s="26"/>
      <c r="R27" s="26"/>
      <c r="S27" s="26"/>
      <c r="T27" s="26"/>
      <c r="U27" s="26"/>
      <c r="V27" s="26"/>
      <c r="W27" s="26"/>
      <c r="X27" s="26"/>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5">
      <c r="A29" s="35"/>
      <c r="B29" s="35"/>
      <c r="C29" s="35"/>
      <c r="D29" s="35"/>
      <c r="E29" s="35"/>
      <c r="F29" s="35"/>
      <c r="G29" s="35"/>
      <c r="H29" s="35"/>
      <c r="I29" s="35"/>
      <c r="J29" s="35"/>
      <c r="K29" s="35"/>
      <c r="L29" s="52"/>
      <c r="M29" s="52"/>
      <c r="N29" s="52"/>
      <c r="O29" s="52"/>
      <c r="P29" s="52"/>
      <c r="Q29" s="52"/>
      <c r="R29" s="52"/>
      <c r="S29" s="20"/>
      <c r="T29" s="20"/>
      <c r="U29" s="20"/>
      <c r="V29" s="20"/>
      <c r="W29" s="20"/>
      <c r="X29" s="20"/>
    </row>
    <row r="30" spans="1:24" ht="15.75" x14ac:dyDescent="0.25">
      <c r="A30" s="94">
        <v>925</v>
      </c>
      <c r="B30" s="17"/>
      <c r="C30" s="18" t="s">
        <v>32</v>
      </c>
      <c r="D30" s="18"/>
      <c r="E30" s="18"/>
      <c r="F30" s="53" t="s">
        <v>162</v>
      </c>
      <c r="G30" s="53" t="s">
        <v>162</v>
      </c>
      <c r="H30" s="53" t="s">
        <v>162</v>
      </c>
      <c r="I30" s="53" t="s">
        <v>162</v>
      </c>
      <c r="J30" s="20" t="s">
        <v>162</v>
      </c>
      <c r="K30" s="20" t="s">
        <v>162</v>
      </c>
      <c r="L30" s="20" t="s">
        <v>162</v>
      </c>
      <c r="M30" s="20" t="s">
        <v>162</v>
      </c>
      <c r="N30" s="20" t="s">
        <v>162</v>
      </c>
      <c r="O30" s="20" t="s">
        <v>162</v>
      </c>
      <c r="P30" s="20" t="s">
        <v>162</v>
      </c>
      <c r="Q30" s="20" t="s">
        <v>162</v>
      </c>
      <c r="R30" s="20" t="s">
        <v>162</v>
      </c>
      <c r="S30" s="20">
        <v>331.36101241873922</v>
      </c>
      <c r="T30" s="20">
        <v>470.7034698153638</v>
      </c>
      <c r="U30" s="20">
        <v>136.71784140737546</v>
      </c>
      <c r="V30" s="20">
        <v>148.14078895626798</v>
      </c>
      <c r="W30" s="20">
        <v>8.6093626427108418</v>
      </c>
      <c r="X30" s="20">
        <v>11.146360000000001</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65" t="s">
        <v>162</v>
      </c>
      <c r="G32" s="65" t="s">
        <v>162</v>
      </c>
      <c r="H32" s="65" t="s">
        <v>162</v>
      </c>
      <c r="I32" s="65" t="s">
        <v>162</v>
      </c>
      <c r="J32" s="23" t="s">
        <v>162</v>
      </c>
      <c r="K32" s="23" t="s">
        <v>162</v>
      </c>
      <c r="L32" s="23" t="s">
        <v>162</v>
      </c>
      <c r="M32" s="23" t="s">
        <v>162</v>
      </c>
      <c r="N32" s="23" t="s">
        <v>162</v>
      </c>
      <c r="O32" s="23" t="s">
        <v>162</v>
      </c>
      <c r="P32" s="23" t="s">
        <v>162</v>
      </c>
      <c r="Q32" s="23" t="s">
        <v>162</v>
      </c>
      <c r="R32" s="23" t="s">
        <v>162</v>
      </c>
      <c r="S32" s="23">
        <v>0</v>
      </c>
      <c r="T32" s="23">
        <v>0</v>
      </c>
      <c r="U32" s="23">
        <v>0</v>
      </c>
      <c r="V32" s="23">
        <v>0</v>
      </c>
      <c r="W32" s="23">
        <v>0</v>
      </c>
      <c r="X32" s="23">
        <v>0</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t="s">
        <v>162</v>
      </c>
      <c r="G34" s="56" t="s">
        <v>162</v>
      </c>
      <c r="H34" s="56" t="s">
        <v>162</v>
      </c>
      <c r="I34" s="56" t="s">
        <v>162</v>
      </c>
      <c r="J34" s="20" t="s">
        <v>162</v>
      </c>
      <c r="K34" s="20" t="s">
        <v>162</v>
      </c>
      <c r="L34" s="20" t="s">
        <v>162</v>
      </c>
      <c r="M34" s="20" t="s">
        <v>162</v>
      </c>
      <c r="N34" s="20" t="s">
        <v>162</v>
      </c>
      <c r="O34" s="20" t="s">
        <v>162</v>
      </c>
      <c r="P34" s="20" t="s">
        <v>162</v>
      </c>
      <c r="Q34" s="20" t="s">
        <v>162</v>
      </c>
      <c r="R34" s="20" t="s">
        <v>162</v>
      </c>
      <c r="S34" s="20">
        <v>272.563337570557</v>
      </c>
      <c r="T34" s="20">
        <v>415.43236991790388</v>
      </c>
      <c r="U34" s="20">
        <v>134.35758062169393</v>
      </c>
      <c r="V34" s="20">
        <v>139.3258417537034</v>
      </c>
      <c r="W34" s="20">
        <v>7.7221527816972966</v>
      </c>
      <c r="X34" s="20">
        <v>3.7897624000000003</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t="s">
        <v>162</v>
      </c>
      <c r="G36" s="56" t="s">
        <v>162</v>
      </c>
      <c r="H36" s="56" t="s">
        <v>162</v>
      </c>
      <c r="I36" s="56" t="s">
        <v>162</v>
      </c>
      <c r="J36" s="20" t="s">
        <v>162</v>
      </c>
      <c r="K36" s="20" t="s">
        <v>162</v>
      </c>
      <c r="L36" s="20" t="s">
        <v>162</v>
      </c>
      <c r="M36" s="20" t="s">
        <v>162</v>
      </c>
      <c r="N36" s="20" t="s">
        <v>162</v>
      </c>
      <c r="O36" s="20" t="s">
        <v>162</v>
      </c>
      <c r="P36" s="20" t="s">
        <v>162</v>
      </c>
      <c r="Q36" s="20" t="s">
        <v>162</v>
      </c>
      <c r="R36" s="20" t="s">
        <v>162</v>
      </c>
      <c r="S36" s="20">
        <v>253.70751217609086</v>
      </c>
      <c r="T36" s="20">
        <v>385.54901825178723</v>
      </c>
      <c r="U36" s="20">
        <v>129.79052892204558</v>
      </c>
      <c r="V36" s="20">
        <v>130.96456779704423</v>
      </c>
      <c r="W36" s="20">
        <v>7.4936867230671993</v>
      </c>
      <c r="X36" s="20">
        <v>3.5668352000000003</v>
      </c>
    </row>
    <row r="37" spans="1:24" ht="15.75" x14ac:dyDescent="0.25">
      <c r="A37" s="10"/>
      <c r="B37" s="43"/>
      <c r="C37" s="25"/>
      <c r="D37" s="9"/>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66" t="s">
        <v>162</v>
      </c>
      <c r="G38" s="66" t="s">
        <v>162</v>
      </c>
      <c r="H38" s="66" t="s">
        <v>162</v>
      </c>
      <c r="I38" s="66" t="s">
        <v>162</v>
      </c>
      <c r="J38" s="20" t="s">
        <v>162</v>
      </c>
      <c r="K38" s="20" t="s">
        <v>162</v>
      </c>
      <c r="L38" s="20" t="s">
        <v>162</v>
      </c>
      <c r="M38" s="20" t="s">
        <v>162</v>
      </c>
      <c r="N38" s="20" t="s">
        <v>162</v>
      </c>
      <c r="O38" s="20" t="s">
        <v>162</v>
      </c>
      <c r="P38" s="20" t="s">
        <v>162</v>
      </c>
      <c r="Q38" s="20" t="s">
        <v>162</v>
      </c>
      <c r="R38" s="20" t="s">
        <v>162</v>
      </c>
      <c r="S38" s="20">
        <v>25.820993586240693</v>
      </c>
      <c r="T38" s="20">
        <v>28.849087072227071</v>
      </c>
      <c r="U38" s="20">
        <v>4.1383944717555048</v>
      </c>
      <c r="V38" s="20">
        <v>10.363519008420527</v>
      </c>
      <c r="W38" s="20">
        <v>0</v>
      </c>
      <c r="X38" s="20">
        <v>0.22292720000000002</v>
      </c>
    </row>
    <row r="39" spans="1:24" ht="15.75" x14ac:dyDescent="0.25">
      <c r="A39" s="4" t="s">
        <v>37</v>
      </c>
      <c r="B39" s="4"/>
      <c r="C39" s="40" t="s">
        <v>166</v>
      </c>
      <c r="D39" s="2"/>
      <c r="E39" s="2"/>
      <c r="F39" s="66" t="s">
        <v>162</v>
      </c>
      <c r="G39" s="66" t="s">
        <v>162</v>
      </c>
      <c r="H39" s="66" t="s">
        <v>162</v>
      </c>
      <c r="I39" s="66" t="s">
        <v>162</v>
      </c>
      <c r="J39" s="20" t="s">
        <v>162</v>
      </c>
      <c r="K39" s="20" t="s">
        <v>162</v>
      </c>
      <c r="L39" s="20" t="s">
        <v>162</v>
      </c>
      <c r="M39" s="20" t="s">
        <v>162</v>
      </c>
      <c r="N39" s="20" t="s">
        <v>162</v>
      </c>
      <c r="O39" s="20" t="s">
        <v>162</v>
      </c>
      <c r="P39" s="20" t="s">
        <v>162</v>
      </c>
      <c r="Q39" s="20" t="s">
        <v>162</v>
      </c>
      <c r="R39" s="20" t="s">
        <v>162</v>
      </c>
      <c r="S39" s="20">
        <v>38.843560664023549</v>
      </c>
      <c r="T39" s="20">
        <v>64.110614626569628</v>
      </c>
      <c r="U39" s="20">
        <v>15.304650655136729</v>
      </c>
      <c r="V39" s="20">
        <v>8.4803948648019265</v>
      </c>
      <c r="W39" s="20">
        <v>0.18277284690407805</v>
      </c>
      <c r="X39" s="20">
        <v>0.22292720000000002</v>
      </c>
    </row>
    <row r="40" spans="1:24" ht="15.75" x14ac:dyDescent="0.25">
      <c r="A40" s="4" t="s">
        <v>38</v>
      </c>
      <c r="B40" s="4"/>
      <c r="C40" s="40" t="s">
        <v>39</v>
      </c>
      <c r="D40" s="2"/>
      <c r="E40" s="2"/>
      <c r="F40" s="66" t="s">
        <v>162</v>
      </c>
      <c r="G40" s="66" t="s">
        <v>162</v>
      </c>
      <c r="H40" s="66" t="s">
        <v>162</v>
      </c>
      <c r="I40" s="66" t="s">
        <v>162</v>
      </c>
      <c r="J40" s="20" t="s">
        <v>162</v>
      </c>
      <c r="K40" s="20" t="s">
        <v>162</v>
      </c>
      <c r="L40" s="20" t="s">
        <v>162</v>
      </c>
      <c r="M40" s="20" t="s">
        <v>162</v>
      </c>
      <c r="N40" s="20" t="s">
        <v>162</v>
      </c>
      <c r="O40" s="20" t="s">
        <v>162</v>
      </c>
      <c r="P40" s="20" t="s">
        <v>162</v>
      </c>
      <c r="Q40" s="20" t="s">
        <v>162</v>
      </c>
      <c r="R40" s="20" t="s">
        <v>162</v>
      </c>
      <c r="S40" s="20">
        <v>45.108289576657462</v>
      </c>
      <c r="T40" s="20">
        <v>51.713229694479708</v>
      </c>
      <c r="U40" s="20">
        <v>13.600605872649169</v>
      </c>
      <c r="V40" s="20">
        <v>26.789531895085588</v>
      </c>
      <c r="W40" s="20">
        <v>4.1923521758622897</v>
      </c>
      <c r="X40" s="20">
        <v>2.2292720000000004</v>
      </c>
    </row>
    <row r="41" spans="1:24" ht="15.75" x14ac:dyDescent="0.25">
      <c r="A41" s="4" t="s">
        <v>40</v>
      </c>
      <c r="B41" s="4"/>
      <c r="C41" s="40" t="s">
        <v>41</v>
      </c>
      <c r="D41" s="2"/>
      <c r="E41" s="2"/>
      <c r="F41" s="66" t="s">
        <v>162</v>
      </c>
      <c r="G41" s="66" t="s">
        <v>162</v>
      </c>
      <c r="H41" s="66" t="s">
        <v>162</v>
      </c>
      <c r="I41" s="66" t="s">
        <v>162</v>
      </c>
      <c r="J41" s="20" t="s">
        <v>162</v>
      </c>
      <c r="K41" s="20" t="s">
        <v>162</v>
      </c>
      <c r="L41" s="20" t="s">
        <v>162</v>
      </c>
      <c r="M41" s="20" t="s">
        <v>162</v>
      </c>
      <c r="N41" s="20" t="s">
        <v>162</v>
      </c>
      <c r="O41" s="20" t="s">
        <v>162</v>
      </c>
      <c r="P41" s="20" t="s">
        <v>162</v>
      </c>
      <c r="Q41" s="20" t="s">
        <v>162</v>
      </c>
      <c r="R41" s="20" t="s">
        <v>162</v>
      </c>
      <c r="S41" s="20">
        <v>25.896641028387887</v>
      </c>
      <c r="T41" s="20">
        <v>38.193322923154923</v>
      </c>
      <c r="U41" s="20">
        <v>13.219577225633316</v>
      </c>
      <c r="V41" s="20">
        <v>18.253378307323217</v>
      </c>
      <c r="W41" s="20">
        <v>2.5131266449310732</v>
      </c>
      <c r="X41" s="20">
        <v>0.22292720000000002</v>
      </c>
    </row>
    <row r="42" spans="1:24" ht="15.75" x14ac:dyDescent="0.25">
      <c r="A42" s="4" t="s">
        <v>42</v>
      </c>
      <c r="B42" s="4"/>
      <c r="C42" s="40" t="s">
        <v>43</v>
      </c>
      <c r="D42" s="2"/>
      <c r="E42" s="2"/>
      <c r="F42" s="66" t="s">
        <v>162</v>
      </c>
      <c r="G42" s="66" t="s">
        <v>162</v>
      </c>
      <c r="H42" s="66" t="s">
        <v>162</v>
      </c>
      <c r="I42" s="66" t="s">
        <v>162</v>
      </c>
      <c r="J42" s="20" t="s">
        <v>162</v>
      </c>
      <c r="K42" s="20" t="s">
        <v>162</v>
      </c>
      <c r="L42" s="20" t="s">
        <v>162</v>
      </c>
      <c r="M42" s="20" t="s">
        <v>162</v>
      </c>
      <c r="N42" s="20" t="s">
        <v>162</v>
      </c>
      <c r="O42" s="20" t="s">
        <v>162</v>
      </c>
      <c r="P42" s="20" t="s">
        <v>162</v>
      </c>
      <c r="Q42" s="20" t="s">
        <v>162</v>
      </c>
      <c r="R42" s="20" t="s">
        <v>162</v>
      </c>
      <c r="S42" s="20">
        <v>38.465323453287596</v>
      </c>
      <c r="T42" s="20">
        <v>53.619034586153589</v>
      </c>
      <c r="U42" s="20">
        <v>24.31174450542812</v>
      </c>
      <c r="V42" s="20">
        <v>20.291106182786681</v>
      </c>
      <c r="W42" s="20">
        <v>0</v>
      </c>
      <c r="X42" s="20">
        <v>0</v>
      </c>
    </row>
    <row r="43" spans="1:24" ht="15.75" x14ac:dyDescent="0.25">
      <c r="A43" s="4" t="s">
        <v>44</v>
      </c>
      <c r="B43" s="4"/>
      <c r="C43" s="40" t="s">
        <v>167</v>
      </c>
      <c r="D43" s="2"/>
      <c r="E43" s="2"/>
      <c r="F43" s="66" t="s">
        <v>162</v>
      </c>
      <c r="G43" s="66" t="s">
        <v>162</v>
      </c>
      <c r="H43" s="66" t="s">
        <v>162</v>
      </c>
      <c r="I43" s="66" t="s">
        <v>162</v>
      </c>
      <c r="J43" s="20" t="s">
        <v>162</v>
      </c>
      <c r="K43" s="20" t="s">
        <v>162</v>
      </c>
      <c r="L43" s="20" t="s">
        <v>162</v>
      </c>
      <c r="M43" s="20" t="s">
        <v>162</v>
      </c>
      <c r="N43" s="20" t="s">
        <v>162</v>
      </c>
      <c r="O43" s="20" t="s">
        <v>162</v>
      </c>
      <c r="P43" s="20" t="s">
        <v>162</v>
      </c>
      <c r="Q43" s="20" t="s">
        <v>162</v>
      </c>
      <c r="R43" s="20" t="s">
        <v>162</v>
      </c>
      <c r="S43" s="20">
        <v>26.510225836915087</v>
      </c>
      <c r="T43" s="20">
        <v>39.15312046628447</v>
      </c>
      <c r="U43" s="20">
        <v>17.860717828868069</v>
      </c>
      <c r="V43" s="20">
        <v>13.103299895704113</v>
      </c>
      <c r="W43" s="20">
        <v>0</v>
      </c>
      <c r="X43" s="20">
        <v>0.66878160000000009</v>
      </c>
    </row>
    <row r="44" spans="1:24" ht="15.75" x14ac:dyDescent="0.25">
      <c r="A44" s="4" t="s">
        <v>45</v>
      </c>
      <c r="B44" s="4"/>
      <c r="C44" s="40" t="s">
        <v>46</v>
      </c>
      <c r="D44" s="2"/>
      <c r="E44" s="2"/>
      <c r="F44" s="66" t="s">
        <v>162</v>
      </c>
      <c r="G44" s="66" t="s">
        <v>162</v>
      </c>
      <c r="H44" s="66" t="s">
        <v>162</v>
      </c>
      <c r="I44" s="66" t="s">
        <v>162</v>
      </c>
      <c r="J44" s="20" t="s">
        <v>162</v>
      </c>
      <c r="K44" s="20" t="s">
        <v>162</v>
      </c>
      <c r="L44" s="20" t="s">
        <v>162</v>
      </c>
      <c r="M44" s="20" t="s">
        <v>162</v>
      </c>
      <c r="N44" s="20" t="s">
        <v>162</v>
      </c>
      <c r="O44" s="20" t="s">
        <v>162</v>
      </c>
      <c r="P44" s="20" t="s">
        <v>162</v>
      </c>
      <c r="Q44" s="20" t="s">
        <v>162</v>
      </c>
      <c r="R44" s="20" t="s">
        <v>162</v>
      </c>
      <c r="S44" s="20">
        <v>15.434879955143229</v>
      </c>
      <c r="T44" s="20">
        <v>44.22515403471904</v>
      </c>
      <c r="U44" s="20">
        <v>14.156272649547285</v>
      </c>
      <c r="V44" s="20">
        <v>15.860822194838752</v>
      </c>
      <c r="W44" s="20">
        <v>0</v>
      </c>
      <c r="X44" s="20">
        <v>0</v>
      </c>
    </row>
    <row r="45" spans="1:24" ht="15.75" x14ac:dyDescent="0.25">
      <c r="A45" s="4" t="s">
        <v>47</v>
      </c>
      <c r="B45" s="4"/>
      <c r="C45" s="40" t="s">
        <v>168</v>
      </c>
      <c r="D45" s="2"/>
      <c r="E45" s="2"/>
      <c r="F45" s="66" t="s">
        <v>162</v>
      </c>
      <c r="G45" s="66" t="s">
        <v>162</v>
      </c>
      <c r="H45" s="66" t="s">
        <v>162</v>
      </c>
      <c r="I45" s="66" t="s">
        <v>162</v>
      </c>
      <c r="J45" s="20" t="s">
        <v>162</v>
      </c>
      <c r="K45" s="20" t="s">
        <v>162</v>
      </c>
      <c r="L45" s="20" t="s">
        <v>162</v>
      </c>
      <c r="M45" s="20" t="s">
        <v>162</v>
      </c>
      <c r="N45" s="20" t="s">
        <v>162</v>
      </c>
      <c r="O45" s="20" t="s">
        <v>162</v>
      </c>
      <c r="P45" s="20" t="s">
        <v>162</v>
      </c>
      <c r="Q45" s="20" t="s">
        <v>162</v>
      </c>
      <c r="R45" s="20" t="s">
        <v>162</v>
      </c>
      <c r="S45" s="20">
        <v>22.290779619371847</v>
      </c>
      <c r="T45" s="20">
        <v>41.977352317332318</v>
      </c>
      <c r="U45" s="20">
        <v>18.609544961545055</v>
      </c>
      <c r="V45" s="20">
        <v>12.436729707586091</v>
      </c>
      <c r="W45" s="20">
        <v>0.6054350553697585</v>
      </c>
      <c r="X45" s="20">
        <v>0</v>
      </c>
    </row>
    <row r="46" spans="1:24" ht="15.75" x14ac:dyDescent="0.25">
      <c r="A46" s="4" t="s">
        <v>48</v>
      </c>
      <c r="B46" s="4"/>
      <c r="C46" s="40" t="s">
        <v>169</v>
      </c>
      <c r="D46" s="2"/>
      <c r="E46" s="2"/>
      <c r="F46" s="66" t="s">
        <v>162</v>
      </c>
      <c r="G46" s="66" t="s">
        <v>162</v>
      </c>
      <c r="H46" s="66" t="s">
        <v>162</v>
      </c>
      <c r="I46" s="66" t="s">
        <v>162</v>
      </c>
      <c r="J46" s="20" t="s">
        <v>162</v>
      </c>
      <c r="K46" s="20" t="s">
        <v>162</v>
      </c>
      <c r="L46" s="20" t="s">
        <v>162</v>
      </c>
      <c r="M46" s="20" t="s">
        <v>162</v>
      </c>
      <c r="N46" s="20" t="s">
        <v>162</v>
      </c>
      <c r="O46" s="20" t="s">
        <v>162</v>
      </c>
      <c r="P46" s="20" t="s">
        <v>162</v>
      </c>
      <c r="Q46" s="20" t="s">
        <v>162</v>
      </c>
      <c r="R46" s="20" t="s">
        <v>162</v>
      </c>
      <c r="S46" s="20">
        <v>15.33681845606354</v>
      </c>
      <c r="T46" s="20">
        <v>23.708102530866533</v>
      </c>
      <c r="U46" s="20">
        <v>8.5890207514823356</v>
      </c>
      <c r="V46" s="20">
        <v>5.3857857404973393</v>
      </c>
      <c r="W46" s="20">
        <v>0</v>
      </c>
      <c r="X46" s="20">
        <v>0</v>
      </c>
    </row>
    <row r="47" spans="1:24" ht="15.75" x14ac:dyDescent="0.25">
      <c r="A47" s="10"/>
      <c r="B47" s="43"/>
      <c r="C47" s="2"/>
      <c r="D47" s="9"/>
      <c r="E47" s="9"/>
      <c r="F47" s="55" t="s">
        <v>162</v>
      </c>
      <c r="G47" s="55" t="s">
        <v>162</v>
      </c>
      <c r="H47" s="55" t="s">
        <v>162</v>
      </c>
      <c r="I47" s="55"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56" t="s">
        <v>162</v>
      </c>
      <c r="G48" s="56" t="s">
        <v>162</v>
      </c>
      <c r="H48" s="56" t="s">
        <v>162</v>
      </c>
      <c r="I48" s="56" t="s">
        <v>162</v>
      </c>
      <c r="J48" s="20" t="s">
        <v>162</v>
      </c>
      <c r="K48" s="20" t="s">
        <v>162</v>
      </c>
      <c r="L48" s="20" t="s">
        <v>162</v>
      </c>
      <c r="M48" s="20" t="s">
        <v>162</v>
      </c>
      <c r="N48" s="20" t="s">
        <v>162</v>
      </c>
      <c r="O48" s="20" t="s">
        <v>162</v>
      </c>
      <c r="P48" s="20" t="s">
        <v>162</v>
      </c>
      <c r="Q48" s="20" t="s">
        <v>162</v>
      </c>
      <c r="R48" s="20" t="s">
        <v>162</v>
      </c>
      <c r="S48" s="20">
        <v>18.855825394466134</v>
      </c>
      <c r="T48" s="20">
        <v>29.88335166611667</v>
      </c>
      <c r="U48" s="20">
        <v>4.5670516996483395</v>
      </c>
      <c r="V48" s="20">
        <v>8.3612739566591614</v>
      </c>
      <c r="W48" s="20">
        <v>0.22846605863009756</v>
      </c>
      <c r="X48" s="20">
        <v>0.22292720000000002</v>
      </c>
    </row>
    <row r="49" spans="1:24" ht="15.75" x14ac:dyDescent="0.25">
      <c r="A49" s="4">
        <v>923</v>
      </c>
      <c r="B49" s="1"/>
      <c r="C49" s="40" t="s">
        <v>50</v>
      </c>
      <c r="D49" s="2"/>
      <c r="E49" s="2"/>
      <c r="F49" s="56" t="s">
        <v>162</v>
      </c>
      <c r="G49" s="56" t="s">
        <v>162</v>
      </c>
      <c r="H49" s="56" t="s">
        <v>162</v>
      </c>
      <c r="I49" s="56" t="s">
        <v>162</v>
      </c>
      <c r="J49" s="20" t="s">
        <v>162</v>
      </c>
      <c r="K49" s="20" t="s">
        <v>162</v>
      </c>
      <c r="L49" s="20" t="s">
        <v>162</v>
      </c>
      <c r="M49" s="20" t="s">
        <v>162</v>
      </c>
      <c r="N49" s="20" t="s">
        <v>162</v>
      </c>
      <c r="O49" s="20" t="s">
        <v>162</v>
      </c>
      <c r="P49" s="20" t="s">
        <v>162</v>
      </c>
      <c r="Q49" s="20" t="s">
        <v>162</v>
      </c>
      <c r="R49" s="20" t="s">
        <v>162</v>
      </c>
      <c r="S49" s="20">
        <v>58.797674848182204</v>
      </c>
      <c r="T49" s="20">
        <v>55.271099897459905</v>
      </c>
      <c r="U49" s="20">
        <v>2.360260785681529</v>
      </c>
      <c r="V49" s="20">
        <v>8.8149472025645856</v>
      </c>
      <c r="W49" s="20">
        <v>0.88720986101354549</v>
      </c>
      <c r="X49" s="20">
        <v>7.3565976000000006</v>
      </c>
    </row>
    <row r="50" spans="1:24" ht="15.75" x14ac:dyDescent="0.25">
      <c r="A50" s="73">
        <v>922</v>
      </c>
      <c r="B50" s="73"/>
      <c r="C50" s="69" t="s">
        <v>51</v>
      </c>
      <c r="D50" s="69"/>
      <c r="E50" s="69"/>
      <c r="F50" s="70"/>
      <c r="G50" s="70"/>
      <c r="H50" s="70"/>
      <c r="I50" s="70"/>
      <c r="J50" s="71"/>
      <c r="K50" s="71"/>
      <c r="L50" s="71"/>
      <c r="M50" s="71"/>
      <c r="N50" s="71"/>
      <c r="O50" s="71"/>
      <c r="P50" s="71"/>
      <c r="Q50" s="71"/>
      <c r="R50" s="71"/>
      <c r="S50" s="71"/>
      <c r="T50" s="71"/>
      <c r="U50" s="71"/>
      <c r="V50" s="71"/>
      <c r="W50" s="71"/>
      <c r="X50" s="71"/>
    </row>
  </sheetData>
  <mergeCells count="2">
    <mergeCell ref="A1:E1"/>
    <mergeCell ref="A26:E26"/>
  </mergeCells>
  <conditionalFormatting sqref="F6:Q6">
    <cfRule type="cellIs" dxfId="332" priority="14" stopIfTrue="1" operator="equal">
      <formula>TRUE</formula>
    </cfRule>
    <cfRule type="cellIs" dxfId="331" priority="15" stopIfTrue="1" operator="equal">
      <formula>FALSE</formula>
    </cfRule>
  </conditionalFormatting>
  <conditionalFormatting sqref="L4:X4">
    <cfRule type="cellIs" dxfId="330" priority="16" stopIfTrue="1" operator="equal">
      <formula>TRUE</formula>
    </cfRule>
    <cfRule type="cellIs" dxfId="329" priority="17" stopIfTrue="1" operator="notEqual">
      <formula>TRUE</formula>
    </cfRule>
  </conditionalFormatting>
  <conditionalFormatting sqref="F2:X2">
    <cfRule type="cellIs" dxfId="328" priority="18" stopIfTrue="1" operator="equal">
      <formula>FALSE</formula>
    </cfRule>
  </conditionalFormatting>
  <conditionalFormatting sqref="R6:X6">
    <cfRule type="cellIs" dxfId="327" priority="12" stopIfTrue="1" operator="equal">
      <formula>TRUE</formula>
    </cfRule>
    <cfRule type="cellIs" dxfId="326" priority="13" stopIfTrue="1" operator="equal">
      <formula>FALSE</formula>
    </cfRule>
  </conditionalFormatting>
  <conditionalFormatting sqref="L29:R29">
    <cfRule type="cellIs" dxfId="325" priority="7" stopIfTrue="1" operator="equal">
      <formula>TRUE</formula>
    </cfRule>
    <cfRule type="cellIs" dxfId="324" priority="8" stopIfTrue="1" operator="notEqual">
      <formula>TRUE</formula>
    </cfRule>
  </conditionalFormatting>
  <conditionalFormatting sqref="F27:X27">
    <cfRule type="cellIs" dxfId="323" priority="9" stopIfTrue="1" operator="equal">
      <formula>FALSE</formula>
    </cfRule>
  </conditionalFormatting>
  <conditionalFormatting sqref="F31:X31">
    <cfRule type="cellIs" dxfId="322" priority="1" stopIfTrue="1" operator="equal">
      <formula>TRUE</formula>
    </cfRule>
    <cfRule type="cellIs" dxfId="321" priority="2" stopIfTrue="1" operator="equal">
      <formula>FALSE</formula>
    </cfRule>
  </conditionalFormatting>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F1" sqref="F1"/>
    </sheetView>
  </sheetViews>
  <sheetFormatPr defaultRowHeight="15" x14ac:dyDescent="0.2"/>
  <cols>
    <col min="1" max="4" width="8.88671875" style="30"/>
    <col min="5" max="5" width="22.6640625" style="30" customWidth="1"/>
    <col min="6" max="16384" width="8.88671875" style="30"/>
  </cols>
  <sheetData>
    <row r="1" spans="1:24" s="2" customFormat="1" ht="39" customHeight="1" x14ac:dyDescent="0.25">
      <c r="A1" s="17" t="s">
        <v>79</v>
      </c>
      <c r="B1" s="17"/>
      <c r="C1" s="17"/>
      <c r="D1" s="17"/>
      <c r="E1" s="17"/>
      <c r="G1" s="4"/>
      <c r="H1" s="4"/>
    </row>
    <row r="2" spans="1:24" s="5" customFormat="1" ht="30.75" customHeight="1" x14ac:dyDescent="0.2">
      <c r="A2" s="79" t="s">
        <v>2</v>
      </c>
      <c r="B2" s="8"/>
      <c r="C2" s="9"/>
      <c r="D2" s="9"/>
      <c r="E2" s="9"/>
      <c r="F2" s="9"/>
      <c r="G2" s="9"/>
      <c r="I2" s="9"/>
      <c r="J2" s="9"/>
      <c r="K2" s="9"/>
      <c r="L2" s="9"/>
      <c r="M2" s="9"/>
      <c r="N2" s="9"/>
      <c r="O2" s="9"/>
      <c r="P2" s="9"/>
      <c r="Q2" s="9"/>
      <c r="R2" s="9"/>
      <c r="S2" s="9"/>
      <c r="T2" s="9"/>
      <c r="U2" s="9"/>
      <c r="V2" s="9"/>
      <c r="W2" s="9"/>
      <c r="X2" s="9"/>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53">
        <f>F11+F23+F24+F7</f>
        <v>2310.6117920000002</v>
      </c>
      <c r="G5" s="53">
        <f>G11+G23+G24+G7</f>
        <v>2394.6855339999997</v>
      </c>
      <c r="H5" s="53">
        <f>H11+H23+H24+H7</f>
        <v>2452.4046149999999</v>
      </c>
      <c r="I5" s="53">
        <f>I11+I23+I24+I7</f>
        <v>2517.7942849999999</v>
      </c>
      <c r="J5" s="20">
        <f t="shared" ref="J5:V5" si="0">SUM(J11,J23:J24,J7)</f>
        <v>2579.9474510599998</v>
      </c>
      <c r="K5" s="20">
        <f t="shared" si="0"/>
        <v>2689.6139499999999</v>
      </c>
      <c r="L5" s="20">
        <f t="shared" si="0"/>
        <v>2836.9688480000004</v>
      </c>
      <c r="M5" s="20">
        <f t="shared" si="0"/>
        <v>3228.3309952600002</v>
      </c>
      <c r="N5" s="20">
        <f t="shared" si="0"/>
        <v>3557.5824190100002</v>
      </c>
      <c r="O5" s="20">
        <f t="shared" si="0"/>
        <v>3774.0895750000004</v>
      </c>
      <c r="P5" s="20">
        <f t="shared" si="0"/>
        <v>3941.0267049999993</v>
      </c>
      <c r="Q5" s="20">
        <f t="shared" si="0"/>
        <v>4026.6875789999999</v>
      </c>
      <c r="R5" s="20">
        <f t="shared" si="0"/>
        <v>4234.4436619999997</v>
      </c>
      <c r="S5" s="20">
        <f t="shared" si="0"/>
        <v>4697.6782249999997</v>
      </c>
      <c r="T5" s="20">
        <f t="shared" si="0"/>
        <v>4924.7733250000001</v>
      </c>
      <c r="U5" s="20">
        <f t="shared" si="0"/>
        <v>4918.3788949999998</v>
      </c>
      <c r="V5" s="20">
        <f t="shared" si="0"/>
        <v>4911.948089999999</v>
      </c>
      <c r="W5" s="20"/>
      <c r="X5" s="20"/>
    </row>
    <row r="6" spans="1:24" s="5" customFormat="1" ht="15.75" x14ac:dyDescent="0.25">
      <c r="A6" s="94"/>
      <c r="B6" s="17"/>
      <c r="C6" s="18"/>
      <c r="D6" s="18"/>
      <c r="E6" s="18"/>
      <c r="F6" s="54"/>
      <c r="G6" s="54"/>
      <c r="H6" s="54"/>
      <c r="I6" s="54"/>
      <c r="J6" s="23"/>
      <c r="K6" s="23"/>
      <c r="L6" s="23"/>
      <c r="M6" s="23"/>
      <c r="N6" s="23"/>
      <c r="O6" s="23"/>
      <c r="P6" s="23"/>
      <c r="Q6" s="23"/>
      <c r="R6" s="23"/>
      <c r="S6" s="23"/>
      <c r="T6" s="23"/>
      <c r="U6" s="23"/>
      <c r="V6" s="23"/>
      <c r="W6" s="64"/>
      <c r="X6" s="64"/>
    </row>
    <row r="7" spans="1:24" s="5" customFormat="1" ht="15.75" x14ac:dyDescent="0.25">
      <c r="A7" s="4"/>
      <c r="B7" s="4"/>
      <c r="C7" s="2" t="s">
        <v>33</v>
      </c>
      <c r="D7" s="2"/>
      <c r="E7" s="2"/>
      <c r="F7" s="23">
        <v>0</v>
      </c>
      <c r="G7" s="23">
        <v>0</v>
      </c>
      <c r="H7" s="23">
        <v>0</v>
      </c>
      <c r="I7" s="23">
        <v>0</v>
      </c>
      <c r="J7" s="23">
        <f>'2000-01'!$M7</f>
        <v>0</v>
      </c>
      <c r="K7" s="23">
        <f>'2001-02'!$M7</f>
        <v>0</v>
      </c>
      <c r="L7" s="23">
        <f>'2002-03'!$M7</f>
        <v>0</v>
      </c>
      <c r="M7" s="23">
        <f>'2003-04'!$M7</f>
        <v>0</v>
      </c>
      <c r="N7" s="23">
        <f>'2004-05'!$M7</f>
        <v>0</v>
      </c>
      <c r="O7" s="23">
        <f>'2005-06'!$M7</f>
        <v>0</v>
      </c>
      <c r="P7" s="23">
        <f>'2006-07'!$M7</f>
        <v>0</v>
      </c>
      <c r="Q7" s="23">
        <f>'2007-08'!$M7</f>
        <v>0</v>
      </c>
      <c r="R7" s="23">
        <f>'2008-09'!$M7</f>
        <v>0</v>
      </c>
      <c r="S7" s="23">
        <f>'2009-10'!$M7</f>
        <v>0</v>
      </c>
      <c r="T7" s="23">
        <f>'2010-11'!$M7</f>
        <v>0</v>
      </c>
      <c r="U7" s="23">
        <f>'2011-12'!$M7</f>
        <v>0</v>
      </c>
      <c r="V7" s="23">
        <f>'2012-13'!$M7</f>
        <v>0</v>
      </c>
      <c r="W7" s="149"/>
      <c r="X7" s="149"/>
    </row>
    <row r="8" spans="1:24" s="5" customFormat="1" ht="15.75" x14ac:dyDescent="0.25">
      <c r="A8" s="8"/>
      <c r="B8" s="25"/>
      <c r="C8" s="18"/>
      <c r="D8" s="26"/>
      <c r="E8" s="26"/>
      <c r="F8" s="55"/>
      <c r="G8" s="55"/>
      <c r="H8" s="55"/>
      <c r="I8" s="55"/>
      <c r="J8" s="20"/>
      <c r="K8" s="20"/>
      <c r="L8" s="20"/>
      <c r="M8" s="20"/>
      <c r="N8" s="20"/>
      <c r="O8" s="20"/>
      <c r="P8" s="20"/>
      <c r="Q8" s="20"/>
      <c r="R8" s="20"/>
      <c r="S8" s="20"/>
      <c r="T8" s="20"/>
      <c r="U8" s="20"/>
      <c r="V8" s="20"/>
      <c r="W8" s="20"/>
      <c r="X8" s="20"/>
    </row>
    <row r="9" spans="1:24" s="5" customFormat="1" ht="15.75" x14ac:dyDescent="0.25">
      <c r="A9" s="94">
        <v>941</v>
      </c>
      <c r="B9" s="17"/>
      <c r="C9" s="18" t="s">
        <v>34</v>
      </c>
      <c r="D9" s="18"/>
      <c r="E9" s="18"/>
      <c r="F9" s="56">
        <f>F11+F23</f>
        <v>2064.6394880000003</v>
      </c>
      <c r="G9" s="56">
        <f>G11+G23</f>
        <v>2107.7121729999999</v>
      </c>
      <c r="H9" s="56">
        <f>H11+H23</f>
        <v>2149.6915909999998</v>
      </c>
      <c r="I9" s="56">
        <f>I11+I23</f>
        <v>2211.2040569999999</v>
      </c>
      <c r="J9" s="20">
        <f t="shared" ref="J9:V9" si="1">SUM(J11,J23)</f>
        <v>2269.9435730599998</v>
      </c>
      <c r="K9" s="20">
        <f t="shared" si="1"/>
        <v>2373.7890480000001</v>
      </c>
      <c r="L9" s="20">
        <f t="shared" si="1"/>
        <v>2515.3811400000004</v>
      </c>
      <c r="M9" s="20">
        <f t="shared" si="1"/>
        <v>2891.1079582600005</v>
      </c>
      <c r="N9" s="20">
        <f t="shared" si="1"/>
        <v>3200.0495460100001</v>
      </c>
      <c r="O9" s="20">
        <f t="shared" si="1"/>
        <v>3406.3127060000006</v>
      </c>
      <c r="P9" s="20">
        <f t="shared" si="1"/>
        <v>3568.4191159999996</v>
      </c>
      <c r="Q9" s="20">
        <f t="shared" si="1"/>
        <v>3660.2096689999998</v>
      </c>
      <c r="R9" s="20">
        <f t="shared" si="1"/>
        <v>3871.2933479999997</v>
      </c>
      <c r="S9" s="20">
        <f t="shared" si="1"/>
        <v>4317.9977839999992</v>
      </c>
      <c r="T9" s="20">
        <f t="shared" si="1"/>
        <v>4537.3348729999998</v>
      </c>
      <c r="U9" s="20">
        <f t="shared" si="1"/>
        <v>4534.8784079999996</v>
      </c>
      <c r="V9" s="20">
        <f t="shared" si="1"/>
        <v>4532.4849689999992</v>
      </c>
      <c r="W9" s="20"/>
      <c r="X9" s="20"/>
    </row>
    <row r="10" spans="1:24" s="5" customFormat="1" ht="15.75" x14ac:dyDescent="0.25">
      <c r="A10" s="8"/>
      <c r="B10" s="25"/>
      <c r="C10" s="26"/>
      <c r="D10" s="26"/>
      <c r="E10" s="26"/>
      <c r="F10" s="55"/>
      <c r="G10" s="55"/>
      <c r="H10" s="55"/>
      <c r="I10" s="55"/>
      <c r="J10" s="20"/>
      <c r="K10" s="20"/>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56">
        <f t="shared" ref="F11:V11" si="2">SUM(F13:F21)</f>
        <v>1977.2827580000001</v>
      </c>
      <c r="G11" s="56">
        <f t="shared" si="2"/>
        <v>2013.653462</v>
      </c>
      <c r="H11" s="56">
        <f t="shared" si="2"/>
        <v>2046.3778799999998</v>
      </c>
      <c r="I11" s="56">
        <f t="shared" si="2"/>
        <v>2103.0342139999998</v>
      </c>
      <c r="J11" s="20">
        <f t="shared" si="2"/>
        <v>2150.96102406</v>
      </c>
      <c r="K11" s="20">
        <f t="shared" si="2"/>
        <v>2250.0643720000003</v>
      </c>
      <c r="L11" s="20">
        <f t="shared" si="2"/>
        <v>2384.3854340000003</v>
      </c>
      <c r="M11" s="20">
        <f t="shared" si="2"/>
        <v>2745.9872092600003</v>
      </c>
      <c r="N11" s="20">
        <f t="shared" si="2"/>
        <v>3039.5921460100003</v>
      </c>
      <c r="O11" s="20">
        <f t="shared" si="2"/>
        <v>3229.8402160000005</v>
      </c>
      <c r="P11" s="20">
        <f t="shared" si="2"/>
        <v>3384.6566729999995</v>
      </c>
      <c r="Q11" s="20">
        <f t="shared" si="2"/>
        <v>3471.3048879999997</v>
      </c>
      <c r="R11" s="20">
        <f t="shared" si="2"/>
        <v>3671.6925609999998</v>
      </c>
      <c r="S11" s="20">
        <f t="shared" si="2"/>
        <v>4095.3288869999997</v>
      </c>
      <c r="T11" s="20">
        <f t="shared" si="2"/>
        <v>4299.4764100000002</v>
      </c>
      <c r="U11" s="20">
        <f t="shared" si="2"/>
        <v>4288.8172759999998</v>
      </c>
      <c r="V11" s="20">
        <f t="shared" si="2"/>
        <v>4281.2685299999994</v>
      </c>
      <c r="W11" s="20"/>
      <c r="X11" s="20"/>
    </row>
    <row r="12" spans="1:24" s="5" customFormat="1" ht="15.75" x14ac:dyDescent="0.25">
      <c r="A12" s="10"/>
      <c r="B12" s="43"/>
      <c r="C12" s="25"/>
      <c r="D12" s="9"/>
      <c r="E12" s="9"/>
      <c r="F12" s="55"/>
      <c r="G12" s="55"/>
      <c r="H12" s="55"/>
      <c r="I12" s="55"/>
      <c r="J12" s="20"/>
      <c r="K12" s="20"/>
      <c r="L12" s="20"/>
      <c r="M12" s="20"/>
      <c r="N12" s="20"/>
      <c r="O12" s="20"/>
      <c r="P12" s="20"/>
      <c r="Q12" s="20"/>
      <c r="R12" s="20"/>
      <c r="S12" s="20"/>
      <c r="T12" s="20"/>
      <c r="U12" s="20"/>
      <c r="V12" s="20"/>
      <c r="W12" s="20"/>
      <c r="X12" s="20"/>
    </row>
    <row r="13" spans="1:24" s="5" customFormat="1" ht="15.75" x14ac:dyDescent="0.25">
      <c r="A13" s="4" t="s">
        <v>36</v>
      </c>
      <c r="B13" s="4"/>
      <c r="C13" s="40" t="s">
        <v>164</v>
      </c>
      <c r="D13" s="2"/>
      <c r="E13" s="2"/>
      <c r="F13" s="56">
        <v>132.13964999999999</v>
      </c>
      <c r="G13" s="56">
        <v>139.120879</v>
      </c>
      <c r="H13" s="56">
        <v>144.08094199999999</v>
      </c>
      <c r="I13" s="56">
        <v>151.70232799999999</v>
      </c>
      <c r="J13" s="20">
        <v>155.47344799999999</v>
      </c>
      <c r="K13" s="20">
        <v>160.67746199999999</v>
      </c>
      <c r="L13" s="20">
        <v>170.87311799999998</v>
      </c>
      <c r="M13" s="20">
        <v>187.60443099999998</v>
      </c>
      <c r="N13" s="20">
        <v>201.48368999999997</v>
      </c>
      <c r="O13" s="20">
        <v>210.33748900000001</v>
      </c>
      <c r="P13" s="20">
        <v>216.43165699999997</v>
      </c>
      <c r="Q13" s="20">
        <v>220.60486599999999</v>
      </c>
      <c r="R13" s="20">
        <v>231.49587299999999</v>
      </c>
      <c r="S13" s="20">
        <v>255.32509100000004</v>
      </c>
      <c r="T13" s="20">
        <v>268.31342000000006</v>
      </c>
      <c r="U13" s="20">
        <v>267.48330899999996</v>
      </c>
      <c r="V13" s="20">
        <v>269.65601700000002</v>
      </c>
      <c r="W13" s="20"/>
      <c r="X13" s="20"/>
    </row>
    <row r="14" spans="1:24" s="5" customFormat="1" ht="15.75" x14ac:dyDescent="0.25">
      <c r="A14" s="4" t="s">
        <v>37</v>
      </c>
      <c r="B14" s="4"/>
      <c r="C14" s="40" t="s">
        <v>166</v>
      </c>
      <c r="D14" s="2"/>
      <c r="E14" s="2"/>
      <c r="F14" s="56">
        <v>350.82081099999999</v>
      </c>
      <c r="G14" s="56">
        <v>367.132881</v>
      </c>
      <c r="H14" s="56">
        <v>373.86398300000002</v>
      </c>
      <c r="I14" s="56">
        <v>380.82894399999998</v>
      </c>
      <c r="J14" s="20">
        <v>382.95426599999996</v>
      </c>
      <c r="K14" s="20">
        <v>394.02762899999999</v>
      </c>
      <c r="L14" s="20">
        <v>401.19034899999997</v>
      </c>
      <c r="M14" s="20">
        <v>436.45291499999996</v>
      </c>
      <c r="N14" s="20">
        <v>468.76739800000001</v>
      </c>
      <c r="O14" s="20">
        <v>490.902196</v>
      </c>
      <c r="P14" s="20">
        <v>506.199836</v>
      </c>
      <c r="Q14" s="20">
        <v>516.80950400000006</v>
      </c>
      <c r="R14" s="20">
        <v>544.49549200000001</v>
      </c>
      <c r="S14" s="20">
        <v>605.540209</v>
      </c>
      <c r="T14" s="20">
        <v>636.33769900000004</v>
      </c>
      <c r="U14" s="20">
        <v>638.40051900000003</v>
      </c>
      <c r="V14" s="20">
        <v>637.51822300000003</v>
      </c>
      <c r="W14" s="20"/>
      <c r="X14" s="20"/>
    </row>
    <row r="15" spans="1:24" s="5" customFormat="1" ht="15.75" x14ac:dyDescent="0.25">
      <c r="A15" s="4" t="s">
        <v>38</v>
      </c>
      <c r="B15" s="4"/>
      <c r="C15" s="40" t="s">
        <v>39</v>
      </c>
      <c r="D15" s="2"/>
      <c r="E15" s="2"/>
      <c r="F15" s="56">
        <v>199.14464000000001</v>
      </c>
      <c r="G15" s="56">
        <v>204.86170000000001</v>
      </c>
      <c r="H15" s="56">
        <v>213.17486700000001</v>
      </c>
      <c r="I15" s="56">
        <v>217.28855100000001</v>
      </c>
      <c r="J15" s="20">
        <v>221.63807506000001</v>
      </c>
      <c r="K15" s="20">
        <v>231.86987900000003</v>
      </c>
      <c r="L15" s="20">
        <v>241.71538800000002</v>
      </c>
      <c r="M15" s="20">
        <v>268.781993</v>
      </c>
      <c r="N15" s="20">
        <v>292.62079900000003</v>
      </c>
      <c r="O15" s="20">
        <v>310.33110599999998</v>
      </c>
      <c r="P15" s="20">
        <v>323.31541699999997</v>
      </c>
      <c r="Q15" s="20">
        <v>330.51566200000002</v>
      </c>
      <c r="R15" s="20">
        <v>350.23985499999998</v>
      </c>
      <c r="S15" s="20">
        <v>393.61618199999998</v>
      </c>
      <c r="T15" s="20">
        <v>414.636054</v>
      </c>
      <c r="U15" s="20">
        <v>412.06180799999998</v>
      </c>
      <c r="V15" s="20">
        <v>414.20088399999997</v>
      </c>
      <c r="W15" s="20"/>
      <c r="X15" s="20"/>
    </row>
    <row r="16" spans="1:24" s="5" customFormat="1" ht="15.75" x14ac:dyDescent="0.25">
      <c r="A16" s="4" t="s">
        <v>40</v>
      </c>
      <c r="B16" s="4"/>
      <c r="C16" s="40" t="s">
        <v>41</v>
      </c>
      <c r="D16" s="2"/>
      <c r="E16" s="2"/>
      <c r="F16" s="56">
        <v>138.69772</v>
      </c>
      <c r="G16" s="56">
        <v>139.03980100000001</v>
      </c>
      <c r="H16" s="56">
        <v>146.70044799999999</v>
      </c>
      <c r="I16" s="56">
        <v>154.15250599999999</v>
      </c>
      <c r="J16" s="20">
        <v>159.73850299999998</v>
      </c>
      <c r="K16" s="20">
        <v>164.88899800000002</v>
      </c>
      <c r="L16" s="20">
        <v>182.80324200000001</v>
      </c>
      <c r="M16" s="20">
        <v>201.64055799999997</v>
      </c>
      <c r="N16" s="20">
        <v>225.783952</v>
      </c>
      <c r="O16" s="20">
        <v>239.992762</v>
      </c>
      <c r="P16" s="20">
        <v>252.44721299999998</v>
      </c>
      <c r="Q16" s="20">
        <v>259.12140500000004</v>
      </c>
      <c r="R16" s="20">
        <v>279.88802299999998</v>
      </c>
      <c r="S16" s="20">
        <v>314.00270600000005</v>
      </c>
      <c r="T16" s="20">
        <v>330.97358999999994</v>
      </c>
      <c r="U16" s="20">
        <v>331.16811400000006</v>
      </c>
      <c r="V16" s="20">
        <v>333.24033900000001</v>
      </c>
      <c r="W16" s="20"/>
      <c r="X16" s="20"/>
    </row>
    <row r="17" spans="1:24" s="5" customFormat="1" ht="15.75" x14ac:dyDescent="0.25">
      <c r="A17" s="4" t="s">
        <v>42</v>
      </c>
      <c r="B17" s="4"/>
      <c r="C17" s="40" t="s">
        <v>43</v>
      </c>
      <c r="D17" s="2"/>
      <c r="E17" s="2"/>
      <c r="F17" s="56">
        <v>222.55317299999999</v>
      </c>
      <c r="G17" s="56">
        <v>229.52928600000001</v>
      </c>
      <c r="H17" s="56">
        <v>232.964585</v>
      </c>
      <c r="I17" s="56">
        <v>243.803933</v>
      </c>
      <c r="J17" s="20">
        <v>252.50828399999997</v>
      </c>
      <c r="K17" s="20">
        <v>267.13183099999998</v>
      </c>
      <c r="L17" s="20">
        <v>281.92298399999999</v>
      </c>
      <c r="M17" s="20">
        <v>315.258824</v>
      </c>
      <c r="N17" s="20">
        <v>335.70128799999998</v>
      </c>
      <c r="O17" s="20">
        <v>355.234422</v>
      </c>
      <c r="P17" s="20">
        <v>373.78547199999997</v>
      </c>
      <c r="Q17" s="20">
        <v>383.576413</v>
      </c>
      <c r="R17" s="20">
        <v>405.96141800000004</v>
      </c>
      <c r="S17" s="20">
        <v>456.017518</v>
      </c>
      <c r="T17" s="20">
        <v>471.38000799999998</v>
      </c>
      <c r="U17" s="20">
        <v>467.50769000000003</v>
      </c>
      <c r="V17" s="20">
        <v>464.37379100000004</v>
      </c>
      <c r="W17" s="20"/>
      <c r="X17" s="20"/>
    </row>
    <row r="18" spans="1:24" s="5" customFormat="1" ht="15.75" x14ac:dyDescent="0.25">
      <c r="A18" s="4" t="s">
        <v>44</v>
      </c>
      <c r="B18" s="4"/>
      <c r="C18" s="40" t="s">
        <v>167</v>
      </c>
      <c r="D18" s="2"/>
      <c r="E18" s="2"/>
      <c r="F18" s="56">
        <v>161.558558</v>
      </c>
      <c r="G18" s="56">
        <v>161.06034299999999</v>
      </c>
      <c r="H18" s="56">
        <v>167.46988899999999</v>
      </c>
      <c r="I18" s="56">
        <v>176.080376</v>
      </c>
      <c r="J18" s="20">
        <v>182.07454199999998</v>
      </c>
      <c r="K18" s="20">
        <v>191.35075400000002</v>
      </c>
      <c r="L18" s="20">
        <v>209.011797</v>
      </c>
      <c r="M18" s="20">
        <v>249.86232900000002</v>
      </c>
      <c r="N18" s="20">
        <v>282.93917200000004</v>
      </c>
      <c r="O18" s="20">
        <v>304.46233699999999</v>
      </c>
      <c r="P18" s="20">
        <v>322.27401799999996</v>
      </c>
      <c r="Q18" s="20">
        <v>334.89466999999996</v>
      </c>
      <c r="R18" s="20">
        <v>357.23846899999995</v>
      </c>
      <c r="S18" s="20">
        <v>401.82092599999999</v>
      </c>
      <c r="T18" s="20">
        <v>423.16880700000002</v>
      </c>
      <c r="U18" s="20">
        <v>422.06447499999996</v>
      </c>
      <c r="V18" s="20">
        <v>423.49779799999999</v>
      </c>
      <c r="W18" s="20"/>
      <c r="X18" s="20"/>
    </row>
    <row r="19" spans="1:24" s="5" customFormat="1" ht="15.75" x14ac:dyDescent="0.25">
      <c r="A19" s="4" t="s">
        <v>45</v>
      </c>
      <c r="B19" s="4"/>
      <c r="C19" s="40" t="s">
        <v>46</v>
      </c>
      <c r="D19" s="2"/>
      <c r="E19" s="2"/>
      <c r="F19" s="56">
        <v>397.75435499999998</v>
      </c>
      <c r="G19" s="56">
        <v>399.30028600000003</v>
      </c>
      <c r="H19" s="56">
        <v>383.60267399999998</v>
      </c>
      <c r="I19" s="56">
        <v>380.09460000000001</v>
      </c>
      <c r="J19" s="20">
        <v>389.31864400000006</v>
      </c>
      <c r="K19" s="20">
        <v>414.91211299999998</v>
      </c>
      <c r="L19" s="20">
        <v>435.44796900000006</v>
      </c>
      <c r="M19" s="20">
        <v>529.10975135000012</v>
      </c>
      <c r="N19" s="20">
        <v>598.88055101000009</v>
      </c>
      <c r="O19" s="20">
        <v>634.32257400000003</v>
      </c>
      <c r="P19" s="20">
        <v>666.59790199999998</v>
      </c>
      <c r="Q19" s="20">
        <v>679.03706499999976</v>
      </c>
      <c r="R19" s="20">
        <v>701.01520000000005</v>
      </c>
      <c r="S19" s="20">
        <v>759.83487700000001</v>
      </c>
      <c r="T19" s="20">
        <v>789.96059999999989</v>
      </c>
      <c r="U19" s="20">
        <v>787.64460400000007</v>
      </c>
      <c r="V19" s="20">
        <v>776.81005099999993</v>
      </c>
      <c r="W19" s="20"/>
      <c r="X19" s="20"/>
    </row>
    <row r="20" spans="1:24" s="5" customFormat="1" ht="15.75" x14ac:dyDescent="0.25">
      <c r="A20" s="4" t="s">
        <v>47</v>
      </c>
      <c r="B20" s="4"/>
      <c r="C20" s="40" t="s">
        <v>168</v>
      </c>
      <c r="D20" s="2"/>
      <c r="E20" s="2"/>
      <c r="F20" s="56">
        <v>218.37853100000001</v>
      </c>
      <c r="G20" s="56">
        <v>216.04743300000001</v>
      </c>
      <c r="H20" s="56">
        <v>221.05507399999999</v>
      </c>
      <c r="I20" s="56">
        <v>229.98456899999999</v>
      </c>
      <c r="J20" s="20">
        <v>234.55030699999998</v>
      </c>
      <c r="K20" s="20">
        <v>246.64964800000001</v>
      </c>
      <c r="L20" s="20">
        <v>268.48639800000001</v>
      </c>
      <c r="M20" s="20">
        <v>326.68384891000005</v>
      </c>
      <c r="N20" s="20">
        <v>373.08997199999999</v>
      </c>
      <c r="O20" s="20">
        <v>402.78706699999998</v>
      </c>
      <c r="P20" s="20">
        <v>425.75884799999994</v>
      </c>
      <c r="Q20" s="20">
        <v>439.59835299999997</v>
      </c>
      <c r="R20" s="20">
        <v>470.82888700000001</v>
      </c>
      <c r="S20" s="20">
        <v>536.20021200000008</v>
      </c>
      <c r="T20" s="20">
        <v>569.21123699999998</v>
      </c>
      <c r="U20" s="20">
        <v>566.29766199999995</v>
      </c>
      <c r="V20" s="20">
        <v>564.60854599999993</v>
      </c>
      <c r="W20" s="20"/>
      <c r="X20" s="20"/>
    </row>
    <row r="21" spans="1:24" s="5" customFormat="1" ht="15.75" x14ac:dyDescent="0.25">
      <c r="A21" s="4" t="s">
        <v>48</v>
      </c>
      <c r="B21" s="4"/>
      <c r="C21" s="40" t="s">
        <v>169</v>
      </c>
      <c r="D21" s="2"/>
      <c r="E21" s="2"/>
      <c r="F21" s="56">
        <v>156.23532</v>
      </c>
      <c r="G21" s="56">
        <v>157.56085300000001</v>
      </c>
      <c r="H21" s="56">
        <v>163.465418</v>
      </c>
      <c r="I21" s="56">
        <v>169.09840700000001</v>
      </c>
      <c r="J21" s="20">
        <v>172.70495500000001</v>
      </c>
      <c r="K21" s="20">
        <v>178.55605800000004</v>
      </c>
      <c r="L21" s="20">
        <v>192.93418899999998</v>
      </c>
      <c r="M21" s="20">
        <v>230.59255899999999</v>
      </c>
      <c r="N21" s="20">
        <v>260.32532400000002</v>
      </c>
      <c r="O21" s="20">
        <v>281.47026299999999</v>
      </c>
      <c r="P21" s="20">
        <v>297.84630999999996</v>
      </c>
      <c r="Q21" s="20">
        <v>307.14694999999995</v>
      </c>
      <c r="R21" s="20">
        <v>330.52934400000004</v>
      </c>
      <c r="S21" s="20">
        <v>372.97116599999998</v>
      </c>
      <c r="T21" s="20">
        <v>395.49499500000002</v>
      </c>
      <c r="U21" s="20">
        <v>396.18909499999995</v>
      </c>
      <c r="V21" s="20">
        <v>397.36288099999996</v>
      </c>
      <c r="W21" s="20"/>
      <c r="X21" s="20"/>
    </row>
    <row r="22" spans="1:24" s="5" customFormat="1" ht="15.75" x14ac:dyDescent="0.25">
      <c r="A22" s="10"/>
      <c r="B22" s="43"/>
      <c r="C22" s="2"/>
      <c r="D22" s="9"/>
      <c r="E22" s="9"/>
      <c r="F22" s="57"/>
      <c r="G22" s="57"/>
      <c r="H22" s="57"/>
      <c r="I22" s="57"/>
      <c r="J22" s="20"/>
      <c r="K22" s="20"/>
      <c r="L22" s="20"/>
      <c r="M22" s="20"/>
      <c r="N22" s="20"/>
      <c r="O22" s="20"/>
      <c r="P22" s="20"/>
      <c r="Q22" s="20"/>
      <c r="R22" s="20"/>
      <c r="S22" s="20"/>
      <c r="T22" s="20"/>
      <c r="U22" s="20"/>
      <c r="V22" s="20"/>
      <c r="W22" s="20"/>
      <c r="X22" s="20"/>
    </row>
    <row r="23" spans="1:24" s="5" customFormat="1" ht="15.75" x14ac:dyDescent="0.25">
      <c r="A23" s="4">
        <v>924</v>
      </c>
      <c r="B23" s="1"/>
      <c r="C23" s="40" t="s">
        <v>49</v>
      </c>
      <c r="D23" s="2"/>
      <c r="E23" s="2"/>
      <c r="F23" s="56">
        <v>87.356729999999999</v>
      </c>
      <c r="G23" s="56">
        <v>94.058711000000002</v>
      </c>
      <c r="H23" s="56">
        <v>103.313711</v>
      </c>
      <c r="I23" s="56">
        <v>108.169843</v>
      </c>
      <c r="J23" s="20">
        <v>118.98254900000002</v>
      </c>
      <c r="K23" s="20">
        <v>123.72467600000002</v>
      </c>
      <c r="L23" s="20">
        <v>130.99570599999998</v>
      </c>
      <c r="M23" s="20">
        <v>145.12074900000002</v>
      </c>
      <c r="N23" s="20">
        <v>160.45740000000001</v>
      </c>
      <c r="O23" s="20">
        <v>176.47248999999999</v>
      </c>
      <c r="P23" s="20">
        <v>183.76244300000002</v>
      </c>
      <c r="Q23" s="20">
        <v>188.90478100000004</v>
      </c>
      <c r="R23" s="20">
        <v>199.600787</v>
      </c>
      <c r="S23" s="20">
        <v>222.66889699999999</v>
      </c>
      <c r="T23" s="20">
        <v>237.858463</v>
      </c>
      <c r="U23" s="20">
        <v>246.06113200000004</v>
      </c>
      <c r="V23" s="20">
        <v>251.21643900000007</v>
      </c>
      <c r="W23" s="20"/>
      <c r="X23" s="20"/>
    </row>
    <row r="24" spans="1:24" s="5" customFormat="1" ht="15.75" x14ac:dyDescent="0.25">
      <c r="A24" s="4">
        <v>923</v>
      </c>
      <c r="B24" s="1"/>
      <c r="C24" s="68" t="s">
        <v>50</v>
      </c>
      <c r="D24" s="2"/>
      <c r="E24" s="2"/>
      <c r="F24" s="56">
        <v>245.97230400000001</v>
      </c>
      <c r="G24" s="56">
        <v>286.97336100000001</v>
      </c>
      <c r="H24" s="56">
        <v>302.71302400000002</v>
      </c>
      <c r="I24" s="56">
        <v>306.59022800000002</v>
      </c>
      <c r="J24" s="32">
        <v>310.0038780000001</v>
      </c>
      <c r="K24" s="32">
        <v>315.82490200000001</v>
      </c>
      <c r="L24" s="32">
        <v>321.58770800000008</v>
      </c>
      <c r="M24" s="32">
        <v>337.22303699999998</v>
      </c>
      <c r="N24" s="32">
        <v>357.53287299999994</v>
      </c>
      <c r="O24" s="32">
        <v>367.77686899999998</v>
      </c>
      <c r="P24" s="32">
        <v>372.60758899999996</v>
      </c>
      <c r="Q24" s="32">
        <v>366.47791000000001</v>
      </c>
      <c r="R24" s="32">
        <v>363.15031399999998</v>
      </c>
      <c r="S24" s="32">
        <v>379.68044099999997</v>
      </c>
      <c r="T24" s="32">
        <v>387.43845200000004</v>
      </c>
      <c r="U24" s="32">
        <v>383.50048700000002</v>
      </c>
      <c r="V24" s="32">
        <v>379.46312099999989</v>
      </c>
      <c r="W24" s="32"/>
      <c r="X24" s="32"/>
    </row>
    <row r="25" spans="1:24" s="5" customFormat="1" ht="15.75" x14ac:dyDescent="0.25">
      <c r="A25" s="73">
        <v>922</v>
      </c>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213" t="s">
        <v>79</v>
      </c>
      <c r="B26" s="213"/>
      <c r="C26" s="213"/>
      <c r="D26" s="213"/>
      <c r="E26" s="213"/>
      <c r="F26" s="2"/>
      <c r="G26" s="4"/>
      <c r="H26" s="4"/>
      <c r="I26" s="2"/>
      <c r="J26" s="2"/>
      <c r="K26" s="2"/>
      <c r="L26" s="2"/>
      <c r="M26" s="2"/>
      <c r="N26" s="2"/>
      <c r="O26" s="2"/>
      <c r="P26" s="2"/>
      <c r="Q26" s="2"/>
      <c r="R26" s="2"/>
      <c r="S26" s="2"/>
      <c r="T26" s="2"/>
      <c r="U26" s="2"/>
      <c r="V26" s="2"/>
      <c r="W26" s="2"/>
      <c r="X26" s="2"/>
    </row>
    <row r="27" spans="1:24" ht="31.5" customHeight="1" x14ac:dyDescent="0.2">
      <c r="A27" s="79" t="s">
        <v>129</v>
      </c>
      <c r="B27" s="8"/>
      <c r="C27" s="9"/>
      <c r="D27" s="9"/>
      <c r="E27" s="9"/>
      <c r="F27" s="9"/>
      <c r="G27" s="9"/>
      <c r="H27" s="5"/>
      <c r="I27" s="9"/>
      <c r="J27" s="9"/>
      <c r="K27" s="9"/>
      <c r="L27" s="9"/>
      <c r="M27" s="9"/>
      <c r="N27" s="9"/>
      <c r="O27" s="9"/>
      <c r="P27" s="9"/>
      <c r="Q27" s="9"/>
      <c r="R27" s="9"/>
      <c r="S27" s="9"/>
      <c r="T27" s="9"/>
      <c r="U27" s="9"/>
      <c r="V27" s="9"/>
      <c r="W27" s="9"/>
      <c r="X27" s="9"/>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
      <c r="A29" s="35"/>
      <c r="B29" s="35"/>
      <c r="C29" s="35"/>
      <c r="D29" s="35"/>
      <c r="E29" s="35"/>
      <c r="F29" s="35"/>
      <c r="G29" s="35"/>
      <c r="H29" s="35"/>
      <c r="I29" s="35"/>
      <c r="J29" s="35"/>
      <c r="K29" s="35"/>
      <c r="L29" s="35"/>
      <c r="M29" s="35"/>
      <c r="N29" s="35"/>
      <c r="O29" s="35"/>
      <c r="P29" s="35"/>
      <c r="Q29" s="35"/>
      <c r="R29" s="35"/>
      <c r="S29" s="35"/>
      <c r="T29" s="35"/>
      <c r="U29" s="35"/>
      <c r="V29" s="35"/>
      <c r="W29" s="52"/>
      <c r="X29" s="52"/>
    </row>
    <row r="30" spans="1:24" ht="15.75" x14ac:dyDescent="0.25">
      <c r="A30" s="94">
        <v>925</v>
      </c>
      <c r="B30" s="17"/>
      <c r="C30" s="18" t="s">
        <v>32</v>
      </c>
      <c r="D30" s="18"/>
      <c r="E30" s="18"/>
      <c r="F30" s="53">
        <v>3438.0558197969917</v>
      </c>
      <c r="G30" s="53">
        <v>3500.8502168859545</v>
      </c>
      <c r="H30" s="53">
        <v>3529.1927806195145</v>
      </c>
      <c r="I30" s="53">
        <v>3585.8934906791133</v>
      </c>
      <c r="J30" s="20">
        <v>3591.9537460997462</v>
      </c>
      <c r="K30" s="20">
        <v>3688.7052434685779</v>
      </c>
      <c r="L30" s="20">
        <v>3791.032966155964</v>
      </c>
      <c r="M30" s="20">
        <v>4227.9201582093083</v>
      </c>
      <c r="N30" s="20">
        <v>4516.6847802095463</v>
      </c>
      <c r="O30" s="20">
        <v>4661.364073066341</v>
      </c>
      <c r="P30" s="20">
        <v>4739.0667826102472</v>
      </c>
      <c r="Q30" s="20">
        <v>4704.4007574204743</v>
      </c>
      <c r="R30" s="20">
        <v>4825.9852162265852</v>
      </c>
      <c r="S30" s="20">
        <v>5219.0109087459159</v>
      </c>
      <c r="T30" s="20">
        <v>5323.9652972374151</v>
      </c>
      <c r="U30" s="20">
        <v>5223.5698419015971</v>
      </c>
      <c r="V30" s="20">
        <v>5133.8737617194765</v>
      </c>
      <c r="W30" s="20" t="s">
        <v>162</v>
      </c>
      <c r="X30" s="20" t="s">
        <v>162</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65" t="s">
        <v>162</v>
      </c>
      <c r="G32" s="65" t="s">
        <v>162</v>
      </c>
      <c r="H32" s="65" t="s">
        <v>162</v>
      </c>
      <c r="I32" s="65" t="s">
        <v>162</v>
      </c>
      <c r="J32" s="23" t="s">
        <v>162</v>
      </c>
      <c r="K32" s="23" t="s">
        <v>162</v>
      </c>
      <c r="L32" s="23" t="s">
        <v>162</v>
      </c>
      <c r="M32" s="23" t="s">
        <v>162</v>
      </c>
      <c r="N32" s="23" t="s">
        <v>162</v>
      </c>
      <c r="O32" s="23" t="s">
        <v>162</v>
      </c>
      <c r="P32" s="23" t="s">
        <v>162</v>
      </c>
      <c r="Q32" s="23" t="s">
        <v>162</v>
      </c>
      <c r="R32" s="23" t="s">
        <v>162</v>
      </c>
      <c r="S32" s="23" t="s">
        <v>162</v>
      </c>
      <c r="T32" s="23" t="s">
        <v>162</v>
      </c>
      <c r="U32" s="23" t="s">
        <v>162</v>
      </c>
      <c r="V32" s="23" t="s">
        <v>162</v>
      </c>
      <c r="W32" s="23" t="s">
        <v>162</v>
      </c>
      <c r="X32" s="23" t="s">
        <v>162</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v>3072.0633522591675</v>
      </c>
      <c r="G34" s="56">
        <v>3081.3167379246452</v>
      </c>
      <c r="H34" s="56">
        <v>3093.5662072694631</v>
      </c>
      <c r="I34" s="56">
        <v>3149.2414935557563</v>
      </c>
      <c r="J34" s="20">
        <v>3160.3482145878361</v>
      </c>
      <c r="K34" s="20">
        <v>3255.5631666938239</v>
      </c>
      <c r="L34" s="20">
        <v>3361.2962760974847</v>
      </c>
      <c r="M34" s="20">
        <v>3786.2826439524915</v>
      </c>
      <c r="N34" s="20">
        <v>4062.7632414492232</v>
      </c>
      <c r="O34" s="20">
        <v>4207.1242226352806</v>
      </c>
      <c r="P34" s="20">
        <v>4291.0078426040563</v>
      </c>
      <c r="Q34" s="20">
        <v>4276.2426439444762</v>
      </c>
      <c r="R34" s="20">
        <v>4412.1036802979006</v>
      </c>
      <c r="S34" s="20">
        <v>4797.1947969332632</v>
      </c>
      <c r="T34" s="20">
        <v>4905.1218831065962</v>
      </c>
      <c r="U34" s="20">
        <v>4816.2727179886215</v>
      </c>
      <c r="V34" s="20">
        <v>4737.2661989465396</v>
      </c>
      <c r="W34" s="20" t="s">
        <v>162</v>
      </c>
      <c r="X34" s="20" t="s">
        <v>162</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v>2942.081624036889</v>
      </c>
      <c r="G36" s="56">
        <v>2943.809973830098</v>
      </c>
      <c r="H36" s="56">
        <v>2944.8900871993615</v>
      </c>
      <c r="I36" s="56">
        <v>2995.1838176716115</v>
      </c>
      <c r="J36" s="20">
        <v>2994.6937504143693</v>
      </c>
      <c r="K36" s="20">
        <v>3085.8793869425886</v>
      </c>
      <c r="L36" s="20">
        <v>3186.2471069037611</v>
      </c>
      <c r="M36" s="20">
        <v>3596.2281108292173</v>
      </c>
      <c r="N36" s="20">
        <v>3859.047512312673</v>
      </c>
      <c r="O36" s="20">
        <v>3989.1637030388265</v>
      </c>
      <c r="P36" s="20">
        <v>4070.0343362820258</v>
      </c>
      <c r="Q36" s="20">
        <v>4055.5441722151531</v>
      </c>
      <c r="R36" s="20">
        <v>4184.6191453509364</v>
      </c>
      <c r="S36" s="20">
        <v>4549.8148473452056</v>
      </c>
      <c r="T36" s="20">
        <v>4647.9831034925664</v>
      </c>
      <c r="U36" s="20">
        <v>4554.9432157646233</v>
      </c>
      <c r="V36" s="20">
        <v>4474.6996039696169</v>
      </c>
      <c r="W36" s="20" t="s">
        <v>162</v>
      </c>
      <c r="X36" s="20" t="s">
        <v>162</v>
      </c>
    </row>
    <row r="37" spans="1:24" ht="15.75" x14ac:dyDescent="0.25">
      <c r="A37" s="10"/>
      <c r="B37" s="43"/>
      <c r="C37" s="25"/>
      <c r="D37" s="9"/>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66">
        <v>196.61610586484773</v>
      </c>
      <c r="G38" s="66">
        <v>203.3842659110976</v>
      </c>
      <c r="H38" s="66">
        <v>207.34319990311184</v>
      </c>
      <c r="I38" s="66">
        <v>216.05752055953522</v>
      </c>
      <c r="J38" s="20">
        <v>216.45922816497574</v>
      </c>
      <c r="K38" s="20">
        <v>220.36314787355383</v>
      </c>
      <c r="L38" s="20">
        <v>228.33723529411765</v>
      </c>
      <c r="M38" s="20">
        <v>245.69245122599551</v>
      </c>
      <c r="N38" s="20">
        <v>255.80245484142645</v>
      </c>
      <c r="O38" s="20">
        <v>259.78705458881075</v>
      </c>
      <c r="P38" s="20">
        <v>260.25808835365268</v>
      </c>
      <c r="Q38" s="20">
        <v>257.73385154424523</v>
      </c>
      <c r="R38" s="20">
        <v>263.83528744075829</v>
      </c>
      <c r="S38" s="20">
        <v>283.66021923639607</v>
      </c>
      <c r="T38" s="20">
        <v>290.06235263895883</v>
      </c>
      <c r="U38" s="20">
        <v>284.0809494211295</v>
      </c>
      <c r="V38" s="20">
        <v>281.83928759028919</v>
      </c>
      <c r="W38" s="20" t="s">
        <v>162</v>
      </c>
      <c r="X38" s="20" t="s">
        <v>162</v>
      </c>
    </row>
    <row r="39" spans="1:24" ht="15.75" x14ac:dyDescent="0.25">
      <c r="A39" s="4" t="s">
        <v>37</v>
      </c>
      <c r="B39" s="4"/>
      <c r="C39" s="40" t="s">
        <v>166</v>
      </c>
      <c r="D39" s="2"/>
      <c r="E39" s="2"/>
      <c r="F39" s="66">
        <v>522.00094154303974</v>
      </c>
      <c r="G39" s="66">
        <v>536.72067076295104</v>
      </c>
      <c r="H39" s="66">
        <v>538.01809932463243</v>
      </c>
      <c r="I39" s="66">
        <v>542.38427638332678</v>
      </c>
      <c r="J39" s="20">
        <v>533.17132865571239</v>
      </c>
      <c r="K39" s="20">
        <v>540.39420087176131</v>
      </c>
      <c r="L39" s="20">
        <v>536.10946057262311</v>
      </c>
      <c r="M39" s="20">
        <v>571.59197125296612</v>
      </c>
      <c r="N39" s="20">
        <v>595.14420823853288</v>
      </c>
      <c r="O39" s="20">
        <v>606.31148634668295</v>
      </c>
      <c r="P39" s="20">
        <v>608.70301262024952</v>
      </c>
      <c r="Q39" s="20">
        <v>603.79132335454028</v>
      </c>
      <c r="R39" s="20">
        <v>620.56019738208079</v>
      </c>
      <c r="S39" s="20">
        <v>672.7410446370626</v>
      </c>
      <c r="T39" s="20">
        <v>687.91792093292088</v>
      </c>
      <c r="U39" s="20">
        <v>678.01398983164916</v>
      </c>
      <c r="V39" s="20">
        <v>666.32179691412966</v>
      </c>
      <c r="W39" s="20" t="s">
        <v>162</v>
      </c>
      <c r="X39" s="20" t="s">
        <v>162</v>
      </c>
    </row>
    <row r="40" spans="1:24" ht="15.75" x14ac:dyDescent="0.25">
      <c r="A40" s="4" t="s">
        <v>38</v>
      </c>
      <c r="B40" s="4"/>
      <c r="C40" s="40" t="s">
        <v>39</v>
      </c>
      <c r="D40" s="2"/>
      <c r="E40" s="2"/>
      <c r="F40" s="66">
        <v>296.31562987079951</v>
      </c>
      <c r="G40" s="66">
        <v>299.49240378074023</v>
      </c>
      <c r="H40" s="66">
        <v>306.77450084064748</v>
      </c>
      <c r="I40" s="66">
        <v>309.46674447233352</v>
      </c>
      <c r="J40" s="20">
        <v>308.57749201946405</v>
      </c>
      <c r="K40" s="20">
        <v>318.0008932024333</v>
      </c>
      <c r="L40" s="20">
        <v>323.00354830515209</v>
      </c>
      <c r="M40" s="20">
        <v>352.00504782095675</v>
      </c>
      <c r="N40" s="20">
        <v>371.5095684512213</v>
      </c>
      <c r="O40" s="20">
        <v>383.2888010516661</v>
      </c>
      <c r="P40" s="20">
        <v>388.78532618582716</v>
      </c>
      <c r="Q40" s="20">
        <v>386.14322570271838</v>
      </c>
      <c r="R40" s="20">
        <v>399.16751698262243</v>
      </c>
      <c r="S40" s="20">
        <v>437.29839493570631</v>
      </c>
      <c r="T40" s="20">
        <v>448.24559767519025</v>
      </c>
      <c r="U40" s="20">
        <v>437.63070703161964</v>
      </c>
      <c r="V40" s="20">
        <v>432.91480518244094</v>
      </c>
      <c r="W40" s="20" t="s">
        <v>162</v>
      </c>
      <c r="X40" s="20" t="s">
        <v>162</v>
      </c>
    </row>
    <row r="41" spans="1:24" ht="15.75" x14ac:dyDescent="0.25">
      <c r="A41" s="4" t="s">
        <v>40</v>
      </c>
      <c r="B41" s="4"/>
      <c r="C41" s="40" t="s">
        <v>41</v>
      </c>
      <c r="D41" s="2"/>
      <c r="E41" s="2"/>
      <c r="F41" s="66">
        <v>206.37413220583684</v>
      </c>
      <c r="G41" s="66">
        <v>203.2657359705878</v>
      </c>
      <c r="H41" s="66">
        <v>211.11286401459023</v>
      </c>
      <c r="I41" s="66">
        <v>219.54711357098537</v>
      </c>
      <c r="J41" s="20">
        <v>222.39728720500659</v>
      </c>
      <c r="K41" s="20">
        <v>226.13911245994242</v>
      </c>
      <c r="L41" s="20">
        <v>244.27942422799083</v>
      </c>
      <c r="M41" s="20">
        <v>264.07458873717923</v>
      </c>
      <c r="N41" s="20">
        <v>286.65391816776241</v>
      </c>
      <c r="O41" s="20">
        <v>296.41417257107918</v>
      </c>
      <c r="P41" s="20">
        <v>303.56663150061905</v>
      </c>
      <c r="Q41" s="20">
        <v>302.73293123192605</v>
      </c>
      <c r="R41" s="20">
        <v>318.98770393816289</v>
      </c>
      <c r="S41" s="20">
        <v>348.84968052270909</v>
      </c>
      <c r="T41" s="20">
        <v>357.80162683164389</v>
      </c>
      <c r="U41" s="20">
        <v>351.71746825939289</v>
      </c>
      <c r="V41" s="20">
        <v>348.29639918662173</v>
      </c>
      <c r="W41" s="20" t="s">
        <v>162</v>
      </c>
      <c r="X41" s="20" t="s">
        <v>162</v>
      </c>
    </row>
    <row r="42" spans="1:24" ht="15.75" x14ac:dyDescent="0.25">
      <c r="A42" s="4" t="s">
        <v>42</v>
      </c>
      <c r="B42" s="4"/>
      <c r="C42" s="40" t="s">
        <v>43</v>
      </c>
      <c r="D42" s="2"/>
      <c r="E42" s="2"/>
      <c r="F42" s="66">
        <v>331.14616410082641</v>
      </c>
      <c r="G42" s="66">
        <v>335.55455998957837</v>
      </c>
      <c r="H42" s="66">
        <v>335.253378049128</v>
      </c>
      <c r="I42" s="66">
        <v>347.23048723842294</v>
      </c>
      <c r="J42" s="20">
        <v>351.55680254741947</v>
      </c>
      <c r="K42" s="20">
        <v>366.36134554070929</v>
      </c>
      <c r="L42" s="20">
        <v>376.73283829483216</v>
      </c>
      <c r="M42" s="20">
        <v>412.87251493108238</v>
      </c>
      <c r="N42" s="20">
        <v>426.20429258481767</v>
      </c>
      <c r="O42" s="20">
        <v>438.74872053806172</v>
      </c>
      <c r="P42" s="20">
        <v>449.47533898466514</v>
      </c>
      <c r="Q42" s="20">
        <v>448.13438650086755</v>
      </c>
      <c r="R42" s="20">
        <v>462.67324777702555</v>
      </c>
      <c r="S42" s="20">
        <v>506.62482337670906</v>
      </c>
      <c r="T42" s="20">
        <v>509.58909959647633</v>
      </c>
      <c r="U42" s="20">
        <v>496.51706842343242</v>
      </c>
      <c r="V42" s="20">
        <v>485.3545635180165</v>
      </c>
      <c r="W42" s="20" t="s">
        <v>162</v>
      </c>
      <c r="X42" s="20" t="s">
        <v>162</v>
      </c>
    </row>
    <row r="43" spans="1:24" ht="15.75" x14ac:dyDescent="0.25">
      <c r="A43" s="4" t="s">
        <v>44</v>
      </c>
      <c r="B43" s="4"/>
      <c r="C43" s="40" t="s">
        <v>167</v>
      </c>
      <c r="D43" s="2"/>
      <c r="E43" s="2"/>
      <c r="F43" s="66">
        <v>240.38972816334947</v>
      </c>
      <c r="G43" s="66">
        <v>235.45811285770114</v>
      </c>
      <c r="H43" s="66">
        <v>241.00163554371369</v>
      </c>
      <c r="I43" s="66">
        <v>250.77722905973266</v>
      </c>
      <c r="J43" s="20">
        <v>253.49482716696073</v>
      </c>
      <c r="K43" s="20">
        <v>262.43042412144911</v>
      </c>
      <c r="L43" s="20">
        <v>279.30183769945228</v>
      </c>
      <c r="M43" s="20">
        <v>327.22728217995103</v>
      </c>
      <c r="N43" s="20">
        <v>359.21783429914655</v>
      </c>
      <c r="O43" s="20">
        <v>376.04030616936711</v>
      </c>
      <c r="P43" s="20">
        <v>387.53304859986656</v>
      </c>
      <c r="Q43" s="20">
        <v>391.25924430306532</v>
      </c>
      <c r="R43" s="20">
        <v>407.14382045813579</v>
      </c>
      <c r="S43" s="20">
        <v>446.4136740988439</v>
      </c>
      <c r="T43" s="20">
        <v>457.46999804125147</v>
      </c>
      <c r="U43" s="20">
        <v>448.25405077866219</v>
      </c>
      <c r="V43" s="20">
        <v>442.63176105718486</v>
      </c>
      <c r="W43" s="20" t="s">
        <v>162</v>
      </c>
      <c r="X43" s="20" t="s">
        <v>162</v>
      </c>
    </row>
    <row r="44" spans="1:24" ht="15.75" x14ac:dyDescent="0.25">
      <c r="A44" s="4" t="s">
        <v>45</v>
      </c>
      <c r="B44" s="4"/>
      <c r="C44" s="40" t="s">
        <v>46</v>
      </c>
      <c r="D44" s="2"/>
      <c r="E44" s="2"/>
      <c r="F44" s="66">
        <v>591.83532248559925</v>
      </c>
      <c r="G44" s="66">
        <v>583.74699850912612</v>
      </c>
      <c r="H44" s="66">
        <v>552.03280055283255</v>
      </c>
      <c r="I44" s="66">
        <v>541.33840882170466</v>
      </c>
      <c r="J44" s="20">
        <v>542.03218796868123</v>
      </c>
      <c r="K44" s="20">
        <v>569.03649194774857</v>
      </c>
      <c r="L44" s="20">
        <v>581.88781547193798</v>
      </c>
      <c r="M44" s="20">
        <v>692.93817360187268</v>
      </c>
      <c r="N44" s="20">
        <v>760.3350678416906</v>
      </c>
      <c r="O44" s="20">
        <v>783.44946467746865</v>
      </c>
      <c r="P44" s="20">
        <v>801.58096130583851</v>
      </c>
      <c r="Q44" s="20">
        <v>793.32265546558676</v>
      </c>
      <c r="R44" s="20">
        <v>798.94533062514108</v>
      </c>
      <c r="S44" s="20">
        <v>844.15882101175873</v>
      </c>
      <c r="T44" s="20">
        <v>853.99317756109031</v>
      </c>
      <c r="U44" s="20">
        <v>836.51883830534496</v>
      </c>
      <c r="V44" s="20">
        <v>811.90693907941295</v>
      </c>
      <c r="W44" s="20" t="s">
        <v>162</v>
      </c>
      <c r="X44" s="20" t="s">
        <v>162</v>
      </c>
    </row>
    <row r="45" spans="1:24" ht="15.75" x14ac:dyDescent="0.25">
      <c r="A45" s="4" t="s">
        <v>47</v>
      </c>
      <c r="B45" s="4"/>
      <c r="C45" s="40" t="s">
        <v>168</v>
      </c>
      <c r="D45" s="2"/>
      <c r="E45" s="2"/>
      <c r="F45" s="66">
        <v>324.93453985768792</v>
      </c>
      <c r="G45" s="66">
        <v>315.8451044769638</v>
      </c>
      <c r="H45" s="66">
        <v>318.11470526045821</v>
      </c>
      <c r="I45" s="66">
        <v>327.54866982063288</v>
      </c>
      <c r="J45" s="20">
        <v>326.55465658083369</v>
      </c>
      <c r="K45" s="20">
        <v>338.27079528542714</v>
      </c>
      <c r="L45" s="20">
        <v>358.77756870683504</v>
      </c>
      <c r="M45" s="20">
        <v>427.83507397349632</v>
      </c>
      <c r="N45" s="20">
        <v>473.67273606275063</v>
      </c>
      <c r="O45" s="20">
        <v>497.48081647202685</v>
      </c>
      <c r="P45" s="20">
        <v>511.97308848461745</v>
      </c>
      <c r="Q45" s="20">
        <v>513.58512033545401</v>
      </c>
      <c r="R45" s="20">
        <v>536.60254555405106</v>
      </c>
      <c r="S45" s="20">
        <v>595.70592570756025</v>
      </c>
      <c r="T45" s="20">
        <v>615.3503263189441</v>
      </c>
      <c r="U45" s="20">
        <v>601.43706939084518</v>
      </c>
      <c r="V45" s="20">
        <v>590.11800345634038</v>
      </c>
      <c r="W45" s="20" t="s">
        <v>162</v>
      </c>
      <c r="X45" s="20" t="s">
        <v>162</v>
      </c>
    </row>
    <row r="46" spans="1:24" ht="15.75" x14ac:dyDescent="0.25">
      <c r="A46" s="4" t="s">
        <v>48</v>
      </c>
      <c r="B46" s="4"/>
      <c r="C46" s="40" t="s">
        <v>169</v>
      </c>
      <c r="D46" s="2"/>
      <c r="E46" s="2"/>
      <c r="F46" s="66">
        <v>232.46905994490194</v>
      </c>
      <c r="G46" s="66">
        <v>230.34212157135207</v>
      </c>
      <c r="H46" s="66">
        <v>235.23890371024737</v>
      </c>
      <c r="I46" s="66">
        <v>240.8333677449377</v>
      </c>
      <c r="J46" s="20">
        <v>240.44994010531542</v>
      </c>
      <c r="K46" s="20">
        <v>244.88297563956331</v>
      </c>
      <c r="L46" s="20">
        <v>257.81737833081951</v>
      </c>
      <c r="M46" s="20">
        <v>301.99100710571702</v>
      </c>
      <c r="N46" s="20">
        <v>330.50743182532403</v>
      </c>
      <c r="O46" s="20">
        <v>347.64288062366245</v>
      </c>
      <c r="P46" s="20">
        <v>358.15884024669009</v>
      </c>
      <c r="Q46" s="20">
        <v>358.84143377674951</v>
      </c>
      <c r="R46" s="20">
        <v>376.70349519295877</v>
      </c>
      <c r="S46" s="20">
        <v>414.36226381845978</v>
      </c>
      <c r="T46" s="20">
        <v>427.55300389608999</v>
      </c>
      <c r="U46" s="20">
        <v>420.77307432254798</v>
      </c>
      <c r="V46" s="20">
        <v>415.31604798518117</v>
      </c>
      <c r="W46" s="20" t="s">
        <v>162</v>
      </c>
      <c r="X46" s="20" t="s">
        <v>162</v>
      </c>
    </row>
    <row r="47" spans="1:24" ht="15.75" x14ac:dyDescent="0.25">
      <c r="A47" s="10"/>
      <c r="B47" s="43"/>
      <c r="C47" s="2"/>
      <c r="D47" s="9"/>
      <c r="E47" s="9"/>
      <c r="F47" s="55" t="s">
        <v>162</v>
      </c>
      <c r="G47" s="55" t="s">
        <v>162</v>
      </c>
      <c r="H47" s="55" t="s">
        <v>162</v>
      </c>
      <c r="I47" s="55"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56">
        <v>129.98172822227787</v>
      </c>
      <c r="G48" s="56">
        <v>137.50676409454744</v>
      </c>
      <c r="H48" s="56">
        <v>148.67612007010146</v>
      </c>
      <c r="I48" s="56">
        <v>154.05767588414463</v>
      </c>
      <c r="J48" s="20">
        <v>165.65446417346718</v>
      </c>
      <c r="K48" s="20">
        <v>169.68377975123568</v>
      </c>
      <c r="L48" s="20">
        <v>175.04916919372337</v>
      </c>
      <c r="M48" s="20">
        <v>190.05453312327387</v>
      </c>
      <c r="N48" s="20">
        <v>203.71572913655049</v>
      </c>
      <c r="O48" s="20">
        <v>217.96051959645365</v>
      </c>
      <c r="P48" s="20">
        <v>220.97350632203069</v>
      </c>
      <c r="Q48" s="20">
        <v>220.69847172932336</v>
      </c>
      <c r="R48" s="20">
        <v>227.48453494696457</v>
      </c>
      <c r="S48" s="20">
        <v>247.37994958805862</v>
      </c>
      <c r="T48" s="20">
        <v>257.13877961403017</v>
      </c>
      <c r="U48" s="20">
        <v>261.32950222399819</v>
      </c>
      <c r="V48" s="20">
        <v>262.56659497692334</v>
      </c>
      <c r="W48" s="20" t="s">
        <v>162</v>
      </c>
      <c r="X48" s="20" t="s">
        <v>162</v>
      </c>
    </row>
    <row r="49" spans="1:24" ht="15.75" x14ac:dyDescent="0.25">
      <c r="A49" s="4">
        <v>923</v>
      </c>
      <c r="B49" s="1"/>
      <c r="C49" s="40" t="s">
        <v>50</v>
      </c>
      <c r="D49" s="2"/>
      <c r="E49" s="2"/>
      <c r="F49" s="56">
        <v>365.99246753782467</v>
      </c>
      <c r="G49" s="56">
        <v>419.53347896130964</v>
      </c>
      <c r="H49" s="56">
        <v>435.62657335005133</v>
      </c>
      <c r="I49" s="56">
        <v>436.65199712335726</v>
      </c>
      <c r="J49" s="20">
        <v>431.60553151191016</v>
      </c>
      <c r="K49" s="20">
        <v>433.14207677475417</v>
      </c>
      <c r="L49" s="20">
        <v>429.73669005847972</v>
      </c>
      <c r="M49" s="20">
        <v>441.63751425681721</v>
      </c>
      <c r="N49" s="20">
        <v>453.92153876032324</v>
      </c>
      <c r="O49" s="20">
        <v>454.2398504310608</v>
      </c>
      <c r="P49" s="20">
        <v>448.05894000619099</v>
      </c>
      <c r="Q49" s="20">
        <v>428.15811347599771</v>
      </c>
      <c r="R49" s="20">
        <v>413.88153592868423</v>
      </c>
      <c r="S49" s="20">
        <v>421.81611181265191</v>
      </c>
      <c r="T49" s="20">
        <v>418.84341413081876</v>
      </c>
      <c r="U49" s="20">
        <v>407.29712391297488</v>
      </c>
      <c r="V49" s="20">
        <v>396.60756277293694</v>
      </c>
      <c r="W49" s="20" t="s">
        <v>162</v>
      </c>
      <c r="X49" s="20" t="s">
        <v>162</v>
      </c>
    </row>
    <row r="50" spans="1:24" ht="15.75" x14ac:dyDescent="0.25">
      <c r="A50" s="73">
        <v>922</v>
      </c>
      <c r="B50" s="73"/>
      <c r="C50" s="69" t="s">
        <v>51</v>
      </c>
      <c r="D50" s="69"/>
      <c r="E50" s="69"/>
      <c r="F50" s="70"/>
      <c r="G50" s="70"/>
      <c r="H50" s="70"/>
      <c r="I50" s="70"/>
      <c r="J50" s="71"/>
      <c r="K50" s="71"/>
      <c r="L50" s="71"/>
      <c r="M50" s="71"/>
      <c r="N50" s="71"/>
      <c r="O50" s="71"/>
      <c r="P50" s="71"/>
      <c r="Q50" s="71"/>
      <c r="R50" s="71"/>
      <c r="S50" s="71"/>
      <c r="T50" s="71"/>
      <c r="U50" s="71"/>
      <c r="V50" s="71"/>
      <c r="W50" s="71"/>
      <c r="X50" s="71"/>
    </row>
  </sheetData>
  <mergeCells count="1">
    <mergeCell ref="A26:E26"/>
  </mergeCells>
  <conditionalFormatting sqref="W6:X6">
    <cfRule type="cellIs" dxfId="320" priority="12" stopIfTrue="1" operator="equal">
      <formula>TRUE</formula>
    </cfRule>
    <cfRule type="cellIs" dxfId="319" priority="13" stopIfTrue="1" operator="equal">
      <formula>FALSE</formula>
    </cfRule>
  </conditionalFormatting>
  <conditionalFormatting sqref="L4:X4">
    <cfRule type="cellIs" dxfId="318" priority="14" stopIfTrue="1" operator="equal">
      <formula>TRUE</formula>
    </cfRule>
    <cfRule type="cellIs" dxfId="317" priority="15" stopIfTrue="1" operator="notEqual">
      <formula>TRUE</formula>
    </cfRule>
  </conditionalFormatting>
  <conditionalFormatting sqref="F2:G2 I2:X2">
    <cfRule type="cellIs" dxfId="316" priority="16" stopIfTrue="1" operator="equal">
      <formula>FALSE</formula>
    </cfRule>
  </conditionalFormatting>
  <conditionalFormatting sqref="F6:V6">
    <cfRule type="cellIs" dxfId="315" priority="10" stopIfTrue="1" operator="equal">
      <formula>TRUE</formula>
    </cfRule>
    <cfRule type="cellIs" dxfId="314" priority="11" stopIfTrue="1" operator="equal">
      <formula>FALSE</formula>
    </cfRule>
  </conditionalFormatting>
  <conditionalFormatting sqref="W29:X29">
    <cfRule type="cellIs" dxfId="313" priority="7" stopIfTrue="1" operator="equal">
      <formula>TRUE</formula>
    </cfRule>
    <cfRule type="cellIs" dxfId="312" priority="8" stopIfTrue="1" operator="notEqual">
      <formula>TRUE</formula>
    </cfRule>
  </conditionalFormatting>
  <conditionalFormatting sqref="F27:G27 I27:X27">
    <cfRule type="cellIs" dxfId="311" priority="9" stopIfTrue="1" operator="equal">
      <formula>FALSE</formula>
    </cfRule>
  </conditionalFormatting>
  <conditionalFormatting sqref="F31:X31">
    <cfRule type="cellIs" dxfId="310" priority="1" stopIfTrue="1" operator="equal">
      <formula>TRUE</formula>
    </cfRule>
    <cfRule type="cellIs" dxfId="309" priority="2" stopIfTrue="1" operator="equal">
      <formula>FALSE</formula>
    </cfRule>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F1" sqref="F1"/>
    </sheetView>
  </sheetViews>
  <sheetFormatPr defaultRowHeight="15" x14ac:dyDescent="0.2"/>
  <cols>
    <col min="1" max="4" width="8.88671875" style="30"/>
    <col min="5" max="5" width="22.33203125" style="30" customWidth="1"/>
    <col min="6" max="16384" width="8.88671875" style="30"/>
  </cols>
  <sheetData>
    <row r="1" spans="1:24" s="2" customFormat="1" ht="39" customHeight="1" x14ac:dyDescent="0.25">
      <c r="A1" s="17" t="s">
        <v>80</v>
      </c>
      <c r="B1" s="17"/>
      <c r="C1" s="17"/>
      <c r="D1" s="17"/>
      <c r="E1" s="17"/>
      <c r="G1" s="4"/>
      <c r="H1" s="4"/>
    </row>
    <row r="2" spans="1:24" s="5" customFormat="1" ht="31.5" customHeight="1" x14ac:dyDescent="0.2">
      <c r="A2" s="79" t="s">
        <v>2</v>
      </c>
      <c r="B2" s="8"/>
      <c r="C2" s="9"/>
      <c r="D2" s="9"/>
      <c r="E2" s="9"/>
      <c r="F2" s="9"/>
      <c r="G2" s="9"/>
      <c r="H2" s="9"/>
      <c r="I2" s="9"/>
      <c r="J2" s="9"/>
      <c r="K2" s="9"/>
      <c r="L2" s="9"/>
      <c r="M2" s="9"/>
      <c r="N2" s="9"/>
      <c r="O2" s="9"/>
      <c r="P2" s="9"/>
      <c r="Q2" s="9"/>
      <c r="R2" s="9"/>
      <c r="S2" s="9"/>
      <c r="T2" s="9"/>
      <c r="U2" s="9"/>
      <c r="V2" s="9"/>
      <c r="W2" s="9"/>
      <c r="X2" s="9"/>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53">
        <v>4497.8189999999995</v>
      </c>
      <c r="G5" s="53">
        <v>4953.4069999999992</v>
      </c>
      <c r="H5" s="53">
        <v>5316.1329999999989</v>
      </c>
      <c r="I5" s="53">
        <v>5659.9930000000004</v>
      </c>
      <c r="J5" s="53">
        <v>6043.639000000001</v>
      </c>
      <c r="K5" s="53">
        <v>6580.0587643462241</v>
      </c>
      <c r="L5" s="20">
        <f t="shared" ref="L5:X5" si="0">SUM(L11,L23:L24,L7)</f>
        <v>7051.9688886240456</v>
      </c>
      <c r="M5" s="20">
        <f t="shared" si="0"/>
        <v>7582.0869577400736</v>
      </c>
      <c r="N5" s="20">
        <f t="shared" si="0"/>
        <v>8079.1629999999996</v>
      </c>
      <c r="O5" s="20">
        <f t="shared" si="0"/>
        <v>8618.3022953999953</v>
      </c>
      <c r="P5" s="20">
        <f t="shared" si="0"/>
        <v>9155.446463860002</v>
      </c>
      <c r="Q5" s="20">
        <f t="shared" si="0"/>
        <v>9867.0298297974587</v>
      </c>
      <c r="R5" s="20">
        <f t="shared" si="0"/>
        <v>10525.203367050002</v>
      </c>
      <c r="S5" s="20">
        <f t="shared" si="0"/>
        <v>11458.592503260001</v>
      </c>
      <c r="T5" s="20">
        <f t="shared" si="0"/>
        <v>11876.615118280004</v>
      </c>
      <c r="U5" s="20">
        <f t="shared" si="0"/>
        <v>12565.735437840007</v>
      </c>
      <c r="V5" s="20">
        <f t="shared" si="0"/>
        <v>13430.149580209998</v>
      </c>
      <c r="W5" s="20">
        <f t="shared" si="0"/>
        <v>13763.242460740797</v>
      </c>
      <c r="X5" s="20">
        <f t="shared" si="0"/>
        <v>13798.261242919996</v>
      </c>
    </row>
    <row r="6" spans="1:24" s="5" customFormat="1" ht="15.75" x14ac:dyDescent="0.25">
      <c r="A6" s="94"/>
      <c r="B6" s="17"/>
      <c r="C6" s="18"/>
      <c r="D6" s="18"/>
      <c r="E6" s="18"/>
      <c r="F6" s="56"/>
      <c r="G6" s="56"/>
      <c r="H6" s="56"/>
      <c r="I6" s="56"/>
      <c r="J6" s="56"/>
      <c r="K6" s="56"/>
      <c r="L6" s="64"/>
      <c r="M6" s="64"/>
      <c r="N6" s="64"/>
      <c r="O6" s="64"/>
      <c r="P6" s="64"/>
      <c r="Q6" s="64"/>
      <c r="R6" s="64"/>
      <c r="S6" s="64"/>
      <c r="T6" s="64"/>
      <c r="U6" s="64"/>
      <c r="V6" s="64"/>
      <c r="W6" s="64"/>
      <c r="X6" s="64"/>
    </row>
    <row r="7" spans="1:24" s="5" customFormat="1" ht="15.75" x14ac:dyDescent="0.25">
      <c r="A7" s="4"/>
      <c r="B7" s="4"/>
      <c r="C7" s="2" t="s">
        <v>33</v>
      </c>
      <c r="D7" s="2"/>
      <c r="E7" s="2"/>
      <c r="F7" s="23">
        <v>0</v>
      </c>
      <c r="G7" s="23">
        <v>0</v>
      </c>
      <c r="H7" s="23">
        <v>0</v>
      </c>
      <c r="I7" s="23">
        <v>0</v>
      </c>
      <c r="J7" s="23">
        <v>0</v>
      </c>
      <c r="K7" s="23">
        <v>0</v>
      </c>
      <c r="L7" s="23">
        <f>'2002-03'!$N7</f>
        <v>5.5841033835949645</v>
      </c>
      <c r="M7" s="23">
        <f>'2003-04'!$N7</f>
        <v>5.9591734709019182</v>
      </c>
      <c r="N7" s="23">
        <f>'2004-05'!$N7</f>
        <v>6.5375304413965534</v>
      </c>
      <c r="O7" s="23">
        <f>'2005-06'!$N7</f>
        <v>7.1865223798493467</v>
      </c>
      <c r="P7" s="23">
        <f>'2006-07'!$N7</f>
        <v>7.6684564343532653</v>
      </c>
      <c r="Q7" s="23">
        <f>'2007-08'!$N7</f>
        <v>11.484801911049956</v>
      </c>
      <c r="R7" s="23">
        <f>'2008-09'!$N7</f>
        <v>9.5058271328427075</v>
      </c>
      <c r="S7" s="23">
        <f>'2009-10'!$N7</f>
        <v>10.326416533613369</v>
      </c>
      <c r="T7" s="23">
        <f>'2010-11'!$N7</f>
        <v>10.890517425084694</v>
      </c>
      <c r="U7" s="23">
        <f>'2011-12'!$N7</f>
        <v>12.136140054957304</v>
      </c>
      <c r="V7" s="23">
        <f>'2012-13'!$N7</f>
        <v>13.348137721212947</v>
      </c>
      <c r="W7" s="23">
        <f>'2013-14'!$N7</f>
        <v>13.702305472355858</v>
      </c>
      <c r="X7" s="23">
        <f>'2014-15'!$N7</f>
        <v>13.851372620514013</v>
      </c>
    </row>
    <row r="8" spans="1:24" s="5" customFormat="1" ht="15.75" x14ac:dyDescent="0.25">
      <c r="A8" s="8"/>
      <c r="B8" s="25"/>
      <c r="C8" s="18"/>
      <c r="D8" s="26"/>
      <c r="E8" s="26"/>
      <c r="F8" s="55"/>
      <c r="G8" s="55"/>
      <c r="H8" s="55"/>
      <c r="I8" s="55"/>
      <c r="J8" s="55"/>
      <c r="K8" s="55"/>
      <c r="L8" s="20"/>
      <c r="M8" s="20"/>
      <c r="N8" s="20"/>
      <c r="O8" s="20"/>
      <c r="P8" s="20"/>
      <c r="Q8" s="20"/>
      <c r="R8" s="20"/>
      <c r="S8" s="20"/>
      <c r="T8" s="20"/>
      <c r="U8" s="20"/>
      <c r="V8" s="20"/>
      <c r="W8" s="20"/>
      <c r="X8" s="20"/>
    </row>
    <row r="9" spans="1:24" s="5" customFormat="1" ht="15.75" x14ac:dyDescent="0.25">
      <c r="A9" s="94">
        <v>941</v>
      </c>
      <c r="B9" s="17"/>
      <c r="C9" s="18" t="s">
        <v>34</v>
      </c>
      <c r="D9" s="18"/>
      <c r="E9" s="18"/>
      <c r="F9" s="56">
        <v>3976.8215531965648</v>
      </c>
      <c r="G9" s="56">
        <v>4383.450455285174</v>
      </c>
      <c r="H9" s="56">
        <v>4705.6581758251032</v>
      </c>
      <c r="I9" s="56">
        <v>5015.5798943622831</v>
      </c>
      <c r="J9" s="56">
        <v>5354.7871328077654</v>
      </c>
      <c r="K9" s="56">
        <v>5832.0560651953483</v>
      </c>
      <c r="L9" s="20">
        <f t="shared" ref="L9:X9" si="1">SUM(L11,L23)</f>
        <v>6250.6019982552298</v>
      </c>
      <c r="M9" s="20">
        <f t="shared" si="1"/>
        <v>6719.0724456623475</v>
      </c>
      <c r="N9" s="20">
        <f t="shared" si="1"/>
        <v>7159.0371812765725</v>
      </c>
      <c r="O9" s="20">
        <f t="shared" si="1"/>
        <v>7636.7530789916282</v>
      </c>
      <c r="P9" s="20">
        <f t="shared" si="1"/>
        <v>8114.138609099009</v>
      </c>
      <c r="Q9" s="20">
        <f t="shared" si="1"/>
        <v>8746.3374595564019</v>
      </c>
      <c r="R9" s="20">
        <f t="shared" si="1"/>
        <v>9337.0791292792019</v>
      </c>
      <c r="S9" s="20">
        <f t="shared" si="1"/>
        <v>10172.260186491612</v>
      </c>
      <c r="T9" s="20">
        <f t="shared" si="1"/>
        <v>10553.947570622613</v>
      </c>
      <c r="U9" s="20">
        <f t="shared" si="1"/>
        <v>11181.951107414417</v>
      </c>
      <c r="V9" s="20">
        <f t="shared" si="1"/>
        <v>11966.60668849705</v>
      </c>
      <c r="W9" s="20">
        <f t="shared" si="1"/>
        <v>12276.179582552884</v>
      </c>
      <c r="X9" s="20">
        <f t="shared" si="1"/>
        <v>12319.194423137635</v>
      </c>
    </row>
    <row r="10" spans="1:24" s="5" customFormat="1" ht="15.75" x14ac:dyDescent="0.25">
      <c r="A10" s="8"/>
      <c r="B10" s="25"/>
      <c r="C10" s="26"/>
      <c r="D10" s="26"/>
      <c r="E10" s="26"/>
      <c r="F10" s="55"/>
      <c r="G10" s="55"/>
      <c r="H10" s="55"/>
      <c r="I10" s="55"/>
      <c r="J10" s="55"/>
      <c r="K10" s="55"/>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56">
        <v>3602.1776596314694</v>
      </c>
      <c r="G11" s="56">
        <v>3962.8594373150627</v>
      </c>
      <c r="H11" s="56">
        <v>4254.2176619186894</v>
      </c>
      <c r="I11" s="56">
        <v>4540.6348329533021</v>
      </c>
      <c r="J11" s="56">
        <v>4852.9150476228378</v>
      </c>
      <c r="K11" s="56">
        <v>5290.5939974827306</v>
      </c>
      <c r="L11" s="20">
        <f t="shared" ref="L11:X11" si="2">SUM(L13:L21)</f>
        <v>5663.2540048346955</v>
      </c>
      <c r="M11" s="20">
        <f t="shared" si="2"/>
        <v>6087.1026334368726</v>
      </c>
      <c r="N11" s="20">
        <f t="shared" si="2"/>
        <v>6486.3777824397393</v>
      </c>
      <c r="O11" s="20">
        <f t="shared" si="2"/>
        <v>6924.2562859434911</v>
      </c>
      <c r="P11" s="20">
        <f t="shared" si="2"/>
        <v>7363.7381346206494</v>
      </c>
      <c r="Q11" s="20">
        <f t="shared" si="2"/>
        <v>7947.0441768837291</v>
      </c>
      <c r="R11" s="20">
        <f t="shared" si="2"/>
        <v>8495.4564574513806</v>
      </c>
      <c r="S11" s="20">
        <f t="shared" si="2"/>
        <v>9269.1645692508228</v>
      </c>
      <c r="T11" s="20">
        <f t="shared" si="2"/>
        <v>9629.4198901714699</v>
      </c>
      <c r="U11" s="20">
        <f t="shared" si="2"/>
        <v>10218.346256401837</v>
      </c>
      <c r="V11" s="20">
        <f t="shared" si="2"/>
        <v>10948.500239002373</v>
      </c>
      <c r="W11" s="20">
        <f t="shared" si="2"/>
        <v>11237.967010066948</v>
      </c>
      <c r="X11" s="20">
        <f t="shared" si="2"/>
        <v>11294.402783897744</v>
      </c>
    </row>
    <row r="12" spans="1:24" s="5" customFormat="1" ht="15.75" x14ac:dyDescent="0.25">
      <c r="A12" s="10"/>
      <c r="B12" s="43"/>
      <c r="C12" s="25"/>
      <c r="D12" s="9"/>
      <c r="E12" s="9"/>
      <c r="F12" s="55"/>
      <c r="G12" s="55"/>
      <c r="H12" s="55"/>
      <c r="I12" s="55"/>
      <c r="J12" s="55"/>
      <c r="K12" s="55"/>
      <c r="L12" s="20"/>
      <c r="M12" s="20"/>
      <c r="N12" s="20"/>
      <c r="O12" s="20"/>
      <c r="P12" s="20"/>
      <c r="Q12" s="20"/>
      <c r="R12" s="20"/>
      <c r="S12" s="20"/>
      <c r="T12" s="20"/>
      <c r="U12" s="20"/>
      <c r="V12" s="20"/>
      <c r="W12" s="20"/>
      <c r="X12" s="20"/>
    </row>
    <row r="13" spans="1:24" s="5" customFormat="1" ht="15.75" x14ac:dyDescent="0.25">
      <c r="A13" s="4" t="s">
        <v>36</v>
      </c>
      <c r="B13" s="4"/>
      <c r="C13" s="40" t="s">
        <v>164</v>
      </c>
      <c r="D13" s="2"/>
      <c r="E13" s="2"/>
      <c r="F13" s="56">
        <v>294.06787178153434</v>
      </c>
      <c r="G13" s="56">
        <v>325.57325718466188</v>
      </c>
      <c r="H13" s="56">
        <v>345.90040450191805</v>
      </c>
      <c r="I13" s="56">
        <v>361.44739142718612</v>
      </c>
      <c r="J13" s="56">
        <v>382.39556957692656</v>
      </c>
      <c r="K13" s="56">
        <v>412.28163159224158</v>
      </c>
      <c r="L13" s="20">
        <v>428.36505157985511</v>
      </c>
      <c r="M13" s="20">
        <v>449.2505512576252</v>
      </c>
      <c r="N13" s="20">
        <v>467.09859362128788</v>
      </c>
      <c r="O13" s="20">
        <v>488.93732320271238</v>
      </c>
      <c r="P13" s="20">
        <v>515.27171531103909</v>
      </c>
      <c r="Q13" s="20">
        <v>554.27521154721694</v>
      </c>
      <c r="R13" s="20">
        <v>590.73246234877433</v>
      </c>
      <c r="S13" s="20">
        <v>640.70820413614479</v>
      </c>
      <c r="T13" s="20">
        <v>662.10892860918966</v>
      </c>
      <c r="U13" s="20">
        <v>699.16927274604302</v>
      </c>
      <c r="V13" s="20">
        <v>749.66672739249248</v>
      </c>
      <c r="W13" s="20">
        <v>763.22839336292077</v>
      </c>
      <c r="X13" s="20">
        <v>768.70842933702136</v>
      </c>
    </row>
    <row r="14" spans="1:24" s="5" customFormat="1" ht="15.75" x14ac:dyDescent="0.25">
      <c r="A14" s="4" t="s">
        <v>37</v>
      </c>
      <c r="B14" s="4"/>
      <c r="C14" s="40" t="s">
        <v>166</v>
      </c>
      <c r="D14" s="2"/>
      <c r="E14" s="2"/>
      <c r="F14" s="56">
        <v>760.17263881611507</v>
      </c>
      <c r="G14" s="56">
        <v>833.52114829644086</v>
      </c>
      <c r="H14" s="56">
        <v>882.75199827602523</v>
      </c>
      <c r="I14" s="56">
        <v>926.43708601745539</v>
      </c>
      <c r="J14" s="56">
        <v>982.84723767510195</v>
      </c>
      <c r="K14" s="56">
        <v>1074.7770842088735</v>
      </c>
      <c r="L14" s="20">
        <v>1128.546982507786</v>
      </c>
      <c r="M14" s="20">
        <v>1207.7549036970736</v>
      </c>
      <c r="N14" s="20">
        <v>1280.3627728983365</v>
      </c>
      <c r="O14" s="20">
        <v>1360.7353310049311</v>
      </c>
      <c r="P14" s="20">
        <v>1442.4402065380978</v>
      </c>
      <c r="Q14" s="20">
        <v>1548.8274124325758</v>
      </c>
      <c r="R14" s="20">
        <v>1638.8640484086447</v>
      </c>
      <c r="S14" s="20">
        <v>1770.9183457549707</v>
      </c>
      <c r="T14" s="20">
        <v>1819.1750882684419</v>
      </c>
      <c r="U14" s="20">
        <v>1902.5533912656156</v>
      </c>
      <c r="V14" s="20">
        <v>2025.6327762741216</v>
      </c>
      <c r="W14" s="20">
        <v>2059.0091029582418</v>
      </c>
      <c r="X14" s="20">
        <v>2066.073923978634</v>
      </c>
    </row>
    <row r="15" spans="1:24" s="5" customFormat="1" ht="15.75" x14ac:dyDescent="0.25">
      <c r="A15" s="4" t="s">
        <v>38</v>
      </c>
      <c r="B15" s="4"/>
      <c r="C15" s="40" t="s">
        <v>39</v>
      </c>
      <c r="D15" s="2"/>
      <c r="E15" s="2"/>
      <c r="F15" s="56">
        <v>448.58182118283929</v>
      </c>
      <c r="G15" s="56">
        <v>490.31370072559315</v>
      </c>
      <c r="H15" s="56">
        <v>517.47757494106679</v>
      </c>
      <c r="I15" s="56">
        <v>552.90163488883434</v>
      </c>
      <c r="J15" s="56">
        <v>593.78309074691288</v>
      </c>
      <c r="K15" s="56">
        <v>644.14688927611292</v>
      </c>
      <c r="L15" s="20">
        <v>685.0485405707243</v>
      </c>
      <c r="M15" s="20">
        <v>734.17014736799683</v>
      </c>
      <c r="N15" s="20">
        <v>777.51061512677802</v>
      </c>
      <c r="O15" s="20">
        <v>824.42994906483057</v>
      </c>
      <c r="P15" s="20">
        <v>872.91532845647021</v>
      </c>
      <c r="Q15" s="20">
        <v>933.86233114126378</v>
      </c>
      <c r="R15" s="20">
        <v>990.10256234968699</v>
      </c>
      <c r="S15" s="20">
        <v>1074.2394378802578</v>
      </c>
      <c r="T15" s="20">
        <v>1104.4807351839602</v>
      </c>
      <c r="U15" s="20">
        <v>1155.884107847181</v>
      </c>
      <c r="V15" s="20">
        <v>1224.029250613597</v>
      </c>
      <c r="W15" s="20">
        <v>1250.9192767829472</v>
      </c>
      <c r="X15" s="20">
        <v>1265.0949154900791</v>
      </c>
    </row>
    <row r="16" spans="1:24" s="5" customFormat="1" ht="15.75" x14ac:dyDescent="0.25">
      <c r="A16" s="4" t="s">
        <v>40</v>
      </c>
      <c r="B16" s="4"/>
      <c r="C16" s="40" t="s">
        <v>41</v>
      </c>
      <c r="D16" s="2"/>
      <c r="E16" s="2"/>
      <c r="F16" s="56">
        <v>306.39296700429009</v>
      </c>
      <c r="G16" s="56">
        <v>338.05503735236243</v>
      </c>
      <c r="H16" s="56">
        <v>373.03249552789083</v>
      </c>
      <c r="I16" s="56">
        <v>401.24642669950117</v>
      </c>
      <c r="J16" s="56">
        <v>430.31047827332264</v>
      </c>
      <c r="K16" s="56">
        <v>468.79262909455531</v>
      </c>
      <c r="L16" s="20">
        <v>499.86681250326529</v>
      </c>
      <c r="M16" s="20">
        <v>535.67775833972814</v>
      </c>
      <c r="N16" s="20">
        <v>571.2258650978381</v>
      </c>
      <c r="O16" s="20">
        <v>612.29367264472467</v>
      </c>
      <c r="P16" s="20">
        <v>653.81700548365473</v>
      </c>
      <c r="Q16" s="20">
        <v>706.89876678937003</v>
      </c>
      <c r="R16" s="20">
        <v>755.77277803757556</v>
      </c>
      <c r="S16" s="20">
        <v>823.89599598199629</v>
      </c>
      <c r="T16" s="20">
        <v>856.17562289063994</v>
      </c>
      <c r="U16" s="20">
        <v>908.42154569265085</v>
      </c>
      <c r="V16" s="20">
        <v>972.73441680598773</v>
      </c>
      <c r="W16" s="20">
        <v>999.13751562045445</v>
      </c>
      <c r="X16" s="20">
        <v>991.99038412829736</v>
      </c>
    </row>
    <row r="17" spans="1:24" s="5" customFormat="1" ht="15.75" x14ac:dyDescent="0.25">
      <c r="A17" s="4" t="s">
        <v>42</v>
      </c>
      <c r="B17" s="4"/>
      <c r="C17" s="40" t="s">
        <v>43</v>
      </c>
      <c r="D17" s="2"/>
      <c r="E17" s="2"/>
      <c r="F17" s="56">
        <v>441.91442389115815</v>
      </c>
      <c r="G17" s="56">
        <v>479.25399724029978</v>
      </c>
      <c r="H17" s="56">
        <v>516.72131848682534</v>
      </c>
      <c r="I17" s="56">
        <v>555.51176450436742</v>
      </c>
      <c r="J17" s="56">
        <v>591.32680390698908</v>
      </c>
      <c r="K17" s="56">
        <v>642.78663829695336</v>
      </c>
      <c r="L17" s="20">
        <v>679.96977720590633</v>
      </c>
      <c r="M17" s="20">
        <v>725.87637162325552</v>
      </c>
      <c r="N17" s="20">
        <v>771.91825635543819</v>
      </c>
      <c r="O17" s="20">
        <v>822.44862122499171</v>
      </c>
      <c r="P17" s="20">
        <v>873.81577809667806</v>
      </c>
      <c r="Q17" s="20">
        <v>941.68094679856881</v>
      </c>
      <c r="R17" s="20">
        <v>1003.5966712349347</v>
      </c>
      <c r="S17" s="20">
        <v>1089.7376246897572</v>
      </c>
      <c r="T17" s="20">
        <v>1129.8898995780933</v>
      </c>
      <c r="U17" s="20">
        <v>1196.2623275794383</v>
      </c>
      <c r="V17" s="20">
        <v>1276.4682420909999</v>
      </c>
      <c r="W17" s="20">
        <v>1311.3287552382908</v>
      </c>
      <c r="X17" s="20">
        <v>1296.5234619558282</v>
      </c>
    </row>
    <row r="18" spans="1:24" s="5" customFormat="1" ht="15.75" x14ac:dyDescent="0.25">
      <c r="A18" s="4" t="s">
        <v>44</v>
      </c>
      <c r="B18" s="4"/>
      <c r="C18" s="40" t="s">
        <v>167</v>
      </c>
      <c r="D18" s="2"/>
      <c r="E18" s="2"/>
      <c r="F18" s="56">
        <v>289.76482590664409</v>
      </c>
      <c r="G18" s="56">
        <v>321.43413369746492</v>
      </c>
      <c r="H18" s="56">
        <v>345.39291153114783</v>
      </c>
      <c r="I18" s="56">
        <v>377.47046594338218</v>
      </c>
      <c r="J18" s="56">
        <v>410.9274485417252</v>
      </c>
      <c r="K18" s="56">
        <v>446.4178906885823</v>
      </c>
      <c r="L18" s="20">
        <v>488.60349839988271</v>
      </c>
      <c r="M18" s="20">
        <v>531.63395328710374</v>
      </c>
      <c r="N18" s="20">
        <v>568.85355231843425</v>
      </c>
      <c r="O18" s="20">
        <v>608.10853402464522</v>
      </c>
      <c r="P18" s="20">
        <v>647.17500787292192</v>
      </c>
      <c r="Q18" s="20">
        <v>695.43239070319385</v>
      </c>
      <c r="R18" s="20">
        <v>742.80710838481457</v>
      </c>
      <c r="S18" s="20">
        <v>812.39120893171344</v>
      </c>
      <c r="T18" s="20">
        <v>850.16935891176297</v>
      </c>
      <c r="U18" s="20">
        <v>910.47881621523334</v>
      </c>
      <c r="V18" s="20">
        <v>982.39591048709258</v>
      </c>
      <c r="W18" s="20">
        <v>1015.1509783961335</v>
      </c>
      <c r="X18" s="20">
        <v>1025.0296133223624</v>
      </c>
    </row>
    <row r="19" spans="1:24" s="5" customFormat="1" ht="15.75" x14ac:dyDescent="0.25">
      <c r="A19" s="4" t="s">
        <v>45</v>
      </c>
      <c r="B19" s="4"/>
      <c r="C19" s="40" t="s">
        <v>46</v>
      </c>
      <c r="D19" s="2"/>
      <c r="E19" s="2"/>
      <c r="F19" s="56">
        <v>411.1952200660096</v>
      </c>
      <c r="G19" s="56">
        <v>454.45394426722208</v>
      </c>
      <c r="H19" s="56">
        <v>495.67262439853909</v>
      </c>
      <c r="I19" s="56">
        <v>531.24205684595177</v>
      </c>
      <c r="J19" s="56">
        <v>569.26965295523758</v>
      </c>
      <c r="K19" s="56">
        <v>629.18658590462803</v>
      </c>
      <c r="L19" s="20">
        <v>690.07999356329549</v>
      </c>
      <c r="M19" s="20">
        <v>746.54276027862727</v>
      </c>
      <c r="N19" s="20">
        <v>796.30498164191772</v>
      </c>
      <c r="O19" s="20">
        <v>848.18897563273003</v>
      </c>
      <c r="P19" s="20">
        <v>898.43990880662818</v>
      </c>
      <c r="Q19" s="20">
        <v>967.08447239920338</v>
      </c>
      <c r="R19" s="20">
        <v>1037.6284807379066</v>
      </c>
      <c r="S19" s="20">
        <v>1134.5452334481924</v>
      </c>
      <c r="T19" s="20">
        <v>1182.7362293662331</v>
      </c>
      <c r="U19" s="20">
        <v>1266.2085678705671</v>
      </c>
      <c r="V19" s="20">
        <v>1362.8135280876013</v>
      </c>
      <c r="W19" s="20">
        <v>1407.6824407083545</v>
      </c>
      <c r="X19" s="20">
        <v>1418.6845411890081</v>
      </c>
    </row>
    <row r="20" spans="1:24" s="5" customFormat="1" ht="15.75" x14ac:dyDescent="0.25">
      <c r="A20" s="4" t="s">
        <v>47</v>
      </c>
      <c r="B20" s="4"/>
      <c r="C20" s="40" t="s">
        <v>168</v>
      </c>
      <c r="D20" s="2"/>
      <c r="E20" s="2"/>
      <c r="F20" s="56">
        <v>366.31109713589996</v>
      </c>
      <c r="G20" s="56">
        <v>405.32262118961722</v>
      </c>
      <c r="H20" s="56">
        <v>434.63615613355557</v>
      </c>
      <c r="I20" s="56">
        <v>467.06951271938738</v>
      </c>
      <c r="J20" s="56">
        <v>502.97635998127657</v>
      </c>
      <c r="K20" s="56">
        <v>548.00293486467172</v>
      </c>
      <c r="L20" s="20">
        <v>597.5025023353877</v>
      </c>
      <c r="M20" s="20">
        <v>651.54792707058914</v>
      </c>
      <c r="N20" s="20">
        <v>707.62501231165072</v>
      </c>
      <c r="O20" s="20">
        <v>766.11444351095179</v>
      </c>
      <c r="P20" s="20">
        <v>821.54589087979321</v>
      </c>
      <c r="Q20" s="20">
        <v>901.63902379558158</v>
      </c>
      <c r="R20" s="20">
        <v>985.25794852505692</v>
      </c>
      <c r="S20" s="20">
        <v>1095.9601407128373</v>
      </c>
      <c r="T20" s="20">
        <v>1159.2165471731746</v>
      </c>
      <c r="U20" s="20">
        <v>1249.6087229505383</v>
      </c>
      <c r="V20" s="20">
        <v>1350.0870498252129</v>
      </c>
      <c r="W20" s="20">
        <v>1394.5353358140846</v>
      </c>
      <c r="X20" s="20">
        <v>1413.9795072287266</v>
      </c>
    </row>
    <row r="21" spans="1:24" s="5" customFormat="1" ht="15.75" x14ac:dyDescent="0.25">
      <c r="A21" s="4" t="s">
        <v>48</v>
      </c>
      <c r="B21" s="4"/>
      <c r="C21" s="40" t="s">
        <v>169</v>
      </c>
      <c r="D21" s="2"/>
      <c r="E21" s="2"/>
      <c r="F21" s="56">
        <v>283.77679384697865</v>
      </c>
      <c r="G21" s="56">
        <v>314.93159736140029</v>
      </c>
      <c r="H21" s="56">
        <v>342.63217812172081</v>
      </c>
      <c r="I21" s="56">
        <v>367.30849390723637</v>
      </c>
      <c r="J21" s="56">
        <v>389.07840596534544</v>
      </c>
      <c r="K21" s="56">
        <v>424.20171355611313</v>
      </c>
      <c r="L21" s="20">
        <v>465.27084616859207</v>
      </c>
      <c r="M21" s="20">
        <v>504.64826051487353</v>
      </c>
      <c r="N21" s="20">
        <v>545.47813306805801</v>
      </c>
      <c r="O21" s="20">
        <v>592.99943563297393</v>
      </c>
      <c r="P21" s="20">
        <v>638.31729317536724</v>
      </c>
      <c r="Q21" s="20">
        <v>697.3436212767549</v>
      </c>
      <c r="R21" s="20">
        <v>750.69439742398515</v>
      </c>
      <c r="S21" s="20">
        <v>826.76837771495195</v>
      </c>
      <c r="T21" s="20">
        <v>865.46748018997437</v>
      </c>
      <c r="U21" s="20">
        <v>929.75950423456879</v>
      </c>
      <c r="V21" s="20">
        <v>1004.6723374252672</v>
      </c>
      <c r="W21" s="20">
        <v>1036.9752111855207</v>
      </c>
      <c r="X21" s="20">
        <v>1048.3180072677865</v>
      </c>
    </row>
    <row r="22" spans="1:24" s="5" customFormat="1" ht="15.75" x14ac:dyDescent="0.25">
      <c r="A22" s="10"/>
      <c r="B22" s="43"/>
      <c r="C22" s="2"/>
      <c r="D22" s="9"/>
      <c r="E22" s="9"/>
      <c r="F22" s="57"/>
      <c r="G22" s="57"/>
      <c r="H22" s="57"/>
      <c r="I22" s="57"/>
      <c r="J22" s="57"/>
      <c r="K22" s="57"/>
      <c r="L22" s="20"/>
      <c r="M22" s="20"/>
      <c r="N22" s="20"/>
      <c r="O22" s="20"/>
      <c r="P22" s="20"/>
      <c r="Q22" s="20"/>
      <c r="R22" s="20"/>
      <c r="S22" s="20"/>
      <c r="T22" s="20"/>
      <c r="U22" s="20"/>
      <c r="V22" s="20"/>
      <c r="W22" s="20"/>
      <c r="X22" s="20"/>
    </row>
    <row r="23" spans="1:24" s="5" customFormat="1" ht="15.75" x14ac:dyDescent="0.25">
      <c r="A23" s="4">
        <v>924</v>
      </c>
      <c r="B23" s="1"/>
      <c r="C23" s="40" t="s">
        <v>49</v>
      </c>
      <c r="D23" s="2"/>
      <c r="E23" s="2"/>
      <c r="F23" s="56">
        <v>374.64389356509542</v>
      </c>
      <c r="G23" s="56">
        <v>420.59101797011152</v>
      </c>
      <c r="H23" s="56">
        <v>451.4405139064142</v>
      </c>
      <c r="I23" s="56">
        <v>474.94506140898136</v>
      </c>
      <c r="J23" s="56">
        <v>501.87208518492758</v>
      </c>
      <c r="K23" s="56">
        <v>541.46206771261791</v>
      </c>
      <c r="L23" s="20">
        <v>587.34799342053407</v>
      </c>
      <c r="M23" s="20">
        <v>631.96981222547481</v>
      </c>
      <c r="N23" s="20">
        <v>672.65939883683325</v>
      </c>
      <c r="O23" s="20">
        <v>712.49679304813719</v>
      </c>
      <c r="P23" s="20">
        <v>750.40047447835934</v>
      </c>
      <c r="Q23" s="20">
        <v>799.29328267267351</v>
      </c>
      <c r="R23" s="20">
        <v>841.62267182782125</v>
      </c>
      <c r="S23" s="20">
        <v>903.0956172407889</v>
      </c>
      <c r="T23" s="20">
        <v>924.52768045114306</v>
      </c>
      <c r="U23" s="20">
        <v>963.60485101258087</v>
      </c>
      <c r="V23" s="20">
        <v>1018.1064494946773</v>
      </c>
      <c r="W23" s="20">
        <v>1038.2125724859357</v>
      </c>
      <c r="X23" s="20">
        <v>1024.7916392398904</v>
      </c>
    </row>
    <row r="24" spans="1:24" s="5" customFormat="1" ht="15.75" x14ac:dyDescent="0.25">
      <c r="A24" s="4">
        <v>923</v>
      </c>
      <c r="B24" s="1"/>
      <c r="C24" s="68" t="s">
        <v>50</v>
      </c>
      <c r="D24" s="2"/>
      <c r="E24" s="2"/>
      <c r="F24" s="56">
        <v>520.9974468034352</v>
      </c>
      <c r="G24" s="56">
        <v>569.95654471482487</v>
      </c>
      <c r="H24" s="56">
        <v>610.47482417489528</v>
      </c>
      <c r="I24" s="56">
        <v>644.41310563771822</v>
      </c>
      <c r="J24" s="56">
        <v>688.85186719223543</v>
      </c>
      <c r="K24" s="56">
        <v>748.00269915087495</v>
      </c>
      <c r="L24" s="32">
        <v>795.78278698522058</v>
      </c>
      <c r="M24" s="32">
        <v>857.05533860682419</v>
      </c>
      <c r="N24" s="32">
        <v>913.58828828203104</v>
      </c>
      <c r="O24" s="32">
        <v>974.36269402851849</v>
      </c>
      <c r="P24" s="32">
        <v>1033.6393983266398</v>
      </c>
      <c r="Q24" s="32">
        <v>1109.2075683300066</v>
      </c>
      <c r="R24" s="32">
        <v>1178.6184106379569</v>
      </c>
      <c r="S24" s="32">
        <v>1276.0059002347759</v>
      </c>
      <c r="T24" s="32">
        <v>1311.7770302323067</v>
      </c>
      <c r="U24" s="32">
        <v>1371.6481903706324</v>
      </c>
      <c r="V24" s="32">
        <v>1450.1947539917344</v>
      </c>
      <c r="W24" s="32">
        <v>1473.3605727155573</v>
      </c>
      <c r="X24" s="32">
        <v>1465.2154471618476</v>
      </c>
    </row>
    <row r="25" spans="1:24" s="5" customFormat="1" ht="15.75" x14ac:dyDescent="0.25">
      <c r="A25" s="73">
        <v>922</v>
      </c>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213" t="s">
        <v>80</v>
      </c>
      <c r="B26" s="213"/>
      <c r="C26" s="213"/>
      <c r="D26" s="213"/>
      <c r="E26" s="213"/>
      <c r="F26" s="2"/>
      <c r="G26" s="4"/>
      <c r="H26" s="4"/>
      <c r="I26" s="2"/>
      <c r="J26" s="2"/>
      <c r="K26" s="2"/>
      <c r="L26" s="2"/>
      <c r="M26" s="2"/>
      <c r="N26" s="2"/>
      <c r="O26" s="2"/>
      <c r="P26" s="2"/>
      <c r="Q26" s="2"/>
      <c r="R26" s="2"/>
      <c r="S26" s="2"/>
      <c r="T26" s="2"/>
      <c r="U26" s="2"/>
      <c r="V26" s="2"/>
      <c r="W26" s="2"/>
      <c r="X26" s="2"/>
    </row>
    <row r="27" spans="1:24" s="87" customFormat="1" ht="30" customHeight="1" x14ac:dyDescent="0.2">
      <c r="A27" s="79" t="s">
        <v>129</v>
      </c>
      <c r="B27" s="81"/>
      <c r="C27" s="82"/>
      <c r="D27" s="86"/>
      <c r="E27" s="86"/>
      <c r="F27" s="86"/>
      <c r="G27" s="86"/>
      <c r="H27" s="86"/>
      <c r="I27" s="86"/>
      <c r="J27" s="86"/>
      <c r="K27" s="86"/>
      <c r="L27" s="86"/>
      <c r="M27" s="86"/>
      <c r="N27" s="86"/>
      <c r="O27" s="86"/>
      <c r="P27" s="86"/>
      <c r="Q27" s="86"/>
      <c r="R27" s="86"/>
      <c r="S27" s="86"/>
      <c r="T27" s="86"/>
      <c r="U27" s="86"/>
      <c r="V27" s="86"/>
      <c r="W27" s="86"/>
      <c r="X27" s="86"/>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row>
    <row r="30" spans="1:24" ht="15.75" x14ac:dyDescent="0.25">
      <c r="A30" s="94">
        <v>925</v>
      </c>
      <c r="B30" s="17"/>
      <c r="C30" s="18" t="s">
        <v>32</v>
      </c>
      <c r="D30" s="18"/>
      <c r="E30" s="18"/>
      <c r="F30" s="53">
        <v>6692.4928033707029</v>
      </c>
      <c r="G30" s="53">
        <v>7241.5086340411344</v>
      </c>
      <c r="H30" s="53">
        <v>7650.3110822979588</v>
      </c>
      <c r="I30" s="53">
        <v>8061.0763861469923</v>
      </c>
      <c r="J30" s="20">
        <v>8414.3077166960757</v>
      </c>
      <c r="K30" s="20">
        <v>9024.3052414177473</v>
      </c>
      <c r="L30" s="20">
        <v>9423.524883583772</v>
      </c>
      <c r="M30" s="20">
        <v>9929.7309777070768</v>
      </c>
      <c r="N30" s="20">
        <v>10257.255703744673</v>
      </c>
      <c r="O30" s="20">
        <v>10644.433284443894</v>
      </c>
      <c r="P30" s="20">
        <v>11009.382951350844</v>
      </c>
      <c r="Q30" s="20">
        <v>11527.704023245151</v>
      </c>
      <c r="R30" s="20">
        <v>11995.54886111544</v>
      </c>
      <c r="S30" s="20">
        <v>12730.228936314197</v>
      </c>
      <c r="T30" s="20">
        <v>12839.309053552832</v>
      </c>
      <c r="U30" s="20">
        <v>13345.45346661732</v>
      </c>
      <c r="V30" s="20">
        <v>14036.934284011941</v>
      </c>
      <c r="W30" s="20">
        <v>14094.533779478235</v>
      </c>
      <c r="X30" s="20">
        <v>13936.243855349196</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65" t="s">
        <v>162</v>
      </c>
      <c r="G32" s="65" t="s">
        <v>162</v>
      </c>
      <c r="H32" s="65" t="s">
        <v>162</v>
      </c>
      <c r="I32" s="65" t="s">
        <v>162</v>
      </c>
      <c r="J32" s="23" t="s">
        <v>162</v>
      </c>
      <c r="K32" s="23" t="s">
        <v>162</v>
      </c>
      <c r="L32" s="23">
        <v>7.462020609974485</v>
      </c>
      <c r="M32" s="23">
        <v>7.8043142666860366</v>
      </c>
      <c r="N32" s="23">
        <v>8.3000084796431555</v>
      </c>
      <c r="O32" s="23">
        <v>8.8760472071511334</v>
      </c>
      <c r="P32" s="23">
        <v>9.2212841683693654</v>
      </c>
      <c r="Q32" s="23">
        <v>13.41775584749619</v>
      </c>
      <c r="R32" s="23">
        <v>10.833768228583994</v>
      </c>
      <c r="S32" s="23">
        <v>11.472407848279639</v>
      </c>
      <c r="T32" s="23">
        <v>11.773280314401125</v>
      </c>
      <c r="U32" s="23">
        <v>12.889201206644524</v>
      </c>
      <c r="V32" s="23">
        <v>13.951217064827159</v>
      </c>
      <c r="W32" s="23">
        <v>14.032129993185789</v>
      </c>
      <c r="X32" s="23">
        <v>13.989886346719153</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v>5917.2789356480362</v>
      </c>
      <c r="G34" s="56">
        <v>6408.2750153256411</v>
      </c>
      <c r="H34" s="56">
        <v>6771.7923708870321</v>
      </c>
      <c r="I34" s="56">
        <v>7143.290221256002</v>
      </c>
      <c r="J34" s="20">
        <v>7455.2478552820958</v>
      </c>
      <c r="K34" s="20">
        <v>7998.4474306763632</v>
      </c>
      <c r="L34" s="20">
        <v>8352.6607105366129</v>
      </c>
      <c r="M34" s="20">
        <v>8799.5010050686215</v>
      </c>
      <c r="N34" s="20">
        <v>9089.069617851419</v>
      </c>
      <c r="O34" s="20">
        <v>9432.1254781798161</v>
      </c>
      <c r="P34" s="20">
        <v>9757.2149671278203</v>
      </c>
      <c r="Q34" s="20">
        <v>10218.393099076884</v>
      </c>
      <c r="R34" s="20">
        <v>10641.446536416152</v>
      </c>
      <c r="S34" s="20">
        <v>11301.143743173574</v>
      </c>
      <c r="T34" s="20">
        <v>11409.428801448017</v>
      </c>
      <c r="U34" s="20">
        <v>11875.803760805646</v>
      </c>
      <c r="V34" s="20">
        <v>12507.267375232341</v>
      </c>
      <c r="W34" s="20">
        <v>12571.6762094969</v>
      </c>
      <c r="X34" s="20">
        <v>12442.38636736901</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v>5359.8306342576998</v>
      </c>
      <c r="G36" s="56">
        <v>5793.4025673255646</v>
      </c>
      <c r="H36" s="56">
        <v>6122.1358693404145</v>
      </c>
      <c r="I36" s="56">
        <v>6466.8638689193349</v>
      </c>
      <c r="J36" s="20">
        <v>6756.5121830875969</v>
      </c>
      <c r="K36" s="20">
        <v>7255.8523945705792</v>
      </c>
      <c r="L36" s="20">
        <v>7567.7893478381666</v>
      </c>
      <c r="M36" s="20">
        <v>7971.8541769054373</v>
      </c>
      <c r="N36" s="20">
        <v>8235.0653781304754</v>
      </c>
      <c r="O36" s="20">
        <v>8552.123324736076</v>
      </c>
      <c r="P36" s="20">
        <v>8854.8617915597388</v>
      </c>
      <c r="Q36" s="20">
        <v>9284.5744576663583</v>
      </c>
      <c r="R36" s="20">
        <v>9682.2512096884384</v>
      </c>
      <c r="S36" s="20">
        <v>10297.82558210044</v>
      </c>
      <c r="T36" s="20">
        <v>10409.960813333602</v>
      </c>
      <c r="U36" s="20">
        <v>10852.406144087588</v>
      </c>
      <c r="V36" s="20">
        <v>11443.16207690088</v>
      </c>
      <c r="W36" s="20">
        <v>11508.473100569441</v>
      </c>
      <c r="X36" s="20">
        <v>11407.346811736721</v>
      </c>
    </row>
    <row r="37" spans="1:24" ht="15.75" x14ac:dyDescent="0.25">
      <c r="A37" s="10"/>
      <c r="B37" s="43"/>
      <c r="C37" s="25"/>
      <c r="D37" s="9"/>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56">
        <v>437.55587221283412</v>
      </c>
      <c r="G38" s="56">
        <v>475.96362522111031</v>
      </c>
      <c r="H38" s="56">
        <v>497.77642845511406</v>
      </c>
      <c r="I38" s="56">
        <v>514.780677620647</v>
      </c>
      <c r="J38" s="20">
        <v>532.39347881657454</v>
      </c>
      <c r="K38" s="20">
        <v>565.42888478106011</v>
      </c>
      <c r="L38" s="20">
        <v>572.42293415846859</v>
      </c>
      <c r="M38" s="20">
        <v>588.35214373543067</v>
      </c>
      <c r="N38" s="20">
        <v>593.02550445300722</v>
      </c>
      <c r="O38" s="20">
        <v>603.88467922316045</v>
      </c>
      <c r="P38" s="20">
        <v>619.6119064484111</v>
      </c>
      <c r="Q38" s="20">
        <v>647.56271100368895</v>
      </c>
      <c r="R38" s="20">
        <v>673.25636083532163</v>
      </c>
      <c r="S38" s="20">
        <v>711.81186674605522</v>
      </c>
      <c r="T38" s="20">
        <v>715.7781132812587</v>
      </c>
      <c r="U38" s="20">
        <v>742.55351315313874</v>
      </c>
      <c r="V38" s="20">
        <v>783.53725879754268</v>
      </c>
      <c r="W38" s="20">
        <v>781.59985936421424</v>
      </c>
      <c r="X38" s="20">
        <v>776.39551363039163</v>
      </c>
    </row>
    <row r="39" spans="1:24" ht="15.75" x14ac:dyDescent="0.25">
      <c r="A39" s="4" t="s">
        <v>37</v>
      </c>
      <c r="B39" s="4"/>
      <c r="C39" s="40" t="s">
        <v>166</v>
      </c>
      <c r="D39" s="2"/>
      <c r="E39" s="2"/>
      <c r="F39" s="56">
        <v>1131.0926283596932</v>
      </c>
      <c r="G39" s="56">
        <v>1218.545254214838</v>
      </c>
      <c r="H39" s="56">
        <v>1270.3458313273475</v>
      </c>
      <c r="I39" s="56">
        <v>1319.4504158125528</v>
      </c>
      <c r="J39" s="20">
        <v>1368.3774124005472</v>
      </c>
      <c r="K39" s="20">
        <v>1474.0166952514287</v>
      </c>
      <c r="L39" s="20">
        <v>1508.0739492641951</v>
      </c>
      <c r="M39" s="20">
        <v>1581.7124424398601</v>
      </c>
      <c r="N39" s="20">
        <v>1625.5407094984728</v>
      </c>
      <c r="O39" s="20">
        <v>1680.6391737266651</v>
      </c>
      <c r="P39" s="20">
        <v>1734.5278224157998</v>
      </c>
      <c r="Q39" s="20">
        <v>1809.5033968269538</v>
      </c>
      <c r="R39" s="20">
        <v>1867.8093984345871</v>
      </c>
      <c r="S39" s="20">
        <v>1967.4489657054926</v>
      </c>
      <c r="T39" s="20">
        <v>1966.6336702999413</v>
      </c>
      <c r="U39" s="20">
        <v>2020.6089708390957</v>
      </c>
      <c r="V39" s="20">
        <v>2117.152455695576</v>
      </c>
      <c r="W39" s="20">
        <v>2108.5709589639891</v>
      </c>
      <c r="X39" s="20">
        <v>2086.7346632184203</v>
      </c>
    </row>
    <row r="40" spans="1:24" ht="15.75" x14ac:dyDescent="0.25">
      <c r="A40" s="4" t="s">
        <v>38</v>
      </c>
      <c r="B40" s="4"/>
      <c r="C40" s="40" t="s">
        <v>39</v>
      </c>
      <c r="D40" s="2"/>
      <c r="E40" s="2"/>
      <c r="F40" s="56">
        <v>667.46363292722003</v>
      </c>
      <c r="G40" s="56">
        <v>716.80176839759872</v>
      </c>
      <c r="H40" s="56">
        <v>744.68874770671016</v>
      </c>
      <c r="I40" s="56">
        <v>787.45367933572493</v>
      </c>
      <c r="J40" s="20">
        <v>826.69955014113089</v>
      </c>
      <c r="K40" s="20">
        <v>883.42344002074026</v>
      </c>
      <c r="L40" s="20">
        <v>915.42831094232974</v>
      </c>
      <c r="M40" s="20">
        <v>961.49148590095683</v>
      </c>
      <c r="N40" s="20">
        <v>987.12269968203066</v>
      </c>
      <c r="O40" s="20">
        <v>1018.2503803796745</v>
      </c>
      <c r="P40" s="20">
        <v>1049.6767331901071</v>
      </c>
      <c r="Q40" s="20">
        <v>1091.0363845606437</v>
      </c>
      <c r="R40" s="20">
        <v>1128.4174994055336</v>
      </c>
      <c r="S40" s="20">
        <v>1193.454952930955</v>
      </c>
      <c r="T40" s="20">
        <v>1194.0076664516678</v>
      </c>
      <c r="U40" s="20">
        <v>1227.6080178820521</v>
      </c>
      <c r="V40" s="20">
        <v>1279.3318533018742</v>
      </c>
      <c r="W40" s="20">
        <v>1281.0298192675123</v>
      </c>
      <c r="X40" s="20">
        <v>1277.74586464498</v>
      </c>
    </row>
    <row r="41" spans="1:24" ht="15.75" x14ac:dyDescent="0.25">
      <c r="A41" s="4" t="s">
        <v>40</v>
      </c>
      <c r="B41" s="4"/>
      <c r="C41" s="40" t="s">
        <v>41</v>
      </c>
      <c r="D41" s="2"/>
      <c r="E41" s="2"/>
      <c r="F41" s="56">
        <v>455.89489632188594</v>
      </c>
      <c r="G41" s="56">
        <v>494.21104943894807</v>
      </c>
      <c r="H41" s="56">
        <v>536.82152696222749</v>
      </c>
      <c r="I41" s="56">
        <v>571.46326776255876</v>
      </c>
      <c r="J41" s="20">
        <v>599.10341731370738</v>
      </c>
      <c r="K41" s="20">
        <v>642.93161070216286</v>
      </c>
      <c r="L41" s="20">
        <v>667.97052291325713</v>
      </c>
      <c r="M41" s="20">
        <v>701.53983470536627</v>
      </c>
      <c r="N41" s="20">
        <v>725.22484852716616</v>
      </c>
      <c r="O41" s="20">
        <v>756.24165010231957</v>
      </c>
      <c r="P41" s="20">
        <v>786.2119910687818</v>
      </c>
      <c r="Q41" s="20">
        <v>825.87363152951275</v>
      </c>
      <c r="R41" s="20">
        <v>861.35241008570449</v>
      </c>
      <c r="S41" s="20">
        <v>915.32922962217583</v>
      </c>
      <c r="T41" s="20">
        <v>925.57545369063155</v>
      </c>
      <c r="U41" s="20">
        <v>964.79012518488867</v>
      </c>
      <c r="V41" s="20">
        <v>1016.6833215783757</v>
      </c>
      <c r="W41" s="20">
        <v>1023.1874868459219</v>
      </c>
      <c r="X41" s="20">
        <v>1001.9102879695804</v>
      </c>
    </row>
    <row r="42" spans="1:24" ht="15.75" x14ac:dyDescent="0.25">
      <c r="A42" s="4" t="s">
        <v>42</v>
      </c>
      <c r="B42" s="4"/>
      <c r="C42" s="40" t="s">
        <v>43</v>
      </c>
      <c r="D42" s="2"/>
      <c r="E42" s="2"/>
      <c r="F42" s="56">
        <v>657.54293394138051</v>
      </c>
      <c r="G42" s="56">
        <v>700.63331337690556</v>
      </c>
      <c r="H42" s="56">
        <v>743.60043837868125</v>
      </c>
      <c r="I42" s="56">
        <v>791.17107866970946</v>
      </c>
      <c r="J42" s="20">
        <v>823.27976393093707</v>
      </c>
      <c r="K42" s="20">
        <v>881.55790652316932</v>
      </c>
      <c r="L42" s="20">
        <v>908.64157468440305</v>
      </c>
      <c r="M42" s="20">
        <v>950.62970570854657</v>
      </c>
      <c r="N42" s="20">
        <v>980.02267534724353</v>
      </c>
      <c r="O42" s="20">
        <v>1015.803249693967</v>
      </c>
      <c r="P42" s="20">
        <v>1050.7595198086065</v>
      </c>
      <c r="Q42" s="20">
        <v>1100.1709152880908</v>
      </c>
      <c r="R42" s="20">
        <v>1143.7967027164116</v>
      </c>
      <c r="S42" s="20">
        <v>1210.6730768957054</v>
      </c>
      <c r="T42" s="20">
        <v>1221.4764453250925</v>
      </c>
      <c r="U42" s="20">
        <v>1270.4917516012079</v>
      </c>
      <c r="V42" s="20">
        <v>1334.140079590941</v>
      </c>
      <c r="W42" s="20">
        <v>1342.8933980802969</v>
      </c>
      <c r="X42" s="20">
        <v>1309.4886965753865</v>
      </c>
    </row>
    <row r="43" spans="1:24" ht="15.75" x14ac:dyDescent="0.25">
      <c r="A43" s="4" t="s">
        <v>44</v>
      </c>
      <c r="B43" s="4"/>
      <c r="C43" s="40" t="s">
        <v>167</v>
      </c>
      <c r="D43" s="2"/>
      <c r="E43" s="2"/>
      <c r="F43" s="56">
        <v>431.15319047969257</v>
      </c>
      <c r="G43" s="56">
        <v>469.91253786448902</v>
      </c>
      <c r="H43" s="56">
        <v>497.04610829599244</v>
      </c>
      <c r="I43" s="56">
        <v>537.60106407977889</v>
      </c>
      <c r="J43" s="20">
        <v>572.11722958086466</v>
      </c>
      <c r="K43" s="20">
        <v>612.24549127623175</v>
      </c>
      <c r="L43" s="20">
        <v>652.9193900450922</v>
      </c>
      <c r="M43" s="20">
        <v>696.24394499549385</v>
      </c>
      <c r="N43" s="20">
        <v>722.21297479871112</v>
      </c>
      <c r="O43" s="20">
        <v>751.07260087421787</v>
      </c>
      <c r="P43" s="20">
        <v>778.22501899186955</v>
      </c>
      <c r="Q43" s="20">
        <v>812.47740267232598</v>
      </c>
      <c r="R43" s="20">
        <v>846.57546769201394</v>
      </c>
      <c r="S43" s="20">
        <v>902.54767962186156</v>
      </c>
      <c r="T43" s="20">
        <v>919.08233433684109</v>
      </c>
      <c r="U43" s="20">
        <v>966.97505165920313</v>
      </c>
      <c r="V43" s="20">
        <v>1026.781329130496</v>
      </c>
      <c r="W43" s="20">
        <v>1039.5864053901555</v>
      </c>
      <c r="X43" s="20">
        <v>1035.279909455586</v>
      </c>
    </row>
    <row r="44" spans="1:24" ht="15.75" x14ac:dyDescent="0.25">
      <c r="A44" s="4" t="s">
        <v>45</v>
      </c>
      <c r="B44" s="4"/>
      <c r="C44" s="40" t="s">
        <v>46</v>
      </c>
      <c r="D44" s="2"/>
      <c r="E44" s="2"/>
      <c r="F44" s="56">
        <v>611.83454715990172</v>
      </c>
      <c r="G44" s="56">
        <v>664.3775004123703</v>
      </c>
      <c r="H44" s="56">
        <v>713.30980086989132</v>
      </c>
      <c r="I44" s="56">
        <v>756.6056706729247</v>
      </c>
      <c r="J44" s="20">
        <v>792.57050822230644</v>
      </c>
      <c r="K44" s="20">
        <v>862.90594177892865</v>
      </c>
      <c r="L44" s="20">
        <v>922.15182649166275</v>
      </c>
      <c r="M44" s="20">
        <v>977.69503492098602</v>
      </c>
      <c r="N44" s="20">
        <v>1010.9839119308348</v>
      </c>
      <c r="O44" s="20">
        <v>1047.5950662049004</v>
      </c>
      <c r="P44" s="20">
        <v>1080.3699255818344</v>
      </c>
      <c r="Q44" s="20">
        <v>1129.8499908886008</v>
      </c>
      <c r="R44" s="20">
        <v>1182.5826738267724</v>
      </c>
      <c r="S44" s="20">
        <v>1260.4532848419601</v>
      </c>
      <c r="T44" s="20">
        <v>1278.6063896517019</v>
      </c>
      <c r="U44" s="20">
        <v>1344.7782348387182</v>
      </c>
      <c r="V44" s="20">
        <v>1424.386513409853</v>
      </c>
      <c r="W44" s="20">
        <v>1441.5663872766188</v>
      </c>
      <c r="X44" s="20">
        <v>1432.8713866008982</v>
      </c>
    </row>
    <row r="45" spans="1:24" ht="15.75" x14ac:dyDescent="0.25">
      <c r="A45" s="4" t="s">
        <v>47</v>
      </c>
      <c r="B45" s="4"/>
      <c r="C45" s="40" t="s">
        <v>168</v>
      </c>
      <c r="D45" s="2"/>
      <c r="E45" s="2"/>
      <c r="F45" s="56">
        <v>545.04958544948943</v>
      </c>
      <c r="G45" s="56">
        <v>592.55119979375763</v>
      </c>
      <c r="H45" s="56">
        <v>625.47377991407041</v>
      </c>
      <c r="I45" s="56">
        <v>665.20983677390336</v>
      </c>
      <c r="J45" s="20">
        <v>700.27310815655233</v>
      </c>
      <c r="K45" s="20">
        <v>751.56559151230022</v>
      </c>
      <c r="L45" s="20">
        <v>798.44080251745345</v>
      </c>
      <c r="M45" s="20">
        <v>853.28692099596105</v>
      </c>
      <c r="N45" s="20">
        <v>898.39636774825249</v>
      </c>
      <c r="O45" s="20">
        <v>946.22511518931367</v>
      </c>
      <c r="P45" s="20">
        <v>987.90521691183812</v>
      </c>
      <c r="Q45" s="20">
        <v>1053.3897212649363</v>
      </c>
      <c r="R45" s="20">
        <v>1122.8961047283992</v>
      </c>
      <c r="S45" s="20">
        <v>1217.5861470228747</v>
      </c>
      <c r="T45" s="20">
        <v>1253.180250510994</v>
      </c>
      <c r="U45" s="20">
        <v>1327.1483508554702</v>
      </c>
      <c r="V45" s="20">
        <v>1411.0850428663464</v>
      </c>
      <c r="W45" s="20">
        <v>1428.1028219457601</v>
      </c>
      <c r="X45" s="20">
        <v>1428.1193023010139</v>
      </c>
    </row>
    <row r="46" spans="1:24" ht="15.75" x14ac:dyDescent="0.25">
      <c r="A46" s="4" t="s">
        <v>48</v>
      </c>
      <c r="B46" s="4"/>
      <c r="C46" s="40" t="s">
        <v>169</v>
      </c>
      <c r="D46" s="2"/>
      <c r="E46" s="2"/>
      <c r="F46" s="56">
        <v>422.24334740560175</v>
      </c>
      <c r="G46" s="56">
        <v>460.40631860554703</v>
      </c>
      <c r="H46" s="56">
        <v>493.07320743038019</v>
      </c>
      <c r="I46" s="56">
        <v>523.12817819153474</v>
      </c>
      <c r="J46" s="20">
        <v>541.69771452497639</v>
      </c>
      <c r="K46" s="20">
        <v>581.77683272455897</v>
      </c>
      <c r="L46" s="20">
        <v>621.7400368213041</v>
      </c>
      <c r="M46" s="20">
        <v>660.90266350283628</v>
      </c>
      <c r="N46" s="20">
        <v>692.53568614475716</v>
      </c>
      <c r="O46" s="20">
        <v>732.41140934185705</v>
      </c>
      <c r="P46" s="20">
        <v>767.57365714249079</v>
      </c>
      <c r="Q46" s="20">
        <v>814.71030363160492</v>
      </c>
      <c r="R46" s="20">
        <v>855.56459196369326</v>
      </c>
      <c r="S46" s="20">
        <v>918.52037871335858</v>
      </c>
      <c r="T46" s="20">
        <v>935.62048978547318</v>
      </c>
      <c r="U46" s="20">
        <v>987.45212807381199</v>
      </c>
      <c r="V46" s="20">
        <v>1050.0642225298755</v>
      </c>
      <c r="W46" s="20">
        <v>1061.9359634349723</v>
      </c>
      <c r="X46" s="20">
        <v>1058.8011873404644</v>
      </c>
    </row>
    <row r="47" spans="1:24" ht="15.75" x14ac:dyDescent="0.25">
      <c r="A47" s="10"/>
      <c r="B47" s="43"/>
      <c r="C47" s="2"/>
      <c r="D47" s="9"/>
      <c r="E47" s="9"/>
      <c r="F47" s="55" t="s">
        <v>162</v>
      </c>
      <c r="G47" s="55" t="s">
        <v>162</v>
      </c>
      <c r="H47" s="55" t="s">
        <v>162</v>
      </c>
      <c r="I47" s="55"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56">
        <v>557.44830139033627</v>
      </c>
      <c r="G48" s="56">
        <v>614.87244800007613</v>
      </c>
      <c r="H48" s="56">
        <v>649.65650154661796</v>
      </c>
      <c r="I48" s="56">
        <v>676.42635233666761</v>
      </c>
      <c r="J48" s="20">
        <v>698.73567219449831</v>
      </c>
      <c r="K48" s="20">
        <v>742.59503610578463</v>
      </c>
      <c r="L48" s="20">
        <v>784.87136269844609</v>
      </c>
      <c r="M48" s="20">
        <v>827.64682816318464</v>
      </c>
      <c r="N48" s="20">
        <v>854.00423972094279</v>
      </c>
      <c r="O48" s="20">
        <v>880.00215344374021</v>
      </c>
      <c r="P48" s="20">
        <v>902.35317556808138</v>
      </c>
      <c r="Q48" s="20">
        <v>933.81864141052665</v>
      </c>
      <c r="R48" s="20">
        <v>959.19532672771322</v>
      </c>
      <c r="S48" s="20">
        <v>1003.3181610731339</v>
      </c>
      <c r="T48" s="20">
        <v>999.46798811441488</v>
      </c>
      <c r="U48" s="20">
        <v>1023.3976167180587</v>
      </c>
      <c r="V48" s="20">
        <v>1064.1052983314612</v>
      </c>
      <c r="W48" s="20">
        <v>1063.2031089274583</v>
      </c>
      <c r="X48" s="20">
        <v>1035.0395556322894</v>
      </c>
    </row>
    <row r="49" spans="1:24" ht="15.75" x14ac:dyDescent="0.25">
      <c r="A49" s="4">
        <v>923</v>
      </c>
      <c r="B49" s="1"/>
      <c r="C49" s="40" t="s">
        <v>50</v>
      </c>
      <c r="D49" s="2"/>
      <c r="E49" s="2"/>
      <c r="F49" s="56">
        <v>775.2138677226676</v>
      </c>
      <c r="G49" s="56">
        <v>833.23361871549366</v>
      </c>
      <c r="H49" s="56">
        <v>878.5187114109259</v>
      </c>
      <c r="I49" s="56">
        <v>917.78616489099136</v>
      </c>
      <c r="J49" s="20">
        <v>959.05986141398023</v>
      </c>
      <c r="K49" s="20">
        <v>1025.8578107413823</v>
      </c>
      <c r="L49" s="20">
        <v>1063.4021524371847</v>
      </c>
      <c r="M49" s="20">
        <v>1122.4256583717697</v>
      </c>
      <c r="N49" s="20">
        <v>1159.8860774136128</v>
      </c>
      <c r="O49" s="20">
        <v>1203.431759056929</v>
      </c>
      <c r="P49" s="20">
        <v>1242.9467000546554</v>
      </c>
      <c r="Q49" s="20">
        <v>1295.8931683207711</v>
      </c>
      <c r="R49" s="20">
        <v>1343.2685564707024</v>
      </c>
      <c r="S49" s="20">
        <v>1417.6127852923448</v>
      </c>
      <c r="T49" s="20">
        <v>1418.1069717904136</v>
      </c>
      <c r="U49" s="20">
        <v>1456.7605046050312</v>
      </c>
      <c r="V49" s="20">
        <v>1515.7156917147711</v>
      </c>
      <c r="W49" s="20">
        <v>1508.8254399881498</v>
      </c>
      <c r="X49" s="20">
        <v>1479.8676016334662</v>
      </c>
    </row>
    <row r="50" spans="1:24" ht="15.75" x14ac:dyDescent="0.25">
      <c r="A50" s="73">
        <v>922</v>
      </c>
      <c r="B50" s="73"/>
      <c r="C50" s="69" t="s">
        <v>51</v>
      </c>
      <c r="D50" s="69"/>
      <c r="E50" s="69"/>
      <c r="F50" s="70"/>
      <c r="G50" s="70"/>
      <c r="H50" s="70"/>
      <c r="I50" s="70"/>
      <c r="J50" s="71"/>
      <c r="K50" s="71"/>
      <c r="L50" s="71"/>
      <c r="M50" s="71"/>
      <c r="N50" s="71"/>
      <c r="O50" s="71"/>
      <c r="P50" s="71"/>
      <c r="Q50" s="71"/>
      <c r="R50" s="71"/>
      <c r="S50" s="71"/>
      <c r="T50" s="71"/>
      <c r="U50" s="71"/>
      <c r="V50" s="71"/>
      <c r="W50" s="71"/>
      <c r="X50" s="71"/>
    </row>
  </sheetData>
  <mergeCells count="1">
    <mergeCell ref="A26:E26"/>
  </mergeCells>
  <conditionalFormatting sqref="F6:V6">
    <cfRule type="cellIs" dxfId="308" priority="12" stopIfTrue="1" operator="equal">
      <formula>TRUE</formula>
    </cfRule>
    <cfRule type="cellIs" dxfId="307" priority="13" stopIfTrue="1" operator="equal">
      <formula>FALSE</formula>
    </cfRule>
  </conditionalFormatting>
  <conditionalFormatting sqref="L4:X4">
    <cfRule type="cellIs" dxfId="306" priority="16" stopIfTrue="1" operator="equal">
      <formula>TRUE</formula>
    </cfRule>
    <cfRule type="cellIs" dxfId="305" priority="17" stopIfTrue="1" operator="notEqual">
      <formula>TRUE</formula>
    </cfRule>
  </conditionalFormatting>
  <conditionalFormatting sqref="F2:X2">
    <cfRule type="cellIs" dxfId="304" priority="18" stopIfTrue="1" operator="equal">
      <formula>FALSE</formula>
    </cfRule>
  </conditionalFormatting>
  <conditionalFormatting sqref="W6:X6">
    <cfRule type="cellIs" dxfId="303" priority="10" stopIfTrue="1" operator="equal">
      <formula>TRUE</formula>
    </cfRule>
    <cfRule type="cellIs" dxfId="302" priority="11" stopIfTrue="1" operator="equal">
      <formula>FALSE</formula>
    </cfRule>
  </conditionalFormatting>
  <conditionalFormatting sqref="F27:X27">
    <cfRule type="cellIs" dxfId="301" priority="9" stopIfTrue="1" operator="equal">
      <formula>FALSE</formula>
    </cfRule>
  </conditionalFormatting>
  <conditionalFormatting sqref="F31:X31">
    <cfRule type="cellIs" dxfId="300" priority="1" stopIfTrue="1" operator="equal">
      <formula>TRUE</formula>
    </cfRule>
    <cfRule type="cellIs" dxfId="299" priority="2" stopIfTrue="1" operator="equal">
      <formula>FALSE</formula>
    </cfRule>
  </conditionalFormatting>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G1" sqref="G1"/>
    </sheetView>
  </sheetViews>
  <sheetFormatPr defaultRowHeight="15" x14ac:dyDescent="0.2"/>
  <cols>
    <col min="1" max="4" width="8.88671875" style="30"/>
    <col min="5" max="5" width="21.88671875" style="30" customWidth="1"/>
    <col min="6" max="16384" width="8.88671875" style="30"/>
  </cols>
  <sheetData>
    <row r="1" spans="1:24" s="2" customFormat="1" ht="39" customHeight="1" x14ac:dyDescent="0.25">
      <c r="A1" s="17" t="s">
        <v>81</v>
      </c>
      <c r="B1" s="17"/>
      <c r="C1" s="17"/>
      <c r="D1" s="17"/>
      <c r="E1" s="17"/>
      <c r="G1" s="4"/>
      <c r="H1" s="4"/>
    </row>
    <row r="2" spans="1:24" s="5" customFormat="1" ht="30" customHeight="1" x14ac:dyDescent="0.2">
      <c r="A2" s="79" t="s">
        <v>2</v>
      </c>
      <c r="B2" s="8"/>
      <c r="C2" s="9"/>
      <c r="D2" s="9"/>
      <c r="E2" s="9"/>
      <c r="F2" s="9"/>
      <c r="G2" s="9"/>
      <c r="H2" s="9"/>
      <c r="I2" s="9"/>
      <c r="J2" s="9"/>
      <c r="K2" s="9"/>
      <c r="L2" s="9"/>
      <c r="M2" s="9"/>
      <c r="N2" s="9"/>
      <c r="O2" s="9"/>
      <c r="P2" s="9"/>
      <c r="Q2" s="9"/>
      <c r="R2" s="9"/>
      <c r="S2" s="9"/>
      <c r="T2" s="9"/>
      <c r="U2" s="9"/>
      <c r="V2" s="9"/>
      <c r="W2" s="9"/>
      <c r="X2" s="9"/>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53"/>
      <c r="G5" s="53"/>
      <c r="H5" s="53"/>
      <c r="I5" s="53"/>
      <c r="J5" s="20"/>
      <c r="K5" s="20"/>
      <c r="L5" s="20">
        <f t="shared" ref="L5:X5" si="0">SUM(L11,L23:L24,L7)</f>
        <v>762.2300000000007</v>
      </c>
      <c r="M5" s="20">
        <f t="shared" si="0"/>
        <v>793.54721823565728</v>
      </c>
      <c r="N5" s="20">
        <f t="shared" si="0"/>
        <v>842.13</v>
      </c>
      <c r="O5" s="20">
        <f t="shared" si="0"/>
        <v>923.76479697783884</v>
      </c>
      <c r="P5" s="20">
        <f t="shared" si="0"/>
        <v>972.69087379439611</v>
      </c>
      <c r="Q5" s="20">
        <f t="shared" si="0"/>
        <v>1039.8247158707197</v>
      </c>
      <c r="R5" s="20">
        <f t="shared" si="0"/>
        <v>1105.9393085337206</v>
      </c>
      <c r="S5" s="20">
        <f t="shared" si="0"/>
        <v>1192.1009182195144</v>
      </c>
      <c r="T5" s="20">
        <f t="shared" si="0"/>
        <v>1220.2044423261616</v>
      </c>
      <c r="U5" s="20">
        <f t="shared" si="0"/>
        <v>1314.7165739259219</v>
      </c>
      <c r="V5" s="20">
        <f t="shared" si="0"/>
        <v>1390.6353122046271</v>
      </c>
      <c r="W5" s="20">
        <f t="shared" si="0"/>
        <v>1463.4688412331682</v>
      </c>
      <c r="X5" s="20">
        <f t="shared" si="0"/>
        <v>1717.5946438349927</v>
      </c>
    </row>
    <row r="6" spans="1:24" s="5" customFormat="1" ht="15.75" x14ac:dyDescent="0.25">
      <c r="A6" s="94"/>
      <c r="B6" s="17"/>
      <c r="C6" s="18"/>
      <c r="D6" s="18"/>
      <c r="E6" s="18"/>
      <c r="F6" s="56"/>
      <c r="G6" s="56"/>
      <c r="H6" s="56"/>
      <c r="I6" s="56"/>
      <c r="J6" s="64"/>
      <c r="K6" s="64"/>
      <c r="L6" s="64"/>
      <c r="M6" s="64"/>
      <c r="N6" s="64"/>
      <c r="O6" s="64"/>
      <c r="P6" s="64"/>
      <c r="Q6" s="64"/>
      <c r="R6" s="64"/>
      <c r="S6" s="64"/>
      <c r="T6" s="64"/>
      <c r="U6" s="64"/>
      <c r="V6" s="64"/>
      <c r="W6" s="64"/>
      <c r="X6" s="64"/>
    </row>
    <row r="7" spans="1:24" s="5" customFormat="1" ht="15.75" x14ac:dyDescent="0.25">
      <c r="A7" s="4"/>
      <c r="B7" s="4"/>
      <c r="C7" s="2" t="s">
        <v>33</v>
      </c>
      <c r="D7" s="2"/>
      <c r="E7" s="2"/>
      <c r="F7" s="65"/>
      <c r="G7" s="65"/>
      <c r="H7" s="65"/>
      <c r="I7" s="65"/>
      <c r="J7" s="23"/>
      <c r="K7" s="23"/>
      <c r="L7" s="23">
        <f>'2002-03'!$O7</f>
        <v>0.69664105497198114</v>
      </c>
      <c r="M7" s="23">
        <f>'2003-04'!$O7</f>
        <v>0.62233189011589363</v>
      </c>
      <c r="N7" s="23">
        <f>'2004-05'!$O7</f>
        <v>0.558932602197168</v>
      </c>
      <c r="O7" s="23">
        <f>'2005-06'!$O7</f>
        <v>0.62634396564734485</v>
      </c>
      <c r="P7" s="23">
        <f>'2006-07'!$O7</f>
        <v>0.60469167657474776</v>
      </c>
      <c r="Q7" s="23">
        <f>'2007-08'!$O7</f>
        <v>3.059255390393258</v>
      </c>
      <c r="R7" s="23">
        <f>'2008-09'!$O7</f>
        <v>0.73655110746482422</v>
      </c>
      <c r="S7" s="23">
        <f>'2009-10'!$O7</f>
        <v>0.77559914949595421</v>
      </c>
      <c r="T7" s="23">
        <f>'2010-11'!$O7</f>
        <v>0.85693440861670722</v>
      </c>
      <c r="U7" s="23">
        <f>'2011-12'!$O7</f>
        <v>0.89813529391105618</v>
      </c>
      <c r="V7" s="23">
        <f>'2012-13'!$O7</f>
        <v>0.85051249674178075</v>
      </c>
      <c r="W7" s="23">
        <f>'2013-14'!$O7</f>
        <v>0.81258005881460715</v>
      </c>
      <c r="X7" s="23">
        <f>'2014-15'!$O7</f>
        <v>0.88779542510921194</v>
      </c>
    </row>
    <row r="8" spans="1:24" s="5" customFormat="1" ht="15.75" x14ac:dyDescent="0.25">
      <c r="A8" s="8"/>
      <c r="B8" s="25"/>
      <c r="C8" s="18"/>
      <c r="D8" s="26"/>
      <c r="E8" s="26"/>
      <c r="F8" s="55"/>
      <c r="G8" s="55"/>
      <c r="H8" s="55"/>
      <c r="I8" s="55"/>
      <c r="J8" s="20"/>
      <c r="K8" s="20"/>
      <c r="L8" s="20"/>
      <c r="M8" s="20"/>
      <c r="N8" s="20"/>
      <c r="O8" s="20"/>
      <c r="P8" s="20"/>
      <c r="Q8" s="20"/>
      <c r="R8" s="20"/>
      <c r="S8" s="20"/>
      <c r="T8" s="20"/>
      <c r="U8" s="20"/>
      <c r="V8" s="20"/>
      <c r="W8" s="20"/>
      <c r="X8" s="20"/>
    </row>
    <row r="9" spans="1:24" s="5" customFormat="1" ht="15.75" x14ac:dyDescent="0.25">
      <c r="A9" s="94">
        <v>941</v>
      </c>
      <c r="B9" s="17"/>
      <c r="C9" s="18" t="s">
        <v>34</v>
      </c>
      <c r="D9" s="18"/>
      <c r="E9" s="18"/>
      <c r="F9" s="56"/>
      <c r="G9" s="56"/>
      <c r="H9" s="56"/>
      <c r="I9" s="56"/>
      <c r="J9" s="20"/>
      <c r="K9" s="20"/>
      <c r="L9" s="20">
        <f t="shared" ref="L9:X9" si="1">SUM(L11,L23)</f>
        <v>689.57063317349503</v>
      </c>
      <c r="M9" s="20">
        <f t="shared" si="1"/>
        <v>718.72560579429512</v>
      </c>
      <c r="N9" s="20">
        <f t="shared" si="1"/>
        <v>763.3781683998003</v>
      </c>
      <c r="O9" s="20">
        <f t="shared" si="1"/>
        <v>838.11118511601603</v>
      </c>
      <c r="P9" s="20">
        <f t="shared" si="1"/>
        <v>883.32143320473415</v>
      </c>
      <c r="Q9" s="20">
        <f t="shared" si="1"/>
        <v>943.9124962697565</v>
      </c>
      <c r="R9" s="20">
        <f t="shared" si="1"/>
        <v>1008.1508518724564</v>
      </c>
      <c r="S9" s="20">
        <f t="shared" si="1"/>
        <v>1088.5311458956394</v>
      </c>
      <c r="T9" s="20">
        <f t="shared" si="1"/>
        <v>1116.0664497510738</v>
      </c>
      <c r="U9" s="20">
        <f t="shared" si="1"/>
        <v>1204.3665688732153</v>
      </c>
      <c r="V9" s="20">
        <f t="shared" si="1"/>
        <v>1275.6057935428771</v>
      </c>
      <c r="W9" s="20">
        <f t="shared" si="1"/>
        <v>1344.3952618974342</v>
      </c>
      <c r="X9" s="20">
        <f t="shared" si="1"/>
        <v>1578.9512771789521</v>
      </c>
    </row>
    <row r="10" spans="1:24" s="5" customFormat="1" ht="15.75" x14ac:dyDescent="0.25">
      <c r="A10" s="8"/>
      <c r="B10" s="25"/>
      <c r="C10" s="26"/>
      <c r="D10" s="26"/>
      <c r="E10" s="26"/>
      <c r="F10" s="55"/>
      <c r="G10" s="55"/>
      <c r="H10" s="55"/>
      <c r="I10" s="55"/>
      <c r="J10" s="20"/>
      <c r="K10" s="20"/>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56"/>
      <c r="G11" s="56"/>
      <c r="H11" s="56"/>
      <c r="I11" s="56"/>
      <c r="J11" s="20"/>
      <c r="K11" s="20"/>
      <c r="L11" s="20">
        <f t="shared" ref="L11:X11" si="2">SUM(L13:L21)</f>
        <v>642.27503182973658</v>
      </c>
      <c r="M11" s="20">
        <f t="shared" si="2"/>
        <v>669.40080840959433</v>
      </c>
      <c r="N11" s="20">
        <f t="shared" si="2"/>
        <v>711.41604887307142</v>
      </c>
      <c r="O11" s="20">
        <f t="shared" si="2"/>
        <v>781.10219746942937</v>
      </c>
      <c r="P11" s="20">
        <f t="shared" si="2"/>
        <v>823.56918266784282</v>
      </c>
      <c r="Q11" s="20">
        <f t="shared" si="2"/>
        <v>880.56837325666595</v>
      </c>
      <c r="R11" s="20">
        <f t="shared" si="2"/>
        <v>941.02903425827321</v>
      </c>
      <c r="S11" s="20">
        <f t="shared" si="2"/>
        <v>1017.0794610566124</v>
      </c>
      <c r="T11" s="20">
        <f t="shared" si="2"/>
        <v>1044.2618908338625</v>
      </c>
      <c r="U11" s="20">
        <f t="shared" si="2"/>
        <v>1128.1303051305993</v>
      </c>
      <c r="V11" s="20">
        <f t="shared" si="2"/>
        <v>1196.1777245102821</v>
      </c>
      <c r="W11" s="20">
        <f t="shared" si="2"/>
        <v>1262.3392126729977</v>
      </c>
      <c r="X11" s="20">
        <f t="shared" si="2"/>
        <v>1483.9167232055872</v>
      </c>
    </row>
    <row r="12" spans="1:24" s="5" customFormat="1" ht="15.75" x14ac:dyDescent="0.25">
      <c r="A12" s="10"/>
      <c r="B12" s="43"/>
      <c r="C12" s="25"/>
      <c r="D12" s="9"/>
      <c r="E12" s="9"/>
      <c r="F12" s="55"/>
      <c r="G12" s="55"/>
      <c r="H12" s="55"/>
      <c r="I12" s="55"/>
      <c r="J12" s="20"/>
      <c r="K12" s="20"/>
      <c r="L12" s="20"/>
      <c r="M12" s="20"/>
      <c r="N12" s="20"/>
      <c r="O12" s="20"/>
      <c r="P12" s="20"/>
      <c r="Q12" s="20"/>
      <c r="R12" s="20"/>
      <c r="S12" s="20"/>
      <c r="T12" s="20"/>
      <c r="U12" s="20"/>
      <c r="V12" s="20"/>
      <c r="W12" s="20"/>
      <c r="X12" s="20"/>
    </row>
    <row r="13" spans="1:24" s="5" customFormat="1" ht="15.75" x14ac:dyDescent="0.25">
      <c r="A13" s="4" t="s">
        <v>36</v>
      </c>
      <c r="B13" s="4"/>
      <c r="C13" s="40" t="s">
        <v>164</v>
      </c>
      <c r="D13" s="2"/>
      <c r="E13" s="2"/>
      <c r="F13" s="66"/>
      <c r="G13" s="66"/>
      <c r="H13" s="66"/>
      <c r="I13" s="66"/>
      <c r="J13" s="20"/>
      <c r="K13" s="20"/>
      <c r="L13" s="20">
        <v>40.342209258545637</v>
      </c>
      <c r="M13" s="20">
        <v>40.737252789328934</v>
      </c>
      <c r="N13" s="20">
        <v>41.939179898319694</v>
      </c>
      <c r="O13" s="20">
        <v>45.411987488589091</v>
      </c>
      <c r="P13" s="20">
        <v>47.949824270150515</v>
      </c>
      <c r="Q13" s="20">
        <v>50.95908573554162</v>
      </c>
      <c r="R13" s="20">
        <v>54.163574664548193</v>
      </c>
      <c r="S13" s="20">
        <v>57.840579999877747</v>
      </c>
      <c r="T13" s="20">
        <v>58.395927036834287</v>
      </c>
      <c r="U13" s="20">
        <v>62.252668024047509</v>
      </c>
      <c r="V13" s="20">
        <v>66.263065763712092</v>
      </c>
      <c r="W13" s="20">
        <v>69.527388795061725</v>
      </c>
      <c r="X13" s="20">
        <v>81.913960160192801</v>
      </c>
    </row>
    <row r="14" spans="1:24" s="5" customFormat="1" ht="15.75" x14ac:dyDescent="0.25">
      <c r="A14" s="4" t="s">
        <v>37</v>
      </c>
      <c r="B14" s="4"/>
      <c r="C14" s="40" t="s">
        <v>166</v>
      </c>
      <c r="D14" s="2"/>
      <c r="E14" s="2"/>
      <c r="F14" s="66"/>
      <c r="G14" s="66"/>
      <c r="H14" s="66"/>
      <c r="I14" s="66"/>
      <c r="J14" s="20"/>
      <c r="K14" s="20"/>
      <c r="L14" s="20">
        <v>95.807231811569608</v>
      </c>
      <c r="M14" s="20">
        <v>99.856776535739925</v>
      </c>
      <c r="N14" s="20">
        <v>105.94825692037696</v>
      </c>
      <c r="O14" s="20">
        <v>116.37921994544678</v>
      </c>
      <c r="P14" s="20">
        <v>122.67008104987283</v>
      </c>
      <c r="Q14" s="20">
        <v>131.43996478231196</v>
      </c>
      <c r="R14" s="20">
        <v>139.79977781740993</v>
      </c>
      <c r="S14" s="20">
        <v>149.25392784464088</v>
      </c>
      <c r="T14" s="20">
        <v>150.57408721075274</v>
      </c>
      <c r="U14" s="20">
        <v>160.92023556139543</v>
      </c>
      <c r="V14" s="20">
        <v>171.2875249917858</v>
      </c>
      <c r="W14" s="20">
        <v>180.89376912912422</v>
      </c>
      <c r="X14" s="20">
        <v>214.31519885513279</v>
      </c>
    </row>
    <row r="15" spans="1:24" s="5" customFormat="1" ht="15.75" x14ac:dyDescent="0.25">
      <c r="A15" s="4" t="s">
        <v>38</v>
      </c>
      <c r="B15" s="4"/>
      <c r="C15" s="40" t="s">
        <v>39</v>
      </c>
      <c r="D15" s="2"/>
      <c r="E15" s="2"/>
      <c r="F15" s="66"/>
      <c r="G15" s="66"/>
      <c r="H15" s="66"/>
      <c r="I15" s="66"/>
      <c r="J15" s="20"/>
      <c r="K15" s="20"/>
      <c r="L15" s="20">
        <v>67.711713037328693</v>
      </c>
      <c r="M15" s="20">
        <v>70.332752408010165</v>
      </c>
      <c r="N15" s="20">
        <v>74.193241153184715</v>
      </c>
      <c r="O15" s="20">
        <v>80.726300745457962</v>
      </c>
      <c r="P15" s="20">
        <v>84.752161999471255</v>
      </c>
      <c r="Q15" s="20">
        <v>90.020594032538398</v>
      </c>
      <c r="R15" s="20">
        <v>95.031229876396594</v>
      </c>
      <c r="S15" s="20">
        <v>101.7357508979596</v>
      </c>
      <c r="T15" s="20">
        <v>102.34901100783878</v>
      </c>
      <c r="U15" s="20">
        <v>108.4181064854743</v>
      </c>
      <c r="V15" s="20">
        <v>113.38078352851403</v>
      </c>
      <c r="W15" s="20">
        <v>120.76440232622497</v>
      </c>
      <c r="X15" s="20">
        <v>143.65518914876023</v>
      </c>
    </row>
    <row r="16" spans="1:24" s="5" customFormat="1" ht="15.75" x14ac:dyDescent="0.25">
      <c r="A16" s="4" t="s">
        <v>40</v>
      </c>
      <c r="B16" s="4"/>
      <c r="C16" s="40" t="s">
        <v>41</v>
      </c>
      <c r="D16" s="2"/>
      <c r="E16" s="2"/>
      <c r="F16" s="66"/>
      <c r="G16" s="66"/>
      <c r="H16" s="66"/>
      <c r="I16" s="66"/>
      <c r="J16" s="20"/>
      <c r="K16" s="20"/>
      <c r="L16" s="20">
        <v>53.984383353418053</v>
      </c>
      <c r="M16" s="20">
        <v>56.101702298887297</v>
      </c>
      <c r="N16" s="20">
        <v>59.763605505258525</v>
      </c>
      <c r="O16" s="20">
        <v>66.035205670972644</v>
      </c>
      <c r="P16" s="20">
        <v>71.119148759331679</v>
      </c>
      <c r="Q16" s="20">
        <v>76.9857687466573</v>
      </c>
      <c r="R16" s="20">
        <v>83.176277813663532</v>
      </c>
      <c r="S16" s="20">
        <v>90.330729653836542</v>
      </c>
      <c r="T16" s="20">
        <v>93.259009614311566</v>
      </c>
      <c r="U16" s="20">
        <v>101.32918674844377</v>
      </c>
      <c r="V16" s="20">
        <v>107.07746731008302</v>
      </c>
      <c r="W16" s="20">
        <v>112.74783523301683</v>
      </c>
      <c r="X16" s="20">
        <v>132.90725470881799</v>
      </c>
    </row>
    <row r="17" spans="1:24" s="5" customFormat="1" ht="15.75" x14ac:dyDescent="0.25">
      <c r="A17" s="4" t="s">
        <v>42</v>
      </c>
      <c r="B17" s="4"/>
      <c r="C17" s="40" t="s">
        <v>43</v>
      </c>
      <c r="D17" s="2"/>
      <c r="E17" s="2"/>
      <c r="F17" s="66"/>
      <c r="G17" s="66"/>
      <c r="H17" s="66"/>
      <c r="I17" s="66"/>
      <c r="J17" s="20"/>
      <c r="K17" s="20"/>
      <c r="L17" s="20">
        <v>75.817483842596175</v>
      </c>
      <c r="M17" s="20">
        <v>78.368682935663628</v>
      </c>
      <c r="N17" s="20">
        <v>83.555937136715755</v>
      </c>
      <c r="O17" s="20">
        <v>92.024947080497725</v>
      </c>
      <c r="P17" s="20">
        <v>96.694643902631938</v>
      </c>
      <c r="Q17" s="20">
        <v>103.21261601364665</v>
      </c>
      <c r="R17" s="20">
        <v>110.23433122102725</v>
      </c>
      <c r="S17" s="20">
        <v>119.52399053658948</v>
      </c>
      <c r="T17" s="20">
        <v>123.59026132886001</v>
      </c>
      <c r="U17" s="20">
        <v>134.58529098413689</v>
      </c>
      <c r="V17" s="20">
        <v>142.68634353897636</v>
      </c>
      <c r="W17" s="20">
        <v>149.64851455592949</v>
      </c>
      <c r="X17" s="20">
        <v>174.85044614377148</v>
      </c>
    </row>
    <row r="18" spans="1:24" s="5" customFormat="1" ht="15.75" x14ac:dyDescent="0.25">
      <c r="A18" s="4" t="s">
        <v>44</v>
      </c>
      <c r="B18" s="4"/>
      <c r="C18" s="40" t="s">
        <v>167</v>
      </c>
      <c r="D18" s="2"/>
      <c r="E18" s="2"/>
      <c r="F18" s="66"/>
      <c r="G18" s="66"/>
      <c r="H18" s="66"/>
      <c r="I18" s="66"/>
      <c r="J18" s="20"/>
      <c r="K18" s="20"/>
      <c r="L18" s="20">
        <v>70.280546270676126</v>
      </c>
      <c r="M18" s="20">
        <v>74.13969318096639</v>
      </c>
      <c r="N18" s="20">
        <v>78.673441153763918</v>
      </c>
      <c r="O18" s="20">
        <v>85.768663762333574</v>
      </c>
      <c r="P18" s="20">
        <v>90.32665545571912</v>
      </c>
      <c r="Q18" s="20">
        <v>96.176784644645778</v>
      </c>
      <c r="R18" s="20">
        <v>101.87640552874214</v>
      </c>
      <c r="S18" s="20">
        <v>109.47590373025612</v>
      </c>
      <c r="T18" s="20">
        <v>113.11482279195087</v>
      </c>
      <c r="U18" s="20">
        <v>122.61231799223278</v>
      </c>
      <c r="V18" s="20">
        <v>130.90366253921633</v>
      </c>
      <c r="W18" s="20">
        <v>138.66219485989379</v>
      </c>
      <c r="X18" s="20">
        <v>163.2542281565282</v>
      </c>
    </row>
    <row r="19" spans="1:24" s="5" customFormat="1" ht="15.75" x14ac:dyDescent="0.25">
      <c r="A19" s="4" t="s">
        <v>45</v>
      </c>
      <c r="B19" s="4"/>
      <c r="C19" s="40" t="s">
        <v>46</v>
      </c>
      <c r="D19" s="2"/>
      <c r="E19" s="2"/>
      <c r="F19" s="66"/>
      <c r="G19" s="66"/>
      <c r="H19" s="66"/>
      <c r="I19" s="66"/>
      <c r="J19" s="20"/>
      <c r="K19" s="20"/>
      <c r="L19" s="20">
        <v>86.450310866451019</v>
      </c>
      <c r="M19" s="20">
        <v>90.725552067357768</v>
      </c>
      <c r="N19" s="20">
        <v>96.559325824165029</v>
      </c>
      <c r="O19" s="20">
        <v>106.26212472124594</v>
      </c>
      <c r="P19" s="20">
        <v>111.54879995342851</v>
      </c>
      <c r="Q19" s="20">
        <v>119.00424303692837</v>
      </c>
      <c r="R19" s="20">
        <v>127.56518182849238</v>
      </c>
      <c r="S19" s="20">
        <v>138.58954821301316</v>
      </c>
      <c r="T19" s="20">
        <v>144.32967653076776</v>
      </c>
      <c r="U19" s="20">
        <v>157.96977346383903</v>
      </c>
      <c r="V19" s="20">
        <v>168.36174460803051</v>
      </c>
      <c r="W19" s="20">
        <v>177.27305969836232</v>
      </c>
      <c r="X19" s="20">
        <v>205.9061526355473</v>
      </c>
    </row>
    <row r="20" spans="1:24" s="5" customFormat="1" ht="15.75" x14ac:dyDescent="0.25">
      <c r="A20" s="4" t="s">
        <v>47</v>
      </c>
      <c r="B20" s="4"/>
      <c r="C20" s="40" t="s">
        <v>168</v>
      </c>
      <c r="D20" s="2"/>
      <c r="E20" s="2"/>
      <c r="F20" s="66"/>
      <c r="G20" s="66"/>
      <c r="H20" s="66"/>
      <c r="I20" s="66"/>
      <c r="J20" s="20"/>
      <c r="K20" s="20"/>
      <c r="L20" s="20">
        <v>95.313706868822052</v>
      </c>
      <c r="M20" s="20">
        <v>101.08701199857541</v>
      </c>
      <c r="N20" s="20">
        <v>108.96104948745197</v>
      </c>
      <c r="O20" s="20">
        <v>120.03029739473804</v>
      </c>
      <c r="P20" s="20">
        <v>125.81614702973174</v>
      </c>
      <c r="Q20" s="20">
        <v>134.84435251113914</v>
      </c>
      <c r="R20" s="20">
        <v>145.34654053972815</v>
      </c>
      <c r="S20" s="20">
        <v>158.50498770897417</v>
      </c>
      <c r="T20" s="20">
        <v>164.06046428846236</v>
      </c>
      <c r="U20" s="20">
        <v>177.34859884466269</v>
      </c>
      <c r="V20" s="20">
        <v>186.51023498225661</v>
      </c>
      <c r="W20" s="20">
        <v>196.44846638830796</v>
      </c>
      <c r="X20" s="20">
        <v>230.52129980187996</v>
      </c>
    </row>
    <row r="21" spans="1:24" s="5" customFormat="1" ht="15.75" x14ac:dyDescent="0.25">
      <c r="A21" s="4" t="s">
        <v>48</v>
      </c>
      <c r="B21" s="4"/>
      <c r="C21" s="40" t="s">
        <v>169</v>
      </c>
      <c r="D21" s="2"/>
      <c r="E21" s="2"/>
      <c r="F21" s="66"/>
      <c r="G21" s="66"/>
      <c r="H21" s="66"/>
      <c r="I21" s="66"/>
      <c r="J21" s="20"/>
      <c r="K21" s="20"/>
      <c r="L21" s="20">
        <v>56.567446520329206</v>
      </c>
      <c r="M21" s="20">
        <v>58.051384195064792</v>
      </c>
      <c r="N21" s="20">
        <v>61.82201179383496</v>
      </c>
      <c r="O21" s="20">
        <v>68.463450660147629</v>
      </c>
      <c r="P21" s="20">
        <v>72.691720247505259</v>
      </c>
      <c r="Q21" s="20">
        <v>77.92496375325662</v>
      </c>
      <c r="R21" s="20">
        <v>83.835714968265009</v>
      </c>
      <c r="S21" s="20">
        <v>91.824042471464679</v>
      </c>
      <c r="T21" s="20">
        <v>94.588631024084194</v>
      </c>
      <c r="U21" s="20">
        <v>102.69412702636691</v>
      </c>
      <c r="V21" s="20">
        <v>109.70689724770739</v>
      </c>
      <c r="W21" s="20">
        <v>116.37358168707647</v>
      </c>
      <c r="X21" s="20">
        <v>136.59299359495671</v>
      </c>
    </row>
    <row r="22" spans="1:24" s="5" customFormat="1" ht="15.75" x14ac:dyDescent="0.25">
      <c r="A22" s="10"/>
      <c r="B22" s="43"/>
      <c r="C22" s="2"/>
      <c r="D22" s="9"/>
      <c r="E22" s="9"/>
      <c r="F22" s="55"/>
      <c r="G22" s="55"/>
      <c r="H22" s="55"/>
      <c r="I22" s="55"/>
      <c r="J22" s="20"/>
      <c r="K22" s="20"/>
      <c r="L22" s="20"/>
      <c r="M22" s="20"/>
      <c r="N22" s="20"/>
      <c r="O22" s="20"/>
      <c r="P22" s="20"/>
      <c r="Q22" s="20"/>
      <c r="R22" s="20"/>
      <c r="S22" s="20"/>
      <c r="T22" s="20"/>
      <c r="U22" s="20"/>
      <c r="V22" s="20"/>
      <c r="W22" s="20"/>
      <c r="X22" s="20"/>
    </row>
    <row r="23" spans="1:24" s="5" customFormat="1" ht="15.75" x14ac:dyDescent="0.25">
      <c r="A23" s="4">
        <v>924</v>
      </c>
      <c r="B23" s="1"/>
      <c r="C23" s="40" t="s">
        <v>49</v>
      </c>
      <c r="D23" s="2"/>
      <c r="E23" s="2"/>
      <c r="F23" s="56"/>
      <c r="G23" s="56"/>
      <c r="H23" s="56"/>
      <c r="I23" s="56"/>
      <c r="J23" s="20"/>
      <c r="K23" s="20"/>
      <c r="L23" s="20">
        <v>47.295601343758399</v>
      </c>
      <c r="M23" s="20">
        <v>49.324797384700737</v>
      </c>
      <c r="N23" s="20">
        <v>51.96211952672887</v>
      </c>
      <c r="O23" s="20">
        <v>57.008987646586633</v>
      </c>
      <c r="P23" s="20">
        <v>59.752250536891289</v>
      </c>
      <c r="Q23" s="20">
        <v>63.344123013090531</v>
      </c>
      <c r="R23" s="20">
        <v>67.121817614183172</v>
      </c>
      <c r="S23" s="20">
        <v>71.451684839026967</v>
      </c>
      <c r="T23" s="20">
        <v>71.804558917211452</v>
      </c>
      <c r="U23" s="20">
        <v>76.236263742616188</v>
      </c>
      <c r="V23" s="20">
        <v>79.428069032594863</v>
      </c>
      <c r="W23" s="20">
        <v>82.05604922443645</v>
      </c>
      <c r="X23" s="20">
        <v>95.034553973364922</v>
      </c>
    </row>
    <row r="24" spans="1:24" s="5" customFormat="1" ht="15.75" x14ac:dyDescent="0.25">
      <c r="A24" s="4">
        <v>923</v>
      </c>
      <c r="B24" s="1"/>
      <c r="C24" s="68" t="s">
        <v>50</v>
      </c>
      <c r="D24" s="2"/>
      <c r="E24" s="2"/>
      <c r="F24" s="56"/>
      <c r="G24" s="56"/>
      <c r="H24" s="56"/>
      <c r="I24" s="56"/>
      <c r="J24" s="32"/>
      <c r="K24" s="32"/>
      <c r="L24" s="32">
        <v>71.962725771533698</v>
      </c>
      <c r="M24" s="32">
        <v>74.199280551246247</v>
      </c>
      <c r="N24" s="32">
        <v>78.192898998002505</v>
      </c>
      <c r="O24" s="32">
        <v>85.027267896175459</v>
      </c>
      <c r="P24" s="32">
        <v>88.764748913087288</v>
      </c>
      <c r="Q24" s="32">
        <v>92.852964210570008</v>
      </c>
      <c r="R24" s="32">
        <v>97.051905553799344</v>
      </c>
      <c r="S24" s="32">
        <v>102.79417317437911</v>
      </c>
      <c r="T24" s="32">
        <v>103.28105816647106</v>
      </c>
      <c r="U24" s="32">
        <v>109.45186975879555</v>
      </c>
      <c r="V24" s="32">
        <v>114.17900616500803</v>
      </c>
      <c r="W24" s="32">
        <v>118.26099927691945</v>
      </c>
      <c r="X24" s="32">
        <v>137.75557123093122</v>
      </c>
    </row>
    <row r="25" spans="1:24" s="5" customFormat="1" ht="15.75" x14ac:dyDescent="0.25">
      <c r="A25" s="73">
        <v>922</v>
      </c>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17" t="s">
        <v>81</v>
      </c>
      <c r="B26" s="17"/>
      <c r="C26" s="17"/>
      <c r="D26" s="17"/>
      <c r="E26" s="17"/>
      <c r="F26" s="2"/>
      <c r="G26" s="4"/>
      <c r="H26" s="4"/>
      <c r="I26" s="2"/>
      <c r="J26" s="2"/>
      <c r="K26" s="2"/>
      <c r="L26" s="2"/>
      <c r="M26" s="2"/>
      <c r="N26" s="2"/>
      <c r="O26" s="2"/>
      <c r="P26" s="2"/>
      <c r="Q26" s="2"/>
      <c r="R26" s="2"/>
      <c r="S26" s="2"/>
      <c r="T26" s="2"/>
      <c r="U26" s="2"/>
      <c r="V26" s="2"/>
      <c r="W26" s="2"/>
      <c r="X26" s="2"/>
    </row>
    <row r="27" spans="1:24" ht="33.75" customHeight="1" x14ac:dyDescent="0.2">
      <c r="A27" s="79" t="s">
        <v>129</v>
      </c>
      <c r="B27" s="8"/>
      <c r="C27" s="9"/>
      <c r="D27" s="9"/>
      <c r="E27" s="9"/>
      <c r="F27" s="9"/>
      <c r="G27" s="9"/>
      <c r="H27" s="9"/>
      <c r="I27" s="9"/>
      <c r="J27" s="9"/>
      <c r="K27" s="9"/>
      <c r="L27" s="9"/>
      <c r="M27" s="9"/>
      <c r="N27" s="9"/>
      <c r="O27" s="9"/>
      <c r="P27" s="9"/>
      <c r="Q27" s="9"/>
      <c r="R27" s="9"/>
      <c r="S27" s="9"/>
      <c r="T27" s="9"/>
      <c r="U27" s="9"/>
      <c r="V27" s="9"/>
      <c r="W27" s="9"/>
      <c r="X27" s="9"/>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
      <c r="A29" s="35"/>
      <c r="B29" s="35"/>
      <c r="C29" s="35"/>
      <c r="D29" s="35"/>
      <c r="E29" s="35"/>
      <c r="F29" s="35"/>
      <c r="G29" s="35"/>
      <c r="H29" s="35"/>
      <c r="I29" s="35"/>
      <c r="J29" s="35"/>
      <c r="K29" s="35"/>
      <c r="L29" s="52"/>
      <c r="M29" s="52"/>
      <c r="N29" s="52"/>
      <c r="O29" s="52"/>
      <c r="P29" s="52"/>
      <c r="Q29" s="52"/>
      <c r="R29" s="52"/>
      <c r="S29" s="52"/>
      <c r="T29" s="52"/>
      <c r="U29" s="52"/>
      <c r="V29" s="52"/>
      <c r="W29" s="52"/>
      <c r="X29" s="52"/>
    </row>
    <row r="30" spans="1:24" ht="15.75" x14ac:dyDescent="0.25">
      <c r="A30" s="94">
        <v>925</v>
      </c>
      <c r="B30" s="17"/>
      <c r="C30" s="18" t="s">
        <v>32</v>
      </c>
      <c r="D30" s="18"/>
      <c r="E30" s="18"/>
      <c r="F30" s="53" t="s">
        <v>162</v>
      </c>
      <c r="G30" s="53" t="s">
        <v>162</v>
      </c>
      <c r="H30" s="53" t="s">
        <v>162</v>
      </c>
      <c r="I30" s="53" t="s">
        <v>162</v>
      </c>
      <c r="J30" s="20" t="s">
        <v>162</v>
      </c>
      <c r="K30" s="20" t="s">
        <v>162</v>
      </c>
      <c r="L30" s="20">
        <v>1018.5656637823831</v>
      </c>
      <c r="M30" s="20">
        <v>1039.2534982923121</v>
      </c>
      <c r="N30" s="20">
        <v>1069.1630736741545</v>
      </c>
      <c r="O30" s="20">
        <v>1140.9384835800884</v>
      </c>
      <c r="P30" s="20">
        <v>1169.6563750504095</v>
      </c>
      <c r="Q30" s="20">
        <v>1214.8328085939004</v>
      </c>
      <c r="R30" s="20">
        <v>1260.4363593083478</v>
      </c>
      <c r="S30" s="20">
        <v>1324.3963078194163</v>
      </c>
      <c r="T30" s="20">
        <v>1319.1116987053242</v>
      </c>
      <c r="U30" s="20">
        <v>1396.2962172737684</v>
      </c>
      <c r="V30" s="20">
        <v>1453.4653075798099</v>
      </c>
      <c r="W30" s="20">
        <v>1498.6956072896596</v>
      </c>
      <c r="X30" s="20">
        <v>1734.7705902733426</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65" t="s">
        <v>162</v>
      </c>
      <c r="G32" s="65" t="s">
        <v>162</v>
      </c>
      <c r="H32" s="65" t="s">
        <v>162</v>
      </c>
      <c r="I32" s="65" t="s">
        <v>162</v>
      </c>
      <c r="J32" s="23" t="s">
        <v>162</v>
      </c>
      <c r="K32" s="23" t="s">
        <v>162</v>
      </c>
      <c r="L32" s="23">
        <v>0.93091935318157903</v>
      </c>
      <c r="M32" s="23">
        <v>0.81502471313527136</v>
      </c>
      <c r="N32" s="23">
        <v>0.7096173974823573</v>
      </c>
      <c r="O32" s="23">
        <v>0.77359511501536926</v>
      </c>
      <c r="P32" s="23">
        <v>0.72713900531061904</v>
      </c>
      <c r="Q32" s="23">
        <v>3.5741445278162991</v>
      </c>
      <c r="R32" s="23">
        <v>0.83944551855052185</v>
      </c>
      <c r="S32" s="23">
        <v>0.86167255996624581</v>
      </c>
      <c r="T32" s="23">
        <v>0.92639574502325261</v>
      </c>
      <c r="U32" s="23">
        <v>0.95386559990133091</v>
      </c>
      <c r="V32" s="23">
        <v>0.8889393191932432</v>
      </c>
      <c r="W32" s="23">
        <v>0.83213945552162016</v>
      </c>
      <c r="X32" s="23">
        <v>0.89667337936030411</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t="s">
        <v>162</v>
      </c>
      <c r="G34" s="56" t="s">
        <v>162</v>
      </c>
      <c r="H34" s="56" t="s">
        <v>162</v>
      </c>
      <c r="I34" s="56" t="s">
        <v>162</v>
      </c>
      <c r="J34" s="20" t="s">
        <v>162</v>
      </c>
      <c r="K34" s="20" t="s">
        <v>162</v>
      </c>
      <c r="L34" s="20">
        <v>921.47116972986964</v>
      </c>
      <c r="M34" s="20">
        <v>941.26484595925649</v>
      </c>
      <c r="N34" s="20">
        <v>969.18023215189669</v>
      </c>
      <c r="O34" s="20">
        <v>1035.1480244172133</v>
      </c>
      <c r="P34" s="20">
        <v>1062.1900270701751</v>
      </c>
      <c r="Q34" s="20">
        <v>1102.7780465384085</v>
      </c>
      <c r="R34" s="20">
        <v>1148.9870913915381</v>
      </c>
      <c r="S34" s="20">
        <v>1209.3327071032061</v>
      </c>
      <c r="T34" s="20">
        <v>1206.5324951551313</v>
      </c>
      <c r="U34" s="20">
        <v>1279.0988701899571</v>
      </c>
      <c r="V34" s="20">
        <v>1333.2386649401928</v>
      </c>
      <c r="W34" s="20">
        <v>1376.7558397546372</v>
      </c>
      <c r="X34" s="20">
        <v>1594.7407899507416</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t="s">
        <v>162</v>
      </c>
      <c r="G36" s="56" t="s">
        <v>162</v>
      </c>
      <c r="H36" s="56" t="s">
        <v>162</v>
      </c>
      <c r="I36" s="56" t="s">
        <v>162</v>
      </c>
      <c r="J36" s="20" t="s">
        <v>162</v>
      </c>
      <c r="K36" s="20" t="s">
        <v>162</v>
      </c>
      <c r="L36" s="20">
        <v>858.27019944964945</v>
      </c>
      <c r="M36" s="20">
        <v>876.66759571801504</v>
      </c>
      <c r="N36" s="20">
        <v>903.209444473247</v>
      </c>
      <c r="O36" s="20">
        <v>964.73643466111116</v>
      </c>
      <c r="P36" s="20">
        <v>990.33821613310931</v>
      </c>
      <c r="Q36" s="20">
        <v>1028.7727669048381</v>
      </c>
      <c r="R36" s="20">
        <v>1072.4885179427397</v>
      </c>
      <c r="S36" s="20">
        <v>1129.9515522512991</v>
      </c>
      <c r="T36" s="20">
        <v>1128.9076067327444</v>
      </c>
      <c r="U36" s="20">
        <v>1198.1320604653101</v>
      </c>
      <c r="V36" s="20">
        <v>1250.2219733793333</v>
      </c>
      <c r="W36" s="20">
        <v>1292.7246413721814</v>
      </c>
      <c r="X36" s="20">
        <v>1498.7558904376431</v>
      </c>
    </row>
    <row r="37" spans="1:24" ht="15.75" x14ac:dyDescent="0.25">
      <c r="A37" s="10"/>
      <c r="B37" s="43"/>
      <c r="C37" s="25"/>
      <c r="D37" s="9"/>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66" t="s">
        <v>162</v>
      </c>
      <c r="G38" s="66" t="s">
        <v>162</v>
      </c>
      <c r="H38" s="66" t="s">
        <v>162</v>
      </c>
      <c r="I38" s="66" t="s">
        <v>162</v>
      </c>
      <c r="J38" s="20" t="s">
        <v>162</v>
      </c>
      <c r="K38" s="20" t="s">
        <v>162</v>
      </c>
      <c r="L38" s="20">
        <v>53.90917328349488</v>
      </c>
      <c r="M38" s="20">
        <v>53.350741454626146</v>
      </c>
      <c r="N38" s="20">
        <v>53.245725110684567</v>
      </c>
      <c r="O38" s="20">
        <v>56.088177760287351</v>
      </c>
      <c r="P38" s="20">
        <v>57.659446748323667</v>
      </c>
      <c r="Q38" s="20">
        <v>59.535773965178763</v>
      </c>
      <c r="R38" s="20">
        <v>61.730095250726329</v>
      </c>
      <c r="S38" s="20">
        <v>64.259534929630647</v>
      </c>
      <c r="T38" s="20">
        <v>63.129380486585923</v>
      </c>
      <c r="U38" s="20">
        <v>66.115516150840676</v>
      </c>
      <c r="V38" s="20">
        <v>69.25688310672146</v>
      </c>
      <c r="W38" s="20">
        <v>71.20096392737446</v>
      </c>
      <c r="X38" s="20">
        <v>82.733099761794733</v>
      </c>
    </row>
    <row r="39" spans="1:24" ht="15.75" x14ac:dyDescent="0.25">
      <c r="A39" s="4" t="s">
        <v>37</v>
      </c>
      <c r="B39" s="4"/>
      <c r="C39" s="40" t="s">
        <v>166</v>
      </c>
      <c r="D39" s="2"/>
      <c r="E39" s="2"/>
      <c r="F39" s="66" t="s">
        <v>162</v>
      </c>
      <c r="G39" s="66" t="s">
        <v>162</v>
      </c>
      <c r="H39" s="66" t="s">
        <v>162</v>
      </c>
      <c r="I39" s="66" t="s">
        <v>162</v>
      </c>
      <c r="J39" s="20" t="s">
        <v>162</v>
      </c>
      <c r="K39" s="20" t="s">
        <v>162</v>
      </c>
      <c r="L39" s="20">
        <v>128.02691663317367</v>
      </c>
      <c r="M39" s="20">
        <v>130.77546232685953</v>
      </c>
      <c r="N39" s="20">
        <v>134.51125600490332</v>
      </c>
      <c r="O39" s="20">
        <v>143.73954404757106</v>
      </c>
      <c r="P39" s="20">
        <v>147.51021747353505</v>
      </c>
      <c r="Q39" s="20">
        <v>153.56201784862358</v>
      </c>
      <c r="R39" s="20">
        <v>159.32946918932976</v>
      </c>
      <c r="S39" s="20">
        <v>165.81763166513105</v>
      </c>
      <c r="T39" s="20">
        <v>162.77931227895604</v>
      </c>
      <c r="U39" s="20">
        <v>170.90551732090702</v>
      </c>
      <c r="V39" s="20">
        <v>179.02642987116715</v>
      </c>
      <c r="W39" s="20">
        <v>185.24801454019777</v>
      </c>
      <c r="X39" s="20">
        <v>216.45835084368412</v>
      </c>
    </row>
    <row r="40" spans="1:24" ht="15.75" x14ac:dyDescent="0.25">
      <c r="A40" s="4" t="s">
        <v>38</v>
      </c>
      <c r="B40" s="4"/>
      <c r="C40" s="40" t="s">
        <v>39</v>
      </c>
      <c r="D40" s="2"/>
      <c r="E40" s="2"/>
      <c r="F40" s="66" t="s">
        <v>162</v>
      </c>
      <c r="G40" s="66" t="s">
        <v>162</v>
      </c>
      <c r="H40" s="66" t="s">
        <v>162</v>
      </c>
      <c r="I40" s="66" t="s">
        <v>162</v>
      </c>
      <c r="J40" s="20" t="s">
        <v>162</v>
      </c>
      <c r="K40" s="20" t="s">
        <v>162</v>
      </c>
      <c r="L40" s="20">
        <v>90.482959127440381</v>
      </c>
      <c r="M40" s="20">
        <v>92.109905125828604</v>
      </c>
      <c r="N40" s="20">
        <v>94.195283100218177</v>
      </c>
      <c r="O40" s="20">
        <v>99.704755430036727</v>
      </c>
      <c r="P40" s="20">
        <v>101.91409136520855</v>
      </c>
      <c r="Q40" s="20">
        <v>105.17154421383896</v>
      </c>
      <c r="R40" s="20">
        <v>108.30686320826062</v>
      </c>
      <c r="S40" s="20">
        <v>113.02604570067341</v>
      </c>
      <c r="T40" s="20">
        <v>110.64521082547569</v>
      </c>
      <c r="U40" s="20">
        <v>115.14557203580378</v>
      </c>
      <c r="V40" s="20">
        <v>118.50341635842372</v>
      </c>
      <c r="W40" s="20">
        <v>123.67128987233306</v>
      </c>
      <c r="X40" s="20">
        <v>145.09174104024783</v>
      </c>
    </row>
    <row r="41" spans="1:24" ht="15.75" x14ac:dyDescent="0.25">
      <c r="A41" s="4" t="s">
        <v>40</v>
      </c>
      <c r="B41" s="4"/>
      <c r="C41" s="40" t="s">
        <v>41</v>
      </c>
      <c r="D41" s="2"/>
      <c r="E41" s="2"/>
      <c r="F41" s="66" t="s">
        <v>162</v>
      </c>
      <c r="G41" s="66" t="s">
        <v>162</v>
      </c>
      <c r="H41" s="66" t="s">
        <v>162</v>
      </c>
      <c r="I41" s="66" t="s">
        <v>162</v>
      </c>
      <c r="J41" s="20" t="s">
        <v>162</v>
      </c>
      <c r="K41" s="20" t="s">
        <v>162</v>
      </c>
      <c r="L41" s="20">
        <v>72.139169626302873</v>
      </c>
      <c r="M41" s="20">
        <v>73.472490400638193</v>
      </c>
      <c r="N41" s="20">
        <v>75.875506342075241</v>
      </c>
      <c r="O41" s="20">
        <v>81.559838248465141</v>
      </c>
      <c r="P41" s="20">
        <v>85.520454622970036</v>
      </c>
      <c r="Q41" s="20">
        <v>89.942887720212696</v>
      </c>
      <c r="R41" s="20">
        <v>94.795802969758711</v>
      </c>
      <c r="S41" s="20">
        <v>100.35533318341554</v>
      </c>
      <c r="T41" s="20">
        <v>100.81839265999623</v>
      </c>
      <c r="U41" s="20">
        <v>107.61677684931304</v>
      </c>
      <c r="V41" s="20">
        <v>111.91531136368552</v>
      </c>
      <c r="W41" s="20">
        <v>115.4617581422211</v>
      </c>
      <c r="X41" s="20">
        <v>134.23632725590616</v>
      </c>
    </row>
    <row r="42" spans="1:24" ht="15.75" x14ac:dyDescent="0.25">
      <c r="A42" s="4" t="s">
        <v>42</v>
      </c>
      <c r="B42" s="4"/>
      <c r="C42" s="40" t="s">
        <v>43</v>
      </c>
      <c r="D42" s="2"/>
      <c r="E42" s="2"/>
      <c r="F42" s="66" t="s">
        <v>162</v>
      </c>
      <c r="G42" s="66" t="s">
        <v>162</v>
      </c>
      <c r="H42" s="66" t="s">
        <v>162</v>
      </c>
      <c r="I42" s="66" t="s">
        <v>162</v>
      </c>
      <c r="J42" s="20" t="s">
        <v>162</v>
      </c>
      <c r="K42" s="20" t="s">
        <v>162</v>
      </c>
      <c r="L42" s="20">
        <v>101.31467635286464</v>
      </c>
      <c r="M42" s="20">
        <v>102.63400340376846</v>
      </c>
      <c r="N42" s="20">
        <v>106.08210439340178</v>
      </c>
      <c r="O42" s="20">
        <v>113.65967172277921</v>
      </c>
      <c r="P42" s="20">
        <v>116.27487182310011</v>
      </c>
      <c r="Q42" s="20">
        <v>120.58385445203369</v>
      </c>
      <c r="R42" s="20">
        <v>125.63380109821431</v>
      </c>
      <c r="S42" s="20">
        <v>132.78836493048738</v>
      </c>
      <c r="T42" s="20">
        <v>133.60823310407977</v>
      </c>
      <c r="U42" s="20">
        <v>142.93645978819782</v>
      </c>
      <c r="V42" s="20">
        <v>149.13302458178916</v>
      </c>
      <c r="W42" s="20">
        <v>153.25066382240868</v>
      </c>
      <c r="X42" s="20">
        <v>176.59895060520918</v>
      </c>
    </row>
    <row r="43" spans="1:24" ht="15.75" x14ac:dyDescent="0.25">
      <c r="A43" s="4" t="s">
        <v>44</v>
      </c>
      <c r="B43" s="4"/>
      <c r="C43" s="40" t="s">
        <v>167</v>
      </c>
      <c r="D43" s="2"/>
      <c r="E43" s="2"/>
      <c r="F43" s="66" t="s">
        <v>162</v>
      </c>
      <c r="G43" s="66" t="s">
        <v>162</v>
      </c>
      <c r="H43" s="66" t="s">
        <v>162</v>
      </c>
      <c r="I43" s="66" t="s">
        <v>162</v>
      </c>
      <c r="J43" s="20" t="s">
        <v>162</v>
      </c>
      <c r="K43" s="20" t="s">
        <v>162</v>
      </c>
      <c r="L43" s="20">
        <v>93.915683275625014</v>
      </c>
      <c r="M43" s="20">
        <v>97.095590193042185</v>
      </c>
      <c r="N43" s="20">
        <v>99.883317493119762</v>
      </c>
      <c r="O43" s="20">
        <v>105.93255933959878</v>
      </c>
      <c r="P43" s="20">
        <v>108.61739452599808</v>
      </c>
      <c r="Q43" s="20">
        <v>112.3638548190772</v>
      </c>
      <c r="R43" s="20">
        <v>116.10829336947592</v>
      </c>
      <c r="S43" s="20">
        <v>121.62517491564132</v>
      </c>
      <c r="T43" s="20">
        <v>122.28367711675466</v>
      </c>
      <c r="U43" s="20">
        <v>130.22055034454104</v>
      </c>
      <c r="V43" s="20">
        <v>136.81799280233508</v>
      </c>
      <c r="W43" s="20">
        <v>141.99989537088874</v>
      </c>
      <c r="X43" s="20">
        <v>164.88677043809349</v>
      </c>
    </row>
    <row r="44" spans="1:24" ht="15.75" x14ac:dyDescent="0.25">
      <c r="A44" s="4" t="s">
        <v>45</v>
      </c>
      <c r="B44" s="4"/>
      <c r="C44" s="40" t="s">
        <v>46</v>
      </c>
      <c r="D44" s="2"/>
      <c r="E44" s="2"/>
      <c r="F44" s="66" t="s">
        <v>162</v>
      </c>
      <c r="G44" s="66" t="s">
        <v>162</v>
      </c>
      <c r="H44" s="66" t="s">
        <v>162</v>
      </c>
      <c r="I44" s="66" t="s">
        <v>162</v>
      </c>
      <c r="J44" s="20" t="s">
        <v>162</v>
      </c>
      <c r="K44" s="20" t="s">
        <v>162</v>
      </c>
      <c r="L44" s="20">
        <v>115.52329122689999</v>
      </c>
      <c r="M44" s="20">
        <v>118.81693389353271</v>
      </c>
      <c r="N44" s="20">
        <v>122.59112677385728</v>
      </c>
      <c r="O44" s="20">
        <v>131.24395716106193</v>
      </c>
      <c r="P44" s="20">
        <v>134.13692727041001</v>
      </c>
      <c r="Q44" s="20">
        <v>139.03329724383767</v>
      </c>
      <c r="R44" s="20">
        <v>145.38572968492136</v>
      </c>
      <c r="S44" s="20">
        <v>153.96975469980893</v>
      </c>
      <c r="T44" s="20">
        <v>156.02874254345684</v>
      </c>
      <c r="U44" s="20">
        <v>167.77197572895341</v>
      </c>
      <c r="V44" s="20">
        <v>175.96846043226071</v>
      </c>
      <c r="W44" s="20">
        <v>181.54015198360059</v>
      </c>
      <c r="X44" s="20">
        <v>207.96521416190276</v>
      </c>
    </row>
    <row r="45" spans="1:24" ht="15.75" x14ac:dyDescent="0.25">
      <c r="A45" s="4" t="s">
        <v>47</v>
      </c>
      <c r="B45" s="4"/>
      <c r="C45" s="40" t="s">
        <v>168</v>
      </c>
      <c r="D45" s="2"/>
      <c r="E45" s="2"/>
      <c r="F45" s="66" t="s">
        <v>162</v>
      </c>
      <c r="G45" s="66" t="s">
        <v>162</v>
      </c>
      <c r="H45" s="66" t="s">
        <v>162</v>
      </c>
      <c r="I45" s="66" t="s">
        <v>162</v>
      </c>
      <c r="J45" s="20" t="s">
        <v>162</v>
      </c>
      <c r="K45" s="20" t="s">
        <v>162</v>
      </c>
      <c r="L45" s="20">
        <v>127.3674207318016</v>
      </c>
      <c r="M45" s="20">
        <v>132.38661599118421</v>
      </c>
      <c r="N45" s="20">
        <v>138.33627893646562</v>
      </c>
      <c r="O45" s="20">
        <v>148.24897629921787</v>
      </c>
      <c r="P45" s="20">
        <v>151.29334758075655</v>
      </c>
      <c r="Q45" s="20">
        <v>157.53938234384097</v>
      </c>
      <c r="R45" s="20">
        <v>165.65110126960667</v>
      </c>
      <c r="S45" s="20">
        <v>176.0953433424601</v>
      </c>
      <c r="T45" s="20">
        <v>177.35886727749684</v>
      </c>
      <c r="U45" s="20">
        <v>188.35327903880093</v>
      </c>
      <c r="V45" s="20">
        <v>194.93691385234925</v>
      </c>
      <c r="W45" s="20">
        <v>201.17712474620387</v>
      </c>
      <c r="X45" s="20">
        <v>232.82651279989875</v>
      </c>
    </row>
    <row r="46" spans="1:24" ht="15.75" x14ac:dyDescent="0.25">
      <c r="A46" s="4" t="s">
        <v>48</v>
      </c>
      <c r="B46" s="4"/>
      <c r="C46" s="40" t="s">
        <v>169</v>
      </c>
      <c r="D46" s="2"/>
      <c r="E46" s="2"/>
      <c r="F46" s="66" t="s">
        <v>162</v>
      </c>
      <c r="G46" s="66" t="s">
        <v>162</v>
      </c>
      <c r="H46" s="66" t="s">
        <v>162</v>
      </c>
      <c r="I46" s="66" t="s">
        <v>162</v>
      </c>
      <c r="J46" s="20" t="s">
        <v>162</v>
      </c>
      <c r="K46" s="20" t="s">
        <v>162</v>
      </c>
      <c r="L46" s="20">
        <v>75.590909192046396</v>
      </c>
      <c r="M46" s="20">
        <v>76.02585292853496</v>
      </c>
      <c r="N46" s="20">
        <v>78.488846318521382</v>
      </c>
      <c r="O46" s="20">
        <v>84.558954652093064</v>
      </c>
      <c r="P46" s="20">
        <v>87.411464722807295</v>
      </c>
      <c r="Q46" s="20">
        <v>91.040154298194551</v>
      </c>
      <c r="R46" s="20">
        <v>95.547361902446013</v>
      </c>
      <c r="S46" s="20">
        <v>102.0143688840507</v>
      </c>
      <c r="T46" s="20">
        <v>102.25579043994244</v>
      </c>
      <c r="U46" s="20">
        <v>109.06641320795232</v>
      </c>
      <c r="V46" s="20">
        <v>114.66354101060131</v>
      </c>
      <c r="W46" s="20">
        <v>119.17477896695316</v>
      </c>
      <c r="X46" s="20">
        <v>137.95892353090628</v>
      </c>
    </row>
    <row r="47" spans="1:24" ht="15.75" x14ac:dyDescent="0.25">
      <c r="A47" s="10"/>
      <c r="B47" s="43"/>
      <c r="C47" s="2"/>
      <c r="D47" s="9"/>
      <c r="E47" s="9"/>
      <c r="F47" s="55" t="s">
        <v>162</v>
      </c>
      <c r="G47" s="55" t="s">
        <v>162</v>
      </c>
      <c r="H47" s="55" t="s">
        <v>162</v>
      </c>
      <c r="I47" s="55"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56" t="s">
        <v>162</v>
      </c>
      <c r="G48" s="56" t="s">
        <v>162</v>
      </c>
      <c r="H48" s="56" t="s">
        <v>162</v>
      </c>
      <c r="I48" s="56" t="s">
        <v>162</v>
      </c>
      <c r="J48" s="20" t="s">
        <v>162</v>
      </c>
      <c r="K48" s="20" t="s">
        <v>162</v>
      </c>
      <c r="L48" s="20">
        <v>63.200970280220147</v>
      </c>
      <c r="M48" s="20">
        <v>64.597250241241369</v>
      </c>
      <c r="N48" s="20">
        <v>65.970787678649657</v>
      </c>
      <c r="O48" s="20">
        <v>70.411589756102103</v>
      </c>
      <c r="P48" s="20">
        <v>71.851810937065665</v>
      </c>
      <c r="Q48" s="20">
        <v>74.005279633570197</v>
      </c>
      <c r="R48" s="20">
        <v>76.49857344879824</v>
      </c>
      <c r="S48" s="20">
        <v>79.38115485190707</v>
      </c>
      <c r="T48" s="20">
        <v>77.624888422387059</v>
      </c>
      <c r="U48" s="20">
        <v>80.966809724647305</v>
      </c>
      <c r="V48" s="20">
        <v>83.016691560859343</v>
      </c>
      <c r="W48" s="20">
        <v>84.031198382455742</v>
      </c>
      <c r="X48" s="20">
        <v>95.984899513098568</v>
      </c>
    </row>
    <row r="49" spans="1:24" ht="15.75" x14ac:dyDescent="0.25">
      <c r="A49" s="4">
        <v>923</v>
      </c>
      <c r="B49" s="1"/>
      <c r="C49" s="40" t="s">
        <v>50</v>
      </c>
      <c r="D49" s="2"/>
      <c r="E49" s="2"/>
      <c r="F49" s="56" t="s">
        <v>162</v>
      </c>
      <c r="G49" s="56" t="s">
        <v>162</v>
      </c>
      <c r="H49" s="56" t="s">
        <v>162</v>
      </c>
      <c r="I49" s="56" t="s">
        <v>162</v>
      </c>
      <c r="J49" s="20" t="s">
        <v>162</v>
      </c>
      <c r="K49" s="20" t="s">
        <v>162</v>
      </c>
      <c r="L49" s="20">
        <v>96.163574699331917</v>
      </c>
      <c r="M49" s="20">
        <v>97.173627619920282</v>
      </c>
      <c r="N49" s="20">
        <v>99.273224124775354</v>
      </c>
      <c r="O49" s="20">
        <v>105.01686404785963</v>
      </c>
      <c r="P49" s="20">
        <v>106.73920897492398</v>
      </c>
      <c r="Q49" s="20">
        <v>108.48061752767578</v>
      </c>
      <c r="R49" s="20">
        <v>110.60982239825924</v>
      </c>
      <c r="S49" s="20">
        <v>114.20192815624391</v>
      </c>
      <c r="T49" s="20">
        <v>111.65280780516956</v>
      </c>
      <c r="U49" s="20">
        <v>116.24348148390993</v>
      </c>
      <c r="V49" s="20">
        <v>119.33770332042357</v>
      </c>
      <c r="W49" s="20">
        <v>121.10762807950097</v>
      </c>
      <c r="X49" s="20">
        <v>139.13312694324054</v>
      </c>
    </row>
    <row r="50" spans="1:24" ht="15.75" x14ac:dyDescent="0.25">
      <c r="A50" s="73">
        <v>922</v>
      </c>
      <c r="B50" s="73"/>
      <c r="C50" s="69" t="s">
        <v>51</v>
      </c>
      <c r="D50" s="69"/>
      <c r="E50" s="69"/>
      <c r="F50" s="70"/>
      <c r="G50" s="70"/>
      <c r="H50" s="70"/>
      <c r="I50" s="70"/>
      <c r="J50" s="71"/>
      <c r="K50" s="71"/>
      <c r="L50" s="71"/>
      <c r="M50" s="71"/>
      <c r="N50" s="71"/>
      <c r="O50" s="71"/>
      <c r="P50" s="71"/>
      <c r="Q50" s="71"/>
      <c r="R50" s="71"/>
      <c r="S50" s="71"/>
      <c r="T50" s="71"/>
      <c r="U50" s="71"/>
      <c r="V50" s="71"/>
      <c r="W50" s="71"/>
      <c r="X50" s="71"/>
    </row>
  </sheetData>
  <conditionalFormatting sqref="F6:V6">
    <cfRule type="cellIs" dxfId="298" priority="12" stopIfTrue="1" operator="equal">
      <formula>TRUE</formula>
    </cfRule>
    <cfRule type="cellIs" dxfId="297" priority="13" stopIfTrue="1" operator="equal">
      <formula>FALSE</formula>
    </cfRule>
  </conditionalFormatting>
  <conditionalFormatting sqref="L4:X4">
    <cfRule type="cellIs" dxfId="296" priority="16" stopIfTrue="1" operator="equal">
      <formula>TRUE</formula>
    </cfRule>
    <cfRule type="cellIs" dxfId="295" priority="17" stopIfTrue="1" operator="notEqual">
      <formula>TRUE</formula>
    </cfRule>
  </conditionalFormatting>
  <conditionalFormatting sqref="F2:X2">
    <cfRule type="cellIs" dxfId="294" priority="18" stopIfTrue="1" operator="equal">
      <formula>FALSE</formula>
    </cfRule>
  </conditionalFormatting>
  <conditionalFormatting sqref="W6:X6">
    <cfRule type="cellIs" dxfId="293" priority="10" stopIfTrue="1" operator="equal">
      <formula>TRUE</formula>
    </cfRule>
    <cfRule type="cellIs" dxfId="292" priority="11" stopIfTrue="1" operator="equal">
      <formula>FALSE</formula>
    </cfRule>
  </conditionalFormatting>
  <conditionalFormatting sqref="L29:X29">
    <cfRule type="cellIs" dxfId="291" priority="7" stopIfTrue="1" operator="equal">
      <formula>TRUE</formula>
    </cfRule>
    <cfRule type="cellIs" dxfId="290" priority="8" stopIfTrue="1" operator="notEqual">
      <formula>TRUE</formula>
    </cfRule>
  </conditionalFormatting>
  <conditionalFormatting sqref="F27:X27">
    <cfRule type="cellIs" dxfId="289" priority="9" stopIfTrue="1" operator="equal">
      <formula>FALSE</formula>
    </cfRule>
  </conditionalFormatting>
  <conditionalFormatting sqref="F31:X31">
    <cfRule type="cellIs" dxfId="288" priority="1" stopIfTrue="1" operator="equal">
      <formula>TRUE</formula>
    </cfRule>
    <cfRule type="cellIs" dxfId="287" priority="2" stopIfTrue="1" operator="equal">
      <formula>FALSE</formula>
    </cfRule>
  </conditionalFormatting>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H1" sqref="H1"/>
    </sheetView>
  </sheetViews>
  <sheetFormatPr defaultRowHeight="15" x14ac:dyDescent="0.2"/>
  <cols>
    <col min="1" max="4" width="8.88671875" style="30"/>
    <col min="5" max="5" width="22.6640625" style="30" customWidth="1"/>
    <col min="6" max="16384" width="8.88671875" style="30"/>
  </cols>
  <sheetData>
    <row r="1" spans="1:24" s="2" customFormat="1" ht="51" customHeight="1" x14ac:dyDescent="0.25">
      <c r="A1" s="17" t="s">
        <v>82</v>
      </c>
      <c r="B1" s="17"/>
      <c r="C1" s="17"/>
      <c r="D1" s="17"/>
      <c r="E1" s="17"/>
      <c r="G1" s="4"/>
      <c r="H1" s="4"/>
    </row>
    <row r="2" spans="1:24" s="5" customFormat="1" ht="30.75" customHeight="1" x14ac:dyDescent="0.2">
      <c r="A2" s="79" t="s">
        <v>2</v>
      </c>
      <c r="B2" s="8"/>
      <c r="C2" s="9"/>
      <c r="D2" s="9"/>
      <c r="E2" s="9"/>
      <c r="F2" s="9"/>
      <c r="G2" s="9"/>
      <c r="H2" s="9"/>
      <c r="I2" s="9"/>
      <c r="J2" s="9"/>
      <c r="K2" s="9"/>
      <c r="L2" s="9"/>
      <c r="M2" s="9"/>
      <c r="N2" s="9"/>
      <c r="O2" s="9"/>
      <c r="P2" s="9"/>
      <c r="Q2" s="9"/>
      <c r="R2" s="9"/>
      <c r="S2" s="9"/>
      <c r="T2" s="9"/>
      <c r="U2" s="9"/>
      <c r="V2" s="9"/>
      <c r="W2" s="9"/>
      <c r="X2" s="9"/>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53"/>
      <c r="G5" s="53"/>
      <c r="H5" s="53"/>
      <c r="I5" s="35"/>
      <c r="J5" s="20"/>
      <c r="K5" s="20"/>
      <c r="L5" s="20">
        <f t="shared" ref="L5:X5" si="0">SUM(L11,L23:L24,L7)</f>
        <v>4105.2438886240425</v>
      </c>
      <c r="M5" s="20">
        <f t="shared" si="0"/>
        <v>4388.6272675576211</v>
      </c>
      <c r="N5" s="20">
        <f t="shared" si="0"/>
        <v>4628.2519999999995</v>
      </c>
      <c r="O5" s="20">
        <f t="shared" si="0"/>
        <v>4869.6964021188751</v>
      </c>
      <c r="P5" s="20">
        <f t="shared" si="0"/>
        <v>5122.9964421995719</v>
      </c>
      <c r="Q5" s="20">
        <f t="shared" si="0"/>
        <v>5468.0760196496676</v>
      </c>
      <c r="R5" s="20">
        <f t="shared" si="0"/>
        <v>5799.6705914329377</v>
      </c>
      <c r="S5" s="20">
        <f t="shared" si="0"/>
        <v>6277.2924692415218</v>
      </c>
      <c r="T5" s="20">
        <f t="shared" si="0"/>
        <v>6456.1189997175679</v>
      </c>
      <c r="U5" s="20">
        <f t="shared" si="0"/>
        <v>6899.775309658281</v>
      </c>
      <c r="V5" s="20">
        <f t="shared" si="0"/>
        <v>7419.4275888724906</v>
      </c>
      <c r="W5" s="20">
        <f t="shared" si="0"/>
        <v>7528.7259546972564</v>
      </c>
      <c r="X5" s="20">
        <f t="shared" si="0"/>
        <v>7070.668165523166</v>
      </c>
    </row>
    <row r="6" spans="1:24" s="5" customFormat="1" ht="15.75" x14ac:dyDescent="0.25">
      <c r="A6" s="94"/>
      <c r="B6" s="17"/>
      <c r="C6" s="18"/>
      <c r="D6" s="18"/>
      <c r="E6" s="18"/>
      <c r="F6" s="56"/>
      <c r="G6" s="56"/>
      <c r="H6" s="56"/>
      <c r="I6" s="35"/>
      <c r="J6" s="64"/>
      <c r="K6" s="64"/>
      <c r="L6" s="64"/>
      <c r="M6" s="64"/>
      <c r="N6" s="64"/>
      <c r="O6" s="64"/>
      <c r="P6" s="64"/>
      <c r="Q6" s="64"/>
      <c r="R6" s="64"/>
      <c r="S6" s="64"/>
      <c r="T6" s="64"/>
      <c r="U6" s="64"/>
      <c r="V6" s="64"/>
      <c r="W6" s="64"/>
      <c r="X6" s="64"/>
    </row>
    <row r="7" spans="1:24" s="5" customFormat="1" ht="15.75" x14ac:dyDescent="0.25">
      <c r="A7" s="4"/>
      <c r="B7" s="4"/>
      <c r="C7" s="2" t="s">
        <v>33</v>
      </c>
      <c r="D7" s="2"/>
      <c r="E7" s="2"/>
      <c r="F7" s="65"/>
      <c r="G7" s="65"/>
      <c r="H7" s="65"/>
      <c r="I7" s="35"/>
      <c r="J7" s="23"/>
      <c r="K7" s="23"/>
      <c r="L7" s="23">
        <f>'2002-03'!$P7</f>
        <v>2.7673927930357447</v>
      </c>
      <c r="M7" s="23">
        <f>'2003-04'!$P7</f>
        <v>2.9382970400182096</v>
      </c>
      <c r="N7" s="23">
        <f>'2004-05'!$P7</f>
        <v>3.1732652334796372</v>
      </c>
      <c r="O7" s="23">
        <f>'2005-06'!$P7</f>
        <v>3.4208658999985535</v>
      </c>
      <c r="P7" s="23">
        <f>'2006-07'!$P7</f>
        <v>3.6519823784929595</v>
      </c>
      <c r="Q7" s="23">
        <f>'2007-08'!$P7</f>
        <v>4.7830535584768201</v>
      </c>
      <c r="R7" s="23">
        <f>'2008-09'!$P7</f>
        <v>4.5311664840077661</v>
      </c>
      <c r="S7" s="23">
        <f>'2009-10'!$P7</f>
        <v>4.6136808946372145</v>
      </c>
      <c r="T7" s="23">
        <f>'2010-11'!$P7</f>
        <v>4.6032015174591354</v>
      </c>
      <c r="U7" s="23">
        <f>'2011-12'!$P7</f>
        <v>5.0936821636077019</v>
      </c>
      <c r="V7" s="23">
        <f>'2012-13'!$P7</f>
        <v>5.4928721112236643</v>
      </c>
      <c r="W7" s="23">
        <f>'2013-14'!$P7</f>
        <v>5.528063105879089</v>
      </c>
      <c r="X7" s="23">
        <f>'2014-15'!$P7</f>
        <v>5.0471623047840728</v>
      </c>
    </row>
    <row r="8" spans="1:24" s="5" customFormat="1" ht="15.75" x14ac:dyDescent="0.25">
      <c r="A8" s="8"/>
      <c r="B8" s="25"/>
      <c r="C8" s="18"/>
      <c r="D8" s="26"/>
      <c r="E8" s="26"/>
      <c r="F8" s="55"/>
      <c r="G8" s="55"/>
      <c r="H8" s="55"/>
      <c r="I8" s="35"/>
      <c r="J8" s="20"/>
      <c r="K8" s="20"/>
      <c r="L8" s="20"/>
      <c r="M8" s="20"/>
      <c r="N8" s="20"/>
      <c r="O8" s="20"/>
      <c r="P8" s="20"/>
      <c r="Q8" s="20"/>
      <c r="R8" s="20"/>
      <c r="S8" s="20"/>
      <c r="T8" s="20"/>
      <c r="U8" s="20"/>
      <c r="V8" s="20"/>
      <c r="W8" s="20"/>
      <c r="X8" s="20"/>
    </row>
    <row r="9" spans="1:24" s="5" customFormat="1" ht="15.75" x14ac:dyDescent="0.25">
      <c r="A9" s="94">
        <v>941</v>
      </c>
      <c r="B9" s="17"/>
      <c r="C9" s="18" t="s">
        <v>34</v>
      </c>
      <c r="D9" s="18"/>
      <c r="E9" s="18"/>
      <c r="F9" s="56"/>
      <c r="G9" s="56"/>
      <c r="H9" s="56"/>
      <c r="I9" s="35"/>
      <c r="J9" s="20"/>
      <c r="K9" s="20"/>
      <c r="L9" s="20">
        <f t="shared" ref="L9:X9" si="1">SUM(L11,L23)</f>
        <v>3638.9246437023535</v>
      </c>
      <c r="M9" s="20">
        <f t="shared" si="1"/>
        <v>3887.1460631148507</v>
      </c>
      <c r="N9" s="20">
        <f t="shared" si="1"/>
        <v>4096.6224807143844</v>
      </c>
      <c r="O9" s="20">
        <f t="shared" si="1"/>
        <v>4307.0186235357151</v>
      </c>
      <c r="P9" s="20">
        <f t="shared" si="1"/>
        <v>4529.5840044188199</v>
      </c>
      <c r="Q9" s="20">
        <f t="shared" si="1"/>
        <v>4834.464127842396</v>
      </c>
      <c r="R9" s="20">
        <f t="shared" si="1"/>
        <v>5128.4893876901488</v>
      </c>
      <c r="S9" s="20">
        <f t="shared" si="1"/>
        <v>5553.0444909137368</v>
      </c>
      <c r="T9" s="20">
        <f t="shared" si="1"/>
        <v>5717.1055152354265</v>
      </c>
      <c r="U9" s="20">
        <f t="shared" si="1"/>
        <v>6120.1459354076151</v>
      </c>
      <c r="V9" s="20">
        <f t="shared" si="1"/>
        <v>6591.8176747481848</v>
      </c>
      <c r="W9" s="20">
        <f t="shared" si="1"/>
        <v>6695.2879150701938</v>
      </c>
      <c r="X9" s="20">
        <f t="shared" si="1"/>
        <v>6289.3781496283354</v>
      </c>
    </row>
    <row r="10" spans="1:24" s="5" customFormat="1" ht="15.75" x14ac:dyDescent="0.25">
      <c r="A10" s="8"/>
      <c r="B10" s="25"/>
      <c r="C10" s="26"/>
      <c r="D10" s="26"/>
      <c r="E10" s="26"/>
      <c r="F10" s="55"/>
      <c r="G10" s="55"/>
      <c r="H10" s="55"/>
      <c r="I10" s="35"/>
      <c r="J10" s="20"/>
      <c r="K10" s="20"/>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56"/>
      <c r="G11" s="56"/>
      <c r="H11" s="56"/>
      <c r="I11" s="35"/>
      <c r="J11" s="20"/>
      <c r="K11" s="20"/>
      <c r="L11" s="20">
        <f t="shared" ref="L11:X11" si="2">SUM(L13:L21)</f>
        <v>3310.7783079950282</v>
      </c>
      <c r="M11" s="20">
        <f t="shared" si="2"/>
        <v>3537.7742775123488</v>
      </c>
      <c r="N11" s="20">
        <f t="shared" si="2"/>
        <v>3730.4309865614782</v>
      </c>
      <c r="O11" s="20">
        <f t="shared" si="2"/>
        <v>3927.4013048766637</v>
      </c>
      <c r="P11" s="20">
        <f t="shared" si="2"/>
        <v>4138.2444911152279</v>
      </c>
      <c r="Q11" s="20">
        <f t="shared" si="2"/>
        <v>4425.8072921526345</v>
      </c>
      <c r="R11" s="20">
        <f t="shared" si="2"/>
        <v>4704.474335664785</v>
      </c>
      <c r="S11" s="20">
        <f t="shared" si="2"/>
        <v>5104.8263159566204</v>
      </c>
      <c r="T11" s="20">
        <f t="shared" si="2"/>
        <v>5265.5440552461359</v>
      </c>
      <c r="U11" s="20">
        <f t="shared" si="2"/>
        <v>5645.8011397882437</v>
      </c>
      <c r="V11" s="20">
        <f t="shared" si="2"/>
        <v>6089.9679810665939</v>
      </c>
      <c r="W11" s="20">
        <f t="shared" si="2"/>
        <v>6189.2652909377384</v>
      </c>
      <c r="X11" s="20">
        <f t="shared" si="2"/>
        <v>5829.9615695201092</v>
      </c>
    </row>
    <row r="12" spans="1:24" s="5" customFormat="1" ht="15.75" x14ac:dyDescent="0.25">
      <c r="A12" s="43"/>
      <c r="B12" s="43"/>
      <c r="C12" s="25"/>
      <c r="D12" s="9"/>
      <c r="E12" s="9"/>
      <c r="F12" s="55"/>
      <c r="G12" s="55"/>
      <c r="H12" s="55"/>
      <c r="I12" s="35"/>
      <c r="J12" s="20"/>
      <c r="K12" s="20"/>
      <c r="L12" s="20"/>
      <c r="M12" s="20"/>
      <c r="N12" s="20"/>
      <c r="O12" s="20"/>
      <c r="P12" s="20"/>
      <c r="Q12" s="20"/>
      <c r="R12" s="20"/>
      <c r="S12" s="20"/>
      <c r="T12" s="20"/>
      <c r="U12" s="20"/>
      <c r="V12" s="20"/>
      <c r="W12" s="20"/>
      <c r="X12" s="20"/>
    </row>
    <row r="13" spans="1:24" s="5" customFormat="1" ht="15.75" x14ac:dyDescent="0.25">
      <c r="A13" s="4" t="s">
        <v>36</v>
      </c>
      <c r="B13" s="4"/>
      <c r="C13" s="40" t="s">
        <v>164</v>
      </c>
      <c r="D13" s="2"/>
      <c r="E13" s="2"/>
      <c r="F13" s="66"/>
      <c r="G13" s="66"/>
      <c r="H13" s="66"/>
      <c r="I13" s="35"/>
      <c r="J13" s="20"/>
      <c r="K13" s="20"/>
      <c r="L13" s="20">
        <v>242.46957670237424</v>
      </c>
      <c r="M13" s="20">
        <v>250.23066951287095</v>
      </c>
      <c r="N13" s="20">
        <v>255.13531633743037</v>
      </c>
      <c r="O13" s="20">
        <v>261.55849329822126</v>
      </c>
      <c r="P13" s="20">
        <v>273.02569601556615</v>
      </c>
      <c r="Q13" s="20">
        <v>291.87048078003357</v>
      </c>
      <c r="R13" s="20">
        <v>310.16393952018205</v>
      </c>
      <c r="S13" s="20">
        <v>334.21190638444682</v>
      </c>
      <c r="T13" s="20">
        <v>342.3289302207105</v>
      </c>
      <c r="U13" s="20">
        <v>366.69446659870806</v>
      </c>
      <c r="V13" s="20">
        <v>396.78003748322402</v>
      </c>
      <c r="W13" s="20">
        <v>398.31689845587368</v>
      </c>
      <c r="X13" s="20">
        <v>375.942308667551</v>
      </c>
    </row>
    <row r="14" spans="1:24" s="5" customFormat="1" ht="15.75" x14ac:dyDescent="0.25">
      <c r="A14" s="4" t="s">
        <v>37</v>
      </c>
      <c r="B14" s="4"/>
      <c r="C14" s="40" t="s">
        <v>166</v>
      </c>
      <c r="D14" s="2"/>
      <c r="E14" s="2"/>
      <c r="F14" s="66"/>
      <c r="G14" s="66"/>
      <c r="H14" s="66"/>
      <c r="I14" s="35"/>
      <c r="J14" s="20"/>
      <c r="K14" s="20"/>
      <c r="L14" s="20">
        <v>650.05656438538097</v>
      </c>
      <c r="M14" s="20">
        <v>689.31913623179366</v>
      </c>
      <c r="N14" s="20">
        <v>722.19271732289326</v>
      </c>
      <c r="O14" s="20">
        <v>758.0097373755799</v>
      </c>
      <c r="P14" s="20">
        <v>795.82618330959997</v>
      </c>
      <c r="Q14" s="20">
        <v>844.94829718138942</v>
      </c>
      <c r="R14" s="20">
        <v>885.04001177590715</v>
      </c>
      <c r="S14" s="20">
        <v>948.78965585369951</v>
      </c>
      <c r="T14" s="20">
        <v>964.82302936928204</v>
      </c>
      <c r="U14" s="20">
        <v>1017.2082455569524</v>
      </c>
      <c r="V14" s="20">
        <v>1089.8855639665931</v>
      </c>
      <c r="W14" s="20">
        <v>1093.4556879971749</v>
      </c>
      <c r="X14" s="20">
        <v>1029.660150693438</v>
      </c>
    </row>
    <row r="15" spans="1:24" s="5" customFormat="1" ht="15.75" x14ac:dyDescent="0.25">
      <c r="A15" s="4" t="s">
        <v>38</v>
      </c>
      <c r="B15" s="4"/>
      <c r="C15" s="40" t="s">
        <v>39</v>
      </c>
      <c r="D15" s="2"/>
      <c r="E15" s="2"/>
      <c r="F15" s="66"/>
      <c r="G15" s="66"/>
      <c r="H15" s="66"/>
      <c r="I15" s="35"/>
      <c r="J15" s="20"/>
      <c r="K15" s="20"/>
      <c r="L15" s="20">
        <v>394.54121348231479</v>
      </c>
      <c r="M15" s="20">
        <v>419.89860606301465</v>
      </c>
      <c r="N15" s="20">
        <v>439.29492985915488</v>
      </c>
      <c r="O15" s="20">
        <v>459.02933673055418</v>
      </c>
      <c r="P15" s="20">
        <v>480.64133776713624</v>
      </c>
      <c r="Q15" s="20">
        <v>508.16106303750007</v>
      </c>
      <c r="R15" s="20">
        <v>534.92176431310759</v>
      </c>
      <c r="S15" s="20">
        <v>576.99229941245324</v>
      </c>
      <c r="T15" s="20">
        <v>588.51101910649834</v>
      </c>
      <c r="U15" s="20">
        <v>620.60823038277363</v>
      </c>
      <c r="V15" s="20">
        <v>658.94175480669423</v>
      </c>
      <c r="W15" s="20">
        <v>665.15395190399636</v>
      </c>
      <c r="X15" s="20">
        <v>633.49387766964196</v>
      </c>
    </row>
    <row r="16" spans="1:24" s="5" customFormat="1" ht="15.75" x14ac:dyDescent="0.25">
      <c r="A16" s="4" t="s">
        <v>40</v>
      </c>
      <c r="B16" s="4"/>
      <c r="C16" s="40" t="s">
        <v>41</v>
      </c>
      <c r="D16" s="2"/>
      <c r="E16" s="2"/>
      <c r="F16" s="66"/>
      <c r="G16" s="66"/>
      <c r="H16" s="66"/>
      <c r="I16" s="35"/>
      <c r="J16" s="20"/>
      <c r="K16" s="20"/>
      <c r="L16" s="20">
        <v>293.2397114668388</v>
      </c>
      <c r="M16" s="20">
        <v>311.10196175296028</v>
      </c>
      <c r="N16" s="20">
        <v>327.75668526059758</v>
      </c>
      <c r="O16" s="20">
        <v>346.10777265677518</v>
      </c>
      <c r="P16" s="20">
        <v>364.72119953839814</v>
      </c>
      <c r="Q16" s="20">
        <v>389.43458188098833</v>
      </c>
      <c r="R16" s="20">
        <v>413.13756758715459</v>
      </c>
      <c r="S16" s="20">
        <v>446.32280037147535</v>
      </c>
      <c r="T16" s="20">
        <v>458.82754707968763</v>
      </c>
      <c r="U16" s="20">
        <v>490.86633843539727</v>
      </c>
      <c r="V16" s="20">
        <v>528.11866449069305</v>
      </c>
      <c r="W16" s="20">
        <v>536.88801507386256</v>
      </c>
      <c r="X16" s="20">
        <v>492.45513625476298</v>
      </c>
    </row>
    <row r="17" spans="1:24" s="5" customFormat="1" ht="15.75" x14ac:dyDescent="0.25">
      <c r="A17" s="4" t="s">
        <v>42</v>
      </c>
      <c r="B17" s="4"/>
      <c r="C17" s="40" t="s">
        <v>43</v>
      </c>
      <c r="D17" s="2"/>
      <c r="E17" s="2"/>
      <c r="F17" s="66"/>
      <c r="G17" s="66"/>
      <c r="H17" s="66"/>
      <c r="I17" s="35"/>
      <c r="J17" s="20"/>
      <c r="K17" s="20"/>
      <c r="L17" s="20">
        <v>387.33049901366189</v>
      </c>
      <c r="M17" s="20">
        <v>408.71248241942345</v>
      </c>
      <c r="N17" s="20">
        <v>428.36400882051055</v>
      </c>
      <c r="O17" s="20">
        <v>448.67061345113723</v>
      </c>
      <c r="P17" s="20">
        <v>472.15732605452223</v>
      </c>
      <c r="Q17" s="20">
        <v>503.89850597565328</v>
      </c>
      <c r="R17" s="20">
        <v>532.97042179509583</v>
      </c>
      <c r="S17" s="20">
        <v>573.7433368688778</v>
      </c>
      <c r="T17" s="20">
        <v>589.22719583312596</v>
      </c>
      <c r="U17" s="20">
        <v>630.00487400875727</v>
      </c>
      <c r="V17" s="20">
        <v>676.73569369306676</v>
      </c>
      <c r="W17" s="20">
        <v>690.23429098994563</v>
      </c>
      <c r="X17" s="20">
        <v>629.3280451385325</v>
      </c>
    </row>
    <row r="18" spans="1:24" s="5" customFormat="1" ht="15.75" x14ac:dyDescent="0.25">
      <c r="A18" s="4" t="s">
        <v>44</v>
      </c>
      <c r="B18" s="4"/>
      <c r="C18" s="40" t="s">
        <v>167</v>
      </c>
      <c r="D18" s="2"/>
      <c r="E18" s="2"/>
      <c r="F18" s="66"/>
      <c r="G18" s="66"/>
      <c r="H18" s="66"/>
      <c r="I18" s="35"/>
      <c r="J18" s="20"/>
      <c r="K18" s="20"/>
      <c r="L18" s="20">
        <v>285.26775116634388</v>
      </c>
      <c r="M18" s="20">
        <v>309.88335190154771</v>
      </c>
      <c r="N18" s="20">
        <v>327.99494782396812</v>
      </c>
      <c r="O18" s="20">
        <v>345.14687494733829</v>
      </c>
      <c r="P18" s="20">
        <v>362.61521550500248</v>
      </c>
      <c r="Q18" s="20">
        <v>383.75541585161653</v>
      </c>
      <c r="R18" s="20">
        <v>407.98617596580425</v>
      </c>
      <c r="S18" s="20">
        <v>444.33620684376933</v>
      </c>
      <c r="T18" s="20">
        <v>462.11122452653797</v>
      </c>
      <c r="U18" s="20">
        <v>500.768209691984</v>
      </c>
      <c r="V18" s="20">
        <v>544.64262840674905</v>
      </c>
      <c r="W18" s="20">
        <v>557.6068861072921</v>
      </c>
      <c r="X18" s="20">
        <v>525.9216932741449</v>
      </c>
    </row>
    <row r="19" spans="1:24" s="5" customFormat="1" ht="15.75" x14ac:dyDescent="0.25">
      <c r="A19" s="4" t="s">
        <v>45</v>
      </c>
      <c r="B19" s="4"/>
      <c r="C19" s="40" t="s">
        <v>46</v>
      </c>
      <c r="D19" s="2"/>
      <c r="E19" s="2"/>
      <c r="F19" s="66"/>
      <c r="G19" s="66"/>
      <c r="H19" s="66"/>
      <c r="I19" s="35"/>
      <c r="J19" s="20"/>
      <c r="K19" s="20"/>
      <c r="L19" s="20">
        <v>433.51438969634285</v>
      </c>
      <c r="M19" s="20">
        <v>468.83137706639639</v>
      </c>
      <c r="N19" s="20">
        <v>496.57323706649368</v>
      </c>
      <c r="O19" s="20">
        <v>521.861711950021</v>
      </c>
      <c r="P19" s="20">
        <v>548.95344908775564</v>
      </c>
      <c r="Q19" s="20">
        <v>587.53819316265685</v>
      </c>
      <c r="R19" s="20">
        <v>628.50914627834891</v>
      </c>
      <c r="S19" s="20">
        <v>685.06660811973563</v>
      </c>
      <c r="T19" s="20">
        <v>710.33314474744975</v>
      </c>
      <c r="U19" s="20">
        <v>767.44666862887823</v>
      </c>
      <c r="V19" s="20">
        <v>831.10586424544363</v>
      </c>
      <c r="W19" s="20">
        <v>852.70885964735248</v>
      </c>
      <c r="X19" s="20">
        <v>814.16658004236842</v>
      </c>
    </row>
    <row r="20" spans="1:24" s="5" customFormat="1" ht="15.75" x14ac:dyDescent="0.25">
      <c r="A20" s="4" t="s">
        <v>47</v>
      </c>
      <c r="B20" s="4"/>
      <c r="C20" s="40" t="s">
        <v>168</v>
      </c>
      <c r="D20" s="2"/>
      <c r="E20" s="2"/>
      <c r="F20" s="66"/>
      <c r="G20" s="66"/>
      <c r="H20" s="66"/>
      <c r="I20" s="35"/>
      <c r="J20" s="20"/>
      <c r="K20" s="20"/>
      <c r="L20" s="20">
        <v>348.99979598872574</v>
      </c>
      <c r="M20" s="20">
        <v>381.05891733636821</v>
      </c>
      <c r="N20" s="20">
        <v>412.09682445361773</v>
      </c>
      <c r="O20" s="20">
        <v>441.49076238003408</v>
      </c>
      <c r="P20" s="20">
        <v>470.66912382453296</v>
      </c>
      <c r="Q20" s="20">
        <v>515.28456689888503</v>
      </c>
      <c r="R20" s="20">
        <v>563.6470249717313</v>
      </c>
      <c r="S20" s="20">
        <v>627.02168430545157</v>
      </c>
      <c r="T20" s="20">
        <v>662.43929384819853</v>
      </c>
      <c r="U20" s="20">
        <v>722.32008507984858</v>
      </c>
      <c r="V20" s="20">
        <v>786.82447913251292</v>
      </c>
      <c r="W20" s="20">
        <v>805.00537507315914</v>
      </c>
      <c r="X20" s="20">
        <v>767.28782931574847</v>
      </c>
    </row>
    <row r="21" spans="1:24" s="5" customFormat="1" ht="15.75" x14ac:dyDescent="0.25">
      <c r="A21" s="4" t="s">
        <v>48</v>
      </c>
      <c r="B21" s="4"/>
      <c r="C21" s="40" t="s">
        <v>169</v>
      </c>
      <c r="D21" s="2"/>
      <c r="E21" s="2"/>
      <c r="F21" s="66"/>
      <c r="G21" s="66"/>
      <c r="H21" s="66"/>
      <c r="I21" s="35"/>
      <c r="J21" s="20"/>
      <c r="K21" s="20"/>
      <c r="L21" s="20">
        <v>275.35880609304564</v>
      </c>
      <c r="M21" s="20">
        <v>298.73777522797297</v>
      </c>
      <c r="N21" s="20">
        <v>321.02231961681201</v>
      </c>
      <c r="O21" s="20">
        <v>345.52600208700278</v>
      </c>
      <c r="P21" s="20">
        <v>369.63496001271437</v>
      </c>
      <c r="Q21" s="20">
        <v>400.91618738391162</v>
      </c>
      <c r="R21" s="20">
        <v>428.09828345745359</v>
      </c>
      <c r="S21" s="20">
        <v>468.3418177967111</v>
      </c>
      <c r="T21" s="20">
        <v>486.94267051464527</v>
      </c>
      <c r="U21" s="20">
        <v>529.88402140494441</v>
      </c>
      <c r="V21" s="20">
        <v>576.93329484161688</v>
      </c>
      <c r="W21" s="20">
        <v>589.8953256890818</v>
      </c>
      <c r="X21" s="20">
        <v>561.70594846392032</v>
      </c>
    </row>
    <row r="22" spans="1:24" s="5" customFormat="1" ht="15.75" x14ac:dyDescent="0.25">
      <c r="A22" s="43"/>
      <c r="B22" s="43"/>
      <c r="C22" s="2"/>
      <c r="D22" s="9"/>
      <c r="E22" s="9"/>
      <c r="F22" s="55"/>
      <c r="G22" s="55"/>
      <c r="H22" s="55"/>
      <c r="I22" s="35"/>
      <c r="J22" s="20"/>
      <c r="K22" s="20"/>
      <c r="L22" s="20"/>
      <c r="M22" s="20"/>
      <c r="N22" s="20"/>
      <c r="O22" s="20"/>
      <c r="P22" s="20"/>
      <c r="Q22" s="20"/>
      <c r="R22" s="20"/>
      <c r="S22" s="20"/>
      <c r="T22" s="20"/>
      <c r="U22" s="20"/>
      <c r="V22" s="20"/>
      <c r="W22" s="20"/>
      <c r="X22" s="20"/>
    </row>
    <row r="23" spans="1:24" s="5" customFormat="1" ht="15.75" x14ac:dyDescent="0.25">
      <c r="A23" s="4">
        <v>924</v>
      </c>
      <c r="B23" s="1"/>
      <c r="C23" s="40" t="s">
        <v>49</v>
      </c>
      <c r="D23" s="2"/>
      <c r="E23" s="2"/>
      <c r="F23" s="56"/>
      <c r="G23" s="56"/>
      <c r="H23" s="56"/>
      <c r="I23" s="35"/>
      <c r="J23" s="20"/>
      <c r="K23" s="20"/>
      <c r="L23" s="20">
        <v>328.14633570732542</v>
      </c>
      <c r="M23" s="20">
        <v>349.37178560250192</v>
      </c>
      <c r="N23" s="20">
        <v>366.19149415290661</v>
      </c>
      <c r="O23" s="20">
        <v>379.6173186590517</v>
      </c>
      <c r="P23" s="20">
        <v>391.33951330359167</v>
      </c>
      <c r="Q23" s="20">
        <v>408.65683568976141</v>
      </c>
      <c r="R23" s="20">
        <v>424.01505202536362</v>
      </c>
      <c r="S23" s="20">
        <v>448.2181749571161</v>
      </c>
      <c r="T23" s="20">
        <v>451.56145998929082</v>
      </c>
      <c r="U23" s="20">
        <v>474.34479561937104</v>
      </c>
      <c r="V23" s="20">
        <v>501.8496936815913</v>
      </c>
      <c r="W23" s="20">
        <v>506.0226241324558</v>
      </c>
      <c r="X23" s="20">
        <v>459.41658010822641</v>
      </c>
    </row>
    <row r="24" spans="1:24" s="5" customFormat="1" ht="15.75" x14ac:dyDescent="0.25">
      <c r="A24" s="4">
        <v>923</v>
      </c>
      <c r="B24" s="1"/>
      <c r="C24" s="68" t="s">
        <v>50</v>
      </c>
      <c r="D24" s="2"/>
      <c r="E24" s="2"/>
      <c r="F24" s="56"/>
      <c r="G24" s="56"/>
      <c r="H24" s="56"/>
      <c r="I24" s="35"/>
      <c r="J24" s="32"/>
      <c r="K24" s="32"/>
      <c r="L24" s="32">
        <v>463.55185212865393</v>
      </c>
      <c r="M24" s="32">
        <v>498.54290740275218</v>
      </c>
      <c r="N24" s="32">
        <v>528.45625405213536</v>
      </c>
      <c r="O24" s="32">
        <v>559.25691268316098</v>
      </c>
      <c r="P24" s="32">
        <v>589.76045540225903</v>
      </c>
      <c r="Q24" s="32">
        <v>628.82883824879491</v>
      </c>
      <c r="R24" s="32">
        <v>666.65003725878148</v>
      </c>
      <c r="S24" s="32">
        <v>719.63429743314771</v>
      </c>
      <c r="T24" s="32">
        <v>734.41028296468312</v>
      </c>
      <c r="U24" s="32">
        <v>774.53569208705846</v>
      </c>
      <c r="V24" s="32">
        <v>822.11704201308191</v>
      </c>
      <c r="W24" s="32">
        <v>827.90997652118301</v>
      </c>
      <c r="X24" s="32">
        <v>776.24285359004591</v>
      </c>
    </row>
    <row r="25" spans="1:24" s="5" customFormat="1" ht="15.75" x14ac:dyDescent="0.25">
      <c r="A25" s="73">
        <v>922</v>
      </c>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17" t="s">
        <v>82</v>
      </c>
      <c r="B26" s="17"/>
      <c r="C26" s="17"/>
      <c r="D26" s="17"/>
      <c r="E26" s="17"/>
      <c r="F26" s="2"/>
      <c r="G26" s="4"/>
      <c r="H26" s="4"/>
      <c r="I26" s="2"/>
      <c r="J26" s="2"/>
      <c r="K26" s="2"/>
      <c r="L26" s="2"/>
      <c r="M26" s="2"/>
      <c r="N26" s="2"/>
      <c r="O26" s="2"/>
      <c r="P26" s="2"/>
      <c r="Q26" s="2"/>
      <c r="R26" s="2"/>
      <c r="S26" s="2"/>
      <c r="T26" s="2"/>
      <c r="U26" s="2"/>
      <c r="V26" s="2"/>
      <c r="W26" s="2"/>
      <c r="X26" s="2"/>
    </row>
    <row r="27" spans="1:24" ht="30" customHeight="1" x14ac:dyDescent="0.2">
      <c r="A27" s="79" t="s">
        <v>129</v>
      </c>
      <c r="B27" s="8"/>
      <c r="C27" s="9"/>
      <c r="D27" s="9"/>
      <c r="E27" s="9"/>
      <c r="F27" s="9"/>
      <c r="G27" s="9"/>
      <c r="H27" s="9"/>
      <c r="I27" s="9"/>
      <c r="J27" s="9"/>
      <c r="K27" s="9"/>
      <c r="L27" s="9"/>
      <c r="M27" s="9"/>
      <c r="N27" s="9"/>
      <c r="O27" s="9"/>
      <c r="P27" s="9"/>
      <c r="Q27" s="9"/>
      <c r="R27" s="9"/>
      <c r="S27" s="9"/>
      <c r="T27" s="9"/>
      <c r="U27" s="9"/>
      <c r="V27" s="9"/>
      <c r="W27" s="9"/>
      <c r="X27" s="9"/>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
      <c r="A29" s="35"/>
      <c r="B29" s="35"/>
      <c r="C29" s="35"/>
      <c r="D29" s="35"/>
      <c r="E29" s="35"/>
      <c r="F29" s="35"/>
      <c r="G29" s="35"/>
      <c r="H29" s="35"/>
      <c r="I29" s="35"/>
      <c r="J29" s="35"/>
      <c r="K29" s="35"/>
      <c r="L29" s="52"/>
      <c r="M29" s="52"/>
      <c r="N29" s="52"/>
      <c r="O29" s="52"/>
      <c r="P29" s="52"/>
      <c r="Q29" s="52"/>
      <c r="R29" s="52"/>
      <c r="S29" s="52"/>
      <c r="T29" s="52"/>
      <c r="U29" s="52"/>
      <c r="V29" s="52"/>
      <c r="W29" s="52"/>
      <c r="X29" s="52"/>
    </row>
    <row r="30" spans="1:24" ht="15.75" x14ac:dyDescent="0.25">
      <c r="A30" s="94">
        <v>925</v>
      </c>
      <c r="B30" s="17"/>
      <c r="C30" s="18" t="s">
        <v>32</v>
      </c>
      <c r="D30" s="18"/>
      <c r="E30" s="18"/>
      <c r="F30" s="53" t="s">
        <v>162</v>
      </c>
      <c r="G30" s="53" t="s">
        <v>162</v>
      </c>
      <c r="H30" s="53" t="s">
        <v>162</v>
      </c>
      <c r="I30" s="53" t="s">
        <v>162</v>
      </c>
      <c r="J30" s="20" t="s">
        <v>162</v>
      </c>
      <c r="K30" s="20" t="s">
        <v>162</v>
      </c>
      <c r="L30" s="20">
        <v>5485.825100566648</v>
      </c>
      <c r="M30" s="20">
        <v>5747.4793379665689</v>
      </c>
      <c r="N30" s="20">
        <v>5876.000301685669</v>
      </c>
      <c r="O30" s="20">
        <v>6014.5440123999551</v>
      </c>
      <c r="P30" s="20">
        <v>6160.3800440774921</v>
      </c>
      <c r="Q30" s="20">
        <v>6388.3826256173097</v>
      </c>
      <c r="R30" s="20">
        <v>6609.8705679838267</v>
      </c>
      <c r="S30" s="20">
        <v>6973.9254808922315</v>
      </c>
      <c r="T30" s="20">
        <v>6979.4386951467386</v>
      </c>
      <c r="U30" s="20">
        <v>7327.9141344860236</v>
      </c>
      <c r="V30" s="20">
        <v>7754.6431533013392</v>
      </c>
      <c r="W30" s="20">
        <v>7709.9478983678018</v>
      </c>
      <c r="X30" s="20">
        <v>7141.3748471783974</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65" t="s">
        <v>162</v>
      </c>
      <c r="G32" s="65" t="s">
        <v>162</v>
      </c>
      <c r="H32" s="65" t="s">
        <v>162</v>
      </c>
      <c r="I32" s="65" t="s">
        <v>162</v>
      </c>
      <c r="J32" s="23" t="s">
        <v>162</v>
      </c>
      <c r="K32" s="23" t="s">
        <v>162</v>
      </c>
      <c r="L32" s="23">
        <v>3.6980586925009957</v>
      </c>
      <c r="M32" s="23">
        <v>3.8480828962518538</v>
      </c>
      <c r="N32" s="23">
        <v>4.0287580428323686</v>
      </c>
      <c r="O32" s="23">
        <v>4.225098818708088</v>
      </c>
      <c r="P32" s="23">
        <v>4.3914922876915528</v>
      </c>
      <c r="Q32" s="23">
        <v>5.5880671996085463</v>
      </c>
      <c r="R32" s="23">
        <v>5.164159499941146</v>
      </c>
      <c r="S32" s="23">
        <v>5.1256918344134226</v>
      </c>
      <c r="T32" s="23">
        <v>4.9763275419672324</v>
      </c>
      <c r="U32" s="23">
        <v>5.4097508756598689</v>
      </c>
      <c r="V32" s="23">
        <v>5.7410443863815024</v>
      </c>
      <c r="W32" s="23">
        <v>5.6611276305820768</v>
      </c>
      <c r="X32" s="23">
        <v>5.0976339278319136</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t="s">
        <v>162</v>
      </c>
      <c r="G34" s="56" t="s">
        <v>162</v>
      </c>
      <c r="H34" s="56" t="s">
        <v>162</v>
      </c>
      <c r="I34" s="56" t="s">
        <v>162</v>
      </c>
      <c r="J34" s="20" t="s">
        <v>162</v>
      </c>
      <c r="K34" s="20" t="s">
        <v>162</v>
      </c>
      <c r="L34" s="20">
        <v>4862.684091634751</v>
      </c>
      <c r="M34" s="20">
        <v>5090.7243471246475</v>
      </c>
      <c r="N34" s="20">
        <v>5201.0467305086277</v>
      </c>
      <c r="O34" s="20">
        <v>5319.5827695152211</v>
      </c>
      <c r="P34" s="20">
        <v>5446.8042723866647</v>
      </c>
      <c r="Q34" s="20">
        <v>5648.1304443271483</v>
      </c>
      <c r="R34" s="20">
        <v>5844.9269708497523</v>
      </c>
      <c r="S34" s="20">
        <v>6169.3028740448062</v>
      </c>
      <c r="T34" s="20">
        <v>6180.5223012488686</v>
      </c>
      <c r="U34" s="20">
        <v>6499.9078799584549</v>
      </c>
      <c r="V34" s="20">
        <v>6889.6411733920431</v>
      </c>
      <c r="W34" s="20">
        <v>6856.4483951705379</v>
      </c>
      <c r="X34" s="20">
        <v>6352.2719311246192</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t="s">
        <v>162</v>
      </c>
      <c r="G36" s="56" t="s">
        <v>162</v>
      </c>
      <c r="H36" s="56" t="s">
        <v>162</v>
      </c>
      <c r="I36" s="56" t="s">
        <v>162</v>
      </c>
      <c r="J36" s="20" t="s">
        <v>162</v>
      </c>
      <c r="K36" s="20" t="s">
        <v>162</v>
      </c>
      <c r="L36" s="20">
        <v>4424.1831270341863</v>
      </c>
      <c r="M36" s="20">
        <v>4633.176463333557</v>
      </c>
      <c r="N36" s="20">
        <v>4736.1322595340134</v>
      </c>
      <c r="O36" s="20">
        <v>4850.7188235101557</v>
      </c>
      <c r="P36" s="20">
        <v>4976.2202781531332</v>
      </c>
      <c r="Q36" s="20">
        <v>5170.6944650944606</v>
      </c>
      <c r="R36" s="20">
        <v>5361.678039970021</v>
      </c>
      <c r="S36" s="20">
        <v>5671.3429388260902</v>
      </c>
      <c r="T36" s="20">
        <v>5692.3582003046195</v>
      </c>
      <c r="U36" s="20">
        <v>5996.1294558156505</v>
      </c>
      <c r="V36" s="20">
        <v>6365.1175164820461</v>
      </c>
      <c r="W36" s="20">
        <v>6338.245436139674</v>
      </c>
      <c r="X36" s="20">
        <v>5888.2611852153104</v>
      </c>
    </row>
    <row r="37" spans="1:24" ht="15.75" x14ac:dyDescent="0.25">
      <c r="A37" s="10"/>
      <c r="B37" s="43"/>
      <c r="C37" s="25"/>
      <c r="D37" s="9"/>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66" t="s">
        <v>162</v>
      </c>
      <c r="G38" s="66" t="s">
        <v>162</v>
      </c>
      <c r="H38" s="66" t="s">
        <v>162</v>
      </c>
      <c r="I38" s="66" t="s">
        <v>162</v>
      </c>
      <c r="J38" s="20" t="s">
        <v>162</v>
      </c>
      <c r="K38" s="20" t="s">
        <v>162</v>
      </c>
      <c r="L38" s="20">
        <v>324.01136840702549</v>
      </c>
      <c r="M38" s="20">
        <v>327.70967208412713</v>
      </c>
      <c r="N38" s="20">
        <v>323.91822998605295</v>
      </c>
      <c r="O38" s="20">
        <v>323.04992752210757</v>
      </c>
      <c r="P38" s="20">
        <v>328.31216422483305</v>
      </c>
      <c r="Q38" s="20">
        <v>340.99385261750598</v>
      </c>
      <c r="R38" s="20">
        <v>353.49309288578638</v>
      </c>
      <c r="S38" s="20">
        <v>371.30163065887655</v>
      </c>
      <c r="T38" s="20">
        <v>370.07740751915139</v>
      </c>
      <c r="U38" s="20">
        <v>389.44827102776594</v>
      </c>
      <c r="V38" s="20">
        <v>414.70687114065055</v>
      </c>
      <c r="W38" s="20">
        <v>407.90467771219801</v>
      </c>
      <c r="X38" s="20">
        <v>379.7017317542265</v>
      </c>
    </row>
    <row r="39" spans="1:24" ht="15.75" x14ac:dyDescent="0.25">
      <c r="A39" s="4" t="s">
        <v>37</v>
      </c>
      <c r="B39" s="4"/>
      <c r="C39" s="40" t="s">
        <v>166</v>
      </c>
      <c r="D39" s="2"/>
      <c r="E39" s="2"/>
      <c r="F39" s="66" t="s">
        <v>162</v>
      </c>
      <c r="G39" s="66" t="s">
        <v>162</v>
      </c>
      <c r="H39" s="66" t="s">
        <v>162</v>
      </c>
      <c r="I39" s="66" t="s">
        <v>162</v>
      </c>
      <c r="J39" s="20" t="s">
        <v>162</v>
      </c>
      <c r="K39" s="20" t="s">
        <v>162</v>
      </c>
      <c r="L39" s="20">
        <v>868.66863807419077</v>
      </c>
      <c r="M39" s="20">
        <v>902.75324178124208</v>
      </c>
      <c r="N39" s="20">
        <v>916.89143652171788</v>
      </c>
      <c r="O39" s="20">
        <v>936.21502262223862</v>
      </c>
      <c r="P39" s="20">
        <v>956.9773849208209</v>
      </c>
      <c r="Q39" s="20">
        <v>987.1576404316985</v>
      </c>
      <c r="R39" s="20">
        <v>1008.6779642221464</v>
      </c>
      <c r="S39" s="20">
        <v>1054.0831719068501</v>
      </c>
      <c r="T39" s="20">
        <v>1043.0295949382671</v>
      </c>
      <c r="U39" s="20">
        <v>1080.3271622335901</v>
      </c>
      <c r="V39" s="20">
        <v>1139.1274495583946</v>
      </c>
      <c r="W39" s="20">
        <v>1119.7759666590418</v>
      </c>
      <c r="X39" s="20">
        <v>1039.9567522003724</v>
      </c>
    </row>
    <row r="40" spans="1:24" ht="15.75" x14ac:dyDescent="0.25">
      <c r="A40" s="4" t="s">
        <v>38</v>
      </c>
      <c r="B40" s="4"/>
      <c r="C40" s="40" t="s">
        <v>39</v>
      </c>
      <c r="D40" s="2"/>
      <c r="E40" s="2"/>
      <c r="F40" s="66" t="s">
        <v>162</v>
      </c>
      <c r="G40" s="66" t="s">
        <v>162</v>
      </c>
      <c r="H40" s="66" t="s">
        <v>162</v>
      </c>
      <c r="I40" s="66" t="s">
        <v>162</v>
      </c>
      <c r="J40" s="20" t="s">
        <v>162</v>
      </c>
      <c r="K40" s="20" t="s">
        <v>162</v>
      </c>
      <c r="L40" s="20">
        <v>527.22424071490298</v>
      </c>
      <c r="M40" s="20">
        <v>549.91194632284964</v>
      </c>
      <c r="N40" s="20">
        <v>557.72614377552884</v>
      </c>
      <c r="O40" s="20">
        <v>566.94543576626074</v>
      </c>
      <c r="P40" s="20">
        <v>577.96903412802124</v>
      </c>
      <c r="Q40" s="20">
        <v>593.68730325954323</v>
      </c>
      <c r="R40" s="20">
        <v>609.64904305601294</v>
      </c>
      <c r="S40" s="20">
        <v>641.0249831225899</v>
      </c>
      <c r="T40" s="20">
        <v>636.21450897231341</v>
      </c>
      <c r="U40" s="20">
        <v>659.11766967749543</v>
      </c>
      <c r="V40" s="20">
        <v>688.71326071026886</v>
      </c>
      <c r="W40" s="20">
        <v>681.16469432303472</v>
      </c>
      <c r="X40" s="20">
        <v>639.82881644633835</v>
      </c>
    </row>
    <row r="41" spans="1:24" ht="15.75" x14ac:dyDescent="0.25">
      <c r="A41" s="4" t="s">
        <v>40</v>
      </c>
      <c r="B41" s="4"/>
      <c r="C41" s="40" t="s">
        <v>41</v>
      </c>
      <c r="D41" s="2"/>
      <c r="E41" s="2"/>
      <c r="F41" s="66" t="s">
        <v>162</v>
      </c>
      <c r="G41" s="66" t="s">
        <v>162</v>
      </c>
      <c r="H41" s="66" t="s">
        <v>162</v>
      </c>
      <c r="I41" s="66" t="s">
        <v>162</v>
      </c>
      <c r="J41" s="20" t="s">
        <v>162</v>
      </c>
      <c r="K41" s="20" t="s">
        <v>162</v>
      </c>
      <c r="L41" s="20">
        <v>391.85534728044672</v>
      </c>
      <c r="M41" s="20">
        <v>407.4285620913758</v>
      </c>
      <c r="N41" s="20">
        <v>416.11787376114489</v>
      </c>
      <c r="O41" s="20">
        <v>427.47642969531387</v>
      </c>
      <c r="P41" s="20">
        <v>438.57559235853665</v>
      </c>
      <c r="Q41" s="20">
        <v>454.9785167146307</v>
      </c>
      <c r="R41" s="20">
        <v>470.85188813250522</v>
      </c>
      <c r="S41" s="20">
        <v>495.85421827412534</v>
      </c>
      <c r="T41" s="20">
        <v>496.01916207358096</v>
      </c>
      <c r="U41" s="20">
        <v>521.32514728835338</v>
      </c>
      <c r="V41" s="20">
        <v>551.97948044746158</v>
      </c>
      <c r="W41" s="20">
        <v>549.81130252124296</v>
      </c>
      <c r="X41" s="20">
        <v>497.37968761731059</v>
      </c>
    </row>
    <row r="42" spans="1:24" ht="15.75" x14ac:dyDescent="0.25">
      <c r="A42" s="4" t="s">
        <v>42</v>
      </c>
      <c r="B42" s="4"/>
      <c r="C42" s="40" t="s">
        <v>43</v>
      </c>
      <c r="D42" s="2"/>
      <c r="E42" s="2"/>
      <c r="F42" s="66" t="s">
        <v>162</v>
      </c>
      <c r="G42" s="66" t="s">
        <v>162</v>
      </c>
      <c r="H42" s="66" t="s">
        <v>162</v>
      </c>
      <c r="I42" s="66" t="s">
        <v>162</v>
      </c>
      <c r="J42" s="20" t="s">
        <v>162</v>
      </c>
      <c r="K42" s="20" t="s">
        <v>162</v>
      </c>
      <c r="L42" s="20">
        <v>517.58858458865677</v>
      </c>
      <c r="M42" s="20">
        <v>535.26225962269382</v>
      </c>
      <c r="N42" s="20">
        <v>543.84831358806798</v>
      </c>
      <c r="O42" s="20">
        <v>554.15141496257854</v>
      </c>
      <c r="P42" s="20">
        <v>567.76704842731147</v>
      </c>
      <c r="Q42" s="20">
        <v>588.70733491661053</v>
      </c>
      <c r="R42" s="20">
        <v>607.4251027003462</v>
      </c>
      <c r="S42" s="20">
        <v>637.41546153663091</v>
      </c>
      <c r="T42" s="20">
        <v>636.9887375078481</v>
      </c>
      <c r="U42" s="20">
        <v>669.09738561798213</v>
      </c>
      <c r="V42" s="20">
        <v>707.31114372787783</v>
      </c>
      <c r="W42" s="20">
        <v>706.84873552597185</v>
      </c>
      <c r="X42" s="20">
        <v>635.62132558991789</v>
      </c>
    </row>
    <row r="43" spans="1:24" ht="15.75" x14ac:dyDescent="0.25">
      <c r="A43" s="4" t="s">
        <v>44</v>
      </c>
      <c r="B43" s="4"/>
      <c r="C43" s="40" t="s">
        <v>167</v>
      </c>
      <c r="D43" s="2"/>
      <c r="E43" s="2"/>
      <c r="F43" s="66" t="s">
        <v>162</v>
      </c>
      <c r="G43" s="66" t="s">
        <v>162</v>
      </c>
      <c r="H43" s="66" t="s">
        <v>162</v>
      </c>
      <c r="I43" s="66" t="s">
        <v>162</v>
      </c>
      <c r="J43" s="20" t="s">
        <v>162</v>
      </c>
      <c r="K43" s="20" t="s">
        <v>162</v>
      </c>
      <c r="L43" s="20">
        <v>381.20244063137699</v>
      </c>
      <c r="M43" s="20">
        <v>405.83263368027286</v>
      </c>
      <c r="N43" s="20">
        <v>416.42037044763595</v>
      </c>
      <c r="O43" s="20">
        <v>426.28962848891672</v>
      </c>
      <c r="P43" s="20">
        <v>436.04315608635642</v>
      </c>
      <c r="Q43" s="20">
        <v>448.3435164952374</v>
      </c>
      <c r="R43" s="20">
        <v>464.98085954125736</v>
      </c>
      <c r="S43" s="20">
        <v>493.64715921308425</v>
      </c>
      <c r="T43" s="20">
        <v>499.56900764426058</v>
      </c>
      <c r="U43" s="20">
        <v>531.84144080264127</v>
      </c>
      <c r="V43" s="20">
        <v>569.25001002837155</v>
      </c>
      <c r="W43" s="20">
        <v>571.02889194367106</v>
      </c>
      <c r="X43" s="20">
        <v>531.18091020688632</v>
      </c>
    </row>
    <row r="44" spans="1:24" ht="15.75" x14ac:dyDescent="0.25">
      <c r="A44" s="4" t="s">
        <v>45</v>
      </c>
      <c r="B44" s="4"/>
      <c r="C44" s="40" t="s">
        <v>46</v>
      </c>
      <c r="D44" s="2"/>
      <c r="E44" s="2"/>
      <c r="F44" s="66" t="s">
        <v>162</v>
      </c>
      <c r="G44" s="66" t="s">
        <v>162</v>
      </c>
      <c r="H44" s="66" t="s">
        <v>162</v>
      </c>
      <c r="I44" s="66" t="s">
        <v>162</v>
      </c>
      <c r="J44" s="20" t="s">
        <v>162</v>
      </c>
      <c r="K44" s="20" t="s">
        <v>162</v>
      </c>
      <c r="L44" s="20">
        <v>579.30397924546367</v>
      </c>
      <c r="M44" s="20">
        <v>613.99578692841169</v>
      </c>
      <c r="N44" s="20">
        <v>630.44633066906169</v>
      </c>
      <c r="O44" s="20">
        <v>644.54946997189995</v>
      </c>
      <c r="P44" s="20">
        <v>660.11403893065187</v>
      </c>
      <c r="Q44" s="20">
        <v>686.4240313409872</v>
      </c>
      <c r="R44" s="20">
        <v>716.3103562865407</v>
      </c>
      <c r="S44" s="20">
        <v>761.09301866763428</v>
      </c>
      <c r="T44" s="20">
        <v>767.91128495501755</v>
      </c>
      <c r="U44" s="20">
        <v>815.06759830825456</v>
      </c>
      <c r="V44" s="20">
        <v>868.65587980203463</v>
      </c>
      <c r="W44" s="20">
        <v>873.23418595890121</v>
      </c>
      <c r="X44" s="20">
        <v>822.30824584279208</v>
      </c>
    </row>
    <row r="45" spans="1:24" ht="15.75" x14ac:dyDescent="0.25">
      <c r="A45" s="4" t="s">
        <v>47</v>
      </c>
      <c r="B45" s="4"/>
      <c r="C45" s="40" t="s">
        <v>168</v>
      </c>
      <c r="D45" s="2"/>
      <c r="E45" s="2"/>
      <c r="F45" s="66" t="s">
        <v>162</v>
      </c>
      <c r="G45" s="66" t="s">
        <v>162</v>
      </c>
      <c r="H45" s="66" t="s">
        <v>162</v>
      </c>
      <c r="I45" s="66" t="s">
        <v>162</v>
      </c>
      <c r="J45" s="20" t="s">
        <v>162</v>
      </c>
      <c r="K45" s="20" t="s">
        <v>162</v>
      </c>
      <c r="L45" s="20">
        <v>466.36738105450115</v>
      </c>
      <c r="M45" s="20">
        <v>499.04631230110078</v>
      </c>
      <c r="N45" s="20">
        <v>523.19559626683338</v>
      </c>
      <c r="O45" s="20">
        <v>545.2836074641815</v>
      </c>
      <c r="P45" s="20">
        <v>565.97749197873395</v>
      </c>
      <c r="Q45" s="20">
        <v>602.0097311369276</v>
      </c>
      <c r="R45" s="20">
        <v>642.38715326274951</v>
      </c>
      <c r="S45" s="20">
        <v>696.60646252764354</v>
      </c>
      <c r="T45" s="20">
        <v>716.13525724542205</v>
      </c>
      <c r="U45" s="20">
        <v>767.14085945240959</v>
      </c>
      <c r="V45" s="20">
        <v>822.37382693859104</v>
      </c>
      <c r="W45" s="20">
        <v>824.38244359894009</v>
      </c>
      <c r="X45" s="20">
        <v>774.96070760890598</v>
      </c>
    </row>
    <row r="46" spans="1:24" ht="15.75" x14ac:dyDescent="0.25">
      <c r="A46" s="4" t="s">
        <v>48</v>
      </c>
      <c r="B46" s="4"/>
      <c r="C46" s="40" t="s">
        <v>169</v>
      </c>
      <c r="D46" s="2"/>
      <c r="E46" s="2"/>
      <c r="F46" s="66" t="s">
        <v>162</v>
      </c>
      <c r="G46" s="66" t="s">
        <v>162</v>
      </c>
      <c r="H46" s="66" t="s">
        <v>162</v>
      </c>
      <c r="I46" s="66" t="s">
        <v>162</v>
      </c>
      <c r="J46" s="20" t="s">
        <v>162</v>
      </c>
      <c r="K46" s="20" t="s">
        <v>162</v>
      </c>
      <c r="L46" s="20">
        <v>367.96114703762288</v>
      </c>
      <c r="M46" s="20">
        <v>391.23604852148281</v>
      </c>
      <c r="N46" s="20">
        <v>407.56796451796936</v>
      </c>
      <c r="O46" s="20">
        <v>426.75788701665886</v>
      </c>
      <c r="P46" s="20">
        <v>444.48436709786824</v>
      </c>
      <c r="Q46" s="20">
        <v>468.39253818131954</v>
      </c>
      <c r="R46" s="20">
        <v>487.90257988267672</v>
      </c>
      <c r="S46" s="20">
        <v>520.31683291865477</v>
      </c>
      <c r="T46" s="20">
        <v>526.41323944875865</v>
      </c>
      <c r="U46" s="20">
        <v>562.7639214071587</v>
      </c>
      <c r="V46" s="20">
        <v>602.99959412839485</v>
      </c>
      <c r="W46" s="20">
        <v>604.09453789667282</v>
      </c>
      <c r="X46" s="20">
        <v>567.32300794855951</v>
      </c>
    </row>
    <row r="47" spans="1:24" ht="15.75" x14ac:dyDescent="0.25">
      <c r="A47" s="10"/>
      <c r="B47" s="43"/>
      <c r="C47" s="2"/>
      <c r="D47" s="9"/>
      <c r="E47" s="9"/>
      <c r="F47" s="55" t="s">
        <v>162</v>
      </c>
      <c r="G47" s="55" t="s">
        <v>162</v>
      </c>
      <c r="H47" s="55" t="s">
        <v>162</v>
      </c>
      <c r="I47" s="55"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56" t="s">
        <v>162</v>
      </c>
      <c r="G48" s="56" t="s">
        <v>162</v>
      </c>
      <c r="H48" s="56" t="s">
        <v>162</v>
      </c>
      <c r="I48" s="56" t="s">
        <v>162</v>
      </c>
      <c r="J48" s="20" t="s">
        <v>162</v>
      </c>
      <c r="K48" s="20" t="s">
        <v>162</v>
      </c>
      <c r="L48" s="20">
        <v>438.5009646005646</v>
      </c>
      <c r="M48" s="20">
        <v>457.54788379109061</v>
      </c>
      <c r="N48" s="20">
        <v>464.91447097461531</v>
      </c>
      <c r="O48" s="20">
        <v>468.86394600506537</v>
      </c>
      <c r="P48" s="20">
        <v>470.58399423353126</v>
      </c>
      <c r="Q48" s="20">
        <v>477.43597923268828</v>
      </c>
      <c r="R48" s="20">
        <v>483.24893087973061</v>
      </c>
      <c r="S48" s="20">
        <v>497.9599352187164</v>
      </c>
      <c r="T48" s="20">
        <v>488.16410094424918</v>
      </c>
      <c r="U48" s="20">
        <v>503.77842414280354</v>
      </c>
      <c r="V48" s="20">
        <v>524.52365690999773</v>
      </c>
      <c r="W48" s="20">
        <v>518.20295903086435</v>
      </c>
      <c r="X48" s="20">
        <v>464.0107459093087</v>
      </c>
    </row>
    <row r="49" spans="1:24" ht="15.75" x14ac:dyDescent="0.25">
      <c r="A49" s="4">
        <v>923</v>
      </c>
      <c r="B49" s="1"/>
      <c r="C49" s="40" t="s">
        <v>50</v>
      </c>
      <c r="D49" s="2"/>
      <c r="E49" s="2"/>
      <c r="F49" s="56" t="s">
        <v>162</v>
      </c>
      <c r="G49" s="56" t="s">
        <v>162</v>
      </c>
      <c r="H49" s="56" t="s">
        <v>162</v>
      </c>
      <c r="I49" s="56" t="s">
        <v>162</v>
      </c>
      <c r="J49" s="20" t="s">
        <v>162</v>
      </c>
      <c r="K49" s="20" t="s">
        <v>162</v>
      </c>
      <c r="L49" s="20">
        <v>619.4429502393964</v>
      </c>
      <c r="M49" s="20">
        <v>652.90690794566945</v>
      </c>
      <c r="N49" s="20">
        <v>670.92481313420831</v>
      </c>
      <c r="O49" s="20">
        <v>690.73614406602576</v>
      </c>
      <c r="P49" s="20">
        <v>709.18427940313552</v>
      </c>
      <c r="Q49" s="20">
        <v>734.66411409055274</v>
      </c>
      <c r="R49" s="20">
        <v>759.77943763413373</v>
      </c>
      <c r="S49" s="20">
        <v>799.49691501301186</v>
      </c>
      <c r="T49" s="20">
        <v>793.94006635590347</v>
      </c>
      <c r="U49" s="20">
        <v>822.59650365190907</v>
      </c>
      <c r="V49" s="20">
        <v>859.26093552291411</v>
      </c>
      <c r="W49" s="20">
        <v>847.83837556668095</v>
      </c>
      <c r="X49" s="20">
        <v>784.00528212594634</v>
      </c>
    </row>
    <row r="50" spans="1:24" ht="15.75" x14ac:dyDescent="0.25">
      <c r="A50" s="73">
        <v>922</v>
      </c>
      <c r="B50" s="73"/>
      <c r="C50" s="69" t="s">
        <v>51</v>
      </c>
      <c r="D50" s="69"/>
      <c r="E50" s="69"/>
      <c r="F50" s="70"/>
      <c r="G50" s="70"/>
      <c r="H50" s="70"/>
      <c r="I50" s="70"/>
      <c r="J50" s="71"/>
      <c r="K50" s="71"/>
      <c r="L50" s="71"/>
      <c r="M50" s="71"/>
      <c r="N50" s="71"/>
      <c r="O50" s="71"/>
      <c r="P50" s="71"/>
      <c r="Q50" s="71"/>
      <c r="R50" s="71"/>
      <c r="S50" s="71"/>
      <c r="T50" s="71"/>
      <c r="U50" s="71"/>
      <c r="V50" s="71"/>
      <c r="W50" s="71"/>
      <c r="X50" s="71"/>
    </row>
  </sheetData>
  <conditionalFormatting sqref="F6:H6 J6:V6">
    <cfRule type="cellIs" dxfId="286" priority="12" stopIfTrue="1" operator="equal">
      <formula>TRUE</formula>
    </cfRule>
    <cfRule type="cellIs" dxfId="285" priority="13" stopIfTrue="1" operator="equal">
      <formula>FALSE</formula>
    </cfRule>
  </conditionalFormatting>
  <conditionalFormatting sqref="L4:X4">
    <cfRule type="cellIs" dxfId="284" priority="16" stopIfTrue="1" operator="equal">
      <formula>TRUE</formula>
    </cfRule>
    <cfRule type="cellIs" dxfId="283" priority="17" stopIfTrue="1" operator="notEqual">
      <formula>TRUE</formula>
    </cfRule>
  </conditionalFormatting>
  <conditionalFormatting sqref="F2:X2">
    <cfRule type="cellIs" dxfId="282" priority="18" stopIfTrue="1" operator="equal">
      <formula>FALSE</formula>
    </cfRule>
  </conditionalFormatting>
  <conditionalFormatting sqref="W6:X6">
    <cfRule type="cellIs" dxfId="281" priority="10" stopIfTrue="1" operator="equal">
      <formula>TRUE</formula>
    </cfRule>
    <cfRule type="cellIs" dxfId="280" priority="11" stopIfTrue="1" operator="equal">
      <formula>FALSE</formula>
    </cfRule>
  </conditionalFormatting>
  <conditionalFormatting sqref="L29:X29">
    <cfRule type="cellIs" dxfId="279" priority="7" stopIfTrue="1" operator="equal">
      <formula>TRUE</formula>
    </cfRule>
    <cfRule type="cellIs" dxfId="278" priority="8" stopIfTrue="1" operator="notEqual">
      <formula>TRUE</formula>
    </cfRule>
  </conditionalFormatting>
  <conditionalFormatting sqref="F27:X27">
    <cfRule type="cellIs" dxfId="277" priority="9" stopIfTrue="1" operator="equal">
      <formula>FALSE</formula>
    </cfRule>
  </conditionalFormatting>
  <conditionalFormatting sqref="F31:X31">
    <cfRule type="cellIs" dxfId="276" priority="1" stopIfTrue="1" operator="equal">
      <formula>TRUE</formula>
    </cfRule>
    <cfRule type="cellIs" dxfId="275" priority="2" stopIfTrue="1" operator="equal">
      <formula>FALSE</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I1" sqref="I1"/>
    </sheetView>
  </sheetViews>
  <sheetFormatPr defaultRowHeight="15" x14ac:dyDescent="0.2"/>
  <cols>
    <col min="1" max="16384" width="8.88671875" style="30"/>
  </cols>
  <sheetData>
    <row r="1" spans="1:24" s="2" customFormat="1" ht="49.5" customHeight="1" x14ac:dyDescent="0.25">
      <c r="A1" s="17" t="s">
        <v>83</v>
      </c>
      <c r="B1" s="17"/>
      <c r="C1" s="17"/>
      <c r="D1" s="17"/>
      <c r="E1" s="17"/>
      <c r="G1" s="4"/>
      <c r="H1" s="4"/>
    </row>
    <row r="2" spans="1:24" s="88" customFormat="1" ht="31.5" customHeight="1" x14ac:dyDescent="0.2">
      <c r="A2" s="79" t="s">
        <v>2</v>
      </c>
      <c r="B2" s="81"/>
      <c r="C2" s="86"/>
      <c r="D2" s="86"/>
      <c r="E2" s="86"/>
      <c r="F2" s="86"/>
      <c r="G2" s="86"/>
      <c r="H2" s="86"/>
      <c r="I2" s="86"/>
      <c r="J2" s="86"/>
      <c r="K2" s="86"/>
      <c r="L2" s="86"/>
      <c r="M2" s="86"/>
      <c r="N2" s="86"/>
      <c r="O2" s="86"/>
      <c r="P2" s="86"/>
      <c r="Q2" s="86"/>
      <c r="R2" s="86"/>
      <c r="S2" s="86"/>
      <c r="T2" s="86"/>
      <c r="U2" s="86"/>
      <c r="V2" s="86"/>
      <c r="W2" s="86"/>
      <c r="X2" s="86"/>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53"/>
      <c r="G5" s="53"/>
      <c r="H5" s="53"/>
      <c r="I5" s="53"/>
      <c r="J5" s="20"/>
      <c r="K5" s="20"/>
      <c r="L5" s="20">
        <f t="shared" ref="L5:X5" si="0">SUM(L11,L23:L24,L7)</f>
        <v>2184.4949999999994</v>
      </c>
      <c r="M5" s="20">
        <f t="shared" si="0"/>
        <v>2399.9124719467968</v>
      </c>
      <c r="N5" s="20">
        <f t="shared" si="0"/>
        <v>2608.7810000000004</v>
      </c>
      <c r="O5" s="20">
        <f t="shared" si="0"/>
        <v>2824.8410963032825</v>
      </c>
      <c r="P5" s="20">
        <f t="shared" si="0"/>
        <v>3059.7591478660347</v>
      </c>
      <c r="Q5" s="20">
        <f t="shared" si="0"/>
        <v>3359.1290942770729</v>
      </c>
      <c r="R5" s="20">
        <f t="shared" si="0"/>
        <v>3619.5934670833426</v>
      </c>
      <c r="S5" s="20">
        <f t="shared" si="0"/>
        <v>3989.1991157989632</v>
      </c>
      <c r="T5" s="20">
        <f t="shared" si="0"/>
        <v>4200.2916762362729</v>
      </c>
      <c r="U5" s="20">
        <f t="shared" si="0"/>
        <v>4351.2435542558032</v>
      </c>
      <c r="V5" s="20">
        <f t="shared" si="0"/>
        <v>4620.0866791328808</v>
      </c>
      <c r="W5" s="20">
        <f t="shared" si="0"/>
        <v>4771.0476648103713</v>
      </c>
      <c r="X5" s="20">
        <f t="shared" si="0"/>
        <v>5009.9984335618392</v>
      </c>
    </row>
    <row r="6" spans="1:24" s="5" customFormat="1" ht="15.75" x14ac:dyDescent="0.25">
      <c r="A6" s="94"/>
      <c r="B6" s="17"/>
      <c r="C6" s="18"/>
      <c r="D6" s="18"/>
      <c r="E6" s="18"/>
      <c r="F6" s="56"/>
      <c r="G6" s="56"/>
      <c r="H6" s="56"/>
      <c r="I6" s="56"/>
      <c r="J6" s="64"/>
      <c r="K6" s="64"/>
      <c r="L6" s="64"/>
      <c r="M6" s="64"/>
      <c r="N6" s="64"/>
      <c r="O6" s="64"/>
      <c r="P6" s="64"/>
      <c r="Q6" s="64"/>
      <c r="R6" s="64"/>
      <c r="S6" s="64"/>
      <c r="T6" s="64"/>
      <c r="U6" s="64"/>
      <c r="V6" s="64"/>
      <c r="W6" s="64"/>
      <c r="X6" s="64"/>
    </row>
    <row r="7" spans="1:24" s="5" customFormat="1" ht="15.75" x14ac:dyDescent="0.25">
      <c r="A7" s="4"/>
      <c r="B7" s="4"/>
      <c r="C7" s="2" t="s">
        <v>33</v>
      </c>
      <c r="D7" s="2"/>
      <c r="E7" s="2"/>
      <c r="F7" s="65"/>
      <c r="G7" s="65"/>
      <c r="H7" s="65"/>
      <c r="I7" s="65"/>
      <c r="J7" s="23"/>
      <c r="K7" s="23"/>
      <c r="L7" s="23">
        <f>'2002-03'!$Q7</f>
        <v>2.1200695355872385</v>
      </c>
      <c r="M7" s="23">
        <f>'2003-04'!$Q7</f>
        <v>2.3985445407678152</v>
      </c>
      <c r="N7" s="23">
        <f>'2004-05'!$Q7</f>
        <v>2.8053326057197485</v>
      </c>
      <c r="O7" s="23">
        <f>'2005-06'!$Q7</f>
        <v>3.1393125142034481</v>
      </c>
      <c r="P7" s="23">
        <f>'2006-07'!$Q7</f>
        <v>3.4117823792855586</v>
      </c>
      <c r="Q7" s="23">
        <f>'2007-08'!$Q7</f>
        <v>3.6424929621798778</v>
      </c>
      <c r="R7" s="23">
        <f>'2008-09'!$Q7</f>
        <v>4.2381095413701164</v>
      </c>
      <c r="S7" s="23">
        <f>'2009-10'!$Q7</f>
        <v>4.9371364894802001</v>
      </c>
      <c r="T7" s="23">
        <f>'2010-11'!$Q7</f>
        <v>5.4303814990088508</v>
      </c>
      <c r="U7" s="23">
        <f>'2011-12'!$Q7</f>
        <v>6.1443225974385456</v>
      </c>
      <c r="V7" s="23">
        <f>'2012-13'!$Q7</f>
        <v>7.004753113247502</v>
      </c>
      <c r="W7" s="23">
        <f>'2013-14'!$Q7</f>
        <v>7.3616623076621606</v>
      </c>
      <c r="X7" s="23">
        <f>'2014-15'!$Q7</f>
        <v>7.9164148906207288</v>
      </c>
    </row>
    <row r="8" spans="1:24" s="5" customFormat="1" ht="15.75" x14ac:dyDescent="0.25">
      <c r="A8" s="8"/>
      <c r="B8" s="25"/>
      <c r="C8" s="18"/>
      <c r="D8" s="26"/>
      <c r="E8" s="26"/>
      <c r="F8" s="55"/>
      <c r="G8" s="55"/>
      <c r="H8" s="55"/>
      <c r="I8" s="55"/>
      <c r="J8" s="20"/>
      <c r="K8" s="20"/>
      <c r="L8" s="20"/>
      <c r="M8" s="20"/>
      <c r="N8" s="20"/>
      <c r="O8" s="20"/>
      <c r="P8" s="20"/>
      <c r="Q8" s="20"/>
      <c r="R8" s="20"/>
      <c r="S8" s="20"/>
      <c r="T8" s="20"/>
      <c r="U8" s="20"/>
      <c r="V8" s="20"/>
      <c r="W8" s="20"/>
      <c r="X8" s="20"/>
    </row>
    <row r="9" spans="1:24" s="5" customFormat="1" ht="15.75" x14ac:dyDescent="0.25">
      <c r="A9" s="94">
        <v>941</v>
      </c>
      <c r="B9" s="17"/>
      <c r="C9" s="18" t="s">
        <v>34</v>
      </c>
      <c r="D9" s="18"/>
      <c r="E9" s="18"/>
      <c r="F9" s="56"/>
      <c r="G9" s="56"/>
      <c r="H9" s="56"/>
      <c r="I9" s="56"/>
      <c r="J9" s="20"/>
      <c r="K9" s="20"/>
      <c r="L9" s="20">
        <f t="shared" ref="L9:X9" si="1">SUM(L11,L23)</f>
        <v>1922.106721379379</v>
      </c>
      <c r="M9" s="20">
        <f t="shared" si="1"/>
        <v>2113.2007767532032</v>
      </c>
      <c r="N9" s="20">
        <f t="shared" si="1"/>
        <v>2299.0365321623876</v>
      </c>
      <c r="O9" s="20">
        <f t="shared" si="1"/>
        <v>2491.6232703398973</v>
      </c>
      <c r="P9" s="20">
        <f t="shared" si="1"/>
        <v>2701.2331714754559</v>
      </c>
      <c r="Q9" s="20">
        <f t="shared" si="1"/>
        <v>2967.9608354442512</v>
      </c>
      <c r="R9" s="20">
        <f t="shared" si="1"/>
        <v>3200.4388897165963</v>
      </c>
      <c r="S9" s="20">
        <f t="shared" si="1"/>
        <v>3530.6845496822343</v>
      </c>
      <c r="T9" s="20">
        <f t="shared" si="1"/>
        <v>3720.7756056361118</v>
      </c>
      <c r="U9" s="20">
        <f t="shared" si="1"/>
        <v>3857.4386031335857</v>
      </c>
      <c r="V9" s="20">
        <f t="shared" si="1"/>
        <v>4099.1832202059886</v>
      </c>
      <c r="W9" s="20">
        <f t="shared" si="1"/>
        <v>4236.4964055852543</v>
      </c>
      <c r="X9" s="20">
        <f t="shared" si="1"/>
        <v>4450.8649963303469</v>
      </c>
    </row>
    <row r="10" spans="1:24" s="5" customFormat="1" ht="15.75" x14ac:dyDescent="0.25">
      <c r="A10" s="8"/>
      <c r="B10" s="25"/>
      <c r="C10" s="26"/>
      <c r="D10" s="26"/>
      <c r="E10" s="26"/>
      <c r="F10" s="55"/>
      <c r="G10" s="55"/>
      <c r="H10" s="55"/>
      <c r="I10" s="55"/>
      <c r="J10" s="20"/>
      <c r="K10" s="20"/>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56"/>
      <c r="G11" s="56"/>
      <c r="H11" s="56"/>
      <c r="I11" s="56"/>
      <c r="J11" s="20"/>
      <c r="K11" s="20"/>
      <c r="L11" s="20">
        <f t="shared" ref="L11:X11" si="2">SUM(L13:L21)</f>
        <v>1710.2006650099288</v>
      </c>
      <c r="M11" s="20">
        <f t="shared" si="2"/>
        <v>1879.9275475149309</v>
      </c>
      <c r="N11" s="20">
        <f t="shared" si="2"/>
        <v>2044.5307470051901</v>
      </c>
      <c r="O11" s="20">
        <f t="shared" si="2"/>
        <v>2215.7527835973983</v>
      </c>
      <c r="P11" s="20">
        <f t="shared" si="2"/>
        <v>2401.9244608375798</v>
      </c>
      <c r="Q11" s="20">
        <f t="shared" si="2"/>
        <v>2640.6685114744296</v>
      </c>
      <c r="R11" s="20">
        <f t="shared" si="2"/>
        <v>2849.9530875283217</v>
      </c>
      <c r="S11" s="20">
        <f t="shared" si="2"/>
        <v>3147.2587922375883</v>
      </c>
      <c r="T11" s="20">
        <f t="shared" si="2"/>
        <v>3319.6139440914708</v>
      </c>
      <c r="U11" s="20">
        <f t="shared" si="2"/>
        <v>3444.4148114829923</v>
      </c>
      <c r="V11" s="20">
        <f t="shared" si="2"/>
        <v>3662.3545334254977</v>
      </c>
      <c r="W11" s="20">
        <f t="shared" si="2"/>
        <v>3786.3625064562107</v>
      </c>
      <c r="X11" s="20">
        <f t="shared" si="2"/>
        <v>3980.5244911720479</v>
      </c>
    </row>
    <row r="12" spans="1:24" s="5" customFormat="1" ht="15.75" x14ac:dyDescent="0.25">
      <c r="A12" s="10"/>
      <c r="B12" s="43"/>
      <c r="C12" s="43"/>
      <c r="D12" s="9"/>
      <c r="E12" s="9"/>
      <c r="F12" s="55"/>
      <c r="G12" s="55"/>
      <c r="H12" s="55"/>
      <c r="I12" s="55"/>
      <c r="J12" s="20"/>
      <c r="K12" s="20"/>
      <c r="L12" s="20"/>
      <c r="M12" s="20"/>
      <c r="N12" s="20"/>
      <c r="O12" s="20"/>
      <c r="P12" s="20"/>
      <c r="Q12" s="20"/>
      <c r="R12" s="20"/>
      <c r="S12" s="20"/>
      <c r="T12" s="20"/>
      <c r="U12" s="20"/>
      <c r="V12" s="20"/>
      <c r="W12" s="20"/>
      <c r="X12" s="20"/>
    </row>
    <row r="13" spans="1:24" s="5" customFormat="1" ht="15.75" x14ac:dyDescent="0.25">
      <c r="A13" s="4" t="s">
        <v>36</v>
      </c>
      <c r="B13" s="4"/>
      <c r="C13" s="40" t="s">
        <v>164</v>
      </c>
      <c r="D13" s="2"/>
      <c r="E13" s="2"/>
      <c r="F13" s="66"/>
      <c r="G13" s="66"/>
      <c r="H13" s="66"/>
      <c r="I13" s="66"/>
      <c r="J13" s="20"/>
      <c r="K13" s="20"/>
      <c r="L13" s="20">
        <v>145.55326561893523</v>
      </c>
      <c r="M13" s="20">
        <v>158.28262895542531</v>
      </c>
      <c r="N13" s="20">
        <v>170.02409738553786</v>
      </c>
      <c r="O13" s="20">
        <v>181.96684241590202</v>
      </c>
      <c r="P13" s="20">
        <v>194.29619502532233</v>
      </c>
      <c r="Q13" s="20">
        <v>211.44564503164179</v>
      </c>
      <c r="R13" s="20">
        <v>226.4049481640441</v>
      </c>
      <c r="S13" s="20">
        <v>248.65571775182005</v>
      </c>
      <c r="T13" s="20">
        <v>261.38407135164488</v>
      </c>
      <c r="U13" s="20">
        <v>270.22213812328744</v>
      </c>
      <c r="V13" s="20">
        <v>286.62362414555628</v>
      </c>
      <c r="W13" s="20">
        <v>295.38410611198532</v>
      </c>
      <c r="X13" s="20">
        <v>310.85216050927761</v>
      </c>
    </row>
    <row r="14" spans="1:24" s="5" customFormat="1" ht="15.75" x14ac:dyDescent="0.25">
      <c r="A14" s="4" t="s">
        <v>37</v>
      </c>
      <c r="B14" s="4"/>
      <c r="C14" s="40" t="s">
        <v>166</v>
      </c>
      <c r="D14" s="2"/>
      <c r="E14" s="2"/>
      <c r="F14" s="66"/>
      <c r="G14" s="66"/>
      <c r="H14" s="66"/>
      <c r="I14" s="66"/>
      <c r="J14" s="20"/>
      <c r="K14" s="20"/>
      <c r="L14" s="20">
        <v>382.68318631083514</v>
      </c>
      <c r="M14" s="20">
        <v>418.57899092954005</v>
      </c>
      <c r="N14" s="20">
        <v>452.22179865506644</v>
      </c>
      <c r="O14" s="20">
        <v>486.34637368390452</v>
      </c>
      <c r="P14" s="20">
        <v>523.94394217862532</v>
      </c>
      <c r="Q14" s="20">
        <v>572.43915046887457</v>
      </c>
      <c r="R14" s="20">
        <v>614.02425881532781</v>
      </c>
      <c r="S14" s="20">
        <v>672.87476205663017</v>
      </c>
      <c r="T14" s="20">
        <v>703.77797168840698</v>
      </c>
      <c r="U14" s="20">
        <v>724.42491014726761</v>
      </c>
      <c r="V14" s="20">
        <v>764.45968731574271</v>
      </c>
      <c r="W14" s="20">
        <v>784.65964583194227</v>
      </c>
      <c r="X14" s="20">
        <v>822.09857443006308</v>
      </c>
    </row>
    <row r="15" spans="1:24" s="5" customFormat="1" ht="15.75" x14ac:dyDescent="0.25">
      <c r="A15" s="4" t="s">
        <v>38</v>
      </c>
      <c r="B15" s="4"/>
      <c r="C15" s="40" t="s">
        <v>39</v>
      </c>
      <c r="D15" s="2"/>
      <c r="E15" s="2"/>
      <c r="F15" s="66"/>
      <c r="G15" s="66"/>
      <c r="H15" s="66"/>
      <c r="I15" s="66"/>
      <c r="J15" s="20"/>
      <c r="K15" s="20"/>
      <c r="L15" s="20">
        <v>222.79561405108075</v>
      </c>
      <c r="M15" s="20">
        <v>243.93878889697189</v>
      </c>
      <c r="N15" s="20">
        <v>264.02244411443849</v>
      </c>
      <c r="O15" s="20">
        <v>284.67431158881845</v>
      </c>
      <c r="P15" s="20">
        <v>307.52182868986262</v>
      </c>
      <c r="Q15" s="20">
        <v>335.68067407122544</v>
      </c>
      <c r="R15" s="20">
        <v>360.14956816018287</v>
      </c>
      <c r="S15" s="20">
        <v>395.51138756984477</v>
      </c>
      <c r="T15" s="20">
        <v>413.62070506962311</v>
      </c>
      <c r="U15" s="20">
        <v>426.85777097893299</v>
      </c>
      <c r="V15" s="20">
        <v>451.70671227838886</v>
      </c>
      <c r="W15" s="20">
        <v>465.00092255272591</v>
      </c>
      <c r="X15" s="20">
        <v>487.9458486716768</v>
      </c>
    </row>
    <row r="16" spans="1:24" s="5" customFormat="1" ht="15.75" x14ac:dyDescent="0.25">
      <c r="A16" s="4" t="s">
        <v>40</v>
      </c>
      <c r="B16" s="4"/>
      <c r="C16" s="40" t="s">
        <v>41</v>
      </c>
      <c r="D16" s="2"/>
      <c r="E16" s="2"/>
      <c r="F16" s="66"/>
      <c r="G16" s="66"/>
      <c r="H16" s="66"/>
      <c r="I16" s="66"/>
      <c r="J16" s="20"/>
      <c r="K16" s="20"/>
      <c r="L16" s="20">
        <v>152.64271768300841</v>
      </c>
      <c r="M16" s="20">
        <v>168.47409428788063</v>
      </c>
      <c r="N16" s="20">
        <v>183.70557433198195</v>
      </c>
      <c r="O16" s="20">
        <v>200.15069431697691</v>
      </c>
      <c r="P16" s="20">
        <v>217.97665718592486</v>
      </c>
      <c r="Q16" s="20">
        <v>240.47841616172443</v>
      </c>
      <c r="R16" s="20">
        <v>259.45893263675742</v>
      </c>
      <c r="S16" s="20">
        <v>287.24246595668433</v>
      </c>
      <c r="T16" s="20">
        <v>304.0890661966406</v>
      </c>
      <c r="U16" s="20">
        <v>316.22602050880977</v>
      </c>
      <c r="V16" s="20">
        <v>337.53828500521178</v>
      </c>
      <c r="W16" s="20">
        <v>349.50166531357496</v>
      </c>
      <c r="X16" s="20">
        <v>366.62799316471649</v>
      </c>
    </row>
    <row r="17" spans="1:24" s="5" customFormat="1" ht="15.75" x14ac:dyDescent="0.25">
      <c r="A17" s="4" t="s">
        <v>42</v>
      </c>
      <c r="B17" s="4"/>
      <c r="C17" s="40" t="s">
        <v>43</v>
      </c>
      <c r="D17" s="2"/>
      <c r="E17" s="2"/>
      <c r="F17" s="66"/>
      <c r="G17" s="66"/>
      <c r="H17" s="66"/>
      <c r="I17" s="66"/>
      <c r="J17" s="20"/>
      <c r="K17" s="20"/>
      <c r="L17" s="20">
        <v>216.82179434964812</v>
      </c>
      <c r="M17" s="20">
        <v>238.79520626816861</v>
      </c>
      <c r="N17" s="20">
        <v>259.9983103982118</v>
      </c>
      <c r="O17" s="20">
        <v>281.75306069335676</v>
      </c>
      <c r="P17" s="20">
        <v>304.96380813952391</v>
      </c>
      <c r="Q17" s="20">
        <v>334.56982480926871</v>
      </c>
      <c r="R17" s="20">
        <v>360.39191821881167</v>
      </c>
      <c r="S17" s="20">
        <v>396.47029728428993</v>
      </c>
      <c r="T17" s="20">
        <v>417.07244241610732</v>
      </c>
      <c r="U17" s="20">
        <v>431.67216258654412</v>
      </c>
      <c r="V17" s="20">
        <v>457.04620485895703</v>
      </c>
      <c r="W17" s="20">
        <v>471.44594969241575</v>
      </c>
      <c r="X17" s="20">
        <v>492.34497067352441</v>
      </c>
    </row>
    <row r="18" spans="1:24" s="5" customFormat="1" ht="15.75" x14ac:dyDescent="0.25">
      <c r="A18" s="4" t="s">
        <v>44</v>
      </c>
      <c r="B18" s="4"/>
      <c r="C18" s="40" t="s">
        <v>167</v>
      </c>
      <c r="D18" s="2"/>
      <c r="E18" s="2"/>
      <c r="F18" s="66"/>
      <c r="G18" s="66"/>
      <c r="H18" s="66"/>
      <c r="I18" s="66"/>
      <c r="J18" s="20"/>
      <c r="K18" s="20"/>
      <c r="L18" s="20">
        <v>133.05520096286276</v>
      </c>
      <c r="M18" s="20">
        <v>147.61090820458978</v>
      </c>
      <c r="N18" s="20">
        <v>162.18516334070225</v>
      </c>
      <c r="O18" s="20">
        <v>177.19299531497336</v>
      </c>
      <c r="P18" s="20">
        <v>194.23313691220034</v>
      </c>
      <c r="Q18" s="20">
        <v>215.50019020693162</v>
      </c>
      <c r="R18" s="20">
        <v>232.94452689026821</v>
      </c>
      <c r="S18" s="20">
        <v>258.579098357688</v>
      </c>
      <c r="T18" s="20">
        <v>274.94331159327407</v>
      </c>
      <c r="U18" s="20">
        <v>287.09828853101664</v>
      </c>
      <c r="V18" s="20">
        <v>306.84961954112714</v>
      </c>
      <c r="W18" s="20">
        <v>318.88189742894752</v>
      </c>
      <c r="X18" s="20">
        <v>335.85369189168949</v>
      </c>
    </row>
    <row r="19" spans="1:24" s="5" customFormat="1" ht="15.75" x14ac:dyDescent="0.25">
      <c r="A19" s="4" t="s">
        <v>45</v>
      </c>
      <c r="B19" s="4"/>
      <c r="C19" s="40" t="s">
        <v>46</v>
      </c>
      <c r="D19" s="2"/>
      <c r="E19" s="2"/>
      <c r="F19" s="66"/>
      <c r="G19" s="66"/>
      <c r="H19" s="66"/>
      <c r="I19" s="66"/>
      <c r="J19" s="20"/>
      <c r="K19" s="20"/>
      <c r="L19" s="20">
        <v>170.11529300050154</v>
      </c>
      <c r="M19" s="20">
        <v>186.9858311448732</v>
      </c>
      <c r="N19" s="20">
        <v>203.17241875125904</v>
      </c>
      <c r="O19" s="20">
        <v>220.06513896146311</v>
      </c>
      <c r="P19" s="20">
        <v>237.93765976544415</v>
      </c>
      <c r="Q19" s="20">
        <v>260.54203619961845</v>
      </c>
      <c r="R19" s="20">
        <v>281.55415263106539</v>
      </c>
      <c r="S19" s="20">
        <v>310.88907711544368</v>
      </c>
      <c r="T19" s="20">
        <v>328.07340808801541</v>
      </c>
      <c r="U19" s="20">
        <v>340.79212577784944</v>
      </c>
      <c r="V19" s="20">
        <v>363.34591923412722</v>
      </c>
      <c r="W19" s="20">
        <v>377.70052136263962</v>
      </c>
      <c r="X19" s="20">
        <v>398.61180851109242</v>
      </c>
    </row>
    <row r="20" spans="1:24" s="5" customFormat="1" ht="15.75" x14ac:dyDescent="0.25">
      <c r="A20" s="4" t="s">
        <v>47</v>
      </c>
      <c r="B20" s="4"/>
      <c r="C20" s="40" t="s">
        <v>168</v>
      </c>
      <c r="D20" s="2"/>
      <c r="E20" s="2"/>
      <c r="F20" s="66"/>
      <c r="G20" s="66"/>
      <c r="H20" s="66"/>
      <c r="I20" s="66"/>
      <c r="J20" s="20"/>
      <c r="K20" s="20"/>
      <c r="L20" s="20">
        <v>153.18899947783984</v>
      </c>
      <c r="M20" s="20">
        <v>169.40199773564558</v>
      </c>
      <c r="N20" s="20">
        <v>186.56713837058103</v>
      </c>
      <c r="O20" s="20">
        <v>204.5933837361795</v>
      </c>
      <c r="P20" s="20">
        <v>225.06062002552864</v>
      </c>
      <c r="Q20" s="20">
        <v>251.51010438555741</v>
      </c>
      <c r="R20" s="20">
        <v>276.26438301359741</v>
      </c>
      <c r="S20" s="20">
        <v>310.4334686984115</v>
      </c>
      <c r="T20" s="20">
        <v>332.71678903651355</v>
      </c>
      <c r="U20" s="20">
        <v>349.94003902602662</v>
      </c>
      <c r="V20" s="20">
        <v>376.7523357104435</v>
      </c>
      <c r="W20" s="20">
        <v>393.0814943526176</v>
      </c>
      <c r="X20" s="20">
        <v>416.17037811109805</v>
      </c>
    </row>
    <row r="21" spans="1:24" s="5" customFormat="1" ht="15.75" x14ac:dyDescent="0.25">
      <c r="A21" s="4" t="s">
        <v>48</v>
      </c>
      <c r="B21" s="4"/>
      <c r="C21" s="40" t="s">
        <v>169</v>
      </c>
      <c r="D21" s="2"/>
      <c r="E21" s="2"/>
      <c r="F21" s="66"/>
      <c r="G21" s="66"/>
      <c r="H21" s="66"/>
      <c r="I21" s="66"/>
      <c r="J21" s="20"/>
      <c r="K21" s="20"/>
      <c r="L21" s="20">
        <v>133.3445935552171</v>
      </c>
      <c r="M21" s="20">
        <v>147.85910109183578</v>
      </c>
      <c r="N21" s="20">
        <v>162.63380165741114</v>
      </c>
      <c r="O21" s="20">
        <v>179.00998288582366</v>
      </c>
      <c r="P21" s="20">
        <v>195.99061291514769</v>
      </c>
      <c r="Q21" s="20">
        <v>218.50247013958679</v>
      </c>
      <c r="R21" s="20">
        <v>238.7603989982666</v>
      </c>
      <c r="S21" s="20">
        <v>266.60251744677601</v>
      </c>
      <c r="T21" s="20">
        <v>283.93617865124497</v>
      </c>
      <c r="U21" s="20">
        <v>297.18135580325747</v>
      </c>
      <c r="V21" s="20">
        <v>318.0321453359428</v>
      </c>
      <c r="W21" s="20">
        <v>330.70630380936234</v>
      </c>
      <c r="X21" s="20">
        <v>350.01906520890952</v>
      </c>
    </row>
    <row r="22" spans="1:24" s="5" customFormat="1" ht="15.75" x14ac:dyDescent="0.25">
      <c r="A22" s="10"/>
      <c r="B22" s="43"/>
      <c r="C22" s="2"/>
      <c r="D22" s="9"/>
      <c r="E22" s="9"/>
      <c r="F22" s="55"/>
      <c r="G22" s="55"/>
      <c r="H22" s="55"/>
      <c r="I22" s="55"/>
      <c r="J22" s="20"/>
      <c r="K22" s="20"/>
      <c r="L22" s="20"/>
      <c r="M22" s="20"/>
      <c r="N22" s="20"/>
      <c r="O22" s="20"/>
      <c r="P22" s="20"/>
      <c r="Q22" s="20"/>
      <c r="R22" s="20"/>
      <c r="S22" s="20"/>
      <c r="T22" s="20"/>
      <c r="U22" s="20"/>
      <c r="V22" s="20"/>
      <c r="W22" s="20"/>
      <c r="X22" s="20"/>
    </row>
    <row r="23" spans="1:24" s="5" customFormat="1" ht="15.75" x14ac:dyDescent="0.25">
      <c r="A23" s="4">
        <v>924</v>
      </c>
      <c r="B23" s="1"/>
      <c r="C23" s="40" t="s">
        <v>49</v>
      </c>
      <c r="D23" s="2"/>
      <c r="E23" s="2"/>
      <c r="F23" s="56"/>
      <c r="G23" s="56"/>
      <c r="H23" s="56"/>
      <c r="I23" s="56"/>
      <c r="J23" s="20"/>
      <c r="K23" s="20"/>
      <c r="L23" s="20">
        <v>211.90605636945014</v>
      </c>
      <c r="M23" s="20">
        <v>233.27322923827222</v>
      </c>
      <c r="N23" s="20">
        <v>254.50578515719766</v>
      </c>
      <c r="O23" s="20">
        <v>275.87048674249888</v>
      </c>
      <c r="P23" s="20">
        <v>299.30871063787635</v>
      </c>
      <c r="Q23" s="20">
        <v>327.29232396982155</v>
      </c>
      <c r="R23" s="20">
        <v>350.48580218827459</v>
      </c>
      <c r="S23" s="20">
        <v>383.4257574446458</v>
      </c>
      <c r="T23" s="20">
        <v>401.16166154464088</v>
      </c>
      <c r="U23" s="20">
        <v>413.02379165059341</v>
      </c>
      <c r="V23" s="20">
        <v>436.82868678049118</v>
      </c>
      <c r="W23" s="20">
        <v>450.13389912904324</v>
      </c>
      <c r="X23" s="20">
        <v>470.34050515829887</v>
      </c>
    </row>
    <row r="24" spans="1:24" s="5" customFormat="1" ht="15.75" x14ac:dyDescent="0.25">
      <c r="A24" s="4">
        <v>923</v>
      </c>
      <c r="B24" s="1"/>
      <c r="C24" s="68" t="s">
        <v>50</v>
      </c>
      <c r="D24" s="2"/>
      <c r="E24" s="2"/>
      <c r="F24" s="56"/>
      <c r="G24" s="56"/>
      <c r="H24" s="56"/>
      <c r="I24" s="56"/>
      <c r="J24" s="32"/>
      <c r="K24" s="32"/>
      <c r="L24" s="32">
        <v>260.26820908503299</v>
      </c>
      <c r="M24" s="32">
        <v>284.31315065282564</v>
      </c>
      <c r="N24" s="32">
        <v>306.93913523189309</v>
      </c>
      <c r="O24" s="32">
        <v>330.0785134491818</v>
      </c>
      <c r="P24" s="32">
        <v>355.11419401129348</v>
      </c>
      <c r="Q24" s="32">
        <v>387.52576587064181</v>
      </c>
      <c r="R24" s="32">
        <v>414.916467825376</v>
      </c>
      <c r="S24" s="32">
        <v>453.57742962724899</v>
      </c>
      <c r="T24" s="32">
        <v>474.08568910115207</v>
      </c>
      <c r="U24" s="32">
        <v>487.66062852477836</v>
      </c>
      <c r="V24" s="32">
        <v>513.89870581364437</v>
      </c>
      <c r="W24" s="32">
        <v>527.18959691745488</v>
      </c>
      <c r="X24" s="32">
        <v>551.21702234087081</v>
      </c>
    </row>
    <row r="25" spans="1:24" s="5" customFormat="1" ht="15.75" x14ac:dyDescent="0.25">
      <c r="A25" s="73">
        <v>922</v>
      </c>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17" t="s">
        <v>83</v>
      </c>
      <c r="B26" s="17"/>
      <c r="C26" s="17"/>
      <c r="D26" s="17"/>
      <c r="E26" s="17"/>
      <c r="F26" s="2"/>
      <c r="G26" s="4"/>
      <c r="H26" s="4"/>
      <c r="I26" s="2"/>
      <c r="J26" s="2"/>
      <c r="K26" s="2"/>
      <c r="L26" s="2"/>
      <c r="M26" s="2"/>
      <c r="N26" s="2"/>
      <c r="O26" s="2"/>
      <c r="P26" s="2"/>
      <c r="Q26" s="2"/>
      <c r="R26" s="2"/>
      <c r="S26" s="2"/>
      <c r="T26" s="2"/>
      <c r="U26" s="2"/>
      <c r="V26" s="2"/>
      <c r="W26" s="2"/>
      <c r="X26" s="2"/>
    </row>
    <row r="27" spans="1:24" s="87" customFormat="1" ht="30" customHeight="1" x14ac:dyDescent="0.2">
      <c r="A27" s="79" t="s">
        <v>129</v>
      </c>
      <c r="B27" s="81"/>
      <c r="C27" s="86"/>
      <c r="D27" s="86"/>
      <c r="E27" s="86"/>
      <c r="F27" s="86"/>
      <c r="G27" s="86"/>
      <c r="H27" s="86"/>
      <c r="I27" s="86"/>
      <c r="J27" s="86"/>
      <c r="K27" s="86"/>
      <c r="L27" s="86"/>
      <c r="M27" s="86"/>
      <c r="N27" s="86"/>
      <c r="O27" s="86"/>
      <c r="P27" s="86"/>
      <c r="Q27" s="86"/>
      <c r="R27" s="86"/>
      <c r="S27" s="86"/>
      <c r="T27" s="86"/>
      <c r="U27" s="86"/>
      <c r="V27" s="86"/>
      <c r="W27" s="86"/>
      <c r="X27" s="86"/>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
      <c r="A29" s="35"/>
      <c r="B29" s="35"/>
      <c r="C29" s="35"/>
      <c r="D29" s="35"/>
      <c r="E29" s="35"/>
      <c r="F29" s="35"/>
      <c r="G29" s="35"/>
      <c r="H29" s="35"/>
      <c r="I29" s="35"/>
      <c r="J29" s="35"/>
      <c r="K29" s="35"/>
      <c r="L29" s="52"/>
      <c r="M29" s="52"/>
      <c r="N29" s="52"/>
      <c r="O29" s="52"/>
      <c r="P29" s="52"/>
      <c r="Q29" s="52"/>
      <c r="R29" s="52"/>
      <c r="S29" s="52"/>
      <c r="T29" s="52"/>
      <c r="U29" s="52"/>
      <c r="V29" s="52"/>
      <c r="W29" s="52"/>
      <c r="X29" s="52"/>
    </row>
    <row r="30" spans="1:24" ht="15.75" x14ac:dyDescent="0.25">
      <c r="A30" s="94">
        <v>925</v>
      </c>
      <c r="B30" s="17"/>
      <c r="C30" s="18" t="s">
        <v>32</v>
      </c>
      <c r="D30" s="18"/>
      <c r="E30" s="18"/>
      <c r="F30" s="53" t="s">
        <v>162</v>
      </c>
      <c r="G30" s="53" t="s">
        <v>162</v>
      </c>
      <c r="H30" s="53" t="s">
        <v>162</v>
      </c>
      <c r="I30" s="53" t="s">
        <v>162</v>
      </c>
      <c r="J30" s="20" t="s">
        <v>162</v>
      </c>
      <c r="K30" s="20" t="s">
        <v>162</v>
      </c>
      <c r="L30" s="20">
        <v>2919.1341192347381</v>
      </c>
      <c r="M30" s="20">
        <v>3142.9981414481986</v>
      </c>
      <c r="N30" s="20">
        <v>3312.092328384851</v>
      </c>
      <c r="O30" s="20">
        <v>3488.9507884638524</v>
      </c>
      <c r="P30" s="20">
        <v>3679.3465322229436</v>
      </c>
      <c r="Q30" s="20">
        <v>3924.4885890339428</v>
      </c>
      <c r="R30" s="20">
        <v>4125.241933823263</v>
      </c>
      <c r="S30" s="20">
        <v>4431.9071476025483</v>
      </c>
      <c r="T30" s="20">
        <v>4540.7586597007667</v>
      </c>
      <c r="U30" s="20">
        <v>4621.2431148575288</v>
      </c>
      <c r="V30" s="20">
        <v>4828.8258231307918</v>
      </c>
      <c r="W30" s="20">
        <v>4885.8902738207717</v>
      </c>
      <c r="X30" s="20">
        <v>5060.0984178974577</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65" t="s">
        <v>162</v>
      </c>
      <c r="G32" s="65" t="s">
        <v>162</v>
      </c>
      <c r="H32" s="65" t="s">
        <v>162</v>
      </c>
      <c r="I32" s="65" t="s">
        <v>162</v>
      </c>
      <c r="J32" s="23" t="s">
        <v>162</v>
      </c>
      <c r="K32" s="23" t="s">
        <v>162</v>
      </c>
      <c r="L32" s="23">
        <v>2.8330425642919099</v>
      </c>
      <c r="M32" s="23">
        <v>3.1412066572989117</v>
      </c>
      <c r="N32" s="23">
        <v>3.5616330393284303</v>
      </c>
      <c r="O32" s="23">
        <v>3.8773532734276763</v>
      </c>
      <c r="P32" s="23">
        <v>4.1026528753671947</v>
      </c>
      <c r="Q32" s="23">
        <v>4.2555441200713435</v>
      </c>
      <c r="R32" s="23">
        <v>4.8301632100923237</v>
      </c>
      <c r="S32" s="23">
        <v>5.4850434538999702</v>
      </c>
      <c r="T32" s="23">
        <v>5.8705570274106407</v>
      </c>
      <c r="U32" s="23">
        <v>6.5255847310833248</v>
      </c>
      <c r="V32" s="23">
        <v>7.3212333592524139</v>
      </c>
      <c r="W32" s="23">
        <v>7.5388629070820894</v>
      </c>
      <c r="X32" s="23">
        <v>7.9955790395269357</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t="s">
        <v>162</v>
      </c>
      <c r="G34" s="56" t="s">
        <v>162</v>
      </c>
      <c r="H34" s="56" t="s">
        <v>162</v>
      </c>
      <c r="I34" s="56" t="s">
        <v>162</v>
      </c>
      <c r="J34" s="20" t="s">
        <v>162</v>
      </c>
      <c r="K34" s="20" t="s">
        <v>162</v>
      </c>
      <c r="L34" s="20">
        <v>2568.5054491719893</v>
      </c>
      <c r="M34" s="20">
        <v>2767.5118119847193</v>
      </c>
      <c r="N34" s="20">
        <v>2918.8426551908938</v>
      </c>
      <c r="O34" s="20">
        <v>3077.3946842473815</v>
      </c>
      <c r="P34" s="20">
        <v>3248.2206676709807</v>
      </c>
      <c r="Q34" s="20">
        <v>3467.484608211329</v>
      </c>
      <c r="R34" s="20">
        <v>3647.5324741748614</v>
      </c>
      <c r="S34" s="20">
        <v>3922.5081620255596</v>
      </c>
      <c r="T34" s="20">
        <v>4022.374005044016</v>
      </c>
      <c r="U34" s="20">
        <v>4096.797010657232</v>
      </c>
      <c r="V34" s="20">
        <v>4284.3875369001062</v>
      </c>
      <c r="W34" s="20">
        <v>4338.4719745717221</v>
      </c>
      <c r="X34" s="20">
        <v>4495.3736462936504</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t="s">
        <v>162</v>
      </c>
      <c r="G36" s="56" t="s">
        <v>162</v>
      </c>
      <c r="H36" s="56" t="s">
        <v>162</v>
      </c>
      <c r="I36" s="56" t="s">
        <v>162</v>
      </c>
      <c r="J36" s="20" t="s">
        <v>162</v>
      </c>
      <c r="K36" s="20" t="s">
        <v>162</v>
      </c>
      <c r="L36" s="20">
        <v>2285.3360213543283</v>
      </c>
      <c r="M36" s="20">
        <v>2462.0101178538666</v>
      </c>
      <c r="N36" s="20">
        <v>2595.7236741232164</v>
      </c>
      <c r="O36" s="20">
        <v>2736.6680665648087</v>
      </c>
      <c r="P36" s="20">
        <v>2888.3032972734968</v>
      </c>
      <c r="Q36" s="20">
        <v>3085.1072256670604</v>
      </c>
      <c r="R36" s="20">
        <v>3248.0846517756768</v>
      </c>
      <c r="S36" s="20">
        <v>3496.5310910230492</v>
      </c>
      <c r="T36" s="20">
        <v>3588.6950062962369</v>
      </c>
      <c r="U36" s="20">
        <v>3658.1446278066246</v>
      </c>
      <c r="V36" s="20">
        <v>3827.8225870395027</v>
      </c>
      <c r="W36" s="20">
        <v>3877.5030230575835</v>
      </c>
      <c r="X36" s="20">
        <v>4020.3297360837682</v>
      </c>
    </row>
    <row r="37" spans="1:24" ht="15.75" x14ac:dyDescent="0.25">
      <c r="A37" s="10"/>
      <c r="B37" s="43"/>
      <c r="C37" s="43"/>
      <c r="D37" s="9"/>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66" t="s">
        <v>162</v>
      </c>
      <c r="G38" s="66" t="s">
        <v>162</v>
      </c>
      <c r="H38" s="66" t="s">
        <v>162</v>
      </c>
      <c r="I38" s="66" t="s">
        <v>162</v>
      </c>
      <c r="J38" s="20" t="s">
        <v>162</v>
      </c>
      <c r="K38" s="20" t="s">
        <v>162</v>
      </c>
      <c r="L38" s="20">
        <v>194.5023924679482</v>
      </c>
      <c r="M38" s="20">
        <v>207.29173019667741</v>
      </c>
      <c r="N38" s="20">
        <v>215.86154935626973</v>
      </c>
      <c r="O38" s="20">
        <v>224.74657394076556</v>
      </c>
      <c r="P38" s="20">
        <v>233.64029547525425</v>
      </c>
      <c r="Q38" s="20">
        <v>247.0330844210043</v>
      </c>
      <c r="R38" s="20">
        <v>258.03317269880898</v>
      </c>
      <c r="S38" s="20">
        <v>276.25070115754778</v>
      </c>
      <c r="T38" s="20">
        <v>282.5713252755213</v>
      </c>
      <c r="U38" s="20">
        <v>286.98972597453212</v>
      </c>
      <c r="V38" s="20">
        <v>299.57350455017058</v>
      </c>
      <c r="W38" s="20">
        <v>302.49421772464171</v>
      </c>
      <c r="X38" s="20">
        <v>313.9606821143704</v>
      </c>
    </row>
    <row r="39" spans="1:24" ht="15.75" x14ac:dyDescent="0.25">
      <c r="A39" s="4" t="s">
        <v>37</v>
      </c>
      <c r="B39" s="4"/>
      <c r="C39" s="40" t="s">
        <v>166</v>
      </c>
      <c r="D39" s="2"/>
      <c r="E39" s="2"/>
      <c r="F39" s="66" t="s">
        <v>162</v>
      </c>
      <c r="G39" s="66" t="s">
        <v>162</v>
      </c>
      <c r="H39" s="66" t="s">
        <v>162</v>
      </c>
      <c r="I39" s="66" t="s">
        <v>162</v>
      </c>
      <c r="J39" s="20" t="s">
        <v>162</v>
      </c>
      <c r="K39" s="20" t="s">
        <v>162</v>
      </c>
      <c r="L39" s="20">
        <v>511.37839455683041</v>
      </c>
      <c r="M39" s="20">
        <v>548.1837383317586</v>
      </c>
      <c r="N39" s="20">
        <v>574.1380169718517</v>
      </c>
      <c r="O39" s="20">
        <v>600.68460705685538</v>
      </c>
      <c r="P39" s="20">
        <v>630.04022002144438</v>
      </c>
      <c r="Q39" s="20">
        <v>668.78373854663198</v>
      </c>
      <c r="R39" s="20">
        <v>699.80196502311117</v>
      </c>
      <c r="S39" s="20">
        <v>747.54816213351125</v>
      </c>
      <c r="T39" s="20">
        <v>760.82476308271805</v>
      </c>
      <c r="U39" s="20">
        <v>769.37629128459844</v>
      </c>
      <c r="V39" s="20">
        <v>798.9985762660142</v>
      </c>
      <c r="W39" s="20">
        <v>803.54697776474927</v>
      </c>
      <c r="X39" s="20">
        <v>830.31956017436369</v>
      </c>
    </row>
    <row r="40" spans="1:24" ht="15.75" x14ac:dyDescent="0.25">
      <c r="A40" s="4" t="s">
        <v>38</v>
      </c>
      <c r="B40" s="4"/>
      <c r="C40" s="40" t="s">
        <v>39</v>
      </c>
      <c r="D40" s="2"/>
      <c r="E40" s="2"/>
      <c r="F40" s="66" t="s">
        <v>162</v>
      </c>
      <c r="G40" s="66" t="s">
        <v>162</v>
      </c>
      <c r="H40" s="66" t="s">
        <v>162</v>
      </c>
      <c r="I40" s="66" t="s">
        <v>162</v>
      </c>
      <c r="J40" s="20" t="s">
        <v>162</v>
      </c>
      <c r="K40" s="20" t="s">
        <v>162</v>
      </c>
      <c r="L40" s="20">
        <v>297.72111109998622</v>
      </c>
      <c r="M40" s="20">
        <v>319.4696344522784</v>
      </c>
      <c r="N40" s="20">
        <v>335.20127280628373</v>
      </c>
      <c r="O40" s="20">
        <v>351.6001891833771</v>
      </c>
      <c r="P40" s="20">
        <v>369.79360769687736</v>
      </c>
      <c r="Q40" s="20">
        <v>392.17753708726167</v>
      </c>
      <c r="R40" s="20">
        <v>410.4615931412601</v>
      </c>
      <c r="S40" s="20">
        <v>439.4039241076913</v>
      </c>
      <c r="T40" s="20">
        <v>447.14794665387876</v>
      </c>
      <c r="U40" s="20">
        <v>453.34477616875284</v>
      </c>
      <c r="V40" s="20">
        <v>472.11517623318167</v>
      </c>
      <c r="W40" s="20">
        <v>476.1938350721444</v>
      </c>
      <c r="X40" s="20">
        <v>492.82530715839357</v>
      </c>
    </row>
    <row r="41" spans="1:24" ht="15.75" x14ac:dyDescent="0.25">
      <c r="A41" s="4" t="s">
        <v>40</v>
      </c>
      <c r="B41" s="4"/>
      <c r="C41" s="40" t="s">
        <v>41</v>
      </c>
      <c r="D41" s="2"/>
      <c r="E41" s="2"/>
      <c r="F41" s="66" t="s">
        <v>162</v>
      </c>
      <c r="G41" s="66" t="s">
        <v>162</v>
      </c>
      <c r="H41" s="66" t="s">
        <v>162</v>
      </c>
      <c r="I41" s="66" t="s">
        <v>162</v>
      </c>
      <c r="J41" s="20" t="s">
        <v>162</v>
      </c>
      <c r="K41" s="20" t="s">
        <v>162</v>
      </c>
      <c r="L41" s="20">
        <v>203.97600600650753</v>
      </c>
      <c r="M41" s="20">
        <v>220.63878221335236</v>
      </c>
      <c r="N41" s="20">
        <v>233.23146842394604</v>
      </c>
      <c r="O41" s="20">
        <v>247.20538215854071</v>
      </c>
      <c r="P41" s="20">
        <v>262.11594408727507</v>
      </c>
      <c r="Q41" s="20">
        <v>280.95222709466935</v>
      </c>
      <c r="R41" s="20">
        <v>295.70471898344056</v>
      </c>
      <c r="S41" s="20">
        <v>319.11967816463482</v>
      </c>
      <c r="T41" s="20">
        <v>328.73789895705414</v>
      </c>
      <c r="U41" s="20">
        <v>335.84820104722223</v>
      </c>
      <c r="V41" s="20">
        <v>352.78852976722885</v>
      </c>
      <c r="W41" s="20">
        <v>357.91442618245765</v>
      </c>
      <c r="X41" s="20">
        <v>370.29427309636367</v>
      </c>
    </row>
    <row r="42" spans="1:24" ht="15.75" x14ac:dyDescent="0.25">
      <c r="A42" s="4" t="s">
        <v>42</v>
      </c>
      <c r="B42" s="4"/>
      <c r="C42" s="40" t="s">
        <v>43</v>
      </c>
      <c r="D42" s="2"/>
      <c r="E42" s="2"/>
      <c r="F42" s="66" t="s">
        <v>162</v>
      </c>
      <c r="G42" s="66" t="s">
        <v>162</v>
      </c>
      <c r="H42" s="66" t="s">
        <v>162</v>
      </c>
      <c r="I42" s="66" t="s">
        <v>162</v>
      </c>
      <c r="J42" s="20" t="s">
        <v>162</v>
      </c>
      <c r="K42" s="20" t="s">
        <v>162</v>
      </c>
      <c r="L42" s="20">
        <v>289.73831374288142</v>
      </c>
      <c r="M42" s="20">
        <v>312.73344268208444</v>
      </c>
      <c r="N42" s="20">
        <v>330.09225736577366</v>
      </c>
      <c r="O42" s="20">
        <v>347.99216300860934</v>
      </c>
      <c r="P42" s="20">
        <v>366.71759955819499</v>
      </c>
      <c r="Q42" s="20">
        <v>390.8797259194464</v>
      </c>
      <c r="R42" s="20">
        <v>410.73779891785125</v>
      </c>
      <c r="S42" s="20">
        <v>440.46925042858709</v>
      </c>
      <c r="T42" s="20">
        <v>450.87947471316471</v>
      </c>
      <c r="U42" s="20">
        <v>458.45790619502787</v>
      </c>
      <c r="V42" s="20">
        <v>477.69591128127433</v>
      </c>
      <c r="W42" s="20">
        <v>482.79399873191642</v>
      </c>
      <c r="X42" s="20">
        <v>497.26842038025967</v>
      </c>
    </row>
    <row r="43" spans="1:24" ht="15.75" x14ac:dyDescent="0.25">
      <c r="A43" s="4" t="s">
        <v>44</v>
      </c>
      <c r="B43" s="4"/>
      <c r="C43" s="40" t="s">
        <v>167</v>
      </c>
      <c r="D43" s="2"/>
      <c r="E43" s="2"/>
      <c r="F43" s="66" t="s">
        <v>162</v>
      </c>
      <c r="G43" s="66" t="s">
        <v>162</v>
      </c>
      <c r="H43" s="66" t="s">
        <v>162</v>
      </c>
      <c r="I43" s="66" t="s">
        <v>162</v>
      </c>
      <c r="J43" s="20" t="s">
        <v>162</v>
      </c>
      <c r="K43" s="20" t="s">
        <v>162</v>
      </c>
      <c r="L43" s="20">
        <v>177.80126613809028</v>
      </c>
      <c r="M43" s="20">
        <v>193.31572112217904</v>
      </c>
      <c r="N43" s="20">
        <v>205.90928685795544</v>
      </c>
      <c r="O43" s="20">
        <v>218.85041304570234</v>
      </c>
      <c r="P43" s="20">
        <v>233.56446837951509</v>
      </c>
      <c r="Q43" s="20">
        <v>251.77003135801149</v>
      </c>
      <c r="R43" s="20">
        <v>265.48631478128061</v>
      </c>
      <c r="S43" s="20">
        <v>287.275345493136</v>
      </c>
      <c r="T43" s="20">
        <v>297.22964957582582</v>
      </c>
      <c r="U43" s="20">
        <v>304.91306051202093</v>
      </c>
      <c r="V43" s="20">
        <v>320.71332629978934</v>
      </c>
      <c r="W43" s="20">
        <v>326.55761807559566</v>
      </c>
      <c r="X43" s="20">
        <v>339.2122288106064</v>
      </c>
    </row>
    <row r="44" spans="1:24" ht="15.75" x14ac:dyDescent="0.25">
      <c r="A44" s="4" t="s">
        <v>45</v>
      </c>
      <c r="B44" s="4"/>
      <c r="C44" s="40" t="s">
        <v>46</v>
      </c>
      <c r="D44" s="2"/>
      <c r="E44" s="2"/>
      <c r="F44" s="66" t="s">
        <v>162</v>
      </c>
      <c r="G44" s="66" t="s">
        <v>162</v>
      </c>
      <c r="H44" s="66" t="s">
        <v>162</v>
      </c>
      <c r="I44" s="66" t="s">
        <v>162</v>
      </c>
      <c r="J44" s="20" t="s">
        <v>162</v>
      </c>
      <c r="K44" s="20" t="s">
        <v>162</v>
      </c>
      <c r="L44" s="20">
        <v>227.32455601929902</v>
      </c>
      <c r="M44" s="20">
        <v>244.88231409904171</v>
      </c>
      <c r="N44" s="20">
        <v>257.94645448791579</v>
      </c>
      <c r="O44" s="20">
        <v>271.8016390719385</v>
      </c>
      <c r="P44" s="20">
        <v>286.11895938077265</v>
      </c>
      <c r="Q44" s="20">
        <v>304.39266230377632</v>
      </c>
      <c r="R44" s="20">
        <v>320.88658785531038</v>
      </c>
      <c r="S44" s="20">
        <v>345.39051147451698</v>
      </c>
      <c r="T44" s="20">
        <v>354.66636215322717</v>
      </c>
      <c r="U44" s="20">
        <v>361.93866080150991</v>
      </c>
      <c r="V44" s="20">
        <v>379.76217317555779</v>
      </c>
      <c r="W44" s="20">
        <v>386.79204933411677</v>
      </c>
      <c r="X44" s="20">
        <v>402.59792659620337</v>
      </c>
    </row>
    <row r="45" spans="1:24" ht="15.75" x14ac:dyDescent="0.25">
      <c r="A45" s="4" t="s">
        <v>47</v>
      </c>
      <c r="B45" s="4"/>
      <c r="C45" s="40" t="s">
        <v>168</v>
      </c>
      <c r="D45" s="2"/>
      <c r="E45" s="2"/>
      <c r="F45" s="66" t="s">
        <v>162</v>
      </c>
      <c r="G45" s="66" t="s">
        <v>162</v>
      </c>
      <c r="H45" s="66" t="s">
        <v>162</v>
      </c>
      <c r="I45" s="66" t="s">
        <v>162</v>
      </c>
      <c r="J45" s="20" t="s">
        <v>162</v>
      </c>
      <c r="K45" s="20" t="s">
        <v>162</v>
      </c>
      <c r="L45" s="20">
        <v>204.70600073115062</v>
      </c>
      <c r="M45" s="20">
        <v>221.85399270367611</v>
      </c>
      <c r="N45" s="20">
        <v>236.86449254495352</v>
      </c>
      <c r="O45" s="20">
        <v>252.69253142591413</v>
      </c>
      <c r="P45" s="20">
        <v>270.63437735234771</v>
      </c>
      <c r="Q45" s="20">
        <v>293.84060778416773</v>
      </c>
      <c r="R45" s="20">
        <v>314.8578501960431</v>
      </c>
      <c r="S45" s="20">
        <v>344.88434115277096</v>
      </c>
      <c r="T45" s="20">
        <v>359.68612598807482</v>
      </c>
      <c r="U45" s="20">
        <v>371.65421236425919</v>
      </c>
      <c r="V45" s="20">
        <v>393.77430207540613</v>
      </c>
      <c r="W45" s="20">
        <v>402.5432536006162</v>
      </c>
      <c r="X45" s="20">
        <v>420.33208189220903</v>
      </c>
    </row>
    <row r="46" spans="1:24" ht="15.75" x14ac:dyDescent="0.25">
      <c r="A46" s="4" t="s">
        <v>48</v>
      </c>
      <c r="B46" s="4"/>
      <c r="C46" s="40" t="s">
        <v>169</v>
      </c>
      <c r="D46" s="2"/>
      <c r="E46" s="2"/>
      <c r="F46" s="66" t="s">
        <v>162</v>
      </c>
      <c r="G46" s="66" t="s">
        <v>162</v>
      </c>
      <c r="H46" s="66" t="s">
        <v>162</v>
      </c>
      <c r="I46" s="66" t="s">
        <v>162</v>
      </c>
      <c r="J46" s="20" t="s">
        <v>162</v>
      </c>
      <c r="K46" s="20" t="s">
        <v>162</v>
      </c>
      <c r="L46" s="20">
        <v>178.18798059163464</v>
      </c>
      <c r="M46" s="20">
        <v>193.6407620528185</v>
      </c>
      <c r="N46" s="20">
        <v>206.47887530826654</v>
      </c>
      <c r="O46" s="20">
        <v>221.09456767310533</v>
      </c>
      <c r="P46" s="20">
        <v>235.67782532181536</v>
      </c>
      <c r="Q46" s="20">
        <v>255.277611152091</v>
      </c>
      <c r="R46" s="20">
        <v>272.11465017857057</v>
      </c>
      <c r="S46" s="20">
        <v>296.18917691065303</v>
      </c>
      <c r="T46" s="20">
        <v>306.95145989677223</v>
      </c>
      <c r="U46" s="20">
        <v>315.62179345870095</v>
      </c>
      <c r="V46" s="20">
        <v>332.40108739087924</v>
      </c>
      <c r="W46" s="20">
        <v>338.66664657134623</v>
      </c>
      <c r="X46" s="20">
        <v>353.51925586099861</v>
      </c>
    </row>
    <row r="47" spans="1:24" ht="15.75" x14ac:dyDescent="0.25">
      <c r="A47" s="10"/>
      <c r="B47" s="43"/>
      <c r="C47" s="2"/>
      <c r="D47" s="9"/>
      <c r="E47" s="9"/>
      <c r="F47" s="55" t="s">
        <v>162</v>
      </c>
      <c r="G47" s="55" t="s">
        <v>162</v>
      </c>
      <c r="H47" s="55" t="s">
        <v>162</v>
      </c>
      <c r="I47" s="55"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56" t="s">
        <v>162</v>
      </c>
      <c r="G48" s="56" t="s">
        <v>162</v>
      </c>
      <c r="H48" s="56" t="s">
        <v>162</v>
      </c>
      <c r="I48" s="56" t="s">
        <v>162</v>
      </c>
      <c r="J48" s="20" t="s">
        <v>162</v>
      </c>
      <c r="K48" s="20" t="s">
        <v>162</v>
      </c>
      <c r="L48" s="20">
        <v>283.16942781766119</v>
      </c>
      <c r="M48" s="20">
        <v>305.5016941308528</v>
      </c>
      <c r="N48" s="20">
        <v>323.11898106767774</v>
      </c>
      <c r="O48" s="20">
        <v>340.72661768257274</v>
      </c>
      <c r="P48" s="20">
        <v>359.91737039748438</v>
      </c>
      <c r="Q48" s="20">
        <v>382.37738254426813</v>
      </c>
      <c r="R48" s="20">
        <v>399.44782239918453</v>
      </c>
      <c r="S48" s="20">
        <v>425.9770710025104</v>
      </c>
      <c r="T48" s="20">
        <v>433.67899874777879</v>
      </c>
      <c r="U48" s="20">
        <v>438.65238285060758</v>
      </c>
      <c r="V48" s="20">
        <v>456.56494986060403</v>
      </c>
      <c r="W48" s="20">
        <v>460.96895151413787</v>
      </c>
      <c r="X48" s="20">
        <v>475.04391020988186</v>
      </c>
    </row>
    <row r="49" spans="1:24" ht="15.75" x14ac:dyDescent="0.25">
      <c r="A49" s="4">
        <v>923</v>
      </c>
      <c r="B49" s="1"/>
      <c r="C49" s="40" t="s">
        <v>50</v>
      </c>
      <c r="D49" s="2"/>
      <c r="E49" s="2"/>
      <c r="F49" s="56" t="s">
        <v>162</v>
      </c>
      <c r="G49" s="56" t="s">
        <v>162</v>
      </c>
      <c r="H49" s="56" t="s">
        <v>162</v>
      </c>
      <c r="I49" s="56" t="s">
        <v>162</v>
      </c>
      <c r="J49" s="20" t="s">
        <v>162</v>
      </c>
      <c r="K49" s="20" t="s">
        <v>162</v>
      </c>
      <c r="L49" s="20">
        <v>347.79562749845644</v>
      </c>
      <c r="M49" s="20">
        <v>372.3451228061798</v>
      </c>
      <c r="N49" s="20">
        <v>389.68804015462905</v>
      </c>
      <c r="O49" s="20">
        <v>407.67875094304321</v>
      </c>
      <c r="P49" s="20">
        <v>427.02321167659585</v>
      </c>
      <c r="Q49" s="20">
        <v>452.74843670254279</v>
      </c>
      <c r="R49" s="20">
        <v>472.87929643830938</v>
      </c>
      <c r="S49" s="20">
        <v>503.91394212308904</v>
      </c>
      <c r="T49" s="20">
        <v>512.51409762934009</v>
      </c>
      <c r="U49" s="20">
        <v>517.92051946921219</v>
      </c>
      <c r="V49" s="20">
        <v>537.11705287143332</v>
      </c>
      <c r="W49" s="20">
        <v>539.87943634196802</v>
      </c>
      <c r="X49" s="20">
        <v>556.72919256427951</v>
      </c>
    </row>
    <row r="50" spans="1:24" ht="15.75" x14ac:dyDescent="0.25">
      <c r="A50" s="73">
        <v>922</v>
      </c>
      <c r="B50" s="73"/>
      <c r="C50" s="69" t="s">
        <v>51</v>
      </c>
      <c r="D50" s="69"/>
      <c r="E50" s="69"/>
      <c r="F50" s="70"/>
      <c r="G50" s="70"/>
      <c r="H50" s="70"/>
      <c r="I50" s="70"/>
      <c r="J50" s="71"/>
      <c r="K50" s="71"/>
      <c r="L50" s="71"/>
      <c r="M50" s="71"/>
      <c r="N50" s="71"/>
      <c r="O50" s="71"/>
      <c r="P50" s="71"/>
      <c r="Q50" s="71"/>
      <c r="R50" s="71"/>
      <c r="S50" s="71"/>
      <c r="T50" s="71"/>
      <c r="U50" s="71"/>
      <c r="V50" s="71"/>
      <c r="W50" s="71"/>
      <c r="X50" s="71"/>
    </row>
  </sheetData>
  <conditionalFormatting sqref="F6:V6">
    <cfRule type="cellIs" dxfId="274" priority="12" stopIfTrue="1" operator="equal">
      <formula>TRUE</formula>
    </cfRule>
    <cfRule type="cellIs" dxfId="273" priority="13" stopIfTrue="1" operator="equal">
      <formula>FALSE</formula>
    </cfRule>
  </conditionalFormatting>
  <conditionalFormatting sqref="L4:X4">
    <cfRule type="cellIs" dxfId="272" priority="16" stopIfTrue="1" operator="equal">
      <formula>TRUE</formula>
    </cfRule>
    <cfRule type="cellIs" dxfId="271" priority="17" stopIfTrue="1" operator="notEqual">
      <formula>TRUE</formula>
    </cfRule>
  </conditionalFormatting>
  <conditionalFormatting sqref="F2:X2">
    <cfRule type="cellIs" dxfId="270" priority="18" stopIfTrue="1" operator="equal">
      <formula>FALSE</formula>
    </cfRule>
  </conditionalFormatting>
  <conditionalFormatting sqref="W6:X6">
    <cfRule type="cellIs" dxfId="269" priority="10" stopIfTrue="1" operator="equal">
      <formula>TRUE</formula>
    </cfRule>
    <cfRule type="cellIs" dxfId="268" priority="11" stopIfTrue="1" operator="equal">
      <formula>FALSE</formula>
    </cfRule>
  </conditionalFormatting>
  <conditionalFormatting sqref="L29:X29">
    <cfRule type="cellIs" dxfId="267" priority="7" stopIfTrue="1" operator="equal">
      <formula>TRUE</formula>
    </cfRule>
    <cfRule type="cellIs" dxfId="266" priority="8" stopIfTrue="1" operator="notEqual">
      <formula>TRUE</formula>
    </cfRule>
  </conditionalFormatting>
  <conditionalFormatting sqref="F27:X27">
    <cfRule type="cellIs" dxfId="265" priority="9" stopIfTrue="1" operator="equal">
      <formula>FALSE</formula>
    </cfRule>
  </conditionalFormatting>
  <conditionalFormatting sqref="F31:X31">
    <cfRule type="cellIs" dxfId="264" priority="1" stopIfTrue="1" operator="equal">
      <formula>TRUE</formula>
    </cfRule>
    <cfRule type="cellIs" dxfId="263" priority="2" stopIfTrue="1" operator="equal">
      <formula>FALSE</formula>
    </cfRule>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G1" sqref="G1"/>
    </sheetView>
  </sheetViews>
  <sheetFormatPr defaultRowHeight="15" x14ac:dyDescent="0.2"/>
  <cols>
    <col min="1" max="4" width="8.88671875" style="30"/>
    <col min="5" max="5" width="22.21875" style="30" customWidth="1"/>
    <col min="6" max="16384" width="8.88671875" style="30"/>
  </cols>
  <sheetData>
    <row r="1" spans="1:24" s="2" customFormat="1" ht="39" customHeight="1" x14ac:dyDescent="0.25">
      <c r="A1" s="17" t="s">
        <v>84</v>
      </c>
      <c r="B1" s="17"/>
      <c r="C1" s="17"/>
      <c r="D1" s="17"/>
      <c r="E1" s="17"/>
      <c r="G1" s="4"/>
      <c r="H1" s="4"/>
    </row>
    <row r="2" spans="1:24" s="5" customFormat="1" ht="30.75" customHeight="1" x14ac:dyDescent="0.2">
      <c r="A2" s="79" t="s">
        <v>2</v>
      </c>
      <c r="B2" s="8"/>
      <c r="C2" s="9"/>
      <c r="D2" s="9"/>
      <c r="E2" s="9"/>
      <c r="F2" s="9"/>
      <c r="G2" s="9"/>
      <c r="H2" s="9"/>
      <c r="I2" s="9"/>
      <c r="J2" s="9"/>
      <c r="K2" s="9"/>
      <c r="L2" s="9"/>
      <c r="M2" s="9"/>
      <c r="N2" s="9"/>
      <c r="O2" s="9"/>
      <c r="P2" s="9"/>
      <c r="Q2" s="9"/>
      <c r="R2" s="9"/>
      <c r="S2" s="9"/>
      <c r="T2" s="9"/>
      <c r="U2" s="9"/>
      <c r="V2" s="9"/>
      <c r="W2" s="9"/>
      <c r="X2" s="9"/>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53"/>
      <c r="G5" s="53"/>
      <c r="H5" s="53"/>
      <c r="I5" s="53"/>
      <c r="J5" s="20"/>
      <c r="K5" s="20"/>
      <c r="L5" s="20">
        <f t="shared" ref="L5:W5" si="0">SUM(L11,L23:L24,L7)</f>
        <v>13.107519600000002</v>
      </c>
      <c r="M5" s="20">
        <f t="shared" si="0"/>
        <v>14.986460219999998</v>
      </c>
      <c r="N5" s="20">
        <f t="shared" si="0"/>
        <v>16.622024122071426</v>
      </c>
      <c r="O5" s="20">
        <f t="shared" si="0"/>
        <v>17.693564299999998</v>
      </c>
      <c r="P5" s="20">
        <f t="shared" si="0"/>
        <v>19.498030839999998</v>
      </c>
      <c r="Q5" s="20">
        <f t="shared" si="0"/>
        <v>20.507303</v>
      </c>
      <c r="R5" s="20">
        <f t="shared" si="0"/>
        <v>21.180479929999997</v>
      </c>
      <c r="S5" s="20">
        <f t="shared" si="0"/>
        <v>21.798681950000002</v>
      </c>
      <c r="T5" s="20">
        <f t="shared" si="0"/>
        <v>21.36265912</v>
      </c>
      <c r="U5" s="20">
        <f t="shared" si="0"/>
        <v>22.33975126</v>
      </c>
      <c r="V5" s="20">
        <f t="shared" si="0"/>
        <v>56.572571999999994</v>
      </c>
      <c r="W5" s="20">
        <f t="shared" si="0"/>
        <v>176.393889</v>
      </c>
      <c r="X5" s="20">
        <f t="shared" ref="X5" si="1">SUM(X11,X23:X24,X7)</f>
        <v>199.78361199999998</v>
      </c>
    </row>
    <row r="6" spans="1:24" s="5" customFormat="1" ht="15.75" x14ac:dyDescent="0.25">
      <c r="A6" s="94"/>
      <c r="B6" s="17"/>
      <c r="C6" s="18"/>
      <c r="D6" s="18"/>
      <c r="E6" s="18"/>
      <c r="F6" s="56"/>
      <c r="G6" s="56"/>
      <c r="H6" s="56"/>
      <c r="I6" s="56"/>
      <c r="J6" s="64"/>
      <c r="K6" s="64"/>
      <c r="L6" s="64"/>
      <c r="M6" s="64"/>
      <c r="N6" s="64"/>
      <c r="O6" s="64"/>
      <c r="P6" s="64"/>
      <c r="Q6" s="64"/>
      <c r="R6" s="64"/>
      <c r="S6" s="64"/>
      <c r="T6" s="64"/>
      <c r="U6" s="64"/>
      <c r="V6" s="64"/>
      <c r="W6" s="64"/>
      <c r="X6" s="64"/>
    </row>
    <row r="7" spans="1:24" s="5" customFormat="1" ht="15.75" x14ac:dyDescent="0.25">
      <c r="A7" s="4"/>
      <c r="B7" s="4"/>
      <c r="C7" s="2" t="s">
        <v>33</v>
      </c>
      <c r="D7" s="2"/>
      <c r="E7" s="2"/>
      <c r="F7" s="65"/>
      <c r="G7" s="65"/>
      <c r="H7" s="65"/>
      <c r="I7" s="65"/>
      <c r="J7" s="23"/>
      <c r="K7" s="23"/>
      <c r="L7" s="23">
        <f>'2002-03'!$R7</f>
        <v>0</v>
      </c>
      <c r="M7" s="23">
        <f>'2003-04'!$R7</f>
        <v>0</v>
      </c>
      <c r="N7" s="23">
        <f>'2004-05'!$R7</f>
        <v>0</v>
      </c>
      <c r="O7" s="23">
        <f>'2005-06'!$R7</f>
        <v>0</v>
      </c>
      <c r="P7" s="23">
        <f>'2006-07'!$R7</f>
        <v>0</v>
      </c>
      <c r="Q7" s="23">
        <f>'2007-08'!$R7</f>
        <v>0</v>
      </c>
      <c r="R7" s="23">
        <f>'2008-09'!$R7</f>
        <v>0</v>
      </c>
      <c r="S7" s="23">
        <f>'2009-10'!$R7</f>
        <v>0</v>
      </c>
      <c r="T7" s="23">
        <f>'2010-11'!$R7</f>
        <v>0</v>
      </c>
      <c r="U7" s="23">
        <f>'2011-12'!$R7</f>
        <v>0</v>
      </c>
      <c r="V7" s="23">
        <f>'2012-13'!$R7</f>
        <v>0</v>
      </c>
      <c r="W7" s="23">
        <f>'2013-14'!$R7</f>
        <v>0</v>
      </c>
      <c r="X7" s="23">
        <f>'2014-15'!$R7</f>
        <v>0</v>
      </c>
    </row>
    <row r="8" spans="1:24" s="5" customFormat="1" ht="15.75" x14ac:dyDescent="0.25">
      <c r="A8" s="8"/>
      <c r="B8" s="25"/>
      <c r="C8" s="18"/>
      <c r="D8" s="26"/>
      <c r="E8" s="26"/>
      <c r="F8" s="55"/>
      <c r="G8" s="55"/>
      <c r="H8" s="55"/>
      <c r="I8" s="55"/>
      <c r="J8" s="20"/>
      <c r="K8" s="20"/>
      <c r="L8" s="20"/>
      <c r="M8" s="20"/>
      <c r="N8" s="20"/>
      <c r="O8" s="20"/>
      <c r="P8" s="20"/>
      <c r="Q8" s="20"/>
      <c r="R8" s="20"/>
      <c r="S8" s="20"/>
      <c r="T8" s="20"/>
      <c r="U8" s="20"/>
      <c r="V8" s="20"/>
      <c r="W8" s="20"/>
      <c r="X8" s="20"/>
    </row>
    <row r="9" spans="1:24" s="5" customFormat="1" ht="15.75" x14ac:dyDescent="0.25">
      <c r="A9" s="94">
        <v>941</v>
      </c>
      <c r="B9" s="17"/>
      <c r="C9" s="18" t="s">
        <v>34</v>
      </c>
      <c r="D9" s="18"/>
      <c r="E9" s="18"/>
      <c r="F9" s="56"/>
      <c r="G9" s="56"/>
      <c r="H9" s="56"/>
      <c r="I9" s="56"/>
      <c r="J9" s="20"/>
      <c r="K9" s="20"/>
      <c r="L9" s="20">
        <f t="shared" ref="L9:W9" si="2">SUM(L11,L23)</f>
        <v>11.478285840000002</v>
      </c>
      <c r="M9" s="20">
        <f t="shared" si="2"/>
        <v>13.284069219999999</v>
      </c>
      <c r="N9" s="20">
        <f t="shared" si="2"/>
        <v>14.382023122071427</v>
      </c>
      <c r="O9" s="20">
        <f t="shared" si="2"/>
        <v>15.678125299999998</v>
      </c>
      <c r="P9" s="20">
        <f t="shared" si="2"/>
        <v>17.18616784</v>
      </c>
      <c r="Q9" s="20">
        <f t="shared" si="2"/>
        <v>18.193657999999999</v>
      </c>
      <c r="R9" s="20">
        <f t="shared" si="2"/>
        <v>18.728859929999999</v>
      </c>
      <c r="S9" s="20">
        <f t="shared" si="2"/>
        <v>19.200556950000003</v>
      </c>
      <c r="T9" s="20">
        <f t="shared" si="2"/>
        <v>18.67166512</v>
      </c>
      <c r="U9" s="20">
        <f t="shared" si="2"/>
        <v>19.77606226</v>
      </c>
      <c r="V9" s="20">
        <f t="shared" si="2"/>
        <v>52.494628999999996</v>
      </c>
      <c r="W9" s="20">
        <f t="shared" si="2"/>
        <v>147.69367399999999</v>
      </c>
      <c r="X9" s="20">
        <f t="shared" ref="X9" si="3">SUM(X11,X23)</f>
        <v>149.43130299999999</v>
      </c>
    </row>
    <row r="10" spans="1:24" s="5" customFormat="1" ht="15.75" x14ac:dyDescent="0.25">
      <c r="A10" s="8"/>
      <c r="B10" s="25"/>
      <c r="C10" s="26"/>
      <c r="D10" s="26"/>
      <c r="E10" s="26"/>
      <c r="F10" s="55"/>
      <c r="G10" s="55"/>
      <c r="H10" s="55"/>
      <c r="I10" s="55"/>
      <c r="J10" s="20"/>
      <c r="K10" s="20"/>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56"/>
      <c r="G11" s="56"/>
      <c r="H11" s="56"/>
      <c r="I11" s="56"/>
      <c r="J11" s="20"/>
      <c r="K11" s="20"/>
      <c r="L11" s="20">
        <f t="shared" ref="L11:W11" si="4">SUM(L13:L21)</f>
        <v>10.912430840000001</v>
      </c>
      <c r="M11" s="20">
        <f t="shared" si="4"/>
        <v>12.61432522</v>
      </c>
      <c r="N11" s="20">
        <f t="shared" si="4"/>
        <v>13.675157122071427</v>
      </c>
      <c r="O11" s="20">
        <f t="shared" si="4"/>
        <v>14.778396299999997</v>
      </c>
      <c r="P11" s="20">
        <f t="shared" si="4"/>
        <v>16.28512684</v>
      </c>
      <c r="Q11" s="20">
        <f t="shared" si="4"/>
        <v>17.184777</v>
      </c>
      <c r="R11" s="20">
        <f t="shared" si="4"/>
        <v>17.68155093</v>
      </c>
      <c r="S11" s="20">
        <f t="shared" si="4"/>
        <v>18.021562950000003</v>
      </c>
      <c r="T11" s="20">
        <f t="shared" si="4"/>
        <v>17.60589912</v>
      </c>
      <c r="U11" s="20">
        <f t="shared" si="4"/>
        <v>18.57056626</v>
      </c>
      <c r="V11" s="20">
        <f t="shared" si="4"/>
        <v>49.940262999999995</v>
      </c>
      <c r="W11" s="20">
        <f t="shared" si="4"/>
        <v>139.96949799999999</v>
      </c>
      <c r="X11" s="20">
        <f t="shared" ref="X11" si="5">SUM(X13:X21)</f>
        <v>141.208856</v>
      </c>
    </row>
    <row r="12" spans="1:24" s="5" customFormat="1" ht="15.75" x14ac:dyDescent="0.25">
      <c r="A12" s="10"/>
      <c r="B12" s="43"/>
      <c r="C12" s="25"/>
      <c r="D12" s="9"/>
      <c r="E12" s="9"/>
      <c r="F12" s="55"/>
      <c r="G12" s="55"/>
      <c r="H12" s="55"/>
      <c r="I12" s="55"/>
      <c r="J12" s="20"/>
      <c r="K12" s="20"/>
      <c r="L12" s="20"/>
      <c r="M12" s="20"/>
      <c r="N12" s="20"/>
      <c r="O12" s="20"/>
      <c r="P12" s="20"/>
      <c r="Q12" s="20"/>
      <c r="R12" s="20"/>
      <c r="S12" s="20"/>
      <c r="T12" s="20"/>
      <c r="U12" s="20"/>
      <c r="V12" s="20"/>
      <c r="W12" s="20"/>
      <c r="X12" s="20"/>
    </row>
    <row r="13" spans="1:24" s="5" customFormat="1" ht="15.75" x14ac:dyDescent="0.25">
      <c r="A13" s="4" t="s">
        <v>36</v>
      </c>
      <c r="B13" s="4"/>
      <c r="C13" s="40" t="s">
        <v>164</v>
      </c>
      <c r="D13" s="2"/>
      <c r="E13" s="2"/>
      <c r="F13" s="66"/>
      <c r="G13" s="66"/>
      <c r="H13" s="66"/>
      <c r="I13" s="66"/>
      <c r="J13" s="20"/>
      <c r="K13" s="20"/>
      <c r="L13" s="20">
        <v>0.27664200000000005</v>
      </c>
      <c r="M13" s="20">
        <v>0.30296099999999998</v>
      </c>
      <c r="N13" s="20">
        <v>0.34965999999999997</v>
      </c>
      <c r="O13" s="20">
        <v>0.418682</v>
      </c>
      <c r="P13" s="20">
        <v>0.52835100000000002</v>
      </c>
      <c r="Q13" s="20">
        <v>0.49707799999999996</v>
      </c>
      <c r="R13" s="20">
        <v>0.56566399999999994</v>
      </c>
      <c r="S13" s="20">
        <v>0.56585700000000005</v>
      </c>
      <c r="T13" s="20">
        <v>0.58711000000000002</v>
      </c>
      <c r="U13" s="20">
        <v>0.74952400000000008</v>
      </c>
      <c r="V13" s="20">
        <v>1.8988019999999999</v>
      </c>
      <c r="W13" s="20">
        <v>7.2977379999999989</v>
      </c>
      <c r="X13" s="20">
        <v>7.019101</v>
      </c>
    </row>
    <row r="14" spans="1:24" s="5" customFormat="1" ht="15.75" x14ac:dyDescent="0.25">
      <c r="A14" s="4" t="s">
        <v>37</v>
      </c>
      <c r="B14" s="4"/>
      <c r="C14" s="40" t="s">
        <v>166</v>
      </c>
      <c r="D14" s="2"/>
      <c r="E14" s="2"/>
      <c r="F14" s="66"/>
      <c r="G14" s="66"/>
      <c r="H14" s="66"/>
      <c r="I14" s="66"/>
      <c r="J14" s="20"/>
      <c r="K14" s="20"/>
      <c r="L14" s="20">
        <v>1.221015</v>
      </c>
      <c r="M14" s="20">
        <v>1.3922905700000001</v>
      </c>
      <c r="N14" s="20">
        <v>1.6665194800000003</v>
      </c>
      <c r="O14" s="20">
        <v>1.8881659999999998</v>
      </c>
      <c r="P14" s="20">
        <v>2.19305905</v>
      </c>
      <c r="Q14" s="20">
        <v>2.2644760000000002</v>
      </c>
      <c r="R14" s="20">
        <v>2.2987167400000001</v>
      </c>
      <c r="S14" s="20">
        <v>2.0641989999999999</v>
      </c>
      <c r="T14" s="20">
        <v>2.0375289999999997</v>
      </c>
      <c r="U14" s="20">
        <v>2.0962610000000002</v>
      </c>
      <c r="V14" s="20">
        <v>5.1614379999999995</v>
      </c>
      <c r="W14" s="20">
        <v>17.797455999999997</v>
      </c>
      <c r="X14" s="20">
        <v>17.98441</v>
      </c>
    </row>
    <row r="15" spans="1:24" s="5" customFormat="1" ht="15.75" x14ac:dyDescent="0.25">
      <c r="A15" s="4" t="s">
        <v>38</v>
      </c>
      <c r="B15" s="4"/>
      <c r="C15" s="40" t="s">
        <v>39</v>
      </c>
      <c r="D15" s="2"/>
      <c r="E15" s="2"/>
      <c r="F15" s="66"/>
      <c r="G15" s="66"/>
      <c r="H15" s="66"/>
      <c r="I15" s="66"/>
      <c r="J15" s="20"/>
      <c r="K15" s="20"/>
      <c r="L15" s="20">
        <v>0.77248596999999997</v>
      </c>
      <c r="M15" s="20">
        <v>0.96802500000000002</v>
      </c>
      <c r="N15" s="20">
        <v>0.93624025999999994</v>
      </c>
      <c r="O15" s="20">
        <v>1.096338</v>
      </c>
      <c r="P15" s="20">
        <v>1.227301</v>
      </c>
      <c r="Q15" s="20">
        <v>1.3075950000000001</v>
      </c>
      <c r="R15" s="20">
        <v>1.4034369999999998</v>
      </c>
      <c r="S15" s="20">
        <v>1.5841340000000002</v>
      </c>
      <c r="T15" s="20">
        <v>1.5305351200000001</v>
      </c>
      <c r="U15" s="20">
        <v>1.635203</v>
      </c>
      <c r="V15" s="20">
        <v>3.6466640000000003</v>
      </c>
      <c r="W15" s="20">
        <v>10.412444999999998</v>
      </c>
      <c r="X15" s="20">
        <v>10.648740999999999</v>
      </c>
    </row>
    <row r="16" spans="1:24" s="5" customFormat="1" ht="15.75" x14ac:dyDescent="0.25">
      <c r="A16" s="4" t="s">
        <v>40</v>
      </c>
      <c r="B16" s="4"/>
      <c r="C16" s="40" t="s">
        <v>41</v>
      </c>
      <c r="D16" s="2"/>
      <c r="E16" s="2"/>
      <c r="F16" s="66"/>
      <c r="G16" s="66"/>
      <c r="H16" s="66"/>
      <c r="I16" s="66"/>
      <c r="J16" s="20"/>
      <c r="K16" s="20"/>
      <c r="L16" s="20">
        <v>0.50610525000000006</v>
      </c>
      <c r="M16" s="20">
        <v>0.48746300000000004</v>
      </c>
      <c r="N16" s="20">
        <v>0.59768449000000001</v>
      </c>
      <c r="O16" s="20">
        <v>0.66558600000000001</v>
      </c>
      <c r="P16" s="20">
        <v>0.73865100000000006</v>
      </c>
      <c r="Q16" s="20">
        <v>0.79211700000000007</v>
      </c>
      <c r="R16" s="20">
        <v>0.92573399999999983</v>
      </c>
      <c r="S16" s="20">
        <v>0.86311399999999994</v>
      </c>
      <c r="T16" s="20">
        <v>0.8251059999999999</v>
      </c>
      <c r="U16" s="20">
        <v>0.89942725999999995</v>
      </c>
      <c r="V16" s="20">
        <v>1.8224689999999999</v>
      </c>
      <c r="W16" s="20">
        <v>6.3250720000000005</v>
      </c>
      <c r="X16" s="20">
        <v>7.35867</v>
      </c>
    </row>
    <row r="17" spans="1:24" s="5" customFormat="1" ht="15.75" x14ac:dyDescent="0.25">
      <c r="A17" s="4" t="s">
        <v>42</v>
      </c>
      <c r="B17" s="4"/>
      <c r="C17" s="40" t="s">
        <v>43</v>
      </c>
      <c r="D17" s="2"/>
      <c r="E17" s="2"/>
      <c r="F17" s="66"/>
      <c r="G17" s="66"/>
      <c r="H17" s="66"/>
      <c r="I17" s="66"/>
      <c r="J17" s="20"/>
      <c r="K17" s="20"/>
      <c r="L17" s="20">
        <v>0.77111682999999998</v>
      </c>
      <c r="M17" s="20">
        <v>1.2290889999999999</v>
      </c>
      <c r="N17" s="20">
        <v>1.2975133100000003</v>
      </c>
      <c r="O17" s="20">
        <v>1.4533966999999999</v>
      </c>
      <c r="P17" s="20">
        <v>1.4678119999999999</v>
      </c>
      <c r="Q17" s="20">
        <v>1.6848679999999998</v>
      </c>
      <c r="R17" s="20">
        <v>1.6455759999999999</v>
      </c>
      <c r="S17" s="20">
        <v>2.0151289500000003</v>
      </c>
      <c r="T17" s="20">
        <v>1.9566420000000002</v>
      </c>
      <c r="U17" s="20">
        <v>2.0571649999999999</v>
      </c>
      <c r="V17" s="20">
        <v>4.222866999999999</v>
      </c>
      <c r="W17" s="20">
        <v>12.046586</v>
      </c>
      <c r="X17" s="20">
        <v>13.093730000000001</v>
      </c>
    </row>
    <row r="18" spans="1:24" s="5" customFormat="1" ht="15.75" x14ac:dyDescent="0.25">
      <c r="A18" s="4" t="s">
        <v>44</v>
      </c>
      <c r="B18" s="4"/>
      <c r="C18" s="40" t="s">
        <v>167</v>
      </c>
      <c r="D18" s="2"/>
      <c r="E18" s="2"/>
      <c r="F18" s="66"/>
      <c r="G18" s="66"/>
      <c r="H18" s="66"/>
      <c r="I18" s="66"/>
      <c r="J18" s="20"/>
      <c r="K18" s="20"/>
      <c r="L18" s="20">
        <v>1.1333129500000001</v>
      </c>
      <c r="M18" s="20">
        <v>1.3352700000000002</v>
      </c>
      <c r="N18" s="20">
        <v>1.3698637120714268</v>
      </c>
      <c r="O18" s="20">
        <v>1.3782570000000001</v>
      </c>
      <c r="P18" s="20">
        <v>1.5551507899999999</v>
      </c>
      <c r="Q18" s="20">
        <v>1.600978</v>
      </c>
      <c r="R18" s="20">
        <v>1.7137601899999999</v>
      </c>
      <c r="S18" s="20">
        <v>1.786022</v>
      </c>
      <c r="T18" s="20">
        <v>1.6457329999999999</v>
      </c>
      <c r="U18" s="20">
        <v>1.753104</v>
      </c>
      <c r="V18" s="20">
        <v>3.4437199999999999</v>
      </c>
      <c r="W18" s="20">
        <v>9.3018770000000011</v>
      </c>
      <c r="X18" s="20">
        <v>9.9166830000000008</v>
      </c>
    </row>
    <row r="19" spans="1:24" s="5" customFormat="1" ht="15.75" x14ac:dyDescent="0.25">
      <c r="A19" s="4" t="s">
        <v>45</v>
      </c>
      <c r="B19" s="4"/>
      <c r="C19" s="40" t="s">
        <v>46</v>
      </c>
      <c r="D19" s="2"/>
      <c r="E19" s="2"/>
      <c r="F19" s="66"/>
      <c r="G19" s="66"/>
      <c r="H19" s="66"/>
      <c r="I19" s="66"/>
      <c r="J19" s="20"/>
      <c r="K19" s="20"/>
      <c r="L19" s="20">
        <v>3.3239973000000003</v>
      </c>
      <c r="M19" s="20">
        <v>3.5525529999999996</v>
      </c>
      <c r="N19" s="20">
        <v>3.9302150000000005</v>
      </c>
      <c r="O19" s="20">
        <v>4.0867095999999998</v>
      </c>
      <c r="P19" s="20">
        <v>4.4264489999999999</v>
      </c>
      <c r="Q19" s="20">
        <v>4.6988479999999999</v>
      </c>
      <c r="R19" s="20">
        <v>4.5812999999999997</v>
      </c>
      <c r="S19" s="20">
        <v>4.6400660000000009</v>
      </c>
      <c r="T19" s="20">
        <v>4.5832709999999999</v>
      </c>
      <c r="U19" s="20">
        <v>4.819788</v>
      </c>
      <c r="V19" s="20">
        <v>20.236087999999999</v>
      </c>
      <c r="W19" s="20">
        <v>55.246516999999997</v>
      </c>
      <c r="X19" s="20">
        <v>52.090609000000001</v>
      </c>
    </row>
    <row r="20" spans="1:24" s="5" customFormat="1" ht="15.75" x14ac:dyDescent="0.25">
      <c r="A20" s="4" t="s">
        <v>47</v>
      </c>
      <c r="B20" s="4"/>
      <c r="C20" s="40" t="s">
        <v>168</v>
      </c>
      <c r="D20" s="2"/>
      <c r="E20" s="2"/>
      <c r="F20" s="66"/>
      <c r="G20" s="66"/>
      <c r="H20" s="66"/>
      <c r="I20" s="66"/>
      <c r="J20" s="20"/>
      <c r="K20" s="20"/>
      <c r="L20" s="20">
        <v>1.8988105399999999</v>
      </c>
      <c r="M20" s="20">
        <v>2.1604939999999999</v>
      </c>
      <c r="N20" s="20">
        <v>2.2484632799999997</v>
      </c>
      <c r="O20" s="20">
        <v>2.4976560000000001</v>
      </c>
      <c r="P20" s="20">
        <v>2.5884400000000003</v>
      </c>
      <c r="Q20" s="20">
        <v>2.8012360000000003</v>
      </c>
      <c r="R20" s="20">
        <v>2.697044</v>
      </c>
      <c r="S20" s="20">
        <v>2.8545599999999998</v>
      </c>
      <c r="T20" s="20">
        <v>2.7945449999999994</v>
      </c>
      <c r="U20" s="20">
        <v>2.7801900000000002</v>
      </c>
      <c r="V20" s="20">
        <v>5.9969840000000003</v>
      </c>
      <c r="W20" s="20">
        <v>13.846626999999998</v>
      </c>
      <c r="X20" s="20">
        <v>14.715576</v>
      </c>
    </row>
    <row r="21" spans="1:24" s="5" customFormat="1" ht="15.75" x14ac:dyDescent="0.25">
      <c r="A21" s="4" t="s">
        <v>48</v>
      </c>
      <c r="B21" s="4"/>
      <c r="C21" s="40" t="s">
        <v>169</v>
      </c>
      <c r="D21" s="2"/>
      <c r="E21" s="2"/>
      <c r="F21" s="66"/>
      <c r="G21" s="66"/>
      <c r="H21" s="66"/>
      <c r="I21" s="66"/>
      <c r="J21" s="20"/>
      <c r="K21" s="20"/>
      <c r="L21" s="20">
        <v>1.008945</v>
      </c>
      <c r="M21" s="20">
        <v>1.1861796499999999</v>
      </c>
      <c r="N21" s="20">
        <v>1.2789975899999999</v>
      </c>
      <c r="O21" s="20">
        <v>1.2936049999999999</v>
      </c>
      <c r="P21" s="20">
        <v>1.5599129999999999</v>
      </c>
      <c r="Q21" s="20">
        <v>1.5375809999999996</v>
      </c>
      <c r="R21" s="20">
        <v>1.850319</v>
      </c>
      <c r="S21" s="20">
        <v>1.6484820000000002</v>
      </c>
      <c r="T21" s="20">
        <v>1.6454279999999997</v>
      </c>
      <c r="U21" s="20">
        <v>1.7799039999999999</v>
      </c>
      <c r="V21" s="20">
        <v>3.5112310000000004</v>
      </c>
      <c r="W21" s="20">
        <v>7.6951799999999988</v>
      </c>
      <c r="X21" s="20">
        <v>8.3813359999999992</v>
      </c>
    </row>
    <row r="22" spans="1:24" s="5" customFormat="1" ht="15.75" x14ac:dyDescent="0.25">
      <c r="A22" s="10"/>
      <c r="B22" s="43"/>
      <c r="C22" s="2"/>
      <c r="D22" s="9"/>
      <c r="E22" s="9"/>
      <c r="F22" s="55"/>
      <c r="G22" s="55"/>
      <c r="H22" s="55"/>
      <c r="I22" s="55"/>
      <c r="J22" s="20"/>
      <c r="K22" s="20"/>
      <c r="L22" s="20"/>
      <c r="M22" s="20"/>
      <c r="N22" s="20"/>
      <c r="O22" s="20"/>
      <c r="P22" s="20"/>
      <c r="Q22" s="20"/>
      <c r="R22" s="20"/>
      <c r="S22" s="20"/>
      <c r="T22" s="20"/>
      <c r="U22" s="20"/>
      <c r="V22" s="20"/>
      <c r="W22" s="20"/>
      <c r="X22" s="20"/>
    </row>
    <row r="23" spans="1:24" s="5" customFormat="1" ht="15.75" x14ac:dyDescent="0.25">
      <c r="A23" s="4">
        <v>924</v>
      </c>
      <c r="B23" s="1"/>
      <c r="C23" s="40" t="s">
        <v>49</v>
      </c>
      <c r="D23" s="2"/>
      <c r="E23" s="2"/>
      <c r="F23" s="56"/>
      <c r="G23" s="56"/>
      <c r="H23" s="56"/>
      <c r="I23" s="56"/>
      <c r="J23" s="20"/>
      <c r="K23" s="20"/>
      <c r="L23" s="20">
        <v>0.565855</v>
      </c>
      <c r="M23" s="20">
        <v>0.66974400000000012</v>
      </c>
      <c r="N23" s="20">
        <v>0.70686599999999988</v>
      </c>
      <c r="O23" s="20">
        <v>0.89972900000000022</v>
      </c>
      <c r="P23" s="20">
        <v>0.90104099999999987</v>
      </c>
      <c r="Q23" s="20">
        <v>1.0088810000000001</v>
      </c>
      <c r="R23" s="20">
        <v>1.0473090000000003</v>
      </c>
      <c r="S23" s="20">
        <v>1.1789940000000001</v>
      </c>
      <c r="T23" s="20">
        <v>1.0657660000000002</v>
      </c>
      <c r="U23" s="20">
        <v>1.2054960000000001</v>
      </c>
      <c r="V23" s="20">
        <v>2.5543660000000004</v>
      </c>
      <c r="W23" s="20">
        <v>7.7241759999999999</v>
      </c>
      <c r="X23" s="20">
        <v>8.2224470000000007</v>
      </c>
    </row>
    <row r="24" spans="1:24" s="5" customFormat="1" ht="15.75" x14ac:dyDescent="0.25">
      <c r="A24" s="4">
        <v>923</v>
      </c>
      <c r="B24" s="1"/>
      <c r="C24" s="68" t="s">
        <v>50</v>
      </c>
      <c r="D24" s="2"/>
      <c r="E24" s="2"/>
      <c r="F24" s="56"/>
      <c r="G24" s="56"/>
      <c r="H24" s="56"/>
      <c r="I24" s="56"/>
      <c r="J24" s="32"/>
      <c r="K24" s="32"/>
      <c r="L24" s="32">
        <v>1.6292337600000002</v>
      </c>
      <c r="M24" s="32">
        <v>1.7023909999999993</v>
      </c>
      <c r="N24" s="32">
        <v>2.2400010000000004</v>
      </c>
      <c r="O24" s="32">
        <v>2.0154389999999998</v>
      </c>
      <c r="P24" s="32">
        <v>2.3118630000000002</v>
      </c>
      <c r="Q24" s="32">
        <v>2.3136450000000002</v>
      </c>
      <c r="R24" s="32">
        <v>2.4516200000000001</v>
      </c>
      <c r="S24" s="32">
        <v>2.5981249999999996</v>
      </c>
      <c r="T24" s="32">
        <v>2.6909939999999999</v>
      </c>
      <c r="U24" s="32">
        <v>2.563689000000001</v>
      </c>
      <c r="V24" s="32">
        <v>4.0779430000000003</v>
      </c>
      <c r="W24" s="32">
        <v>28.700215000000007</v>
      </c>
      <c r="X24" s="32">
        <v>50.352308999999998</v>
      </c>
    </row>
    <row r="25" spans="1:24" s="5" customFormat="1" ht="15.75" x14ac:dyDescent="0.25">
      <c r="A25" s="73">
        <v>922</v>
      </c>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17" t="s">
        <v>84</v>
      </c>
      <c r="B26" s="17"/>
      <c r="C26" s="17"/>
      <c r="D26" s="17"/>
      <c r="E26" s="17"/>
      <c r="F26" s="2"/>
      <c r="G26" s="4"/>
      <c r="H26" s="4"/>
      <c r="I26" s="2"/>
      <c r="J26" s="2"/>
      <c r="K26" s="2"/>
      <c r="L26" s="2"/>
      <c r="M26" s="2"/>
      <c r="N26" s="2"/>
      <c r="O26" s="2"/>
      <c r="P26" s="2"/>
      <c r="Q26" s="2"/>
      <c r="R26" s="2"/>
      <c r="S26" s="2"/>
      <c r="T26" s="2"/>
      <c r="U26" s="2"/>
      <c r="V26" s="2"/>
      <c r="W26" s="2"/>
      <c r="X26" s="2"/>
    </row>
    <row r="27" spans="1:24" ht="30.75" customHeight="1" x14ac:dyDescent="0.2">
      <c r="A27" s="79" t="s">
        <v>129</v>
      </c>
      <c r="B27" s="8"/>
      <c r="C27" s="9"/>
      <c r="D27" s="9"/>
      <c r="E27" s="9"/>
      <c r="F27" s="9"/>
      <c r="G27" s="9"/>
      <c r="H27" s="9"/>
      <c r="I27" s="9"/>
      <c r="J27" s="9"/>
      <c r="K27" s="9"/>
      <c r="L27" s="9"/>
      <c r="M27" s="9"/>
      <c r="N27" s="9"/>
      <c r="O27" s="9"/>
      <c r="P27" s="9"/>
      <c r="Q27" s="9"/>
      <c r="R27" s="9"/>
      <c r="S27" s="9"/>
      <c r="T27" s="9"/>
      <c r="U27" s="9"/>
      <c r="V27" s="9"/>
      <c r="W27" s="9"/>
      <c r="X27" s="9"/>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5">
      <c r="A29" s="35"/>
      <c r="B29" s="35"/>
      <c r="C29" s="35"/>
      <c r="D29" s="35"/>
      <c r="E29" s="35"/>
      <c r="F29" s="35"/>
      <c r="G29" s="35"/>
      <c r="H29" s="35"/>
      <c r="I29" s="35"/>
      <c r="J29" s="35"/>
      <c r="K29" s="35"/>
      <c r="L29" s="20"/>
      <c r="M29" s="20"/>
      <c r="N29" s="20"/>
      <c r="O29" s="20"/>
      <c r="P29" s="20"/>
      <c r="Q29" s="20"/>
      <c r="R29" s="20"/>
      <c r="S29" s="20"/>
      <c r="T29" s="20"/>
      <c r="U29" s="20"/>
      <c r="V29" s="20"/>
      <c r="W29" s="20"/>
      <c r="X29" s="20"/>
    </row>
    <row r="30" spans="1:24" ht="15.75" x14ac:dyDescent="0.25">
      <c r="A30" s="94">
        <v>925</v>
      </c>
      <c r="B30" s="17"/>
      <c r="C30" s="18" t="s">
        <v>32</v>
      </c>
      <c r="D30" s="18"/>
      <c r="E30" s="18"/>
      <c r="F30" s="53" t="s">
        <v>162</v>
      </c>
      <c r="G30" s="53" t="s">
        <v>162</v>
      </c>
      <c r="H30" s="53" t="s">
        <v>162</v>
      </c>
      <c r="I30" s="53" t="s">
        <v>162</v>
      </c>
      <c r="J30" s="20" t="s">
        <v>162</v>
      </c>
      <c r="K30" s="20" t="s">
        <v>162</v>
      </c>
      <c r="L30" s="20">
        <v>17.515539144240698</v>
      </c>
      <c r="M30" s="20">
        <v>19.626722711323765</v>
      </c>
      <c r="N30" s="20">
        <v>21.103219694156277</v>
      </c>
      <c r="O30" s="20">
        <v>21.853255815346987</v>
      </c>
      <c r="P30" s="20">
        <v>23.446293871321075</v>
      </c>
      <c r="Q30" s="20">
        <v>23.958792400231349</v>
      </c>
      <c r="R30" s="20">
        <v>24.139341829496725</v>
      </c>
      <c r="S30" s="20">
        <v>24.217827072081487</v>
      </c>
      <c r="T30" s="20">
        <v>23.094272224517535</v>
      </c>
      <c r="U30" s="20">
        <v>23.725957972849343</v>
      </c>
      <c r="V30" s="20">
        <v>59.128565225489986</v>
      </c>
      <c r="W30" s="20">
        <v>180.63981900310262</v>
      </c>
      <c r="X30" s="20">
        <v>201.78144811999996</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65" t="s">
        <v>162</v>
      </c>
      <c r="G32" s="65" t="s">
        <v>162</v>
      </c>
      <c r="H32" s="65" t="s">
        <v>162</v>
      </c>
      <c r="I32" s="65" t="s">
        <v>162</v>
      </c>
      <c r="J32" s="23" t="s">
        <v>162</v>
      </c>
      <c r="K32" s="23" t="s">
        <v>162</v>
      </c>
      <c r="L32" s="23">
        <v>0</v>
      </c>
      <c r="M32" s="23">
        <v>0</v>
      </c>
      <c r="N32" s="23">
        <v>0</v>
      </c>
      <c r="O32" s="23">
        <v>0</v>
      </c>
      <c r="P32" s="23">
        <v>0</v>
      </c>
      <c r="Q32" s="23">
        <v>0</v>
      </c>
      <c r="R32" s="23">
        <v>0</v>
      </c>
      <c r="S32" s="23">
        <v>0</v>
      </c>
      <c r="T32" s="23">
        <v>0</v>
      </c>
      <c r="U32" s="23">
        <v>0</v>
      </c>
      <c r="V32" s="23">
        <v>0</v>
      </c>
      <c r="W32" s="23">
        <v>0</v>
      </c>
      <c r="X32" s="23">
        <v>0</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t="s">
        <v>162</v>
      </c>
      <c r="G34" s="56" t="s">
        <v>162</v>
      </c>
      <c r="H34" s="56" t="s">
        <v>162</v>
      </c>
      <c r="I34" s="56" t="s">
        <v>162</v>
      </c>
      <c r="J34" s="20" t="s">
        <v>162</v>
      </c>
      <c r="K34" s="20" t="s">
        <v>162</v>
      </c>
      <c r="L34" s="20">
        <v>15.338398955306824</v>
      </c>
      <c r="M34" s="20">
        <v>17.397219839213705</v>
      </c>
      <c r="N34" s="20">
        <v>18.259328187864874</v>
      </c>
      <c r="O34" s="20">
        <v>19.363994561907671</v>
      </c>
      <c r="P34" s="20">
        <v>20.666289073245068</v>
      </c>
      <c r="Q34" s="20">
        <v>21.255748502024289</v>
      </c>
      <c r="R34" s="20">
        <v>21.34523643568043</v>
      </c>
      <c r="S34" s="20">
        <v>21.331370812662936</v>
      </c>
      <c r="T34" s="20">
        <v>20.185151798944631</v>
      </c>
      <c r="U34" s="20">
        <v>21.003189184534012</v>
      </c>
      <c r="V34" s="20">
        <v>54.866377558623256</v>
      </c>
      <c r="W34" s="20">
        <v>151.24876882363674</v>
      </c>
      <c r="X34" s="20">
        <v>150.92561602999999</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t="s">
        <v>162</v>
      </c>
      <c r="G36" s="56" t="s">
        <v>162</v>
      </c>
      <c r="H36" s="56" t="s">
        <v>162</v>
      </c>
      <c r="I36" s="56" t="s">
        <v>162</v>
      </c>
      <c r="J36" s="20" t="s">
        <v>162</v>
      </c>
      <c r="K36" s="20" t="s">
        <v>162</v>
      </c>
      <c r="L36" s="20">
        <v>14.582248615278774</v>
      </c>
      <c r="M36" s="20">
        <v>16.520102789382918</v>
      </c>
      <c r="N36" s="20">
        <v>17.361895457483868</v>
      </c>
      <c r="O36" s="20">
        <v>18.252742602262302</v>
      </c>
      <c r="P36" s="20">
        <v>19.582791347271169</v>
      </c>
      <c r="Q36" s="20">
        <v>20.077067403123195</v>
      </c>
      <c r="R36" s="20">
        <v>20.151620897427218</v>
      </c>
      <c r="S36" s="20">
        <v>20.021535985194316</v>
      </c>
      <c r="T36" s="20">
        <v>19.03299700429212</v>
      </c>
      <c r="U36" s="20">
        <v>19.722890800744487</v>
      </c>
      <c r="V36" s="20">
        <v>52.196603296976214</v>
      </c>
      <c r="W36" s="20">
        <v>143.33866625433453</v>
      </c>
      <c r="X36" s="20">
        <v>142.62094456</v>
      </c>
    </row>
    <row r="37" spans="1:24" ht="15.75" x14ac:dyDescent="0.25">
      <c r="A37" s="10"/>
      <c r="B37" s="43"/>
      <c r="C37" s="25"/>
      <c r="D37" s="9"/>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66" t="s">
        <v>162</v>
      </c>
      <c r="G38" s="66" t="s">
        <v>162</v>
      </c>
      <c r="H38" s="66" t="s">
        <v>162</v>
      </c>
      <c r="I38" s="66" t="s">
        <v>162</v>
      </c>
      <c r="J38" s="20" t="s">
        <v>162</v>
      </c>
      <c r="K38" s="20" t="s">
        <v>162</v>
      </c>
      <c r="L38" s="20">
        <v>0.36967587520838308</v>
      </c>
      <c r="M38" s="20">
        <v>0.39676691173610301</v>
      </c>
      <c r="N38" s="20">
        <v>0.44392618757306451</v>
      </c>
      <c r="O38" s="20">
        <v>0.51711258942219496</v>
      </c>
      <c r="P38" s="20">
        <v>0.63533968711305833</v>
      </c>
      <c r="Q38" s="20">
        <v>0.58073890109890103</v>
      </c>
      <c r="R38" s="20">
        <v>0.64468589483186634</v>
      </c>
      <c r="S38" s="20">
        <v>0.62865392526756947</v>
      </c>
      <c r="T38" s="20">
        <v>0.63469992614554682</v>
      </c>
      <c r="U38" s="20">
        <v>0.79603280791596132</v>
      </c>
      <c r="V38" s="20">
        <v>1.9845913653579486</v>
      </c>
      <c r="W38" s="20">
        <v>7.4733998945511306</v>
      </c>
      <c r="X38" s="20">
        <v>7.0892920100000003</v>
      </c>
    </row>
    <row r="39" spans="1:24" ht="15.75" x14ac:dyDescent="0.25">
      <c r="A39" s="4" t="s">
        <v>37</v>
      </c>
      <c r="B39" s="4"/>
      <c r="C39" s="40" t="s">
        <v>166</v>
      </c>
      <c r="D39" s="2"/>
      <c r="E39" s="2"/>
      <c r="F39" s="66" t="s">
        <v>162</v>
      </c>
      <c r="G39" s="66" t="s">
        <v>162</v>
      </c>
      <c r="H39" s="66" t="s">
        <v>162</v>
      </c>
      <c r="I39" s="66" t="s">
        <v>162</v>
      </c>
      <c r="J39" s="20" t="s">
        <v>162</v>
      </c>
      <c r="K39" s="20" t="s">
        <v>162</v>
      </c>
      <c r="L39" s="20">
        <v>1.6316386838136065</v>
      </c>
      <c r="M39" s="20">
        <v>1.8233859463699904</v>
      </c>
      <c r="N39" s="20">
        <v>2.1158028921599441</v>
      </c>
      <c r="O39" s="20">
        <v>2.3320668419443593</v>
      </c>
      <c r="P39" s="20">
        <v>2.6371435856986376</v>
      </c>
      <c r="Q39" s="20">
        <v>2.6455994910352807</v>
      </c>
      <c r="R39" s="20">
        <v>2.6198419176258181</v>
      </c>
      <c r="S39" s="20">
        <v>2.293276930184466</v>
      </c>
      <c r="T39" s="20">
        <v>2.2026868999325671</v>
      </c>
      <c r="U39" s="20">
        <v>2.2263363547461066</v>
      </c>
      <c r="V39" s="20">
        <v>5.3946358217604571</v>
      </c>
      <c r="W39" s="20">
        <v>18.225853791089566</v>
      </c>
      <c r="X39" s="20">
        <v>18.164254100000001</v>
      </c>
    </row>
    <row r="40" spans="1:24" ht="15.75" x14ac:dyDescent="0.25">
      <c r="A40" s="4" t="s">
        <v>38</v>
      </c>
      <c r="B40" s="4"/>
      <c r="C40" s="40" t="s">
        <v>39</v>
      </c>
      <c r="D40" s="2"/>
      <c r="E40" s="2"/>
      <c r="F40" s="66" t="s">
        <v>162</v>
      </c>
      <c r="G40" s="66" t="s">
        <v>162</v>
      </c>
      <c r="H40" s="66" t="s">
        <v>162</v>
      </c>
      <c r="I40" s="66" t="s">
        <v>162</v>
      </c>
      <c r="J40" s="20" t="s">
        <v>162</v>
      </c>
      <c r="K40" s="20" t="s">
        <v>162</v>
      </c>
      <c r="L40" s="20">
        <v>1.0322706857452835</v>
      </c>
      <c r="M40" s="20">
        <v>1.2677548916637493</v>
      </c>
      <c r="N40" s="20">
        <v>1.1886448815255239</v>
      </c>
      <c r="O40" s="20">
        <v>1.3540830082543565</v>
      </c>
      <c r="P40" s="20">
        <v>1.475823899895228</v>
      </c>
      <c r="Q40" s="20">
        <v>1.5276702718334298</v>
      </c>
      <c r="R40" s="20">
        <v>1.5994937598736174</v>
      </c>
      <c r="S40" s="20">
        <v>1.7599359153457779</v>
      </c>
      <c r="T40" s="20">
        <v>1.6545971412974836</v>
      </c>
      <c r="U40" s="20">
        <v>1.7366691868473905</v>
      </c>
      <c r="V40" s="20">
        <v>3.8114231429931498</v>
      </c>
      <c r="W40" s="20">
        <v>10.663080171557192</v>
      </c>
      <c r="X40" s="20">
        <v>10.755228409999999</v>
      </c>
    </row>
    <row r="41" spans="1:24" ht="15.75" x14ac:dyDescent="0.25">
      <c r="A41" s="4" t="s">
        <v>40</v>
      </c>
      <c r="B41" s="4"/>
      <c r="C41" s="40" t="s">
        <v>41</v>
      </c>
      <c r="D41" s="2"/>
      <c r="E41" s="2"/>
      <c r="F41" s="66" t="s">
        <v>162</v>
      </c>
      <c r="G41" s="66" t="s">
        <v>162</v>
      </c>
      <c r="H41" s="66" t="s">
        <v>162</v>
      </c>
      <c r="I41" s="66" t="s">
        <v>162</v>
      </c>
      <c r="J41" s="20" t="s">
        <v>162</v>
      </c>
      <c r="K41" s="20" t="s">
        <v>162</v>
      </c>
      <c r="L41" s="20">
        <v>0.67630692823688199</v>
      </c>
      <c r="M41" s="20">
        <v>0.63839632525511869</v>
      </c>
      <c r="N41" s="20">
        <v>0.75881655613238985</v>
      </c>
      <c r="O41" s="20">
        <v>0.82206280648119834</v>
      </c>
      <c r="P41" s="20">
        <v>0.88822448566530143</v>
      </c>
      <c r="Q41" s="20">
        <v>0.92543455176402556</v>
      </c>
      <c r="R41" s="20">
        <v>1.0550568043331074</v>
      </c>
      <c r="S41" s="20">
        <v>0.95889951711014054</v>
      </c>
      <c r="T41" s="20">
        <v>0.89198739122523452</v>
      </c>
      <c r="U41" s="20">
        <v>0.95523773394041989</v>
      </c>
      <c r="V41" s="20">
        <v>1.9048095804789205</v>
      </c>
      <c r="W41" s="20">
        <v>6.477321112079979</v>
      </c>
      <c r="X41" s="20">
        <v>7.4322566999999999</v>
      </c>
    </row>
    <row r="42" spans="1:24" ht="15.75" x14ac:dyDescent="0.25">
      <c r="A42" s="4" t="s">
        <v>42</v>
      </c>
      <c r="B42" s="4"/>
      <c r="C42" s="40" t="s">
        <v>43</v>
      </c>
      <c r="D42" s="2"/>
      <c r="E42" s="2"/>
      <c r="F42" s="66" t="s">
        <v>162</v>
      </c>
      <c r="G42" s="66" t="s">
        <v>162</v>
      </c>
      <c r="H42" s="66" t="s">
        <v>162</v>
      </c>
      <c r="I42" s="66" t="s">
        <v>162</v>
      </c>
      <c r="J42" s="20" t="s">
        <v>162</v>
      </c>
      <c r="K42" s="20" t="s">
        <v>162</v>
      </c>
      <c r="L42" s="20">
        <v>1.0304411080680587</v>
      </c>
      <c r="M42" s="20">
        <v>1.6096522218332232</v>
      </c>
      <c r="N42" s="20">
        <v>1.6473149260241604</v>
      </c>
      <c r="O42" s="20">
        <v>1.7950848878018952</v>
      </c>
      <c r="P42" s="20">
        <v>1.7650372892656441</v>
      </c>
      <c r="Q42" s="20">
        <v>1.9684403470213994</v>
      </c>
      <c r="R42" s="20">
        <v>1.875458993455202</v>
      </c>
      <c r="S42" s="20">
        <v>2.2387612494637614</v>
      </c>
      <c r="T42" s="20">
        <v>2.1152433664786412</v>
      </c>
      <c r="U42" s="20">
        <v>2.1848144039369495</v>
      </c>
      <c r="V42" s="20">
        <v>4.4136594469855321</v>
      </c>
      <c r="W42" s="20">
        <v>12.336556141382596</v>
      </c>
      <c r="X42" s="20">
        <v>13.2246673</v>
      </c>
    </row>
    <row r="43" spans="1:24" ht="15.75" x14ac:dyDescent="0.25">
      <c r="A43" s="4" t="s">
        <v>44</v>
      </c>
      <c r="B43" s="4"/>
      <c r="C43" s="40" t="s">
        <v>167</v>
      </c>
      <c r="D43" s="2"/>
      <c r="E43" s="2"/>
      <c r="F43" s="66" t="s">
        <v>162</v>
      </c>
      <c r="G43" s="66" t="s">
        <v>162</v>
      </c>
      <c r="H43" s="66" t="s">
        <v>162</v>
      </c>
      <c r="I43" s="66" t="s">
        <v>162</v>
      </c>
      <c r="J43" s="20" t="s">
        <v>162</v>
      </c>
      <c r="K43" s="20" t="s">
        <v>162</v>
      </c>
      <c r="L43" s="20">
        <v>1.5144426973353446</v>
      </c>
      <c r="M43" s="20">
        <v>1.7487100789668188</v>
      </c>
      <c r="N43" s="20">
        <v>1.7391705519491927</v>
      </c>
      <c r="O43" s="20">
        <v>1.7022801222867625</v>
      </c>
      <c r="P43" s="20">
        <v>1.8700617890989615</v>
      </c>
      <c r="Q43" s="20">
        <v>1.8704312087912089</v>
      </c>
      <c r="R43" s="20">
        <v>1.9531683501466937</v>
      </c>
      <c r="S43" s="20">
        <v>1.9842287731957629</v>
      </c>
      <c r="T43" s="20">
        <v>1.779132723944898</v>
      </c>
      <c r="U43" s="20">
        <v>1.8618860766148959</v>
      </c>
      <c r="V43" s="20">
        <v>3.5993099737152554</v>
      </c>
      <c r="W43" s="20">
        <v>9.5257799870216786</v>
      </c>
      <c r="X43" s="20">
        <v>10.015849830000001</v>
      </c>
    </row>
    <row r="44" spans="1:24" ht="15.75" x14ac:dyDescent="0.25">
      <c r="A44" s="4" t="s">
        <v>45</v>
      </c>
      <c r="B44" s="4"/>
      <c r="C44" s="40" t="s">
        <v>46</v>
      </c>
      <c r="D44" s="2"/>
      <c r="E44" s="2"/>
      <c r="F44" s="66" t="s">
        <v>162</v>
      </c>
      <c r="G44" s="66" t="s">
        <v>162</v>
      </c>
      <c r="H44" s="66" t="s">
        <v>162</v>
      </c>
      <c r="I44" s="66" t="s">
        <v>162</v>
      </c>
      <c r="J44" s="20" t="s">
        <v>162</v>
      </c>
      <c r="K44" s="20" t="s">
        <v>162</v>
      </c>
      <c r="L44" s="20">
        <v>4.4418476264189897</v>
      </c>
      <c r="M44" s="20">
        <v>4.652531126411743</v>
      </c>
      <c r="N44" s="20">
        <v>4.9897768154563638</v>
      </c>
      <c r="O44" s="20">
        <v>5.0474799095077953</v>
      </c>
      <c r="P44" s="20">
        <v>5.3227848961805879</v>
      </c>
      <c r="Q44" s="20">
        <v>5.4896893927125507</v>
      </c>
      <c r="R44" s="20">
        <v>5.2212965470548403</v>
      </c>
      <c r="S44" s="20">
        <v>5.1550050708935125</v>
      </c>
      <c r="T44" s="20">
        <v>4.9547814978539391</v>
      </c>
      <c r="U44" s="20">
        <v>5.1188612708861285</v>
      </c>
      <c r="V44" s="20">
        <v>21.150370345841008</v>
      </c>
      <c r="W44" s="20">
        <v>56.576341096668216</v>
      </c>
      <c r="X44" s="20">
        <v>52.611515090000005</v>
      </c>
    </row>
    <row r="45" spans="1:24" ht="15.75" x14ac:dyDescent="0.25">
      <c r="A45" s="4" t="s">
        <v>47</v>
      </c>
      <c r="B45" s="4"/>
      <c r="C45" s="40" t="s">
        <v>168</v>
      </c>
      <c r="D45" s="2"/>
      <c r="E45" s="2"/>
      <c r="F45" s="66" t="s">
        <v>162</v>
      </c>
      <c r="G45" s="66" t="s">
        <v>162</v>
      </c>
      <c r="H45" s="66" t="s">
        <v>162</v>
      </c>
      <c r="I45" s="66" t="s">
        <v>162</v>
      </c>
      <c r="J45" s="20" t="s">
        <v>162</v>
      </c>
      <c r="K45" s="20" t="s">
        <v>162</v>
      </c>
      <c r="L45" s="20">
        <v>2.5373748318382687</v>
      </c>
      <c r="M45" s="20">
        <v>2.8294484511352294</v>
      </c>
      <c r="N45" s="20">
        <v>2.8546351649843502</v>
      </c>
      <c r="O45" s="20">
        <v>3.0848456863344542</v>
      </c>
      <c r="P45" s="20">
        <v>3.112587389275169</v>
      </c>
      <c r="Q45" s="20">
        <v>3.2726990861769814</v>
      </c>
      <c r="R45" s="20">
        <v>3.073814533965245</v>
      </c>
      <c r="S45" s="20">
        <v>3.1713495616592047</v>
      </c>
      <c r="T45" s="20">
        <v>3.0210650561400874</v>
      </c>
      <c r="U45" s="20">
        <v>2.9527039190738074</v>
      </c>
      <c r="V45" s="20">
        <v>6.267932446136971</v>
      </c>
      <c r="W45" s="20">
        <v>14.179925445622855</v>
      </c>
      <c r="X45" s="20">
        <v>14.862731760000001</v>
      </c>
    </row>
    <row r="46" spans="1:24" ht="15.75" x14ac:dyDescent="0.25">
      <c r="A46" s="4" t="s">
        <v>48</v>
      </c>
      <c r="B46" s="4"/>
      <c r="C46" s="40" t="s">
        <v>169</v>
      </c>
      <c r="D46" s="2"/>
      <c r="E46" s="2"/>
      <c r="F46" s="66" t="s">
        <v>162</v>
      </c>
      <c r="G46" s="66" t="s">
        <v>162</v>
      </c>
      <c r="H46" s="66" t="s">
        <v>162</v>
      </c>
      <c r="I46" s="66" t="s">
        <v>162</v>
      </c>
      <c r="J46" s="20" t="s">
        <v>162</v>
      </c>
      <c r="K46" s="20" t="s">
        <v>162</v>
      </c>
      <c r="L46" s="20">
        <v>1.3482501786139558</v>
      </c>
      <c r="M46" s="20">
        <v>1.553456836010944</v>
      </c>
      <c r="N46" s="20">
        <v>1.6238074816788808</v>
      </c>
      <c r="O46" s="20">
        <v>1.5977267502292873</v>
      </c>
      <c r="P46" s="20">
        <v>1.8757883250785785</v>
      </c>
      <c r="Q46" s="20">
        <v>1.7963641526894154</v>
      </c>
      <c r="R46" s="20">
        <v>2.1088040961408261</v>
      </c>
      <c r="S46" s="20">
        <v>1.8314250420741167</v>
      </c>
      <c r="T46" s="20">
        <v>1.7788030012737213</v>
      </c>
      <c r="U46" s="20">
        <v>1.8903490467828261</v>
      </c>
      <c r="V46" s="20">
        <v>3.6698711737069774</v>
      </c>
      <c r="W46" s="20">
        <v>7.8804086143613228</v>
      </c>
      <c r="X46" s="20">
        <v>8.4651493599999998</v>
      </c>
    </row>
    <row r="47" spans="1:24" ht="15.75" x14ac:dyDescent="0.25">
      <c r="A47" s="10"/>
      <c r="B47" s="43"/>
      <c r="C47" s="2"/>
      <c r="D47" s="9"/>
      <c r="E47" s="9"/>
      <c r="F47" s="55" t="s">
        <v>162</v>
      </c>
      <c r="G47" s="55" t="s">
        <v>162</v>
      </c>
      <c r="H47" s="55" t="s">
        <v>162</v>
      </c>
      <c r="I47" s="55"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56" t="s">
        <v>162</v>
      </c>
      <c r="G48" s="56" t="s">
        <v>162</v>
      </c>
      <c r="H48" s="56" t="s">
        <v>162</v>
      </c>
      <c r="I48" s="56" t="s">
        <v>162</v>
      </c>
      <c r="J48" s="20" t="s">
        <v>162</v>
      </c>
      <c r="K48" s="20" t="s">
        <v>162</v>
      </c>
      <c r="L48" s="20">
        <v>0.75615034002804915</v>
      </c>
      <c r="M48" s="20">
        <v>0.87711704983078564</v>
      </c>
      <c r="N48" s="20">
        <v>0.8974327303810038</v>
      </c>
      <c r="O48" s="20">
        <v>1.1112519596453685</v>
      </c>
      <c r="P48" s="20">
        <v>1.083497725973902</v>
      </c>
      <c r="Q48" s="20">
        <v>1.1786810989010992</v>
      </c>
      <c r="R48" s="20">
        <v>1.1936155382532163</v>
      </c>
      <c r="S48" s="20">
        <v>1.3098348274686233</v>
      </c>
      <c r="T48" s="20">
        <v>1.1521547946525097</v>
      </c>
      <c r="U48" s="20">
        <v>1.2802983837895245</v>
      </c>
      <c r="V48" s="20">
        <v>2.6697742616470399</v>
      </c>
      <c r="W48" s="20">
        <v>7.9101025693022118</v>
      </c>
      <c r="X48" s="20">
        <v>8.3046714700000006</v>
      </c>
    </row>
    <row r="49" spans="1:24" ht="15.75" x14ac:dyDescent="0.25">
      <c r="A49" s="4">
        <v>923</v>
      </c>
      <c r="B49" s="1"/>
      <c r="C49" s="40" t="s">
        <v>50</v>
      </c>
      <c r="D49" s="2"/>
      <c r="E49" s="2"/>
      <c r="F49" s="56" t="s">
        <v>162</v>
      </c>
      <c r="G49" s="56" t="s">
        <v>162</v>
      </c>
      <c r="H49" s="56" t="s">
        <v>162</v>
      </c>
      <c r="I49" s="56" t="s">
        <v>162</v>
      </c>
      <c r="J49" s="20" t="s">
        <v>162</v>
      </c>
      <c r="K49" s="20" t="s">
        <v>162</v>
      </c>
      <c r="L49" s="20">
        <v>2.177140188933874</v>
      </c>
      <c r="M49" s="20">
        <v>2.2295028721100603</v>
      </c>
      <c r="N49" s="20">
        <v>2.8438915062914041</v>
      </c>
      <c r="O49" s="20">
        <v>2.4892612534393148</v>
      </c>
      <c r="P49" s="20">
        <v>2.7800047980760074</v>
      </c>
      <c r="Q49" s="20">
        <v>2.7030438982070564</v>
      </c>
      <c r="R49" s="20">
        <v>2.7941053938162943</v>
      </c>
      <c r="S49" s="20">
        <v>2.8864562594185519</v>
      </c>
      <c r="T49" s="20">
        <v>2.9091204255729068</v>
      </c>
      <c r="U49" s="20">
        <v>2.7227687883153355</v>
      </c>
      <c r="V49" s="20">
        <v>4.2621876668667351</v>
      </c>
      <c r="W49" s="20">
        <v>29.391050179465864</v>
      </c>
      <c r="X49" s="20">
        <v>50.85583209</v>
      </c>
    </row>
    <row r="50" spans="1:24" ht="15.75" x14ac:dyDescent="0.25">
      <c r="A50" s="73">
        <v>922</v>
      </c>
      <c r="B50" s="73"/>
      <c r="C50" s="69" t="s">
        <v>51</v>
      </c>
      <c r="D50" s="69"/>
      <c r="E50" s="69"/>
      <c r="F50" s="70"/>
      <c r="G50" s="70"/>
      <c r="H50" s="70"/>
      <c r="I50" s="70"/>
      <c r="J50" s="71"/>
      <c r="K50" s="71"/>
      <c r="L50" s="71"/>
      <c r="M50" s="71"/>
      <c r="N50" s="71"/>
      <c r="O50" s="71"/>
      <c r="P50" s="71"/>
      <c r="Q50" s="71"/>
      <c r="R50" s="71"/>
      <c r="S50" s="71"/>
      <c r="T50" s="71"/>
      <c r="U50" s="71"/>
      <c r="V50" s="71"/>
      <c r="W50" s="71"/>
      <c r="X50" s="71"/>
    </row>
  </sheetData>
  <conditionalFormatting sqref="F6:V6">
    <cfRule type="cellIs" dxfId="262" priority="12" stopIfTrue="1" operator="equal">
      <formula>TRUE</formula>
    </cfRule>
    <cfRule type="cellIs" dxfId="261" priority="13" stopIfTrue="1" operator="equal">
      <formula>FALSE</formula>
    </cfRule>
  </conditionalFormatting>
  <conditionalFormatting sqref="L4:X4">
    <cfRule type="cellIs" dxfId="260" priority="16" stopIfTrue="1" operator="equal">
      <formula>TRUE</formula>
    </cfRule>
    <cfRule type="cellIs" dxfId="259" priority="17" stopIfTrue="1" operator="notEqual">
      <formula>TRUE</formula>
    </cfRule>
  </conditionalFormatting>
  <conditionalFormatting sqref="F2:X2">
    <cfRule type="cellIs" dxfId="258" priority="18" stopIfTrue="1" operator="equal">
      <formula>FALSE</formula>
    </cfRule>
  </conditionalFormatting>
  <conditionalFormatting sqref="W6:X6">
    <cfRule type="cellIs" dxfId="257" priority="10" stopIfTrue="1" operator="equal">
      <formula>TRUE</formula>
    </cfRule>
    <cfRule type="cellIs" dxfId="256" priority="11" stopIfTrue="1" operator="equal">
      <formula>FALSE</formula>
    </cfRule>
  </conditionalFormatting>
  <conditionalFormatting sqref="F27:X27">
    <cfRule type="cellIs" dxfId="255" priority="9" stopIfTrue="1" operator="equal">
      <formula>FALSE</formula>
    </cfRule>
  </conditionalFormatting>
  <conditionalFormatting sqref="F31:X31">
    <cfRule type="cellIs" dxfId="254" priority="1" stopIfTrue="1" operator="equal">
      <formula>TRUE</formula>
    </cfRule>
    <cfRule type="cellIs" dxfId="253" priority="2" stopIfTrue="1" operator="equal">
      <formula>FALSE</formula>
    </cfRule>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G1" sqref="G1"/>
    </sheetView>
  </sheetViews>
  <sheetFormatPr defaultRowHeight="15" x14ac:dyDescent="0.2"/>
  <cols>
    <col min="1" max="4" width="8.88671875" style="30"/>
    <col min="5" max="5" width="22.6640625" style="30" customWidth="1"/>
    <col min="6" max="16384" width="8.88671875" style="30"/>
  </cols>
  <sheetData>
    <row r="1" spans="1:24" s="2" customFormat="1" ht="39" customHeight="1" x14ac:dyDescent="0.25">
      <c r="A1" s="17" t="s">
        <v>85</v>
      </c>
      <c r="B1" s="8"/>
      <c r="C1" s="26"/>
      <c r="D1" s="26"/>
      <c r="E1" s="26"/>
      <c r="G1" s="4"/>
      <c r="H1" s="4"/>
    </row>
    <row r="2" spans="1:24" s="80" customFormat="1" ht="30.75" customHeight="1" x14ac:dyDescent="0.2">
      <c r="A2" s="79" t="s">
        <v>2</v>
      </c>
      <c r="B2" s="8"/>
      <c r="C2" s="26"/>
      <c r="D2" s="26"/>
      <c r="E2" s="26"/>
      <c r="F2" s="26"/>
      <c r="G2" s="26"/>
      <c r="H2" s="26"/>
      <c r="I2" s="26"/>
      <c r="J2" s="26"/>
      <c r="K2" s="26"/>
      <c r="L2" s="26"/>
      <c r="M2" s="26"/>
      <c r="N2" s="26"/>
      <c r="O2" s="26"/>
      <c r="P2" s="26"/>
      <c r="Q2" s="26"/>
      <c r="R2" s="26"/>
      <c r="S2" s="26"/>
      <c r="T2" s="26"/>
      <c r="U2" s="26"/>
      <c r="V2" s="26"/>
      <c r="W2" s="26"/>
      <c r="X2" s="26"/>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53"/>
      <c r="G5" s="53"/>
      <c r="H5" s="53"/>
      <c r="I5" s="53"/>
      <c r="J5" s="20"/>
      <c r="K5" s="20"/>
      <c r="L5" s="20"/>
      <c r="M5" s="20"/>
      <c r="N5" s="20"/>
      <c r="O5" s="20"/>
      <c r="P5" s="20"/>
      <c r="Q5" s="20"/>
      <c r="R5" s="20">
        <f t="shared" ref="R5:X5" si="0">SUM(R11,R23:R24,R7)</f>
        <v>127.18792895</v>
      </c>
      <c r="S5" s="20">
        <f t="shared" si="0"/>
        <v>1267.3993002300001</v>
      </c>
      <c r="T5" s="20">
        <f t="shared" si="0"/>
        <v>2231.7483619000013</v>
      </c>
      <c r="U5" s="20">
        <f t="shared" si="0"/>
        <v>3554.1022156099948</v>
      </c>
      <c r="V5" s="20">
        <f t="shared" si="0"/>
        <v>6779.6544881599993</v>
      </c>
      <c r="W5" s="20">
        <f t="shared" si="0"/>
        <v>10437.36192811</v>
      </c>
      <c r="X5" s="20">
        <f t="shared" si="0"/>
        <v>12827.382157969991</v>
      </c>
    </row>
    <row r="6" spans="1:24" s="5" customFormat="1" ht="15.75" x14ac:dyDescent="0.25">
      <c r="A6" s="94"/>
      <c r="B6" s="17"/>
      <c r="C6" s="18"/>
      <c r="D6" s="18"/>
      <c r="E6" s="18"/>
      <c r="F6" s="56"/>
      <c r="G6" s="56"/>
      <c r="H6" s="56"/>
      <c r="I6" s="56"/>
      <c r="J6" s="64"/>
      <c r="K6" s="64"/>
      <c r="L6" s="64"/>
      <c r="M6" s="64"/>
      <c r="N6" s="64"/>
      <c r="O6" s="64"/>
      <c r="P6" s="64"/>
      <c r="Q6" s="64"/>
      <c r="R6" s="64"/>
      <c r="S6" s="64"/>
      <c r="T6" s="64"/>
      <c r="U6" s="64"/>
      <c r="V6" s="64"/>
      <c r="W6" s="64"/>
      <c r="X6" s="64"/>
    </row>
    <row r="7" spans="1:24" s="5" customFormat="1" ht="15.75" x14ac:dyDescent="0.25">
      <c r="A7" s="4"/>
      <c r="B7" s="4"/>
      <c r="C7" s="2" t="s">
        <v>33</v>
      </c>
      <c r="D7" s="2"/>
      <c r="E7" s="2"/>
      <c r="F7" s="65"/>
      <c r="G7" s="65"/>
      <c r="H7" s="65"/>
      <c r="I7" s="65"/>
      <c r="J7" s="23"/>
      <c r="K7" s="23"/>
      <c r="L7" s="23"/>
      <c r="M7" s="23"/>
      <c r="N7" s="23"/>
      <c r="O7" s="23"/>
      <c r="P7" s="23"/>
      <c r="Q7" s="23"/>
      <c r="R7" s="23">
        <f>'2008-09'!$S7</f>
        <v>2.4244544775759685E-2</v>
      </c>
      <c r="S7" s="23">
        <f>'2009-10'!$S7</f>
        <v>0.49113380543421603</v>
      </c>
      <c r="T7" s="23">
        <f>'2010-11'!$S7</f>
        <v>1.0931583540805547</v>
      </c>
      <c r="U7" s="23">
        <f>'2011-12'!$S7</f>
        <v>2.6166438237862635</v>
      </c>
      <c r="V7" s="23">
        <f>'2012-13'!$S7</f>
        <v>10.362282313574157</v>
      </c>
      <c r="W7" s="23">
        <f>'2013-14'!$S7</f>
        <v>21.796001639175817</v>
      </c>
      <c r="X7" s="23">
        <f>'2014-15'!$S7</f>
        <v>24.000351111014282</v>
      </c>
    </row>
    <row r="8" spans="1:24" s="5" customFormat="1" ht="15.75" x14ac:dyDescent="0.25">
      <c r="A8" s="8"/>
      <c r="B8" s="25"/>
      <c r="C8" s="18"/>
      <c r="D8" s="26"/>
      <c r="E8" s="26"/>
      <c r="F8" s="55"/>
      <c r="G8" s="55"/>
      <c r="H8" s="55"/>
      <c r="I8" s="55"/>
      <c r="J8" s="20"/>
      <c r="K8" s="20"/>
      <c r="L8" s="20"/>
      <c r="M8" s="20"/>
      <c r="N8" s="20"/>
      <c r="O8" s="20"/>
      <c r="P8" s="20"/>
      <c r="Q8" s="20"/>
      <c r="R8" s="20"/>
      <c r="S8" s="20"/>
      <c r="T8" s="20"/>
      <c r="U8" s="20"/>
      <c r="V8" s="20"/>
      <c r="W8" s="20"/>
      <c r="X8" s="20"/>
    </row>
    <row r="9" spans="1:24" s="5" customFormat="1" ht="15.75" x14ac:dyDescent="0.25">
      <c r="A9" s="94">
        <v>941</v>
      </c>
      <c r="B9" s="17"/>
      <c r="C9" s="18" t="s">
        <v>34</v>
      </c>
      <c r="D9" s="18"/>
      <c r="E9" s="18"/>
      <c r="F9" s="56"/>
      <c r="G9" s="56"/>
      <c r="H9" s="56"/>
      <c r="I9" s="56"/>
      <c r="J9" s="20"/>
      <c r="K9" s="20"/>
      <c r="L9" s="20"/>
      <c r="M9" s="20"/>
      <c r="N9" s="20"/>
      <c r="O9" s="20"/>
      <c r="P9" s="20"/>
      <c r="Q9" s="20"/>
      <c r="R9" s="20">
        <f t="shared" ref="R9:X9" si="1">SUM(R11,R23)</f>
        <v>113.39215614962947</v>
      </c>
      <c r="S9" s="20">
        <f t="shared" si="1"/>
        <v>1137.204388660537</v>
      </c>
      <c r="T9" s="20">
        <f t="shared" si="1"/>
        <v>2006.5796429925053</v>
      </c>
      <c r="U9" s="20">
        <f t="shared" si="1"/>
        <v>3170.7275963365601</v>
      </c>
      <c r="V9" s="20">
        <f t="shared" si="1"/>
        <v>6016.850307047599</v>
      </c>
      <c r="W9" s="20">
        <f t="shared" si="1"/>
        <v>9205.4262095459835</v>
      </c>
      <c r="X9" s="20">
        <f t="shared" si="1"/>
        <v>11370.583755171643</v>
      </c>
    </row>
    <row r="10" spans="1:24" s="5" customFormat="1" ht="15.75" x14ac:dyDescent="0.25">
      <c r="A10" s="8"/>
      <c r="B10" s="25"/>
      <c r="C10" s="26"/>
      <c r="D10" s="26"/>
      <c r="E10" s="26"/>
      <c r="F10" s="55"/>
      <c r="G10" s="55"/>
      <c r="H10" s="55"/>
      <c r="I10" s="55"/>
      <c r="J10" s="20"/>
      <c r="K10" s="20"/>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56"/>
      <c r="G11" s="56"/>
      <c r="H11" s="56"/>
      <c r="I11" s="56"/>
      <c r="J11" s="20"/>
      <c r="K11" s="20"/>
      <c r="L11" s="20"/>
      <c r="M11" s="20"/>
      <c r="N11" s="20"/>
      <c r="O11" s="20"/>
      <c r="P11" s="20"/>
      <c r="Q11" s="20"/>
      <c r="R11" s="20">
        <f t="shared" ref="R11:X11" si="2">SUM(R13:R21)</f>
        <v>104.49844931030628</v>
      </c>
      <c r="S11" s="20">
        <f t="shared" si="2"/>
        <v>1052.4024083754384</v>
      </c>
      <c r="T11" s="20">
        <f t="shared" si="2"/>
        <v>1860.3467472478626</v>
      </c>
      <c r="U11" s="20">
        <f t="shared" si="2"/>
        <v>2953.2050722507811</v>
      </c>
      <c r="V11" s="20">
        <f t="shared" si="2"/>
        <v>5601.517562127342</v>
      </c>
      <c r="W11" s="20">
        <f t="shared" si="2"/>
        <v>8558.9577663413984</v>
      </c>
      <c r="X11" s="20">
        <f t="shared" si="2"/>
        <v>10566.260569106766</v>
      </c>
    </row>
    <row r="12" spans="1:24" s="5" customFormat="1" ht="15.75" x14ac:dyDescent="0.25">
      <c r="A12" s="10"/>
      <c r="B12" s="43"/>
      <c r="C12" s="25"/>
      <c r="D12" s="9"/>
      <c r="E12" s="9"/>
      <c r="F12" s="55"/>
      <c r="G12" s="55"/>
      <c r="H12" s="55"/>
      <c r="I12" s="55"/>
      <c r="J12" s="20"/>
      <c r="K12" s="20"/>
      <c r="L12" s="20"/>
      <c r="M12" s="20"/>
      <c r="N12" s="20"/>
      <c r="O12" s="20"/>
      <c r="P12" s="20"/>
      <c r="Q12" s="20"/>
      <c r="R12" s="20"/>
      <c r="S12" s="20"/>
      <c r="T12" s="20"/>
      <c r="U12" s="20"/>
      <c r="V12" s="20"/>
      <c r="W12" s="20"/>
      <c r="X12" s="20"/>
    </row>
    <row r="13" spans="1:24" s="5" customFormat="1" ht="15.75" x14ac:dyDescent="0.25">
      <c r="A13" s="4" t="s">
        <v>36</v>
      </c>
      <c r="B13" s="4"/>
      <c r="C13" s="40" t="s">
        <v>164</v>
      </c>
      <c r="D13" s="2"/>
      <c r="E13" s="2"/>
      <c r="F13" s="66"/>
      <c r="G13" s="66"/>
      <c r="H13" s="66"/>
      <c r="I13" s="66"/>
      <c r="J13" s="20"/>
      <c r="K13" s="20"/>
      <c r="L13" s="20"/>
      <c r="M13" s="20"/>
      <c r="N13" s="20"/>
      <c r="O13" s="20"/>
      <c r="P13" s="20"/>
      <c r="Q13" s="20"/>
      <c r="R13" s="20">
        <v>7.7967223124138654</v>
      </c>
      <c r="S13" s="20">
        <v>72.160488562310263</v>
      </c>
      <c r="T13" s="20">
        <v>122.69058665052697</v>
      </c>
      <c r="U13" s="20">
        <v>188.00272798663684</v>
      </c>
      <c r="V13" s="20">
        <v>371.30119572082219</v>
      </c>
      <c r="W13" s="20">
        <v>575.81946382359934</v>
      </c>
      <c r="X13" s="20">
        <v>699.74344969345418</v>
      </c>
    </row>
    <row r="14" spans="1:24" s="5" customFormat="1" ht="15.75" x14ac:dyDescent="0.25">
      <c r="A14" s="4" t="s">
        <v>37</v>
      </c>
      <c r="B14" s="4"/>
      <c r="C14" s="40" t="s">
        <v>166</v>
      </c>
      <c r="D14" s="2"/>
      <c r="E14" s="2"/>
      <c r="F14" s="66"/>
      <c r="G14" s="66"/>
      <c r="H14" s="66"/>
      <c r="I14" s="66"/>
      <c r="J14" s="20"/>
      <c r="K14" s="20"/>
      <c r="L14" s="20"/>
      <c r="M14" s="20"/>
      <c r="N14" s="20"/>
      <c r="O14" s="20"/>
      <c r="P14" s="20"/>
      <c r="Q14" s="20"/>
      <c r="R14" s="20">
        <v>18.469558303325599</v>
      </c>
      <c r="S14" s="20">
        <v>186.1319323191658</v>
      </c>
      <c r="T14" s="20">
        <v>334.42325651842987</v>
      </c>
      <c r="U14" s="20">
        <v>537.8207686648152</v>
      </c>
      <c r="V14" s="20">
        <v>1058.123049392022</v>
      </c>
      <c r="W14" s="20">
        <v>1632.3288747642496</v>
      </c>
      <c r="X14" s="20">
        <v>1972.8991583237885</v>
      </c>
    </row>
    <row r="15" spans="1:24" s="5" customFormat="1" ht="15.75" x14ac:dyDescent="0.25">
      <c r="A15" s="4" t="s">
        <v>38</v>
      </c>
      <c r="B15" s="4"/>
      <c r="C15" s="40" t="s">
        <v>39</v>
      </c>
      <c r="D15" s="2"/>
      <c r="E15" s="2"/>
      <c r="F15" s="66"/>
      <c r="G15" s="66"/>
      <c r="H15" s="66"/>
      <c r="I15" s="66"/>
      <c r="J15" s="20"/>
      <c r="K15" s="20"/>
      <c r="L15" s="20"/>
      <c r="M15" s="20"/>
      <c r="N15" s="20"/>
      <c r="O15" s="20"/>
      <c r="P15" s="20"/>
      <c r="Q15" s="20"/>
      <c r="R15" s="20">
        <v>11.939185663889052</v>
      </c>
      <c r="S15" s="20">
        <v>116.44755248204261</v>
      </c>
      <c r="T15" s="20">
        <v>200.59840232978425</v>
      </c>
      <c r="U15" s="20">
        <v>319.11915013271391</v>
      </c>
      <c r="V15" s="20">
        <v>610.74393176071817</v>
      </c>
      <c r="W15" s="20">
        <v>947.26487437061724</v>
      </c>
      <c r="X15" s="20">
        <v>1172.9882959262391</v>
      </c>
    </row>
    <row r="16" spans="1:24" s="5" customFormat="1" ht="15.75" x14ac:dyDescent="0.25">
      <c r="A16" s="4" t="s">
        <v>40</v>
      </c>
      <c r="B16" s="4"/>
      <c r="C16" s="40" t="s">
        <v>41</v>
      </c>
      <c r="D16" s="2"/>
      <c r="E16" s="2"/>
      <c r="F16" s="66"/>
      <c r="G16" s="66"/>
      <c r="H16" s="66"/>
      <c r="I16" s="66"/>
      <c r="J16" s="20"/>
      <c r="K16" s="20"/>
      <c r="L16" s="20"/>
      <c r="M16" s="20"/>
      <c r="N16" s="20"/>
      <c r="O16" s="20"/>
      <c r="P16" s="20"/>
      <c r="Q16" s="20"/>
      <c r="R16" s="20">
        <v>8.3797916219987592</v>
      </c>
      <c r="S16" s="20">
        <v>83.855330454917564</v>
      </c>
      <c r="T16" s="20">
        <v>147.14116961052059</v>
      </c>
      <c r="U16" s="20">
        <v>230.38802571074527</v>
      </c>
      <c r="V16" s="20">
        <v>454.30005477704162</v>
      </c>
      <c r="W16" s="20">
        <v>721.99905563814491</v>
      </c>
      <c r="X16" s="20">
        <v>879.34651094361971</v>
      </c>
    </row>
    <row r="17" spans="1:24" s="5" customFormat="1" ht="15.75" x14ac:dyDescent="0.25">
      <c r="A17" s="4" t="s">
        <v>42</v>
      </c>
      <c r="B17" s="4"/>
      <c r="C17" s="40" t="s">
        <v>43</v>
      </c>
      <c r="D17" s="2"/>
      <c r="E17" s="2"/>
      <c r="F17" s="66"/>
      <c r="G17" s="66"/>
      <c r="H17" s="66"/>
      <c r="I17" s="66"/>
      <c r="J17" s="20"/>
      <c r="K17" s="20"/>
      <c r="L17" s="20"/>
      <c r="M17" s="20"/>
      <c r="N17" s="20"/>
      <c r="O17" s="20"/>
      <c r="P17" s="20"/>
      <c r="Q17" s="20"/>
      <c r="R17" s="20">
        <v>12.070151353055573</v>
      </c>
      <c r="S17" s="20">
        <v>118.71719711798744</v>
      </c>
      <c r="T17" s="20">
        <v>202.55616057338807</v>
      </c>
      <c r="U17" s="20">
        <v>321.86610992320442</v>
      </c>
      <c r="V17" s="20">
        <v>606.89797259940769</v>
      </c>
      <c r="W17" s="20">
        <v>907.8201330122115</v>
      </c>
      <c r="X17" s="20">
        <v>1142.5101230960333</v>
      </c>
    </row>
    <row r="18" spans="1:24" s="5" customFormat="1" ht="15.75" x14ac:dyDescent="0.25">
      <c r="A18" s="4" t="s">
        <v>44</v>
      </c>
      <c r="B18" s="4"/>
      <c r="C18" s="40" t="s">
        <v>167</v>
      </c>
      <c r="D18" s="2"/>
      <c r="E18" s="2"/>
      <c r="F18" s="66"/>
      <c r="G18" s="66"/>
      <c r="H18" s="66"/>
      <c r="I18" s="66"/>
      <c r="J18" s="20"/>
      <c r="K18" s="20"/>
      <c r="L18" s="20"/>
      <c r="M18" s="20"/>
      <c r="N18" s="20"/>
      <c r="O18" s="20"/>
      <c r="P18" s="20"/>
      <c r="Q18" s="20"/>
      <c r="R18" s="20">
        <v>8.8571042077328528</v>
      </c>
      <c r="S18" s="20">
        <v>93.676640060520683</v>
      </c>
      <c r="T18" s="20">
        <v>167.66117918993845</v>
      </c>
      <c r="U18" s="20">
        <v>260.84299902477159</v>
      </c>
      <c r="V18" s="20">
        <v>474.69525580386085</v>
      </c>
      <c r="W18" s="20">
        <v>737.07621598997389</v>
      </c>
      <c r="X18" s="20">
        <v>910.01518195953258</v>
      </c>
    </row>
    <row r="19" spans="1:24" s="5" customFormat="1" ht="15.75" x14ac:dyDescent="0.25">
      <c r="A19" s="4" t="s">
        <v>45</v>
      </c>
      <c r="B19" s="4"/>
      <c r="C19" s="40" t="s">
        <v>46</v>
      </c>
      <c r="D19" s="2"/>
      <c r="E19" s="2"/>
      <c r="F19" s="66"/>
      <c r="G19" s="66"/>
      <c r="H19" s="66"/>
      <c r="I19" s="66"/>
      <c r="J19" s="20"/>
      <c r="K19" s="20"/>
      <c r="L19" s="20"/>
      <c r="M19" s="20"/>
      <c r="N19" s="20"/>
      <c r="O19" s="20"/>
      <c r="P19" s="20"/>
      <c r="Q19" s="20"/>
      <c r="R19" s="20">
        <v>14.209141381818677</v>
      </c>
      <c r="S19" s="20">
        <v>150.80842286400667</v>
      </c>
      <c r="T19" s="20">
        <v>274.27779521772891</v>
      </c>
      <c r="U19" s="20">
        <v>452.77093515277045</v>
      </c>
      <c r="V19" s="20">
        <v>848.58786861195119</v>
      </c>
      <c r="W19" s="20">
        <v>1267.9583188208826</v>
      </c>
      <c r="X19" s="20">
        <v>1590.9413973885155</v>
      </c>
    </row>
    <row r="20" spans="1:24" s="5" customFormat="1" ht="15.75" x14ac:dyDescent="0.25">
      <c r="A20" s="4" t="s">
        <v>47</v>
      </c>
      <c r="B20" s="4"/>
      <c r="C20" s="40" t="s">
        <v>168</v>
      </c>
      <c r="D20" s="2"/>
      <c r="E20" s="2"/>
      <c r="F20" s="66"/>
      <c r="G20" s="66"/>
      <c r="H20" s="66"/>
      <c r="I20" s="66"/>
      <c r="J20" s="20"/>
      <c r="K20" s="20"/>
      <c r="L20" s="20"/>
      <c r="M20" s="20"/>
      <c r="N20" s="20"/>
      <c r="O20" s="20"/>
      <c r="P20" s="20"/>
      <c r="Q20" s="20"/>
      <c r="R20" s="20">
        <v>12.913211106846063</v>
      </c>
      <c r="S20" s="20">
        <v>133.42132175783345</v>
      </c>
      <c r="T20" s="20">
        <v>243.40802422211635</v>
      </c>
      <c r="U20" s="20">
        <v>372.07963949326734</v>
      </c>
      <c r="V20" s="20">
        <v>678.66126531207919</v>
      </c>
      <c r="W20" s="20">
        <v>1027.2750532854325</v>
      </c>
      <c r="X20" s="20">
        <v>1275.9513511230787</v>
      </c>
    </row>
    <row r="21" spans="1:24" s="5" customFormat="1" ht="15.75" x14ac:dyDescent="0.25">
      <c r="A21" s="4" t="s">
        <v>48</v>
      </c>
      <c r="B21" s="4"/>
      <c r="C21" s="40" t="s">
        <v>169</v>
      </c>
      <c r="D21" s="2"/>
      <c r="E21" s="2"/>
      <c r="F21" s="66"/>
      <c r="G21" s="66"/>
      <c r="H21" s="66"/>
      <c r="I21" s="66"/>
      <c r="J21" s="20"/>
      <c r="K21" s="20"/>
      <c r="L21" s="20"/>
      <c r="M21" s="20"/>
      <c r="N21" s="20"/>
      <c r="O21" s="20"/>
      <c r="P21" s="20"/>
      <c r="Q21" s="20"/>
      <c r="R21" s="20">
        <v>9.8635833592258439</v>
      </c>
      <c r="S21" s="20">
        <v>97.183522756654014</v>
      </c>
      <c r="T21" s="20">
        <v>167.59017293542914</v>
      </c>
      <c r="U21" s="20">
        <v>270.31471616185621</v>
      </c>
      <c r="V21" s="20">
        <v>498.20696814943864</v>
      </c>
      <c r="W21" s="20">
        <v>741.41577663628755</v>
      </c>
      <c r="X21" s="20">
        <v>921.86510065250559</v>
      </c>
    </row>
    <row r="22" spans="1:24" s="5" customFormat="1" ht="15.75" x14ac:dyDescent="0.25">
      <c r="A22" s="10"/>
      <c r="B22" s="43"/>
      <c r="C22" s="2"/>
      <c r="D22" s="9"/>
      <c r="E22" s="9"/>
      <c r="F22" s="55"/>
      <c r="G22" s="55"/>
      <c r="H22" s="55"/>
      <c r="I22" s="55"/>
      <c r="J22" s="20"/>
      <c r="K22" s="20"/>
      <c r="L22" s="20"/>
      <c r="M22" s="20"/>
      <c r="N22" s="20"/>
      <c r="O22" s="20"/>
      <c r="P22" s="20"/>
      <c r="Q22" s="20"/>
      <c r="R22" s="20"/>
      <c r="S22" s="20"/>
      <c r="T22" s="20"/>
      <c r="U22" s="20"/>
      <c r="V22" s="20"/>
      <c r="W22" s="20"/>
      <c r="X22" s="20"/>
    </row>
    <row r="23" spans="1:24" s="5" customFormat="1" ht="15.75" x14ac:dyDescent="0.25">
      <c r="A23" s="4">
        <v>924</v>
      </c>
      <c r="B23" s="1"/>
      <c r="C23" s="40" t="s">
        <v>49</v>
      </c>
      <c r="D23" s="2"/>
      <c r="E23" s="2"/>
      <c r="F23" s="56"/>
      <c r="G23" s="56"/>
      <c r="H23" s="56"/>
      <c r="I23" s="56"/>
      <c r="J23" s="20"/>
      <c r="K23" s="20"/>
      <c r="L23" s="20"/>
      <c r="M23" s="20"/>
      <c r="N23" s="20"/>
      <c r="O23" s="20"/>
      <c r="P23" s="20"/>
      <c r="Q23" s="20"/>
      <c r="R23" s="20">
        <v>8.8937068393231904</v>
      </c>
      <c r="S23" s="20">
        <v>84.801980285098637</v>
      </c>
      <c r="T23" s="20">
        <v>146.23289574464269</v>
      </c>
      <c r="U23" s="20">
        <v>217.52252408577883</v>
      </c>
      <c r="V23" s="20">
        <v>415.3327449202568</v>
      </c>
      <c r="W23" s="20">
        <v>646.46844320458558</v>
      </c>
      <c r="X23" s="20">
        <v>804.32318606487797</v>
      </c>
    </row>
    <row r="24" spans="1:24" s="5" customFormat="1" ht="15.75" x14ac:dyDescent="0.25">
      <c r="A24" s="4">
        <v>923</v>
      </c>
      <c r="B24" s="1"/>
      <c r="C24" s="68" t="s">
        <v>50</v>
      </c>
      <c r="D24" s="2"/>
      <c r="E24" s="2"/>
      <c r="F24" s="56"/>
      <c r="G24" s="56"/>
      <c r="H24" s="56"/>
      <c r="I24" s="56"/>
      <c r="J24" s="32"/>
      <c r="K24" s="32"/>
      <c r="L24" s="32"/>
      <c r="M24" s="32"/>
      <c r="N24" s="32"/>
      <c r="O24" s="32"/>
      <c r="P24" s="32"/>
      <c r="Q24" s="32"/>
      <c r="R24" s="32">
        <v>13.771528255594777</v>
      </c>
      <c r="S24" s="32">
        <v>129.70377776402881</v>
      </c>
      <c r="T24" s="32">
        <v>224.07556055341541</v>
      </c>
      <c r="U24" s="32">
        <v>380.75797544964848</v>
      </c>
      <c r="V24" s="32">
        <v>752.44189879882663</v>
      </c>
      <c r="W24" s="32">
        <v>1210.1397169248405</v>
      </c>
      <c r="X24" s="32">
        <v>1432.7980516873342</v>
      </c>
    </row>
    <row r="25" spans="1:24" s="5" customFormat="1" ht="15.75" x14ac:dyDescent="0.25">
      <c r="A25" s="73">
        <v>922</v>
      </c>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17" t="s">
        <v>85</v>
      </c>
      <c r="B26" s="17"/>
      <c r="C26" s="17"/>
      <c r="D26" s="17"/>
      <c r="E26" s="17"/>
      <c r="F26" s="2"/>
      <c r="G26" s="4"/>
      <c r="H26" s="4"/>
      <c r="I26" s="2"/>
      <c r="J26" s="2"/>
      <c r="K26" s="2"/>
      <c r="L26" s="2"/>
      <c r="M26" s="2"/>
      <c r="N26" s="2"/>
      <c r="O26" s="2"/>
      <c r="P26" s="2"/>
      <c r="Q26" s="2"/>
      <c r="R26" s="2"/>
      <c r="S26" s="2"/>
      <c r="T26" s="2"/>
      <c r="U26" s="2"/>
      <c r="V26" s="2"/>
      <c r="W26" s="2"/>
      <c r="X26" s="2"/>
    </row>
    <row r="27" spans="1:24" s="87" customFormat="1" ht="33.75" customHeight="1" x14ac:dyDescent="0.2">
      <c r="A27" s="79" t="s">
        <v>129</v>
      </c>
      <c r="B27" s="81"/>
      <c r="C27" s="86"/>
      <c r="D27" s="86"/>
      <c r="E27" s="86"/>
      <c r="F27" s="86"/>
      <c r="G27" s="86"/>
      <c r="H27" s="86"/>
      <c r="I27" s="86"/>
      <c r="J27" s="86"/>
      <c r="K27" s="86"/>
      <c r="L27" s="86"/>
      <c r="M27" s="86"/>
      <c r="N27" s="86"/>
      <c r="O27" s="86"/>
      <c r="P27" s="86"/>
      <c r="Q27" s="86"/>
      <c r="R27" s="86"/>
      <c r="S27" s="86"/>
      <c r="T27" s="86"/>
      <c r="U27" s="86"/>
      <c r="V27" s="86"/>
      <c r="W27" s="86"/>
      <c r="X27" s="86"/>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5">
      <c r="A29" s="35"/>
      <c r="B29" s="35"/>
      <c r="C29" s="35"/>
      <c r="D29" s="35"/>
      <c r="E29" s="35"/>
      <c r="F29" s="35"/>
      <c r="G29" s="35"/>
      <c r="H29" s="35"/>
      <c r="I29" s="35"/>
      <c r="J29" s="35"/>
      <c r="K29" s="35"/>
      <c r="L29" s="52"/>
      <c r="M29" s="52"/>
      <c r="N29" s="52"/>
      <c r="O29" s="52"/>
      <c r="P29" s="52"/>
      <c r="Q29" s="52"/>
      <c r="R29" s="20"/>
      <c r="S29" s="20"/>
      <c r="T29" s="20"/>
      <c r="U29" s="20"/>
      <c r="V29" s="20"/>
      <c r="W29" s="20"/>
      <c r="X29" s="20"/>
    </row>
    <row r="30" spans="1:24" ht="15.75" x14ac:dyDescent="0.25">
      <c r="A30" s="94">
        <v>925</v>
      </c>
      <c r="B30" s="17"/>
      <c r="C30" s="18" t="s">
        <v>32</v>
      </c>
      <c r="D30" s="18"/>
      <c r="E30" s="18"/>
      <c r="F30" s="53" t="s">
        <v>162</v>
      </c>
      <c r="G30" s="53" t="s">
        <v>162</v>
      </c>
      <c r="H30" s="53" t="s">
        <v>162</v>
      </c>
      <c r="I30" s="53" t="s">
        <v>162</v>
      </c>
      <c r="J30" s="20" t="s">
        <v>162</v>
      </c>
      <c r="K30" s="20" t="s">
        <v>162</v>
      </c>
      <c r="L30" s="20" t="s">
        <v>162</v>
      </c>
      <c r="M30" s="20" t="s">
        <v>162</v>
      </c>
      <c r="N30" s="20" t="s">
        <v>162</v>
      </c>
      <c r="O30" s="20" t="s">
        <v>162</v>
      </c>
      <c r="P30" s="20" t="s">
        <v>162</v>
      </c>
      <c r="Q30" s="20" t="s">
        <v>162</v>
      </c>
      <c r="R30" s="20">
        <v>144.95577549029565</v>
      </c>
      <c r="S30" s="20">
        <v>1408.051053483407</v>
      </c>
      <c r="T30" s="20">
        <v>2412.6492828828937</v>
      </c>
      <c r="U30" s="20">
        <v>3774.6382588314227</v>
      </c>
      <c r="V30" s="20">
        <v>7085.9646015290682</v>
      </c>
      <c r="W30" s="20">
        <v>10688.596868362398</v>
      </c>
      <c r="X30" s="20">
        <v>12955.655979549691</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65" t="s">
        <v>162</v>
      </c>
      <c r="G32" s="65" t="s">
        <v>162</v>
      </c>
      <c r="H32" s="65" t="s">
        <v>162</v>
      </c>
      <c r="I32" s="65" t="s">
        <v>162</v>
      </c>
      <c r="J32" s="23" t="s">
        <v>162</v>
      </c>
      <c r="K32" s="23" t="s">
        <v>162</v>
      </c>
      <c r="L32" s="23" t="s">
        <v>162</v>
      </c>
      <c r="M32" s="23" t="s">
        <v>162</v>
      </c>
      <c r="N32" s="23" t="s">
        <v>162</v>
      </c>
      <c r="O32" s="23" t="s">
        <v>162</v>
      </c>
      <c r="P32" s="23" t="s">
        <v>162</v>
      </c>
      <c r="Q32" s="23" t="s">
        <v>162</v>
      </c>
      <c r="R32" s="23">
        <v>2.763144913509059E-2</v>
      </c>
      <c r="S32" s="23">
        <v>0.54563819943522585</v>
      </c>
      <c r="T32" s="23">
        <v>1.1817675164795618</v>
      </c>
      <c r="U32" s="23">
        <v>2.7790095185271411</v>
      </c>
      <c r="V32" s="23">
        <v>10.830458365285406</v>
      </c>
      <c r="W32" s="23">
        <v>22.320647350158755</v>
      </c>
      <c r="X32" s="23">
        <v>24.240354622124425</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t="s">
        <v>162</v>
      </c>
      <c r="G34" s="56" t="s">
        <v>162</v>
      </c>
      <c r="H34" s="56" t="s">
        <v>162</v>
      </c>
      <c r="I34" s="56" t="s">
        <v>162</v>
      </c>
      <c r="J34" s="20" t="s">
        <v>162</v>
      </c>
      <c r="K34" s="20" t="s">
        <v>162</v>
      </c>
      <c r="L34" s="20" t="s">
        <v>162</v>
      </c>
      <c r="M34" s="20" t="s">
        <v>162</v>
      </c>
      <c r="N34" s="20" t="s">
        <v>162</v>
      </c>
      <c r="O34" s="20" t="s">
        <v>162</v>
      </c>
      <c r="P34" s="20" t="s">
        <v>162</v>
      </c>
      <c r="Q34" s="20" t="s">
        <v>162</v>
      </c>
      <c r="R34" s="20">
        <v>129.23276654381152</v>
      </c>
      <c r="S34" s="20">
        <v>1263.4075442434275</v>
      </c>
      <c r="T34" s="20">
        <v>2169.2288518548494</v>
      </c>
      <c r="U34" s="20">
        <v>3367.4748128791316</v>
      </c>
      <c r="V34" s="20">
        <v>6288.6963285366182</v>
      </c>
      <c r="W34" s="20">
        <v>9427.0075554533723</v>
      </c>
      <c r="X34" s="20">
        <v>11484.28959272336</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t="s">
        <v>162</v>
      </c>
      <c r="G36" s="56" t="s">
        <v>162</v>
      </c>
      <c r="H36" s="56" t="s">
        <v>162</v>
      </c>
      <c r="I36" s="56" t="s">
        <v>162</v>
      </c>
      <c r="J36" s="20" t="s">
        <v>162</v>
      </c>
      <c r="K36" s="20" t="s">
        <v>162</v>
      </c>
      <c r="L36" s="20" t="s">
        <v>162</v>
      </c>
      <c r="M36" s="20" t="s">
        <v>162</v>
      </c>
      <c r="N36" s="20" t="s">
        <v>162</v>
      </c>
      <c r="O36" s="20" t="s">
        <v>162</v>
      </c>
      <c r="P36" s="20" t="s">
        <v>162</v>
      </c>
      <c r="Q36" s="20" t="s">
        <v>162</v>
      </c>
      <c r="R36" s="20">
        <v>119.09663033560071</v>
      </c>
      <c r="S36" s="20">
        <v>1169.1945226201371</v>
      </c>
      <c r="T36" s="20">
        <v>2011.1426190719396</v>
      </c>
      <c r="U36" s="20">
        <v>3136.4547713154593</v>
      </c>
      <c r="V36" s="20">
        <v>5854.5985240687705</v>
      </c>
      <c r="W36" s="20">
        <v>8764.9781436992398</v>
      </c>
      <c r="X36" s="20">
        <v>10671.923174797834</v>
      </c>
    </row>
    <row r="37" spans="1:24" ht="15.75" x14ac:dyDescent="0.25">
      <c r="A37" s="10"/>
      <c r="B37" s="43"/>
      <c r="C37" s="25"/>
      <c r="D37" s="9"/>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66" t="s">
        <v>162</v>
      </c>
      <c r="G38" s="66" t="s">
        <v>162</v>
      </c>
      <c r="H38" s="66" t="s">
        <v>162</v>
      </c>
      <c r="I38" s="66" t="s">
        <v>162</v>
      </c>
      <c r="J38" s="20" t="s">
        <v>162</v>
      </c>
      <c r="K38" s="20" t="s">
        <v>162</v>
      </c>
      <c r="L38" s="20" t="s">
        <v>162</v>
      </c>
      <c r="M38" s="20" t="s">
        <v>162</v>
      </c>
      <c r="N38" s="20" t="s">
        <v>162</v>
      </c>
      <c r="O38" s="20" t="s">
        <v>162</v>
      </c>
      <c r="P38" s="20" t="s">
        <v>162</v>
      </c>
      <c r="Q38" s="20" t="s">
        <v>162</v>
      </c>
      <c r="R38" s="20">
        <v>8.8859055918957388</v>
      </c>
      <c r="S38" s="20">
        <v>80.168619251722419</v>
      </c>
      <c r="T38" s="20">
        <v>132.63563265119529</v>
      </c>
      <c r="U38" s="20">
        <v>199.6685088870579</v>
      </c>
      <c r="V38" s="20">
        <v>388.07687530065033</v>
      </c>
      <c r="W38" s="20">
        <v>589.67985973458849</v>
      </c>
      <c r="X38" s="20">
        <v>706.74088419038878</v>
      </c>
    </row>
    <row r="39" spans="1:24" ht="15.75" x14ac:dyDescent="0.25">
      <c r="A39" s="4" t="s">
        <v>37</v>
      </c>
      <c r="B39" s="4"/>
      <c r="C39" s="40" t="s">
        <v>166</v>
      </c>
      <c r="D39" s="2"/>
      <c r="E39" s="2"/>
      <c r="F39" s="66" t="s">
        <v>162</v>
      </c>
      <c r="G39" s="66" t="s">
        <v>162</v>
      </c>
      <c r="H39" s="66" t="s">
        <v>162</v>
      </c>
      <c r="I39" s="66" t="s">
        <v>162</v>
      </c>
      <c r="J39" s="20" t="s">
        <v>162</v>
      </c>
      <c r="K39" s="20" t="s">
        <v>162</v>
      </c>
      <c r="L39" s="20" t="s">
        <v>162</v>
      </c>
      <c r="M39" s="20" t="s">
        <v>162</v>
      </c>
      <c r="N39" s="20" t="s">
        <v>162</v>
      </c>
      <c r="O39" s="20" t="s">
        <v>162</v>
      </c>
      <c r="P39" s="20" t="s">
        <v>162</v>
      </c>
      <c r="Q39" s="20" t="s">
        <v>162</v>
      </c>
      <c r="R39" s="20">
        <v>21.049710997922428</v>
      </c>
      <c r="S39" s="20">
        <v>206.78823425367386</v>
      </c>
      <c r="T39" s="20">
        <v>361.5309162058229</v>
      </c>
      <c r="U39" s="20">
        <v>571.19315276865507</v>
      </c>
      <c r="V39" s="20">
        <v>1105.9298796344374</v>
      </c>
      <c r="W39" s="20">
        <v>1671.6202254090117</v>
      </c>
      <c r="X39" s="20">
        <v>1992.6281499070265</v>
      </c>
    </row>
    <row r="40" spans="1:24" ht="15.75" x14ac:dyDescent="0.25">
      <c r="A40" s="4" t="s">
        <v>38</v>
      </c>
      <c r="B40" s="4"/>
      <c r="C40" s="40" t="s">
        <v>39</v>
      </c>
      <c r="D40" s="2"/>
      <c r="E40" s="2"/>
      <c r="F40" s="66" t="s">
        <v>162</v>
      </c>
      <c r="G40" s="66" t="s">
        <v>162</v>
      </c>
      <c r="H40" s="66" t="s">
        <v>162</v>
      </c>
      <c r="I40" s="66" t="s">
        <v>162</v>
      </c>
      <c r="J40" s="20" t="s">
        <v>162</v>
      </c>
      <c r="K40" s="20" t="s">
        <v>162</v>
      </c>
      <c r="L40" s="20" t="s">
        <v>162</v>
      </c>
      <c r="M40" s="20" t="s">
        <v>162</v>
      </c>
      <c r="N40" s="20" t="s">
        <v>162</v>
      </c>
      <c r="O40" s="20" t="s">
        <v>162</v>
      </c>
      <c r="P40" s="20" t="s">
        <v>162</v>
      </c>
      <c r="Q40" s="20" t="s">
        <v>162</v>
      </c>
      <c r="R40" s="20">
        <v>13.607061070331689</v>
      </c>
      <c r="S40" s="20">
        <v>129.37051402675476</v>
      </c>
      <c r="T40" s="20">
        <v>216.85849524557364</v>
      </c>
      <c r="U40" s="20">
        <v>338.92085262099607</v>
      </c>
      <c r="V40" s="20">
        <v>638.33782217265696</v>
      </c>
      <c r="W40" s="20">
        <v>970.06623315791308</v>
      </c>
      <c r="X40" s="20">
        <v>1184.7181788855014</v>
      </c>
    </row>
    <row r="41" spans="1:24" ht="15.75" x14ac:dyDescent="0.25">
      <c r="A41" s="4" t="s">
        <v>40</v>
      </c>
      <c r="B41" s="4"/>
      <c r="C41" s="40" t="s">
        <v>41</v>
      </c>
      <c r="D41" s="2"/>
      <c r="E41" s="2"/>
      <c r="F41" s="66" t="s">
        <v>162</v>
      </c>
      <c r="G41" s="66" t="s">
        <v>162</v>
      </c>
      <c r="H41" s="66" t="s">
        <v>162</v>
      </c>
      <c r="I41" s="66" t="s">
        <v>162</v>
      </c>
      <c r="J41" s="20" t="s">
        <v>162</v>
      </c>
      <c r="K41" s="20" t="s">
        <v>162</v>
      </c>
      <c r="L41" s="20" t="s">
        <v>162</v>
      </c>
      <c r="M41" s="20" t="s">
        <v>162</v>
      </c>
      <c r="N41" s="20" t="s">
        <v>162</v>
      </c>
      <c r="O41" s="20" t="s">
        <v>162</v>
      </c>
      <c r="P41" s="20" t="s">
        <v>162</v>
      </c>
      <c r="Q41" s="20" t="s">
        <v>162</v>
      </c>
      <c r="R41" s="20">
        <v>9.5504282760310844</v>
      </c>
      <c r="S41" s="20">
        <v>93.161315747782709</v>
      </c>
      <c r="T41" s="20">
        <v>159.0681294557524</v>
      </c>
      <c r="U41" s="20">
        <v>244.68386204676463</v>
      </c>
      <c r="V41" s="20">
        <v>474.82568798229613</v>
      </c>
      <c r="W41" s="20">
        <v>739.37810130647733</v>
      </c>
      <c r="X41" s="20">
        <v>888.13997605305588</v>
      </c>
    </row>
    <row r="42" spans="1:24" ht="15.75" x14ac:dyDescent="0.25">
      <c r="A42" s="4" t="s">
        <v>42</v>
      </c>
      <c r="B42" s="4"/>
      <c r="C42" s="40" t="s">
        <v>43</v>
      </c>
      <c r="D42" s="2"/>
      <c r="E42" s="2"/>
      <c r="F42" s="66" t="s">
        <v>162</v>
      </c>
      <c r="G42" s="66" t="s">
        <v>162</v>
      </c>
      <c r="H42" s="66" t="s">
        <v>162</v>
      </c>
      <c r="I42" s="66" t="s">
        <v>162</v>
      </c>
      <c r="J42" s="20" t="s">
        <v>162</v>
      </c>
      <c r="K42" s="20" t="s">
        <v>162</v>
      </c>
      <c r="L42" s="20" t="s">
        <v>162</v>
      </c>
      <c r="M42" s="20" t="s">
        <v>162</v>
      </c>
      <c r="N42" s="20" t="s">
        <v>162</v>
      </c>
      <c r="O42" s="20" t="s">
        <v>162</v>
      </c>
      <c r="P42" s="20" t="s">
        <v>162</v>
      </c>
      <c r="Q42" s="20" t="s">
        <v>162</v>
      </c>
      <c r="R42" s="20">
        <v>13.7563223500182</v>
      </c>
      <c r="S42" s="20">
        <v>131.89203626532247</v>
      </c>
      <c r="T42" s="20">
        <v>218.97494533606124</v>
      </c>
      <c r="U42" s="20">
        <v>341.8382643586541</v>
      </c>
      <c r="V42" s="20">
        <v>634.3180995564727</v>
      </c>
      <c r="W42" s="20">
        <v>929.67202800715177</v>
      </c>
      <c r="X42" s="20">
        <v>1153.9352243269936</v>
      </c>
    </row>
    <row r="43" spans="1:24" ht="15.75" x14ac:dyDescent="0.25">
      <c r="A43" s="4" t="s">
        <v>44</v>
      </c>
      <c r="B43" s="4"/>
      <c r="C43" s="40" t="s">
        <v>167</v>
      </c>
      <c r="D43" s="2"/>
      <c r="E43" s="2"/>
      <c r="F43" s="66" t="s">
        <v>162</v>
      </c>
      <c r="G43" s="66" t="s">
        <v>162</v>
      </c>
      <c r="H43" s="66" t="s">
        <v>162</v>
      </c>
      <c r="I43" s="66" t="s">
        <v>162</v>
      </c>
      <c r="J43" s="20" t="s">
        <v>162</v>
      </c>
      <c r="K43" s="20" t="s">
        <v>162</v>
      </c>
      <c r="L43" s="20" t="s">
        <v>162</v>
      </c>
      <c r="M43" s="20" t="s">
        <v>162</v>
      </c>
      <c r="N43" s="20" t="s">
        <v>162</v>
      </c>
      <c r="O43" s="20" t="s">
        <v>162</v>
      </c>
      <c r="P43" s="20" t="s">
        <v>162</v>
      </c>
      <c r="Q43" s="20" t="s">
        <v>162</v>
      </c>
      <c r="R43" s="20">
        <v>10.094420277375514</v>
      </c>
      <c r="S43" s="20">
        <v>104.07256158344522</v>
      </c>
      <c r="T43" s="20">
        <v>181.25144870523278</v>
      </c>
      <c r="U43" s="20">
        <v>277.02860073714686</v>
      </c>
      <c r="V43" s="20">
        <v>496.14236020644853</v>
      </c>
      <c r="W43" s="20">
        <v>754.81817994228049</v>
      </c>
      <c r="X43" s="20">
        <v>919.11533377912792</v>
      </c>
    </row>
    <row r="44" spans="1:24" ht="15.75" x14ac:dyDescent="0.25">
      <c r="A44" s="4" t="s">
        <v>45</v>
      </c>
      <c r="B44" s="4"/>
      <c r="C44" s="40" t="s">
        <v>46</v>
      </c>
      <c r="D44" s="2"/>
      <c r="E44" s="2"/>
      <c r="F44" s="66" t="s">
        <v>162</v>
      </c>
      <c r="G44" s="66" t="s">
        <v>162</v>
      </c>
      <c r="H44" s="66" t="s">
        <v>162</v>
      </c>
      <c r="I44" s="66" t="s">
        <v>162</v>
      </c>
      <c r="J44" s="20" t="s">
        <v>162</v>
      </c>
      <c r="K44" s="20" t="s">
        <v>162</v>
      </c>
      <c r="L44" s="20" t="s">
        <v>162</v>
      </c>
      <c r="M44" s="20" t="s">
        <v>162</v>
      </c>
      <c r="N44" s="20" t="s">
        <v>162</v>
      </c>
      <c r="O44" s="20" t="s">
        <v>162</v>
      </c>
      <c r="P44" s="20" t="s">
        <v>162</v>
      </c>
      <c r="Q44" s="20" t="s">
        <v>162</v>
      </c>
      <c r="R44" s="20">
        <v>16.194124120556154</v>
      </c>
      <c r="S44" s="20">
        <v>167.54463936448477</v>
      </c>
      <c r="T44" s="20">
        <v>296.51018781498516</v>
      </c>
      <c r="U44" s="20">
        <v>480.86588134922357</v>
      </c>
      <c r="V44" s="20">
        <v>886.9277348532305</v>
      </c>
      <c r="W44" s="20">
        <v>1298.4790035174206</v>
      </c>
      <c r="X44" s="20">
        <v>1606.8508113624007</v>
      </c>
    </row>
    <row r="45" spans="1:24" ht="15.75" x14ac:dyDescent="0.25">
      <c r="A45" s="4" t="s">
        <v>47</v>
      </c>
      <c r="B45" s="4"/>
      <c r="C45" s="40" t="s">
        <v>168</v>
      </c>
      <c r="D45" s="2"/>
      <c r="E45" s="2"/>
      <c r="F45" s="66" t="s">
        <v>162</v>
      </c>
      <c r="G45" s="66" t="s">
        <v>162</v>
      </c>
      <c r="H45" s="66" t="s">
        <v>162</v>
      </c>
      <c r="I45" s="66" t="s">
        <v>162</v>
      </c>
      <c r="J45" s="20" t="s">
        <v>162</v>
      </c>
      <c r="K45" s="20" t="s">
        <v>162</v>
      </c>
      <c r="L45" s="20" t="s">
        <v>162</v>
      </c>
      <c r="M45" s="20" t="s">
        <v>162</v>
      </c>
      <c r="N45" s="20" t="s">
        <v>162</v>
      </c>
      <c r="O45" s="20" t="s">
        <v>162</v>
      </c>
      <c r="P45" s="20" t="s">
        <v>162</v>
      </c>
      <c r="Q45" s="20" t="s">
        <v>162</v>
      </c>
      <c r="R45" s="20">
        <v>14.717155515588495</v>
      </c>
      <c r="S45" s="20">
        <v>148.22797568546358</v>
      </c>
      <c r="T45" s="20">
        <v>263.1381768271886</v>
      </c>
      <c r="U45" s="20">
        <v>395.16759996235498</v>
      </c>
      <c r="V45" s="20">
        <v>709.3237141846555</v>
      </c>
      <c r="W45" s="20">
        <v>1052.0023156351131</v>
      </c>
      <c r="X45" s="20">
        <v>1288.7108646343095</v>
      </c>
    </row>
    <row r="46" spans="1:24" ht="15.75" x14ac:dyDescent="0.25">
      <c r="A46" s="4" t="s">
        <v>48</v>
      </c>
      <c r="B46" s="4"/>
      <c r="C46" s="40" t="s">
        <v>169</v>
      </c>
      <c r="D46" s="2"/>
      <c r="E46" s="2"/>
      <c r="F46" s="66" t="s">
        <v>162</v>
      </c>
      <c r="G46" s="66" t="s">
        <v>162</v>
      </c>
      <c r="H46" s="66" t="s">
        <v>162</v>
      </c>
      <c r="I46" s="66" t="s">
        <v>162</v>
      </c>
      <c r="J46" s="20" t="s">
        <v>162</v>
      </c>
      <c r="K46" s="20" t="s">
        <v>162</v>
      </c>
      <c r="L46" s="20" t="s">
        <v>162</v>
      </c>
      <c r="M46" s="20" t="s">
        <v>162</v>
      </c>
      <c r="N46" s="20" t="s">
        <v>162</v>
      </c>
      <c r="O46" s="20" t="s">
        <v>162</v>
      </c>
      <c r="P46" s="20" t="s">
        <v>162</v>
      </c>
      <c r="Q46" s="20" t="s">
        <v>162</v>
      </c>
      <c r="R46" s="20">
        <v>11.241502135881406</v>
      </c>
      <c r="S46" s="20">
        <v>107.96862644148733</v>
      </c>
      <c r="T46" s="20">
        <v>181.17468683012771</v>
      </c>
      <c r="U46" s="20">
        <v>287.08804858460633</v>
      </c>
      <c r="V46" s="20">
        <v>520.71635017792187</v>
      </c>
      <c r="W46" s="20">
        <v>759.2621969892831</v>
      </c>
      <c r="X46" s="20">
        <v>931.08375165903067</v>
      </c>
    </row>
    <row r="47" spans="1:24" ht="15.75" x14ac:dyDescent="0.25">
      <c r="A47" s="10"/>
      <c r="B47" s="43"/>
      <c r="C47" s="2"/>
      <c r="D47" s="9"/>
      <c r="E47" s="9"/>
      <c r="F47" s="55" t="s">
        <v>162</v>
      </c>
      <c r="G47" s="55" t="s">
        <v>162</v>
      </c>
      <c r="H47" s="55" t="s">
        <v>162</v>
      </c>
      <c r="I47" s="55"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56" t="s">
        <v>162</v>
      </c>
      <c r="G48" s="56" t="s">
        <v>162</v>
      </c>
      <c r="H48" s="56" t="s">
        <v>162</v>
      </c>
      <c r="I48" s="56" t="s">
        <v>162</v>
      </c>
      <c r="J48" s="20" t="s">
        <v>162</v>
      </c>
      <c r="K48" s="20" t="s">
        <v>162</v>
      </c>
      <c r="L48" s="20" t="s">
        <v>162</v>
      </c>
      <c r="M48" s="20" t="s">
        <v>162</v>
      </c>
      <c r="N48" s="20" t="s">
        <v>162</v>
      </c>
      <c r="O48" s="20" t="s">
        <v>162</v>
      </c>
      <c r="P48" s="20" t="s">
        <v>162</v>
      </c>
      <c r="Q48" s="20" t="s">
        <v>162</v>
      </c>
      <c r="R48" s="20">
        <v>10.136136208210813</v>
      </c>
      <c r="S48" s="20">
        <v>94.213021623290487</v>
      </c>
      <c r="T48" s="20">
        <v>158.08623278290978</v>
      </c>
      <c r="U48" s="20">
        <v>231.02004156367218</v>
      </c>
      <c r="V48" s="20">
        <v>434.09780446784714</v>
      </c>
      <c r="W48" s="20">
        <v>662.02941175413321</v>
      </c>
      <c r="X48" s="20">
        <v>812.36641792552678</v>
      </c>
    </row>
    <row r="49" spans="1:24" ht="15.75" x14ac:dyDescent="0.25">
      <c r="A49" s="4">
        <v>923</v>
      </c>
      <c r="B49" s="1"/>
      <c r="C49" s="40" t="s">
        <v>50</v>
      </c>
      <c r="D49" s="2"/>
      <c r="E49" s="2"/>
      <c r="F49" s="56" t="s">
        <v>162</v>
      </c>
      <c r="G49" s="56" t="s">
        <v>162</v>
      </c>
      <c r="H49" s="56" t="s">
        <v>162</v>
      </c>
      <c r="I49" s="56" t="s">
        <v>162</v>
      </c>
      <c r="J49" s="20" t="s">
        <v>162</v>
      </c>
      <c r="K49" s="20" t="s">
        <v>162</v>
      </c>
      <c r="L49" s="20" t="s">
        <v>162</v>
      </c>
      <c r="M49" s="20" t="s">
        <v>162</v>
      </c>
      <c r="N49" s="20" t="s">
        <v>162</v>
      </c>
      <c r="O49" s="20" t="s">
        <v>162</v>
      </c>
      <c r="P49" s="20" t="s">
        <v>162</v>
      </c>
      <c r="Q49" s="20" t="s">
        <v>162</v>
      </c>
      <c r="R49" s="20">
        <v>15.695377497349046</v>
      </c>
      <c r="S49" s="20">
        <v>144.09787104054416</v>
      </c>
      <c r="T49" s="20">
        <v>242.23866351156471</v>
      </c>
      <c r="U49" s="20">
        <v>404.38443643376371</v>
      </c>
      <c r="V49" s="20">
        <v>786.43781462716527</v>
      </c>
      <c r="W49" s="20">
        <v>1239.2686655588677</v>
      </c>
      <c r="X49" s="20">
        <v>1447.1260322042076</v>
      </c>
    </row>
    <row r="50" spans="1:24" ht="15.75" x14ac:dyDescent="0.25">
      <c r="A50" s="73">
        <v>922</v>
      </c>
      <c r="B50" s="73"/>
      <c r="C50" s="69" t="s">
        <v>51</v>
      </c>
      <c r="D50" s="69"/>
      <c r="E50" s="69"/>
      <c r="F50" s="70"/>
      <c r="G50" s="70"/>
      <c r="H50" s="70"/>
      <c r="I50" s="70"/>
      <c r="J50" s="71"/>
      <c r="K50" s="71"/>
      <c r="L50" s="71"/>
      <c r="M50" s="71"/>
      <c r="N50" s="71"/>
      <c r="O50" s="71"/>
      <c r="P50" s="71"/>
      <c r="Q50" s="71"/>
      <c r="R50" s="71"/>
      <c r="S50" s="71"/>
      <c r="T50" s="71"/>
      <c r="U50" s="71"/>
      <c r="V50" s="71"/>
      <c r="W50" s="71"/>
      <c r="X50" s="71"/>
    </row>
  </sheetData>
  <conditionalFormatting sqref="F6:V6">
    <cfRule type="cellIs" dxfId="252" priority="13" stopIfTrue="1" operator="equal">
      <formula>TRUE</formula>
    </cfRule>
    <cfRule type="cellIs" dxfId="251" priority="14" stopIfTrue="1" operator="equal">
      <formula>FALSE</formula>
    </cfRule>
  </conditionalFormatting>
  <conditionalFormatting sqref="L4:X4">
    <cfRule type="cellIs" dxfId="250" priority="17" stopIfTrue="1" operator="equal">
      <formula>TRUE</formula>
    </cfRule>
    <cfRule type="cellIs" dxfId="249" priority="18" stopIfTrue="1" operator="notEqual">
      <formula>TRUE</formula>
    </cfRule>
  </conditionalFormatting>
  <conditionalFormatting sqref="F2:X2">
    <cfRule type="cellIs" dxfId="248" priority="19" stopIfTrue="1" operator="equal">
      <formula>FALSE</formula>
    </cfRule>
  </conditionalFormatting>
  <conditionalFormatting sqref="W6:X6">
    <cfRule type="cellIs" dxfId="247" priority="11" stopIfTrue="1" operator="equal">
      <formula>TRUE</formula>
    </cfRule>
    <cfRule type="cellIs" dxfId="246" priority="12" stopIfTrue="1" operator="equal">
      <formula>FALSE</formula>
    </cfRule>
  </conditionalFormatting>
  <conditionalFormatting sqref="L29:Q29">
    <cfRule type="cellIs" dxfId="245" priority="8" stopIfTrue="1" operator="equal">
      <formula>TRUE</formula>
    </cfRule>
    <cfRule type="cellIs" dxfId="244" priority="9" stopIfTrue="1" operator="notEqual">
      <formula>TRUE</formula>
    </cfRule>
  </conditionalFormatting>
  <conditionalFormatting sqref="F27:X27">
    <cfRule type="cellIs" dxfId="243" priority="10" stopIfTrue="1" operator="equal">
      <formula>FALSE</formula>
    </cfRule>
  </conditionalFormatting>
  <conditionalFormatting sqref="F31:X31">
    <cfRule type="cellIs" dxfId="242" priority="2" stopIfTrue="1" operator="equal">
      <formula>TRUE</formula>
    </cfRule>
    <cfRule type="cellIs" dxfId="241" priority="3" stopIfTrue="1" operator="equal">
      <formula>FALSE</formula>
    </cfRule>
  </conditionalFormatting>
  <conditionalFormatting sqref="F1:X1">
    <cfRule type="cellIs" dxfId="240" priority="1" stopIfTrue="1" operator="equal">
      <formula>FALSE</formula>
    </cfRule>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F1" sqref="F1"/>
    </sheetView>
  </sheetViews>
  <sheetFormatPr defaultRowHeight="15" x14ac:dyDescent="0.2"/>
  <cols>
    <col min="1" max="3" width="8.88671875" style="30"/>
    <col min="4" max="4" width="11.21875" style="30" customWidth="1"/>
    <col min="5" max="16384" width="8.88671875" style="30"/>
  </cols>
  <sheetData>
    <row r="1" spans="1:24" s="2" customFormat="1" ht="39" customHeight="1" x14ac:dyDescent="0.25">
      <c r="A1" s="17" t="s">
        <v>86</v>
      </c>
      <c r="B1" s="8"/>
      <c r="C1" s="26"/>
      <c r="D1" s="26"/>
      <c r="E1" s="26"/>
      <c r="G1" s="4"/>
      <c r="H1" s="4"/>
    </row>
    <row r="2" spans="1:24" s="80" customFormat="1" ht="31.5" customHeight="1" x14ac:dyDescent="0.2">
      <c r="A2" s="79" t="s">
        <v>2</v>
      </c>
      <c r="B2" s="8"/>
      <c r="C2" s="26"/>
      <c r="D2" s="26"/>
      <c r="E2" s="26"/>
      <c r="F2" s="26"/>
      <c r="G2" s="26"/>
      <c r="H2" s="26"/>
      <c r="I2" s="26"/>
      <c r="J2" s="26"/>
      <c r="K2" s="26"/>
      <c r="L2" s="26"/>
      <c r="M2" s="26"/>
      <c r="N2" s="26"/>
      <c r="O2" s="26"/>
      <c r="P2" s="26"/>
      <c r="Q2" s="26"/>
      <c r="R2" s="26"/>
      <c r="S2" s="26"/>
      <c r="T2" s="26"/>
      <c r="U2" s="26"/>
      <c r="V2" s="26"/>
      <c r="W2" s="26"/>
      <c r="X2" s="26"/>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53">
        <f>F11+F23+F24+F7</f>
        <v>11379.761965</v>
      </c>
      <c r="G5" s="53">
        <f>G11+G23+G24+G7</f>
        <v>11176.396123000002</v>
      </c>
      <c r="H5" s="53">
        <f>H11+H23+H24+H7</f>
        <v>11064.804219999998</v>
      </c>
      <c r="I5" s="53">
        <f>I11+I23+I24+I7</f>
        <v>11167.522956999999</v>
      </c>
      <c r="J5" s="53">
        <f>J11+J23+J24+J7</f>
        <v>11242.0689748</v>
      </c>
      <c r="K5" s="20">
        <f>SUM(K11,K23:K24,K7)</f>
        <v>11625.595130999998</v>
      </c>
      <c r="L5" s="20">
        <f>SUM(L11,L23:L24,L7)</f>
        <v>12672.020415999999</v>
      </c>
      <c r="M5" s="53">
        <f>M11+M23+M24+M7</f>
        <v>12362.273120709999</v>
      </c>
      <c r="N5" s="20">
        <f t="shared" ref="N5:T5" si="0">SUM(N11,N23:N24,N7)</f>
        <v>13162.27006144</v>
      </c>
      <c r="O5" s="20">
        <f t="shared" si="0"/>
        <v>13928.205135</v>
      </c>
      <c r="P5" s="20">
        <f t="shared" si="0"/>
        <v>14840.547586000001</v>
      </c>
      <c r="Q5" s="20">
        <f t="shared" si="0"/>
        <v>15731.800595000001</v>
      </c>
      <c r="R5" s="20">
        <f t="shared" si="0"/>
        <v>17103.441161999999</v>
      </c>
      <c r="S5" s="20">
        <f t="shared" si="0"/>
        <v>19989.231177999998</v>
      </c>
      <c r="T5" s="20">
        <f t="shared" si="0"/>
        <v>21426.990301000002</v>
      </c>
      <c r="U5" s="53">
        <f>'2011-12'!T5</f>
        <v>22820.290123000002</v>
      </c>
      <c r="V5" s="53">
        <f>'2012-13'!T5</f>
        <v>23891.683864999995</v>
      </c>
      <c r="W5" s="53">
        <f>'2013-14'!T5</f>
        <v>24177.032743999993</v>
      </c>
      <c r="X5" s="53">
        <f>'2014-15'!T5</f>
        <v>24312.559216000001</v>
      </c>
    </row>
    <row r="6" spans="1:24" s="5" customFormat="1" ht="15.75" x14ac:dyDescent="0.25">
      <c r="A6" s="94"/>
      <c r="B6" s="17"/>
      <c r="C6" s="18"/>
      <c r="D6" s="18"/>
      <c r="E6" s="18"/>
      <c r="F6" s="146">
        <v>0</v>
      </c>
      <c r="G6" s="146">
        <v>0</v>
      </c>
      <c r="H6" s="146">
        <v>0</v>
      </c>
      <c r="I6" s="146">
        <v>103.44399999999951</v>
      </c>
      <c r="J6" s="146">
        <v>79.72400000000016</v>
      </c>
      <c r="K6" s="146">
        <v>36.927999999999884</v>
      </c>
      <c r="L6" s="146">
        <v>35.729000000001179</v>
      </c>
      <c r="M6" s="146">
        <v>20.80699999999888</v>
      </c>
      <c r="N6" s="146">
        <v>4.7010000000009313</v>
      </c>
      <c r="O6" s="146">
        <v>0</v>
      </c>
      <c r="P6" s="146">
        <v>0</v>
      </c>
      <c r="Q6" s="146">
        <v>0</v>
      </c>
      <c r="R6" s="146">
        <v>0</v>
      </c>
      <c r="S6" s="146">
        <v>0</v>
      </c>
      <c r="T6" s="147"/>
      <c r="U6" s="146"/>
      <c r="V6" s="146"/>
      <c r="W6" s="146"/>
      <c r="X6" s="146"/>
    </row>
    <row r="7" spans="1:24" s="5" customFormat="1" ht="15.75" x14ac:dyDescent="0.25">
      <c r="A7" s="4"/>
      <c r="B7" s="4"/>
      <c r="C7" s="2" t="s">
        <v>33</v>
      </c>
      <c r="D7" s="2"/>
      <c r="E7" s="2"/>
      <c r="F7" s="23">
        <v>0</v>
      </c>
      <c r="G7" s="23">
        <v>0</v>
      </c>
      <c r="H7" s="23">
        <v>0</v>
      </c>
      <c r="I7" s="23">
        <v>0</v>
      </c>
      <c r="J7" s="23">
        <f>'2000-01'!$T7</f>
        <v>0</v>
      </c>
      <c r="K7" s="23">
        <f>'2001-02'!$T7</f>
        <v>0</v>
      </c>
      <c r="L7" s="23">
        <f>'2002-03'!$T7</f>
        <v>0</v>
      </c>
      <c r="M7" s="23">
        <f>'2003-04'!$T7</f>
        <v>0</v>
      </c>
      <c r="N7" s="23">
        <f>'2004-05'!$T7</f>
        <v>0</v>
      </c>
      <c r="O7" s="23">
        <f>'2005-06'!$T7</f>
        <v>0</v>
      </c>
      <c r="P7" s="23">
        <f>'2006-07'!$T7</f>
        <v>0</v>
      </c>
      <c r="Q7" s="23">
        <f>'2007-08'!$T7</f>
        <v>0</v>
      </c>
      <c r="R7" s="23">
        <f>'2008-09'!$T7</f>
        <v>0</v>
      </c>
      <c r="S7" s="23">
        <f>'2009-10'!$T7</f>
        <v>0</v>
      </c>
      <c r="T7" s="23">
        <f>'2010-11'!$T7</f>
        <v>0</v>
      </c>
      <c r="U7" s="23">
        <f>'2011-12'!$T7</f>
        <v>0</v>
      </c>
      <c r="V7" s="23">
        <f>'2012-13'!$T7</f>
        <v>0</v>
      </c>
      <c r="W7" s="23">
        <f>'2013-14'!$T7</f>
        <v>0</v>
      </c>
      <c r="X7" s="23">
        <f>'2014-15'!$T7</f>
        <v>0</v>
      </c>
    </row>
    <row r="8" spans="1:24" s="5" customFormat="1" ht="15.75" x14ac:dyDescent="0.25">
      <c r="A8" s="8"/>
      <c r="B8" s="25"/>
      <c r="C8" s="18"/>
      <c r="D8" s="26"/>
      <c r="E8" s="26"/>
      <c r="F8" s="55"/>
      <c r="G8" s="55"/>
      <c r="H8" s="55"/>
      <c r="I8" s="55"/>
      <c r="J8" s="20"/>
      <c r="K8" s="20"/>
      <c r="L8" s="20"/>
      <c r="M8" s="20"/>
      <c r="N8" s="20"/>
      <c r="O8" s="20"/>
      <c r="P8" s="20"/>
      <c r="Q8" s="20"/>
      <c r="R8" s="20"/>
      <c r="S8" s="20"/>
      <c r="T8" s="20"/>
      <c r="U8" s="20"/>
      <c r="V8" s="20"/>
      <c r="W8" s="20"/>
      <c r="X8" s="20"/>
    </row>
    <row r="9" spans="1:24" s="5" customFormat="1" ht="15.75" x14ac:dyDescent="0.25">
      <c r="A9" s="94">
        <v>941</v>
      </c>
      <c r="B9" s="17"/>
      <c r="C9" s="18" t="s">
        <v>34</v>
      </c>
      <c r="D9" s="18"/>
      <c r="E9" s="18"/>
      <c r="F9" s="56">
        <f>F11+F23</f>
        <v>10412.947225</v>
      </c>
      <c r="G9" s="56">
        <f>G11+G23</f>
        <v>10162.592005000002</v>
      </c>
      <c r="H9" s="56">
        <f>H11+H23</f>
        <v>10026.005052999999</v>
      </c>
      <c r="I9" s="56">
        <f>I11+I23</f>
        <v>10113.929061999999</v>
      </c>
      <c r="J9" s="20">
        <f t="shared" ref="J9:W9" si="1">SUM(J11,J23)</f>
        <v>10168.578571800001</v>
      </c>
      <c r="K9" s="20">
        <f t="shared" si="1"/>
        <v>10507.504114999998</v>
      </c>
      <c r="L9" s="20">
        <f t="shared" si="1"/>
        <v>11428.753189999999</v>
      </c>
      <c r="M9" s="20">
        <f t="shared" si="1"/>
        <v>11212.411897709999</v>
      </c>
      <c r="N9" s="20">
        <f t="shared" si="1"/>
        <v>11973.868095440001</v>
      </c>
      <c r="O9" s="20">
        <f t="shared" si="1"/>
        <v>12714.585476</v>
      </c>
      <c r="P9" s="20">
        <f t="shared" si="1"/>
        <v>13581.420669000001</v>
      </c>
      <c r="Q9" s="20">
        <f t="shared" si="1"/>
        <v>14436.204086000002</v>
      </c>
      <c r="R9" s="20">
        <f t="shared" si="1"/>
        <v>15711.736267999999</v>
      </c>
      <c r="S9" s="20">
        <f t="shared" si="1"/>
        <v>18433.357349999998</v>
      </c>
      <c r="T9" s="20">
        <f t="shared" si="1"/>
        <v>19766.398520000002</v>
      </c>
      <c r="U9" s="20">
        <f t="shared" si="1"/>
        <v>21092.548313000003</v>
      </c>
      <c r="V9" s="20">
        <f t="shared" si="1"/>
        <v>22102.880756999995</v>
      </c>
      <c r="W9" s="20">
        <f t="shared" si="1"/>
        <v>22406.850374999991</v>
      </c>
      <c r="X9" s="20">
        <f t="shared" ref="X9" si="2">SUM(X11,X23)</f>
        <v>22536.255972000003</v>
      </c>
    </row>
    <row r="10" spans="1:24" s="5" customFormat="1" ht="15.75" x14ac:dyDescent="0.25">
      <c r="A10" s="8"/>
      <c r="B10" s="25"/>
      <c r="C10" s="26"/>
      <c r="D10" s="26"/>
      <c r="E10" s="26"/>
      <c r="F10" s="55"/>
      <c r="G10" s="55"/>
      <c r="H10" s="55"/>
      <c r="I10" s="55"/>
      <c r="J10" s="20"/>
      <c r="K10" s="20"/>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56">
        <f t="shared" ref="F11:W11" si="3">SUM(F13:F21)</f>
        <v>9906.589555999999</v>
      </c>
      <c r="G11" s="56">
        <f t="shared" si="3"/>
        <v>9661.2903140000017</v>
      </c>
      <c r="H11" s="56">
        <f t="shared" si="3"/>
        <v>9525.8948689999997</v>
      </c>
      <c r="I11" s="56">
        <f t="shared" si="3"/>
        <v>9606.3738279999998</v>
      </c>
      <c r="J11" s="20">
        <f t="shared" si="3"/>
        <v>9653.1304918000005</v>
      </c>
      <c r="K11" s="20">
        <f t="shared" si="3"/>
        <v>9977.2082459999983</v>
      </c>
      <c r="L11" s="20">
        <f t="shared" si="3"/>
        <v>10855.421602</v>
      </c>
      <c r="M11" s="20">
        <f t="shared" si="3"/>
        <v>10667.02459571</v>
      </c>
      <c r="N11" s="20">
        <f t="shared" si="3"/>
        <v>11414.81737744</v>
      </c>
      <c r="O11" s="20">
        <f t="shared" si="3"/>
        <v>12131.485396</v>
      </c>
      <c r="P11" s="20">
        <f t="shared" si="3"/>
        <v>12967.698325000001</v>
      </c>
      <c r="Q11" s="20">
        <f t="shared" si="3"/>
        <v>13780.000830000001</v>
      </c>
      <c r="R11" s="20">
        <f t="shared" si="3"/>
        <v>14999.543107</v>
      </c>
      <c r="S11" s="20">
        <f t="shared" si="3"/>
        <v>17599.503386</v>
      </c>
      <c r="T11" s="20">
        <f t="shared" si="3"/>
        <v>18873.550847000002</v>
      </c>
      <c r="U11" s="20">
        <f t="shared" si="3"/>
        <v>20136.723773000002</v>
      </c>
      <c r="V11" s="20">
        <f t="shared" si="3"/>
        <v>21111.402721999995</v>
      </c>
      <c r="W11" s="20">
        <f t="shared" si="3"/>
        <v>21402.957300999991</v>
      </c>
      <c r="X11" s="20">
        <f t="shared" ref="X11" si="4">SUM(X13:X21)</f>
        <v>21525.134353000001</v>
      </c>
    </row>
    <row r="12" spans="1:24" s="5" customFormat="1" ht="15.75" x14ac:dyDescent="0.25">
      <c r="A12" s="10"/>
      <c r="B12" s="43"/>
      <c r="C12" s="43"/>
      <c r="D12" s="9"/>
      <c r="E12" s="9"/>
      <c r="F12" s="55"/>
      <c r="G12" s="55"/>
      <c r="H12" s="55"/>
      <c r="I12" s="55"/>
      <c r="J12" s="20"/>
      <c r="K12" s="20"/>
      <c r="L12" s="20"/>
      <c r="M12" s="20"/>
      <c r="N12" s="20"/>
      <c r="O12" s="20"/>
      <c r="P12" s="20"/>
      <c r="Q12" s="20"/>
      <c r="R12" s="20"/>
      <c r="S12" s="20"/>
      <c r="T12" s="20"/>
      <c r="U12" s="20"/>
      <c r="V12" s="20"/>
      <c r="W12" s="20"/>
      <c r="X12" s="20"/>
    </row>
    <row r="13" spans="1:24" s="5" customFormat="1" ht="15.75" x14ac:dyDescent="0.25">
      <c r="A13" s="4" t="s">
        <v>36</v>
      </c>
      <c r="B13" s="4"/>
      <c r="C13" s="40" t="s">
        <v>164</v>
      </c>
      <c r="D13" s="2"/>
      <c r="E13" s="2"/>
      <c r="F13" s="56">
        <v>543.238471</v>
      </c>
      <c r="G13" s="56">
        <v>536.59457099999997</v>
      </c>
      <c r="H13" s="56">
        <v>538.55091800000002</v>
      </c>
      <c r="I13" s="56">
        <v>552.63529600000004</v>
      </c>
      <c r="J13" s="20">
        <v>566.13478199999997</v>
      </c>
      <c r="K13" s="20">
        <v>581.73320200000001</v>
      </c>
      <c r="L13" s="20">
        <v>620.62848800000006</v>
      </c>
      <c r="M13" s="20">
        <v>593.11178099999995</v>
      </c>
      <c r="N13" s="20">
        <v>601.46406999999999</v>
      </c>
      <c r="O13" s="20">
        <v>621.21585800000003</v>
      </c>
      <c r="P13" s="20">
        <v>648.67623700000001</v>
      </c>
      <c r="Q13" s="20">
        <v>687.317453</v>
      </c>
      <c r="R13" s="20">
        <v>748.17012399999999</v>
      </c>
      <c r="S13" s="20">
        <v>862.83927000000006</v>
      </c>
      <c r="T13" s="20">
        <v>923.887337</v>
      </c>
      <c r="U13" s="20">
        <v>991.58310999999981</v>
      </c>
      <c r="V13" s="20">
        <v>1050.040315</v>
      </c>
      <c r="W13" s="20">
        <v>1055.1922509999999</v>
      </c>
      <c r="X13" s="20">
        <v>1079.1979570000001</v>
      </c>
    </row>
    <row r="14" spans="1:24" s="5" customFormat="1" ht="15.75" x14ac:dyDescent="0.25">
      <c r="A14" s="4" t="s">
        <v>37</v>
      </c>
      <c r="B14" s="4"/>
      <c r="C14" s="40" t="s">
        <v>166</v>
      </c>
      <c r="D14" s="2"/>
      <c r="E14" s="2"/>
      <c r="F14" s="56">
        <v>1429.623881</v>
      </c>
      <c r="G14" s="56">
        <v>1424.4315039999999</v>
      </c>
      <c r="H14" s="56">
        <v>1420.0752769999999</v>
      </c>
      <c r="I14" s="56">
        <v>1429.3210650000001</v>
      </c>
      <c r="J14" s="20">
        <v>1432.1943169999997</v>
      </c>
      <c r="K14" s="20">
        <v>1479.2359329999999</v>
      </c>
      <c r="L14" s="20">
        <v>1582.7320299999999</v>
      </c>
      <c r="M14" s="20">
        <v>1483.08995</v>
      </c>
      <c r="N14" s="20">
        <v>1509.1894820000002</v>
      </c>
      <c r="O14" s="20">
        <v>1555.0272790000004</v>
      </c>
      <c r="P14" s="20">
        <v>1633.598066</v>
      </c>
      <c r="Q14" s="20">
        <v>1735.211063</v>
      </c>
      <c r="R14" s="20">
        <v>1893.7136010000002</v>
      </c>
      <c r="S14" s="20">
        <v>2205.6070829999999</v>
      </c>
      <c r="T14" s="20">
        <v>2371.8620019999998</v>
      </c>
      <c r="U14" s="20">
        <v>2540.0222940000003</v>
      </c>
      <c r="V14" s="20">
        <v>2654.0205180000003</v>
      </c>
      <c r="W14" s="20">
        <v>2692.425401</v>
      </c>
      <c r="X14" s="20">
        <v>2683.9143370000002</v>
      </c>
    </row>
    <row r="15" spans="1:24" s="5" customFormat="1" ht="15.75" x14ac:dyDescent="0.25">
      <c r="A15" s="4" t="s">
        <v>38</v>
      </c>
      <c r="B15" s="4"/>
      <c r="C15" s="40" t="s">
        <v>39</v>
      </c>
      <c r="D15" s="2"/>
      <c r="E15" s="2"/>
      <c r="F15" s="56">
        <v>832.13882599999999</v>
      </c>
      <c r="G15" s="56">
        <v>830.45507599999996</v>
      </c>
      <c r="H15" s="56">
        <v>831.47850700000004</v>
      </c>
      <c r="I15" s="56">
        <v>844.55060800000001</v>
      </c>
      <c r="J15" s="20">
        <v>859.92546479999999</v>
      </c>
      <c r="K15" s="20">
        <v>894.269769</v>
      </c>
      <c r="L15" s="20">
        <v>956.81748300000004</v>
      </c>
      <c r="M15" s="20">
        <v>893.264186</v>
      </c>
      <c r="N15" s="20">
        <v>926.70107099999996</v>
      </c>
      <c r="O15" s="20">
        <v>966.44524999999999</v>
      </c>
      <c r="P15" s="20">
        <v>1021.1888</v>
      </c>
      <c r="Q15" s="20">
        <v>1069.630535</v>
      </c>
      <c r="R15" s="20">
        <v>1174.6424809999999</v>
      </c>
      <c r="S15" s="20">
        <v>1384.1209899999999</v>
      </c>
      <c r="T15" s="20">
        <v>1496.9823389999999</v>
      </c>
      <c r="U15" s="20">
        <v>1608.6093370000001</v>
      </c>
      <c r="V15" s="20">
        <v>1701.234692</v>
      </c>
      <c r="W15" s="20">
        <v>1727.810841</v>
      </c>
      <c r="X15" s="20">
        <v>1733.372147</v>
      </c>
    </row>
    <row r="16" spans="1:24" s="5" customFormat="1" ht="15.75" x14ac:dyDescent="0.25">
      <c r="A16" s="4" t="s">
        <v>40</v>
      </c>
      <c r="B16" s="4"/>
      <c r="C16" s="40" t="s">
        <v>41</v>
      </c>
      <c r="D16" s="2"/>
      <c r="E16" s="2"/>
      <c r="F16" s="56">
        <v>572.503829</v>
      </c>
      <c r="G16" s="56">
        <v>568.04014700000005</v>
      </c>
      <c r="H16" s="56">
        <v>563.68723399999999</v>
      </c>
      <c r="I16" s="56">
        <v>573.03370700000005</v>
      </c>
      <c r="J16" s="20">
        <v>581.31449499999997</v>
      </c>
      <c r="K16" s="20">
        <v>596.41028100000005</v>
      </c>
      <c r="L16" s="20">
        <v>663.96152699999993</v>
      </c>
      <c r="M16" s="20">
        <v>622.09421899999995</v>
      </c>
      <c r="N16" s="20">
        <v>646.07493299999999</v>
      </c>
      <c r="O16" s="20">
        <v>686.50992200000007</v>
      </c>
      <c r="P16" s="20">
        <v>733.65526099999988</v>
      </c>
      <c r="Q16" s="20">
        <v>785.72021000000007</v>
      </c>
      <c r="R16" s="20">
        <v>870.64200799999992</v>
      </c>
      <c r="S16" s="20">
        <v>1035.3076410000001</v>
      </c>
      <c r="T16" s="20">
        <v>1112.3499340000001</v>
      </c>
      <c r="U16" s="20">
        <v>1194.2887109999999</v>
      </c>
      <c r="V16" s="20">
        <v>1271.2106159999998</v>
      </c>
      <c r="W16" s="20">
        <v>1279.106037</v>
      </c>
      <c r="X16" s="20">
        <v>1281.2662050000001</v>
      </c>
    </row>
    <row r="17" spans="1:24" s="5" customFormat="1" ht="15.75" x14ac:dyDescent="0.25">
      <c r="A17" s="4" t="s">
        <v>42</v>
      </c>
      <c r="B17" s="4"/>
      <c r="C17" s="40" t="s">
        <v>43</v>
      </c>
      <c r="D17" s="2"/>
      <c r="E17" s="2"/>
      <c r="F17" s="56">
        <v>914.02757799999995</v>
      </c>
      <c r="G17" s="56">
        <v>901.46924799999999</v>
      </c>
      <c r="H17" s="56">
        <v>900.57904699999995</v>
      </c>
      <c r="I17" s="56">
        <v>915.89081599999997</v>
      </c>
      <c r="J17" s="20">
        <v>921.031069</v>
      </c>
      <c r="K17" s="20">
        <v>958.88540699999987</v>
      </c>
      <c r="L17" s="20">
        <v>1023.275753</v>
      </c>
      <c r="M17" s="20">
        <v>992.34072500000002</v>
      </c>
      <c r="N17" s="20">
        <v>1046.4092539999999</v>
      </c>
      <c r="O17" s="20">
        <v>1096.5511639999997</v>
      </c>
      <c r="P17" s="20">
        <v>1184.007752</v>
      </c>
      <c r="Q17" s="20">
        <v>1258.3332019999998</v>
      </c>
      <c r="R17" s="20">
        <v>1381.8020359999998</v>
      </c>
      <c r="S17" s="20">
        <v>1613.8159450000001</v>
      </c>
      <c r="T17" s="20">
        <v>1734.793508</v>
      </c>
      <c r="U17" s="20">
        <v>1850.2192370000002</v>
      </c>
      <c r="V17" s="20">
        <v>1969.7544910000001</v>
      </c>
      <c r="W17" s="20">
        <v>1977.0775959999999</v>
      </c>
      <c r="X17" s="20">
        <v>1992.8749050000001</v>
      </c>
    </row>
    <row r="18" spans="1:24" s="5" customFormat="1" ht="15.75" x14ac:dyDescent="0.25">
      <c r="A18" s="4" t="s">
        <v>44</v>
      </c>
      <c r="B18" s="4"/>
      <c r="C18" s="40" t="s">
        <v>167</v>
      </c>
      <c r="D18" s="2"/>
      <c r="E18" s="2"/>
      <c r="F18" s="56">
        <v>807.95450900000003</v>
      </c>
      <c r="G18" s="56">
        <v>789.48245099999997</v>
      </c>
      <c r="H18" s="56">
        <v>779.41556400000002</v>
      </c>
      <c r="I18" s="56">
        <v>785.56680100000005</v>
      </c>
      <c r="J18" s="20">
        <v>782.92975999999999</v>
      </c>
      <c r="K18" s="20">
        <v>804.13435400000003</v>
      </c>
      <c r="L18" s="20">
        <v>866.01808600000004</v>
      </c>
      <c r="M18" s="20">
        <v>863.44536099999993</v>
      </c>
      <c r="N18" s="20">
        <v>925.334025</v>
      </c>
      <c r="O18" s="20">
        <v>1002.9745010000001</v>
      </c>
      <c r="P18" s="20">
        <v>1087.9350750000001</v>
      </c>
      <c r="Q18" s="20">
        <v>1166.2379719999999</v>
      </c>
      <c r="R18" s="20">
        <v>1277.135117</v>
      </c>
      <c r="S18" s="20">
        <v>1515.850764</v>
      </c>
      <c r="T18" s="20">
        <v>1632.2642809999998</v>
      </c>
      <c r="U18" s="20">
        <v>1742.9025929999998</v>
      </c>
      <c r="V18" s="20">
        <v>1848.1212359999997</v>
      </c>
      <c r="W18" s="20">
        <v>1877.527638</v>
      </c>
      <c r="X18" s="20">
        <v>1882.5200219999999</v>
      </c>
    </row>
    <row r="19" spans="1:24" s="5" customFormat="1" ht="15.75" x14ac:dyDescent="0.25">
      <c r="A19" s="4" t="s">
        <v>45</v>
      </c>
      <c r="B19" s="4"/>
      <c r="C19" s="40" t="s">
        <v>46</v>
      </c>
      <c r="D19" s="2"/>
      <c r="E19" s="2"/>
      <c r="F19" s="56">
        <v>2735.2457260000001</v>
      </c>
      <c r="G19" s="56">
        <v>2610.6603639999998</v>
      </c>
      <c r="H19" s="56">
        <v>2524.070244</v>
      </c>
      <c r="I19" s="56">
        <v>2533.8571999999999</v>
      </c>
      <c r="J19" s="20">
        <v>2545.7602259999999</v>
      </c>
      <c r="K19" s="20">
        <v>2644.7826009999999</v>
      </c>
      <c r="L19" s="20">
        <v>2939.0045630000004</v>
      </c>
      <c r="M19" s="20">
        <v>3015.297603</v>
      </c>
      <c r="N19" s="20">
        <v>3397.4533624400001</v>
      </c>
      <c r="O19" s="20">
        <v>3677.6562890000005</v>
      </c>
      <c r="P19" s="20">
        <v>3941.9163560000002</v>
      </c>
      <c r="Q19" s="20">
        <v>4193.7559160000001</v>
      </c>
      <c r="R19" s="20">
        <v>4469.7128290000001</v>
      </c>
      <c r="S19" s="20">
        <v>5184.5518279999997</v>
      </c>
      <c r="T19" s="20">
        <v>5538.8340650000009</v>
      </c>
      <c r="U19" s="20">
        <v>5889.8841059999995</v>
      </c>
      <c r="V19" s="20">
        <v>6080.8119669999996</v>
      </c>
      <c r="W19" s="20">
        <v>6198.7899189999989</v>
      </c>
      <c r="X19" s="20">
        <v>6249.5822449999996</v>
      </c>
    </row>
    <row r="20" spans="1:24" s="5" customFormat="1" ht="15.75" x14ac:dyDescent="0.25">
      <c r="A20" s="4" t="s">
        <v>47</v>
      </c>
      <c r="B20" s="4"/>
      <c r="C20" s="40" t="s">
        <v>168</v>
      </c>
      <c r="D20" s="2"/>
      <c r="E20" s="2"/>
      <c r="F20" s="56">
        <v>1283.271575</v>
      </c>
      <c r="G20" s="56">
        <v>1234.279297</v>
      </c>
      <c r="H20" s="56">
        <v>1210.815877</v>
      </c>
      <c r="I20" s="56">
        <v>1213.7358630000001</v>
      </c>
      <c r="J20" s="20">
        <v>1209.5554359999999</v>
      </c>
      <c r="K20" s="20">
        <v>1240.7805629999998</v>
      </c>
      <c r="L20" s="20">
        <v>1351.948476</v>
      </c>
      <c r="M20" s="20">
        <v>1373.38611771</v>
      </c>
      <c r="N20" s="20">
        <v>1481.435422</v>
      </c>
      <c r="O20" s="20">
        <v>1584.4125989999998</v>
      </c>
      <c r="P20" s="20">
        <v>1703.0188120000003</v>
      </c>
      <c r="Q20" s="20">
        <v>1805.0824689999999</v>
      </c>
      <c r="R20" s="20">
        <v>1988.0050720000002</v>
      </c>
      <c r="S20" s="20">
        <v>2373.6043109999996</v>
      </c>
      <c r="T20" s="20">
        <v>2536.8464409999997</v>
      </c>
      <c r="U20" s="20">
        <v>2695.815936</v>
      </c>
      <c r="V20" s="20">
        <v>2829.9000329999999</v>
      </c>
      <c r="W20" s="20">
        <v>2868.3127419999996</v>
      </c>
      <c r="X20" s="20">
        <v>2897.0379809999999</v>
      </c>
    </row>
    <row r="21" spans="1:24" s="5" customFormat="1" ht="15.75" x14ac:dyDescent="0.25">
      <c r="A21" s="4" t="s">
        <v>48</v>
      </c>
      <c r="B21" s="4"/>
      <c r="C21" s="40" t="s">
        <v>169</v>
      </c>
      <c r="D21" s="2"/>
      <c r="E21" s="2"/>
      <c r="F21" s="56">
        <v>788.58516099999997</v>
      </c>
      <c r="G21" s="56">
        <v>765.877656</v>
      </c>
      <c r="H21" s="56">
        <v>757.22220100000004</v>
      </c>
      <c r="I21" s="56">
        <v>757.78247199999998</v>
      </c>
      <c r="J21" s="20">
        <v>754.284942</v>
      </c>
      <c r="K21" s="20">
        <v>776.976136</v>
      </c>
      <c r="L21" s="20">
        <v>851.03519599999993</v>
      </c>
      <c r="M21" s="20">
        <v>830.99465299999986</v>
      </c>
      <c r="N21" s="20">
        <v>880.75575800000001</v>
      </c>
      <c r="O21" s="20">
        <v>940.6925339999998</v>
      </c>
      <c r="P21" s="20">
        <v>1013.701966</v>
      </c>
      <c r="Q21" s="20">
        <v>1078.7120100000002</v>
      </c>
      <c r="R21" s="20">
        <v>1195.7198390000001</v>
      </c>
      <c r="S21" s="20">
        <v>1423.8055540000003</v>
      </c>
      <c r="T21" s="20">
        <v>1525.7309399999997</v>
      </c>
      <c r="U21" s="20">
        <v>1623.3984490000003</v>
      </c>
      <c r="V21" s="20">
        <v>1706.3088539999999</v>
      </c>
      <c r="W21" s="20">
        <v>1726.7148759999995</v>
      </c>
      <c r="X21" s="20">
        <v>1725.3685539999999</v>
      </c>
    </row>
    <row r="22" spans="1:24" s="5" customFormat="1" ht="15.75" x14ac:dyDescent="0.25">
      <c r="A22" s="10"/>
      <c r="B22" s="43"/>
      <c r="C22" s="2"/>
      <c r="D22" s="9"/>
      <c r="E22" s="9"/>
      <c r="F22" s="57"/>
      <c r="G22" s="57"/>
      <c r="H22" s="57"/>
      <c r="I22" s="57"/>
      <c r="J22" s="20"/>
      <c r="K22" s="20"/>
      <c r="L22" s="20"/>
      <c r="M22" s="20"/>
      <c r="N22" s="20"/>
      <c r="O22" s="20"/>
      <c r="P22" s="20"/>
      <c r="Q22" s="20"/>
      <c r="R22" s="20"/>
      <c r="S22" s="20"/>
      <c r="T22" s="20"/>
      <c r="U22" s="20"/>
      <c r="V22" s="20"/>
      <c r="W22" s="20"/>
      <c r="X22" s="20"/>
    </row>
    <row r="23" spans="1:24" s="5" customFormat="1" ht="15.75" x14ac:dyDescent="0.25">
      <c r="A23" s="4">
        <v>924</v>
      </c>
      <c r="B23" s="1"/>
      <c r="C23" s="40" t="s">
        <v>49</v>
      </c>
      <c r="D23" s="2"/>
      <c r="E23" s="2"/>
      <c r="F23" s="56">
        <v>506.35766899999999</v>
      </c>
      <c r="G23" s="56">
        <v>501.30169100000001</v>
      </c>
      <c r="H23" s="56">
        <v>500.110184</v>
      </c>
      <c r="I23" s="56">
        <v>507.55523399999998</v>
      </c>
      <c r="J23" s="20">
        <v>515.44808</v>
      </c>
      <c r="K23" s="20">
        <v>530.29586900000015</v>
      </c>
      <c r="L23" s="20">
        <v>573.33158800000001</v>
      </c>
      <c r="M23" s="20">
        <v>545.38730199999998</v>
      </c>
      <c r="N23" s="20">
        <v>559.05071800000007</v>
      </c>
      <c r="O23" s="20">
        <v>583.10007999999993</v>
      </c>
      <c r="P23" s="20">
        <v>613.72234400000002</v>
      </c>
      <c r="Q23" s="20">
        <v>656.2032559999999</v>
      </c>
      <c r="R23" s="20">
        <v>712.19316100000003</v>
      </c>
      <c r="S23" s="20">
        <v>833.85396399999991</v>
      </c>
      <c r="T23" s="20">
        <v>892.8476730000001</v>
      </c>
      <c r="U23" s="20">
        <v>955.82454000000018</v>
      </c>
      <c r="V23" s="20">
        <v>991.47803500000009</v>
      </c>
      <c r="W23" s="20">
        <v>1003.893074</v>
      </c>
      <c r="X23" s="20">
        <v>1011.121619</v>
      </c>
    </row>
    <row r="24" spans="1:24" s="5" customFormat="1" ht="15.75" x14ac:dyDescent="0.25">
      <c r="A24" s="4">
        <v>923</v>
      </c>
      <c r="B24" s="1"/>
      <c r="C24" s="68" t="s">
        <v>50</v>
      </c>
      <c r="D24" s="2"/>
      <c r="E24" s="2"/>
      <c r="F24" s="56">
        <v>966.81474000000003</v>
      </c>
      <c r="G24" s="56">
        <v>1013.804118</v>
      </c>
      <c r="H24" s="56">
        <v>1038.7991669999999</v>
      </c>
      <c r="I24" s="56">
        <v>1053.593895</v>
      </c>
      <c r="J24" s="32">
        <v>1073.490403</v>
      </c>
      <c r="K24" s="32">
        <v>1118.0910160000001</v>
      </c>
      <c r="L24" s="32">
        <v>1243.2672259999997</v>
      </c>
      <c r="M24" s="32">
        <v>1149.8612230000001</v>
      </c>
      <c r="N24" s="32">
        <v>1188.4019659999999</v>
      </c>
      <c r="O24" s="32">
        <v>1213.6196590000002</v>
      </c>
      <c r="P24" s="32">
        <v>1259.126917</v>
      </c>
      <c r="Q24" s="32">
        <v>1295.596509</v>
      </c>
      <c r="R24" s="32">
        <v>1391.7048940000004</v>
      </c>
      <c r="S24" s="32">
        <v>1555.873828</v>
      </c>
      <c r="T24" s="32">
        <v>1660.5917810000001</v>
      </c>
      <c r="U24" s="32">
        <v>1727.74181</v>
      </c>
      <c r="V24" s="32">
        <v>1788.8031080000001</v>
      </c>
      <c r="W24" s="32">
        <v>1770.1823690000003</v>
      </c>
      <c r="X24" s="32">
        <v>1776.3032439999999</v>
      </c>
    </row>
    <row r="25" spans="1:24" s="5" customFormat="1" ht="15.75" x14ac:dyDescent="0.25">
      <c r="A25" s="73">
        <v>922</v>
      </c>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17" t="s">
        <v>86</v>
      </c>
      <c r="B26" s="17"/>
      <c r="C26" s="17"/>
      <c r="D26" s="17"/>
      <c r="E26" s="17"/>
      <c r="F26" s="2"/>
      <c r="G26" s="4"/>
      <c r="H26" s="4"/>
      <c r="I26" s="2"/>
      <c r="J26" s="2"/>
      <c r="K26" s="2"/>
      <c r="L26" s="2"/>
      <c r="M26" s="2"/>
      <c r="N26" s="2"/>
      <c r="O26" s="2"/>
      <c r="P26" s="2"/>
      <c r="Q26" s="2"/>
      <c r="R26" s="2"/>
      <c r="S26" s="2"/>
      <c r="T26" s="2"/>
      <c r="U26" s="2"/>
      <c r="V26" s="2"/>
      <c r="W26" s="2"/>
      <c r="X26" s="2"/>
    </row>
    <row r="27" spans="1:24" ht="33" customHeight="1" x14ac:dyDescent="0.2">
      <c r="A27" s="79" t="s">
        <v>129</v>
      </c>
      <c r="B27" s="8"/>
      <c r="C27" s="9"/>
      <c r="D27" s="9"/>
      <c r="E27" s="9"/>
      <c r="F27" s="9"/>
      <c r="G27" s="9"/>
      <c r="H27" s="9"/>
      <c r="I27" s="9"/>
      <c r="J27" s="9"/>
      <c r="K27" s="9"/>
      <c r="L27" s="9"/>
      <c r="M27" s="9"/>
      <c r="N27" s="9"/>
      <c r="O27" s="9"/>
      <c r="P27" s="9"/>
      <c r="Q27" s="9"/>
      <c r="R27" s="9"/>
      <c r="S27" s="9"/>
      <c r="T27" s="9"/>
      <c r="U27" s="9"/>
      <c r="V27" s="9"/>
      <c r="W27" s="9"/>
      <c r="X27" s="9"/>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row>
    <row r="30" spans="1:24" ht="15.75" x14ac:dyDescent="0.25">
      <c r="A30" s="94">
        <v>925</v>
      </c>
      <c r="B30" s="17"/>
      <c r="C30" s="18" t="s">
        <v>32</v>
      </c>
      <c r="D30" s="18"/>
      <c r="E30" s="18"/>
      <c r="F30" s="53">
        <v>16932.423259992043</v>
      </c>
      <c r="G30" s="53">
        <v>16339.050884001334</v>
      </c>
      <c r="H30" s="53">
        <v>15923.076858258291</v>
      </c>
      <c r="I30" s="53">
        <v>15905.01182606182</v>
      </c>
      <c r="J30" s="20">
        <v>15651.86599105095</v>
      </c>
      <c r="K30" s="20">
        <v>15944.070232890659</v>
      </c>
      <c r="L30" s="20">
        <v>16933.582890317801</v>
      </c>
      <c r="M30" s="20">
        <v>16190.007717634757</v>
      </c>
      <c r="N30" s="20">
        <v>16710.737196654307</v>
      </c>
      <c r="O30" s="20">
        <v>17202.674639376335</v>
      </c>
      <c r="P30" s="20">
        <v>17845.691329959995</v>
      </c>
      <c r="Q30" s="20">
        <v>18379.547253846154</v>
      </c>
      <c r="R30" s="20">
        <v>19492.75059085985</v>
      </c>
      <c r="S30" s="20">
        <v>22207.56947979892</v>
      </c>
      <c r="T30" s="20">
        <v>23163.817958416734</v>
      </c>
      <c r="U30" s="20">
        <v>24236.314813226218</v>
      </c>
      <c r="V30" s="20">
        <v>24971.12890250843</v>
      </c>
      <c r="W30" s="20">
        <v>24758.991616247229</v>
      </c>
      <c r="X30" s="20">
        <v>24555.68480816</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148">
        <v>0</v>
      </c>
      <c r="G32" s="148">
        <v>0</v>
      </c>
      <c r="H32" s="148">
        <v>0</v>
      </c>
      <c r="I32" s="148">
        <v>0</v>
      </c>
      <c r="J32" s="148">
        <v>0</v>
      </c>
      <c r="K32" s="148">
        <v>0</v>
      </c>
      <c r="L32" s="148">
        <v>0</v>
      </c>
      <c r="M32" s="148">
        <v>0</v>
      </c>
      <c r="N32" s="148">
        <v>0</v>
      </c>
      <c r="O32" s="148">
        <v>0</v>
      </c>
      <c r="P32" s="148">
        <v>0</v>
      </c>
      <c r="Q32" s="148">
        <v>0</v>
      </c>
      <c r="R32" s="148">
        <v>0</v>
      </c>
      <c r="S32" s="148">
        <v>0</v>
      </c>
      <c r="T32" s="148">
        <v>0</v>
      </c>
      <c r="U32" s="148">
        <v>0</v>
      </c>
      <c r="V32" s="148">
        <v>0</v>
      </c>
      <c r="W32" s="148">
        <v>0</v>
      </c>
      <c r="X32" s="148">
        <v>0</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v>15493.859216031467</v>
      </c>
      <c r="G34" s="56">
        <v>14856.945481856212</v>
      </c>
      <c r="H34" s="56">
        <v>14428.167536090847</v>
      </c>
      <c r="I34" s="56">
        <v>14404.462113796604</v>
      </c>
      <c r="J34" s="20">
        <v>14157.289862039592</v>
      </c>
      <c r="K34" s="20">
        <v>14410.650095255549</v>
      </c>
      <c r="L34" s="20">
        <v>15272.208623614089</v>
      </c>
      <c r="M34" s="20">
        <v>14684.114594840705</v>
      </c>
      <c r="N34" s="20">
        <v>15201.949362556286</v>
      </c>
      <c r="O34" s="20">
        <v>15703.737487936411</v>
      </c>
      <c r="P34" s="20">
        <v>16331.596908860367</v>
      </c>
      <c r="Q34" s="20">
        <v>16865.89488358589</v>
      </c>
      <c r="R34" s="20">
        <v>17906.627883863686</v>
      </c>
      <c r="S34" s="20">
        <v>20479.029956220918</v>
      </c>
      <c r="T34" s="20">
        <v>21368.622031318569</v>
      </c>
      <c r="U34" s="20">
        <v>22401.364679050253</v>
      </c>
      <c r="V34" s="20">
        <v>23101.506265465567</v>
      </c>
      <c r="W34" s="20">
        <v>22946.199662107345</v>
      </c>
      <c r="X34" s="20">
        <v>22761.618531720003</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v>14740.428485334196</v>
      </c>
      <c r="G36" s="56">
        <v>14124.080097760796</v>
      </c>
      <c r="H36" s="56">
        <v>13708.471756653938</v>
      </c>
      <c r="I36" s="56">
        <v>13681.59169479384</v>
      </c>
      <c r="J36" s="20">
        <v>13439.652895784628</v>
      </c>
      <c r="K36" s="20">
        <v>13683.369084324584</v>
      </c>
      <c r="L36" s="20">
        <v>14506.067341456963</v>
      </c>
      <c r="M36" s="20">
        <v>13969.858847352993</v>
      </c>
      <c r="N36" s="20">
        <v>14492.182005976394</v>
      </c>
      <c r="O36" s="20">
        <v>14983.552736117394</v>
      </c>
      <c r="P36" s="20">
        <v>15593.598566827794</v>
      </c>
      <c r="Q36" s="20">
        <v>16099.249089994217</v>
      </c>
      <c r="R36" s="20">
        <v>17094.94305807944</v>
      </c>
      <c r="S36" s="20">
        <v>19552.637656455216</v>
      </c>
      <c r="T36" s="20">
        <v>20403.401966744092</v>
      </c>
      <c r="U36" s="20">
        <v>21386.230150401163</v>
      </c>
      <c r="V36" s="20">
        <v>22065.232474305107</v>
      </c>
      <c r="W36" s="20">
        <v>21918.142147111299</v>
      </c>
      <c r="X36" s="20">
        <v>21740.38569653</v>
      </c>
    </row>
    <row r="37" spans="1:24" ht="15.75" x14ac:dyDescent="0.25">
      <c r="A37" s="10"/>
      <c r="B37" s="43"/>
      <c r="C37" s="43"/>
      <c r="D37" s="9"/>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56">
        <v>808.30721682700096</v>
      </c>
      <c r="G38" s="56">
        <v>784.46092131660066</v>
      </c>
      <c r="H38" s="56">
        <v>775.01485691895596</v>
      </c>
      <c r="I38" s="56">
        <v>787.07435410908693</v>
      </c>
      <c r="J38" s="20">
        <v>788.20595751543885</v>
      </c>
      <c r="K38" s="20">
        <v>797.8253951713649</v>
      </c>
      <c r="L38" s="20">
        <v>829.34398782778987</v>
      </c>
      <c r="M38" s="20">
        <v>776.75717224880384</v>
      </c>
      <c r="N38" s="20">
        <v>763.61508767739747</v>
      </c>
      <c r="O38" s="20">
        <v>767.26140822989908</v>
      </c>
      <c r="P38" s="20">
        <v>780.03024022525949</v>
      </c>
      <c r="Q38" s="20">
        <v>802.99667730480053</v>
      </c>
      <c r="R38" s="20">
        <v>852.68768363800496</v>
      </c>
      <c r="S38" s="20">
        <v>958.59429848973173</v>
      </c>
      <c r="T38" s="20">
        <v>998.77573974332893</v>
      </c>
      <c r="U38" s="20">
        <v>1053.111958169907</v>
      </c>
      <c r="V38" s="20">
        <v>1097.4819609557712</v>
      </c>
      <c r="W38" s="20">
        <v>1080.5915007300305</v>
      </c>
      <c r="X38" s="20">
        <v>1089.9899365700001</v>
      </c>
    </row>
    <row r="39" spans="1:24" ht="15.75" x14ac:dyDescent="0.25">
      <c r="A39" s="4" t="s">
        <v>37</v>
      </c>
      <c r="B39" s="4"/>
      <c r="C39" s="40" t="s">
        <v>166</v>
      </c>
      <c r="D39" s="2"/>
      <c r="E39" s="2"/>
      <c r="F39" s="56">
        <v>2127.1971004434358</v>
      </c>
      <c r="G39" s="56">
        <v>2082.4117692764194</v>
      </c>
      <c r="H39" s="56">
        <v>2043.5940239513279</v>
      </c>
      <c r="I39" s="56">
        <v>2035.6679390405552</v>
      </c>
      <c r="J39" s="20">
        <v>1993.9846991756724</v>
      </c>
      <c r="K39" s="20">
        <v>2028.7169251127041</v>
      </c>
      <c r="L39" s="20">
        <v>2115.0000665502371</v>
      </c>
      <c r="M39" s="20">
        <v>1942.2995675626617</v>
      </c>
      <c r="N39" s="20">
        <v>1916.0576933867992</v>
      </c>
      <c r="O39" s="20">
        <v>1920.608439975543</v>
      </c>
      <c r="P39" s="20">
        <v>1964.3942835746261</v>
      </c>
      <c r="Q39" s="20">
        <v>2027.2564183111626</v>
      </c>
      <c r="R39" s="20">
        <v>2158.2608181110359</v>
      </c>
      <c r="S39" s="20">
        <v>2450.3780112747631</v>
      </c>
      <c r="T39" s="20">
        <v>2564.1202457747759</v>
      </c>
      <c r="U39" s="20">
        <v>2697.6335365671566</v>
      </c>
      <c r="V39" s="20">
        <v>2773.9312490220836</v>
      </c>
      <c r="W39" s="20">
        <v>2757.234050868939</v>
      </c>
      <c r="X39" s="20">
        <v>2710.75348037</v>
      </c>
    </row>
    <row r="40" spans="1:24" ht="15.75" x14ac:dyDescent="0.25">
      <c r="A40" s="4" t="s">
        <v>38</v>
      </c>
      <c r="B40" s="4"/>
      <c r="C40" s="40" t="s">
        <v>39</v>
      </c>
      <c r="D40" s="2"/>
      <c r="E40" s="2"/>
      <c r="F40" s="56">
        <v>1238.1741249281808</v>
      </c>
      <c r="G40" s="56">
        <v>1214.0628870265027</v>
      </c>
      <c r="H40" s="56">
        <v>1196.5594609455147</v>
      </c>
      <c r="I40" s="56">
        <v>1202.8260393705229</v>
      </c>
      <c r="J40" s="20">
        <v>1197.2385303374504</v>
      </c>
      <c r="K40" s="20">
        <v>1226.4576431073813</v>
      </c>
      <c r="L40" s="20">
        <v>1278.5923339287135</v>
      </c>
      <c r="M40" s="20">
        <v>1169.8458628129824</v>
      </c>
      <c r="N40" s="20">
        <v>1176.5339857830629</v>
      </c>
      <c r="O40" s="20">
        <v>1193.6529532253132</v>
      </c>
      <c r="P40" s="20">
        <v>1227.9749118963709</v>
      </c>
      <c r="Q40" s="20">
        <v>1249.6551074031233</v>
      </c>
      <c r="R40" s="20">
        <v>1338.7371990634167</v>
      </c>
      <c r="S40" s="20">
        <v>1537.7261276413194</v>
      </c>
      <c r="T40" s="20">
        <v>1618.3246410459501</v>
      </c>
      <c r="U40" s="20">
        <v>1708.4253571225775</v>
      </c>
      <c r="V40" s="20">
        <v>1778.0978112465593</v>
      </c>
      <c r="W40" s="20">
        <v>1769.4005124510777</v>
      </c>
      <c r="X40" s="20">
        <v>1750.70586847</v>
      </c>
    </row>
    <row r="41" spans="1:24" ht="15.75" x14ac:dyDescent="0.25">
      <c r="A41" s="4" t="s">
        <v>40</v>
      </c>
      <c r="B41" s="4"/>
      <c r="C41" s="40" t="s">
        <v>41</v>
      </c>
      <c r="D41" s="2"/>
      <c r="E41" s="2"/>
      <c r="F41" s="56">
        <v>851.85236566537515</v>
      </c>
      <c r="G41" s="56">
        <v>830.43198933229121</v>
      </c>
      <c r="H41" s="56">
        <v>811.18788661233339</v>
      </c>
      <c r="I41" s="56">
        <v>816.12618318856119</v>
      </c>
      <c r="J41" s="20">
        <v>809.34004183667844</v>
      </c>
      <c r="K41" s="20">
        <v>817.95446174841129</v>
      </c>
      <c r="L41" s="20">
        <v>887.24979792807812</v>
      </c>
      <c r="M41" s="20">
        <v>814.71345183542746</v>
      </c>
      <c r="N41" s="20">
        <v>820.25276523826892</v>
      </c>
      <c r="O41" s="20">
        <v>847.9058651421584</v>
      </c>
      <c r="P41" s="20">
        <v>882.21713211972542</v>
      </c>
      <c r="Q41" s="20">
        <v>917.96114759976876</v>
      </c>
      <c r="R41" s="20">
        <v>992.26859408711346</v>
      </c>
      <c r="S41" s="20">
        <v>1150.2026348956672</v>
      </c>
      <c r="T41" s="20">
        <v>1202.5147262996779</v>
      </c>
      <c r="U41" s="20">
        <v>1268.3956698913762</v>
      </c>
      <c r="V41" s="20">
        <v>1328.6449098246992</v>
      </c>
      <c r="W41" s="20">
        <v>1309.8950554316305</v>
      </c>
      <c r="X41" s="20">
        <v>1294.0788670500001</v>
      </c>
    </row>
    <row r="42" spans="1:24" ht="15.75" x14ac:dyDescent="0.25">
      <c r="A42" s="4" t="s">
        <v>42</v>
      </c>
      <c r="B42" s="4"/>
      <c r="C42" s="40" t="s">
        <v>43</v>
      </c>
      <c r="D42" s="2"/>
      <c r="E42" s="2"/>
      <c r="F42" s="56">
        <v>1360.0198202389545</v>
      </c>
      <c r="G42" s="56">
        <v>1317.8802676046143</v>
      </c>
      <c r="H42" s="56">
        <v>1296.000281360424</v>
      </c>
      <c r="I42" s="56">
        <v>1304.4302049748999</v>
      </c>
      <c r="J42" s="20">
        <v>1282.3133266569255</v>
      </c>
      <c r="K42" s="20">
        <v>1315.0755812693494</v>
      </c>
      <c r="L42" s="20">
        <v>1367.4003208832794</v>
      </c>
      <c r="M42" s="20">
        <v>1299.5995024053113</v>
      </c>
      <c r="N42" s="20">
        <v>1328.514759393109</v>
      </c>
      <c r="O42" s="20">
        <v>1354.3462863222253</v>
      </c>
      <c r="P42" s="20">
        <v>1423.7639650442898</v>
      </c>
      <c r="Q42" s="20">
        <v>1470.1174482591091</v>
      </c>
      <c r="R42" s="20">
        <v>1574.836443647032</v>
      </c>
      <c r="S42" s="20">
        <v>1792.9118637458614</v>
      </c>
      <c r="T42" s="20">
        <v>1875.4122931058473</v>
      </c>
      <c r="U42" s="20">
        <v>1965.0274233903617</v>
      </c>
      <c r="V42" s="20">
        <v>2058.7495456154152</v>
      </c>
      <c r="W42" s="20">
        <v>2024.6673006712222</v>
      </c>
      <c r="X42" s="20">
        <v>2012.8036540500002</v>
      </c>
    </row>
    <row r="43" spans="1:24" ht="15.75" x14ac:dyDescent="0.25">
      <c r="A43" s="4" t="s">
        <v>44</v>
      </c>
      <c r="B43" s="4"/>
      <c r="C43" s="40" t="s">
        <v>167</v>
      </c>
      <c r="D43" s="2"/>
      <c r="E43" s="2"/>
      <c r="F43" s="56">
        <v>1202.1892692732656</v>
      </c>
      <c r="G43" s="56">
        <v>1154.1639896217812</v>
      </c>
      <c r="H43" s="56">
        <v>1121.6370107716859</v>
      </c>
      <c r="I43" s="56">
        <v>1118.8201097213607</v>
      </c>
      <c r="J43" s="20">
        <v>1090.0406065284517</v>
      </c>
      <c r="K43" s="20">
        <v>1102.8402823583726</v>
      </c>
      <c r="L43" s="20">
        <v>1157.2573719404093</v>
      </c>
      <c r="M43" s="20">
        <v>1130.7942254509148</v>
      </c>
      <c r="N43" s="20">
        <v>1174.7983925810468</v>
      </c>
      <c r="O43" s="20">
        <v>1238.7700960073373</v>
      </c>
      <c r="P43" s="20">
        <v>1308.237005607677</v>
      </c>
      <c r="Q43" s="20">
        <v>1362.5220956853673</v>
      </c>
      <c r="R43" s="20">
        <v>1455.5478088129091</v>
      </c>
      <c r="S43" s="20">
        <v>1684.0748332325022</v>
      </c>
      <c r="T43" s="20">
        <v>1764.5722583514398</v>
      </c>
      <c r="U43" s="20">
        <v>1851.0516608271378</v>
      </c>
      <c r="V43" s="20">
        <v>1931.6208046443278</v>
      </c>
      <c r="W43" s="20">
        <v>1922.7211023259586</v>
      </c>
      <c r="X43" s="20">
        <v>1901.3452222199999</v>
      </c>
    </row>
    <row r="44" spans="1:24" ht="15.75" x14ac:dyDescent="0.25">
      <c r="A44" s="4" t="s">
        <v>45</v>
      </c>
      <c r="B44" s="4"/>
      <c r="C44" s="40" t="s">
        <v>46</v>
      </c>
      <c r="D44" s="2"/>
      <c r="E44" s="2"/>
      <c r="F44" s="56">
        <v>4069.8863908719927</v>
      </c>
      <c r="G44" s="56">
        <v>3816.5891812352534</v>
      </c>
      <c r="H44" s="56">
        <v>3632.3249550324863</v>
      </c>
      <c r="I44" s="56">
        <v>3608.7706187602234</v>
      </c>
      <c r="J44" s="20">
        <v>3544.3562917126155</v>
      </c>
      <c r="K44" s="20">
        <v>3627.2207199636082</v>
      </c>
      <c r="L44" s="20">
        <v>3927.3829862004191</v>
      </c>
      <c r="M44" s="20">
        <v>3948.9251682810136</v>
      </c>
      <c r="N44" s="20">
        <v>4313.3859138742728</v>
      </c>
      <c r="O44" s="20">
        <v>4542.2596782512992</v>
      </c>
      <c r="P44" s="20">
        <v>4740.1365839127538</v>
      </c>
      <c r="Q44" s="20">
        <v>4899.5875941700406</v>
      </c>
      <c r="R44" s="20">
        <v>5094.1209177273749</v>
      </c>
      <c r="S44" s="20">
        <v>5759.9161226694232</v>
      </c>
      <c r="T44" s="20">
        <v>5987.8005348025736</v>
      </c>
      <c r="U44" s="20">
        <v>6255.3580448374842</v>
      </c>
      <c r="V44" s="20">
        <v>6355.5478265103375</v>
      </c>
      <c r="W44" s="20">
        <v>6347.9993289700469</v>
      </c>
      <c r="X44" s="20">
        <v>6312.0780674499993</v>
      </c>
    </row>
    <row r="45" spans="1:24" ht="15.75" x14ac:dyDescent="0.25">
      <c r="A45" s="4" t="s">
        <v>47</v>
      </c>
      <c r="B45" s="4"/>
      <c r="C45" s="40" t="s">
        <v>168</v>
      </c>
      <c r="D45" s="2"/>
      <c r="E45" s="2"/>
      <c r="F45" s="56">
        <v>1909.4333899291385</v>
      </c>
      <c r="G45" s="56">
        <v>1804.4235383936195</v>
      </c>
      <c r="H45" s="56">
        <v>1742.4541715633195</v>
      </c>
      <c r="I45" s="56">
        <v>1728.6271386288006</v>
      </c>
      <c r="J45" s="20">
        <v>1684.0138265880016</v>
      </c>
      <c r="K45" s="20">
        <v>1701.684276560208</v>
      </c>
      <c r="L45" s="20">
        <v>1806.6046952448999</v>
      </c>
      <c r="M45" s="20">
        <v>1798.6281024456375</v>
      </c>
      <c r="N45" s="20">
        <v>1880.8213093409427</v>
      </c>
      <c r="O45" s="20">
        <v>1956.902140006114</v>
      </c>
      <c r="P45" s="20">
        <v>2047.8724165634824</v>
      </c>
      <c r="Q45" s="20">
        <v>2108.8875577674958</v>
      </c>
      <c r="R45" s="20">
        <v>2265.7245799142406</v>
      </c>
      <c r="S45" s="20">
        <v>2637.0190121217447</v>
      </c>
      <c r="T45" s="20">
        <v>2742.4779832489535</v>
      </c>
      <c r="U45" s="20">
        <v>2863.0943494253356</v>
      </c>
      <c r="V45" s="20">
        <v>2957.7571386158079</v>
      </c>
      <c r="W45" s="20">
        <v>2937.3551288909612</v>
      </c>
      <c r="X45" s="20">
        <v>2926.0083608099999</v>
      </c>
    </row>
    <row r="46" spans="1:24" ht="15.75" x14ac:dyDescent="0.25">
      <c r="A46" s="4" t="s">
        <v>48</v>
      </c>
      <c r="B46" s="4"/>
      <c r="C46" s="40" t="s">
        <v>169</v>
      </c>
      <c r="D46" s="2"/>
      <c r="E46" s="2"/>
      <c r="F46" s="56">
        <v>1173.3688071568524</v>
      </c>
      <c r="G46" s="56">
        <v>1119.6555539537105</v>
      </c>
      <c r="H46" s="56">
        <v>1089.6991094978914</v>
      </c>
      <c r="I46" s="56">
        <v>1079.2491069998309</v>
      </c>
      <c r="J46" s="20">
        <v>1050.1596154333922</v>
      </c>
      <c r="K46" s="20">
        <v>1065.5937990331865</v>
      </c>
      <c r="L46" s="20">
        <v>1137.235780953137</v>
      </c>
      <c r="M46" s="20">
        <v>1088.2957943102397</v>
      </c>
      <c r="N46" s="20">
        <v>1118.2020987014948</v>
      </c>
      <c r="O46" s="20">
        <v>1161.845868957505</v>
      </c>
      <c r="P46" s="20">
        <v>1218.9720278836078</v>
      </c>
      <c r="Q46" s="20">
        <v>1260.2650434933489</v>
      </c>
      <c r="R46" s="20">
        <v>1362.7590130783119</v>
      </c>
      <c r="S46" s="20">
        <v>1581.8147523842001</v>
      </c>
      <c r="T46" s="20">
        <v>1649.4035443715411</v>
      </c>
      <c r="U46" s="20">
        <v>1724.1321501698233</v>
      </c>
      <c r="V46" s="20">
        <v>1783.4012278701077</v>
      </c>
      <c r="W46" s="20">
        <v>1768.2781667714389</v>
      </c>
      <c r="X46" s="20">
        <v>1742.62223954</v>
      </c>
    </row>
    <row r="47" spans="1:24" ht="15.75" x14ac:dyDescent="0.25">
      <c r="A47" s="10"/>
      <c r="B47" s="43"/>
      <c r="C47" s="2"/>
      <c r="D47" s="9"/>
      <c r="E47" s="9"/>
      <c r="F47" s="55" t="s">
        <v>162</v>
      </c>
      <c r="G47" s="55" t="s">
        <v>162</v>
      </c>
      <c r="H47" s="55" t="s">
        <v>162</v>
      </c>
      <c r="I47" s="55"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56">
        <v>753.43073069727006</v>
      </c>
      <c r="G48" s="56">
        <v>732.86538409541583</v>
      </c>
      <c r="H48" s="56">
        <v>719.69577943690877</v>
      </c>
      <c r="I48" s="56">
        <v>722.87041900276381</v>
      </c>
      <c r="J48" s="20">
        <v>717.63696625496254</v>
      </c>
      <c r="K48" s="20">
        <v>727.28101093096529</v>
      </c>
      <c r="L48" s="20">
        <v>766.14128215712753</v>
      </c>
      <c r="M48" s="20">
        <v>714.25574748771419</v>
      </c>
      <c r="N48" s="20">
        <v>709.76735657989025</v>
      </c>
      <c r="O48" s="20">
        <v>720.18475181901545</v>
      </c>
      <c r="P48" s="20">
        <v>737.99834203257444</v>
      </c>
      <c r="Q48" s="20">
        <v>766.64579359167135</v>
      </c>
      <c r="R48" s="20">
        <v>811.68482578424744</v>
      </c>
      <c r="S48" s="20">
        <v>926.39229976570482</v>
      </c>
      <c r="T48" s="20">
        <v>965.22006457448072</v>
      </c>
      <c r="U48" s="20">
        <v>1015.1345286490921</v>
      </c>
      <c r="V48" s="20">
        <v>1036.2737911604613</v>
      </c>
      <c r="W48" s="20">
        <v>1028.0575149960455</v>
      </c>
      <c r="X48" s="20">
        <v>1021.2328351900001</v>
      </c>
    </row>
    <row r="49" spans="1:24" ht="15.75" x14ac:dyDescent="0.25">
      <c r="A49" s="4">
        <v>923</v>
      </c>
      <c r="B49" s="1"/>
      <c r="C49" s="40" t="s">
        <v>50</v>
      </c>
      <c r="D49" s="2"/>
      <c r="E49" s="2"/>
      <c r="F49" s="56">
        <v>1438.5640439605768</v>
      </c>
      <c r="G49" s="56">
        <v>1482.1054021451214</v>
      </c>
      <c r="H49" s="56">
        <v>1494.9093221674455</v>
      </c>
      <c r="I49" s="56">
        <v>1500.5497122652152</v>
      </c>
      <c r="J49" s="20">
        <v>1494.5761290113587</v>
      </c>
      <c r="K49" s="20">
        <v>1533.4201376351093</v>
      </c>
      <c r="L49" s="20">
        <v>1661.3742667037125</v>
      </c>
      <c r="M49" s="20">
        <v>1505.8931227940514</v>
      </c>
      <c r="N49" s="20">
        <v>1508.7878340980228</v>
      </c>
      <c r="O49" s="20">
        <v>1498.9371514399268</v>
      </c>
      <c r="P49" s="20">
        <v>1514.0944210996286</v>
      </c>
      <c r="Q49" s="20">
        <v>1513.652370260266</v>
      </c>
      <c r="R49" s="20">
        <v>1586.122706996164</v>
      </c>
      <c r="S49" s="20">
        <v>1728.5395235780047</v>
      </c>
      <c r="T49" s="20">
        <v>1795.1959270981622</v>
      </c>
      <c r="U49" s="20">
        <v>1834.950134175964</v>
      </c>
      <c r="V49" s="20">
        <v>1869.6226370428628</v>
      </c>
      <c r="W49" s="20">
        <v>1812.7919541398821</v>
      </c>
      <c r="X49" s="20">
        <v>1794.0662764399999</v>
      </c>
    </row>
    <row r="50" spans="1:24" ht="15.75" x14ac:dyDescent="0.25">
      <c r="A50" s="73">
        <v>922</v>
      </c>
      <c r="B50" s="73"/>
      <c r="C50" s="69" t="s">
        <v>51</v>
      </c>
      <c r="D50" s="69"/>
      <c r="E50" s="69"/>
      <c r="F50" s="70"/>
      <c r="G50" s="70"/>
      <c r="H50" s="70"/>
      <c r="I50" s="70"/>
      <c r="J50" s="71"/>
      <c r="K50" s="71"/>
      <c r="L50" s="71"/>
      <c r="M50" s="71"/>
      <c r="N50" s="71"/>
      <c r="O50" s="71"/>
      <c r="P50" s="71"/>
      <c r="Q50" s="71"/>
      <c r="R50" s="71"/>
      <c r="S50" s="71"/>
      <c r="T50" s="71"/>
      <c r="U50" s="71"/>
      <c r="V50" s="71"/>
      <c r="W50" s="71"/>
      <c r="X50" s="71"/>
    </row>
  </sheetData>
  <conditionalFormatting sqref="F6:V6">
    <cfRule type="cellIs" dxfId="239" priority="13" stopIfTrue="1" operator="equal">
      <formula>TRUE</formula>
    </cfRule>
    <cfRule type="cellIs" dxfId="238" priority="14" stopIfTrue="1" operator="equal">
      <formula>FALSE</formula>
    </cfRule>
  </conditionalFormatting>
  <conditionalFormatting sqref="L4:X4">
    <cfRule type="cellIs" dxfId="237" priority="17" stopIfTrue="1" operator="equal">
      <formula>TRUE</formula>
    </cfRule>
    <cfRule type="cellIs" dxfId="236" priority="18" stopIfTrue="1" operator="notEqual">
      <formula>TRUE</formula>
    </cfRule>
  </conditionalFormatting>
  <conditionalFormatting sqref="F2:X2">
    <cfRule type="cellIs" dxfId="235" priority="19" stopIfTrue="1" operator="equal">
      <formula>FALSE</formula>
    </cfRule>
  </conditionalFormatting>
  <conditionalFormatting sqref="W6:X6">
    <cfRule type="cellIs" dxfId="234" priority="11" stopIfTrue="1" operator="equal">
      <formula>TRUE</formula>
    </cfRule>
    <cfRule type="cellIs" dxfId="233" priority="12" stopIfTrue="1" operator="equal">
      <formula>FALSE</formula>
    </cfRule>
  </conditionalFormatting>
  <conditionalFormatting sqref="F27:X27">
    <cfRule type="cellIs" dxfId="232" priority="10" stopIfTrue="1" operator="equal">
      <formula>FALSE</formula>
    </cfRule>
  </conditionalFormatting>
  <conditionalFormatting sqref="F31:X31">
    <cfRule type="cellIs" dxfId="231" priority="2" stopIfTrue="1" operator="equal">
      <formula>TRUE</formula>
    </cfRule>
    <cfRule type="cellIs" dxfId="230" priority="3" stopIfTrue="1" operator="equal">
      <formula>FALSE</formula>
    </cfRule>
  </conditionalFormatting>
  <conditionalFormatting sqref="F1:X1">
    <cfRule type="cellIs" dxfId="229" priority="1" stopIfTrue="1" operator="equal">
      <formula>FALSE</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7"/>
  <sheetViews>
    <sheetView zoomScale="70" zoomScaleNormal="70" workbookViewId="0">
      <selection activeCell="B3" sqref="B3"/>
    </sheetView>
  </sheetViews>
  <sheetFormatPr defaultRowHeight="15" x14ac:dyDescent="0.2"/>
  <cols>
    <col min="1" max="1" width="17.6640625" style="30" customWidth="1"/>
    <col min="2" max="2" width="8.88671875" style="30"/>
    <col min="3" max="3" width="9" style="30" bestFit="1" customWidth="1"/>
    <col min="4" max="6" width="8.88671875" style="30"/>
    <col min="7" max="7" width="7.109375" style="30" customWidth="1"/>
    <col min="8" max="8" width="8.6640625" style="30" customWidth="1"/>
    <col min="9" max="9" width="13.44140625" style="30" bestFit="1" customWidth="1"/>
    <col min="10" max="10" width="15.33203125" style="30" bestFit="1" customWidth="1"/>
    <col min="11" max="11" width="8.88671875" style="30" hidden="1" customWidth="1"/>
    <col min="12" max="12" width="9.77734375" style="30" hidden="1" customWidth="1"/>
    <col min="13" max="13" width="14" style="30" bestFit="1" customWidth="1"/>
    <col min="14" max="14" width="10.109375" style="30" bestFit="1" customWidth="1"/>
    <col min="15" max="15" width="8" style="30" hidden="1" customWidth="1"/>
    <col min="16" max="16" width="11.109375" style="30" hidden="1" customWidth="1"/>
    <col min="17" max="17" width="10.44140625" style="30" hidden="1" customWidth="1"/>
    <col min="18" max="19" width="8.88671875" style="30" hidden="1" customWidth="1"/>
    <col min="20" max="20" width="10.21875" style="30" bestFit="1" customWidth="1"/>
    <col min="21" max="21" width="12" style="30" bestFit="1" customWidth="1"/>
    <col min="22" max="22" width="9.77734375" style="30" bestFit="1" customWidth="1"/>
    <col min="23" max="23" width="12" style="30" bestFit="1" customWidth="1"/>
    <col min="24" max="24" width="11.6640625" style="30" bestFit="1" customWidth="1"/>
    <col min="25" max="25" width="11.109375" style="30" customWidth="1"/>
    <col min="26" max="26" width="11" style="30" customWidth="1"/>
    <col min="27" max="27" width="11.6640625" style="30" customWidth="1"/>
    <col min="28" max="28" width="12" style="30" bestFit="1" customWidth="1"/>
    <col min="29" max="29" width="14.44140625" style="30" bestFit="1" customWidth="1"/>
    <col min="30" max="30" width="10.109375" style="30" bestFit="1" customWidth="1"/>
    <col min="31" max="32" width="8.88671875" style="30" hidden="1" customWidth="1"/>
    <col min="33" max="33" width="13.44140625" style="30" hidden="1" customWidth="1"/>
    <col min="34" max="34" width="14.6640625" style="30" bestFit="1" customWidth="1"/>
    <col min="35" max="35" width="13.21875" style="30" bestFit="1" customWidth="1"/>
    <col min="36" max="36" width="12.6640625" style="30" bestFit="1" customWidth="1"/>
    <col min="37" max="37" width="10.21875" style="30" bestFit="1" customWidth="1"/>
    <col min="38" max="44" width="8.88671875" style="30" hidden="1" customWidth="1"/>
    <col min="45" max="45" width="13.21875" style="30" bestFit="1" customWidth="1"/>
    <col min="46" max="16384" width="8.88671875" style="30"/>
  </cols>
  <sheetData>
    <row r="1" spans="1:46" s="2" customFormat="1" ht="24" customHeight="1" x14ac:dyDescent="0.25">
      <c r="A1" s="1" t="s">
        <v>75</v>
      </c>
      <c r="B1" s="1"/>
      <c r="G1" s="4"/>
    </row>
    <row r="2" spans="1:46" s="5" customFormat="1" ht="26.25" customHeight="1" x14ac:dyDescent="0.25">
      <c r="A2" s="79" t="s">
        <v>2</v>
      </c>
      <c r="B2" s="8"/>
      <c r="C2" s="9"/>
      <c r="D2" s="9"/>
      <c r="E2" s="9"/>
      <c r="F2" s="9"/>
      <c r="G2" s="94"/>
      <c r="U2" s="174"/>
    </row>
    <row r="3" spans="1:46" s="5" customFormat="1" ht="63" x14ac:dyDescent="0.2">
      <c r="A3" s="12" t="s">
        <v>3</v>
      </c>
      <c r="B3" s="13"/>
      <c r="C3" s="13" t="s">
        <v>4</v>
      </c>
      <c r="D3" s="13"/>
      <c r="E3" s="13"/>
      <c r="F3" s="13"/>
      <c r="G3" s="13"/>
      <c r="H3" s="176" t="s">
        <v>5</v>
      </c>
      <c r="I3" s="176" t="s">
        <v>6</v>
      </c>
      <c r="J3" s="15" t="s">
        <v>7</v>
      </c>
      <c r="K3" s="15"/>
      <c r="L3" s="15"/>
      <c r="M3" s="15" t="s">
        <v>9</v>
      </c>
      <c r="N3" s="15" t="s">
        <v>10</v>
      </c>
      <c r="O3" s="16"/>
      <c r="P3" s="16"/>
      <c r="Q3" s="16"/>
      <c r="R3" s="15"/>
      <c r="S3" s="15"/>
      <c r="T3" s="15" t="s">
        <v>16</v>
      </c>
      <c r="U3" s="15" t="s">
        <v>17</v>
      </c>
      <c r="V3" s="15" t="s">
        <v>18</v>
      </c>
      <c r="W3" s="16" t="s">
        <v>52</v>
      </c>
      <c r="X3" s="16" t="s">
        <v>19</v>
      </c>
      <c r="Y3" s="16" t="s">
        <v>20</v>
      </c>
      <c r="Z3" s="16" t="s">
        <v>21</v>
      </c>
      <c r="AA3" s="16" t="s">
        <v>22</v>
      </c>
      <c r="AB3" s="15" t="s">
        <v>160</v>
      </c>
      <c r="AC3" s="15" t="s">
        <v>24</v>
      </c>
      <c r="AD3" s="15" t="s">
        <v>25</v>
      </c>
      <c r="AE3" s="15"/>
      <c r="AF3" s="15"/>
      <c r="AG3" s="15"/>
      <c r="AH3" s="15" t="s">
        <v>28</v>
      </c>
      <c r="AI3" s="16" t="s">
        <v>12</v>
      </c>
      <c r="AJ3" s="16" t="s">
        <v>13</v>
      </c>
      <c r="AK3" s="15" t="s">
        <v>29</v>
      </c>
      <c r="AL3" s="15"/>
      <c r="AM3" s="15"/>
      <c r="AN3" s="15"/>
      <c r="AO3" s="15"/>
      <c r="AP3" s="15"/>
      <c r="AQ3" s="15"/>
      <c r="AR3" s="15"/>
      <c r="AS3" s="15" t="s">
        <v>31</v>
      </c>
    </row>
    <row r="4" spans="1:46" s="5" customFormat="1" ht="15.75" x14ac:dyDescent="0.2">
      <c r="A4" s="35"/>
      <c r="B4" s="35"/>
      <c r="C4" s="35"/>
      <c r="D4" s="35"/>
      <c r="E4" s="35"/>
      <c r="F4" s="35"/>
      <c r="G4" s="35"/>
      <c r="H4" s="177"/>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row>
    <row r="5" spans="1:46" s="5" customFormat="1" ht="15.75" customHeight="1" x14ac:dyDescent="0.25">
      <c r="A5" s="17">
        <v>925</v>
      </c>
      <c r="B5" s="17"/>
      <c r="C5" s="18" t="s">
        <v>32</v>
      </c>
      <c r="D5" s="18"/>
      <c r="E5" s="18"/>
      <c r="F5" s="18"/>
      <c r="G5" s="18"/>
      <c r="H5" s="19">
        <f t="shared" ref="H5:H25" si="0">IF(SUM(I5:N5,S5:V5,AB5:AH5,AK5:AS5)=0,"",SUM(I5:N5,S5:V5,AB5:AH5,AK5:AS5))</f>
        <v>88987.313576073488</v>
      </c>
      <c r="I5" s="20">
        <f>I11+I23+I24+I7</f>
        <v>2955.1210000000037</v>
      </c>
      <c r="J5" s="20">
        <f t="shared" ref="J5" si="1">J11+J23+J24+J7</f>
        <v>985.8499999999998</v>
      </c>
      <c r="K5" s="20"/>
      <c r="L5" s="20"/>
      <c r="M5" s="20">
        <f>M11+M23+M24+M7</f>
        <v>2579.9474510599998</v>
      </c>
      <c r="N5" s="20">
        <v>6043.639000000001</v>
      </c>
      <c r="O5" s="20"/>
      <c r="P5" s="20"/>
      <c r="Q5" s="20"/>
      <c r="R5" s="20"/>
      <c r="S5" s="20"/>
      <c r="T5" s="20">
        <f t="shared" ref="T5:AA5" si="2">T11+T23+T24+T7</f>
        <v>11242.0689748</v>
      </c>
      <c r="U5" s="20">
        <f t="shared" si="2"/>
        <v>6766.1830000000018</v>
      </c>
      <c r="V5" s="20">
        <f t="shared" si="2"/>
        <v>13219.809382775966</v>
      </c>
      <c r="W5" s="20">
        <f t="shared" si="2"/>
        <v>3923.0963265249125</v>
      </c>
      <c r="X5" s="20">
        <f t="shared" si="2"/>
        <v>4216.9707421205239</v>
      </c>
      <c r="Y5" s="20">
        <f t="shared" si="2"/>
        <v>4481.2978391556726</v>
      </c>
      <c r="Z5" s="20">
        <f t="shared" si="2"/>
        <v>210.12097544210181</v>
      </c>
      <c r="AA5" s="20">
        <f t="shared" si="2"/>
        <v>388.32349953275497</v>
      </c>
      <c r="AB5" s="20">
        <v>758.99999999999989</v>
      </c>
      <c r="AC5" s="20">
        <f>AC11+AC23+AC24+AC7</f>
        <v>2882.2200000000012</v>
      </c>
      <c r="AD5" s="20">
        <v>44.713000000000001</v>
      </c>
      <c r="AE5" s="20"/>
      <c r="AF5" s="20"/>
      <c r="AG5" s="20"/>
      <c r="AH5" s="20">
        <f>AH11+AH23+AH24+AH7</f>
        <v>1014.208</v>
      </c>
      <c r="AI5" s="20">
        <f>AI11+AI23+AI24+AI7</f>
        <v>851.15600000000018</v>
      </c>
      <c r="AJ5" s="20">
        <f>AJ11+AJ23+AJ24+AJ7</f>
        <v>163.05200000000002</v>
      </c>
      <c r="AK5" s="20">
        <f>AK11+AK23+AK24+AK7</f>
        <v>38745.285767437512</v>
      </c>
      <c r="AL5" s="20"/>
      <c r="AM5" s="20"/>
      <c r="AN5" s="20"/>
      <c r="AO5" s="20"/>
      <c r="AP5" s="20"/>
      <c r="AQ5" s="20"/>
      <c r="AR5" s="20"/>
      <c r="AS5" s="20">
        <f>AS11+AS23+AS24+AS7</f>
        <v>1749.2679999999998</v>
      </c>
    </row>
    <row r="6" spans="1:46" s="5" customFormat="1" ht="15.75" customHeight="1" x14ac:dyDescent="0.25">
      <c r="A6" s="17"/>
      <c r="B6" s="17"/>
      <c r="C6" s="18"/>
      <c r="D6" s="18"/>
      <c r="E6" s="18"/>
      <c r="F6" s="18"/>
      <c r="G6" s="18"/>
      <c r="H6" s="160" t="str">
        <f t="shared" si="0"/>
        <v/>
      </c>
      <c r="I6" s="56"/>
      <c r="J6" s="56"/>
      <c r="K6" s="56"/>
      <c r="L6" s="56"/>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row>
    <row r="7" spans="1:46" s="5" customFormat="1" ht="15.75" x14ac:dyDescent="0.25">
      <c r="A7" s="4"/>
      <c r="B7" s="4"/>
      <c r="C7" s="2" t="s">
        <v>33</v>
      </c>
      <c r="D7" s="2"/>
      <c r="E7" s="2"/>
      <c r="F7" s="2"/>
      <c r="G7" s="2"/>
      <c r="H7" s="178">
        <f t="shared" si="0"/>
        <v>1473.361862411178</v>
      </c>
      <c r="I7" s="162">
        <v>0</v>
      </c>
      <c r="J7" s="162">
        <v>24.882316477813983</v>
      </c>
      <c r="K7" s="162"/>
      <c r="L7" s="162"/>
      <c r="M7" s="162">
        <v>0</v>
      </c>
      <c r="N7" s="162">
        <v>0</v>
      </c>
      <c r="O7" s="162"/>
      <c r="P7" s="162"/>
      <c r="Q7" s="162"/>
      <c r="R7" s="162"/>
      <c r="S7" s="162"/>
      <c r="T7" s="162">
        <v>0</v>
      </c>
      <c r="U7" s="162">
        <v>36.271219767598424</v>
      </c>
      <c r="V7" s="162">
        <v>2.6218761662859498</v>
      </c>
      <c r="W7" s="162">
        <v>1.1452936360817658</v>
      </c>
      <c r="X7" s="162">
        <v>0.64347736164575253</v>
      </c>
      <c r="Y7" s="162">
        <v>0.67755272013469658</v>
      </c>
      <c r="Z7" s="162">
        <v>1.7758296722277078E-2</v>
      </c>
      <c r="AA7" s="162">
        <v>0.13779415170145798</v>
      </c>
      <c r="AB7" s="162">
        <v>10.031442333804979</v>
      </c>
      <c r="AC7" s="162">
        <v>0.21779253501254769</v>
      </c>
      <c r="AD7" s="162">
        <v>0</v>
      </c>
      <c r="AE7" s="162"/>
      <c r="AF7" s="162"/>
      <c r="AG7" s="162"/>
      <c r="AH7" s="162">
        <v>2.3565033170387002</v>
      </c>
      <c r="AI7" s="162">
        <v>1.8534243064560885</v>
      </c>
      <c r="AJ7" s="162">
        <v>0.50307901058261162</v>
      </c>
      <c r="AK7" s="23">
        <v>1396.9807118136234</v>
      </c>
      <c r="AL7" s="162"/>
      <c r="AM7" s="162"/>
      <c r="AN7" s="162"/>
      <c r="AO7" s="162"/>
      <c r="AP7" s="162"/>
      <c r="AQ7" s="162"/>
      <c r="AR7" s="162"/>
      <c r="AS7" s="162">
        <v>0</v>
      </c>
    </row>
    <row r="8" spans="1:46" s="5" customFormat="1" ht="15.75" customHeight="1" x14ac:dyDescent="0.25">
      <c r="A8" s="25"/>
      <c r="B8" s="25"/>
      <c r="C8" s="18"/>
      <c r="D8" s="26"/>
      <c r="E8" s="26"/>
      <c r="F8" s="26"/>
      <c r="G8" s="26"/>
      <c r="H8" s="19" t="str">
        <f t="shared" si="0"/>
        <v/>
      </c>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row>
    <row r="9" spans="1:46" s="5" customFormat="1" ht="15.75" customHeight="1" x14ac:dyDescent="0.25">
      <c r="A9" s="17">
        <v>941</v>
      </c>
      <c r="B9" s="17"/>
      <c r="C9" s="18" t="s">
        <v>34</v>
      </c>
      <c r="D9" s="18"/>
      <c r="E9" s="18"/>
      <c r="F9" s="18"/>
      <c r="G9" s="18"/>
      <c r="H9" s="19">
        <f t="shared" si="0"/>
        <v>78921.837382264406</v>
      </c>
      <c r="I9" s="20">
        <f>I11+I23</f>
        <v>2649.2212350232139</v>
      </c>
      <c r="J9" s="20">
        <f t="shared" ref="J9" si="3">J11+J23</f>
        <v>854.72557690095118</v>
      </c>
      <c r="K9" s="20"/>
      <c r="L9" s="20"/>
      <c r="M9" s="20">
        <f>M11+M23</f>
        <v>2269.9435730599998</v>
      </c>
      <c r="N9" s="20">
        <v>5354.7871328077654</v>
      </c>
      <c r="O9" s="20"/>
      <c r="P9" s="20"/>
      <c r="Q9" s="20"/>
      <c r="R9" s="20"/>
      <c r="S9" s="20"/>
      <c r="T9" s="20">
        <f t="shared" ref="T9:AA9" si="4">T11+T23</f>
        <v>10168.578571800001</v>
      </c>
      <c r="U9" s="20">
        <f t="shared" si="4"/>
        <v>5876.3003226108622</v>
      </c>
      <c r="V9" s="20">
        <f t="shared" si="4"/>
        <v>11942.518005905273</v>
      </c>
      <c r="W9" s="20">
        <f t="shared" si="4"/>
        <v>3550.3899372809192</v>
      </c>
      <c r="X9" s="20">
        <f t="shared" si="4"/>
        <v>3753.1326942528513</v>
      </c>
      <c r="Y9" s="20">
        <f t="shared" si="4"/>
        <v>4091.4803979787512</v>
      </c>
      <c r="Z9" s="20">
        <f t="shared" si="4"/>
        <v>189.76379167226028</v>
      </c>
      <c r="AA9" s="20">
        <f t="shared" si="4"/>
        <v>357.75118472049076</v>
      </c>
      <c r="AB9" s="20">
        <v>670.2474171662775</v>
      </c>
      <c r="AC9" s="20">
        <f>AC11+AC23</f>
        <v>2575.4290371801894</v>
      </c>
      <c r="AD9" s="20">
        <v>40.836629842273567</v>
      </c>
      <c r="AE9" s="20"/>
      <c r="AF9" s="20"/>
      <c r="AG9" s="20"/>
      <c r="AH9" s="20">
        <f>AH11+AH23</f>
        <v>899.45845504907368</v>
      </c>
      <c r="AI9" s="20">
        <f>AI11+AI23</f>
        <v>755.30853620163487</v>
      </c>
      <c r="AJ9" s="20">
        <f>AJ11+AJ23</f>
        <v>144.1499188474391</v>
      </c>
      <c r="AK9" s="20">
        <f>AK11+AK23</f>
        <v>34028.507793560282</v>
      </c>
      <c r="AL9" s="20"/>
      <c r="AM9" s="20"/>
      <c r="AN9" s="20"/>
      <c r="AO9" s="20"/>
      <c r="AP9" s="20"/>
      <c r="AQ9" s="20"/>
      <c r="AR9" s="20"/>
      <c r="AS9" s="20">
        <f>AS11+AS23</f>
        <v>1591.2836313582386</v>
      </c>
    </row>
    <row r="10" spans="1:46" s="5" customFormat="1" ht="15.75" customHeight="1" x14ac:dyDescent="0.25">
      <c r="A10" s="25"/>
      <c r="B10" s="25"/>
      <c r="C10" s="26"/>
      <c r="D10" s="26"/>
      <c r="E10" s="26"/>
      <c r="F10" s="26"/>
      <c r="G10" s="26"/>
      <c r="H10" s="19" t="str">
        <f t="shared" si="0"/>
        <v/>
      </c>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row>
    <row r="11" spans="1:46" s="5" customFormat="1" ht="15.75" x14ac:dyDescent="0.25">
      <c r="A11" s="17">
        <v>921</v>
      </c>
      <c r="B11" s="17"/>
      <c r="C11" s="17" t="s">
        <v>35</v>
      </c>
      <c r="D11" s="18"/>
      <c r="E11" s="18"/>
      <c r="F11" s="18"/>
      <c r="G11" s="18"/>
      <c r="H11" s="19">
        <f t="shared" si="0"/>
        <v>73713.111577298099</v>
      </c>
      <c r="I11" s="20">
        <f>SUM(I13:I21)</f>
        <v>2424.005829531663</v>
      </c>
      <c r="J11" s="20">
        <f t="shared" ref="J11" si="5">SUM(J13:J21)</f>
        <v>804.06457719254479</v>
      </c>
      <c r="K11" s="20"/>
      <c r="L11" s="20"/>
      <c r="M11" s="20">
        <f>SUM(M13:M21)</f>
        <v>2150.96102406</v>
      </c>
      <c r="N11" s="20">
        <v>4852.9150476228378</v>
      </c>
      <c r="O11" s="20"/>
      <c r="P11" s="20"/>
      <c r="Q11" s="20"/>
      <c r="R11" s="20"/>
      <c r="S11" s="20"/>
      <c r="T11" s="20">
        <f t="shared" ref="T11:AA11" si="6">SUM(T13:T21)</f>
        <v>9653.1304918000005</v>
      </c>
      <c r="U11" s="20">
        <f t="shared" si="6"/>
        <v>5232.5991763583779</v>
      </c>
      <c r="V11" s="20">
        <f t="shared" si="6"/>
        <v>11174.221238817443</v>
      </c>
      <c r="W11" s="20">
        <f t="shared" si="6"/>
        <v>3329.4113895341579</v>
      </c>
      <c r="X11" s="20">
        <f t="shared" si="6"/>
        <v>3477.9699705763242</v>
      </c>
      <c r="Y11" s="20">
        <f t="shared" si="6"/>
        <v>3848.4499536755266</v>
      </c>
      <c r="Z11" s="20">
        <f t="shared" si="6"/>
        <v>175.279966815324</v>
      </c>
      <c r="AA11" s="20">
        <f t="shared" si="6"/>
        <v>343.10995821611141</v>
      </c>
      <c r="AB11" s="20">
        <v>607.7993142945719</v>
      </c>
      <c r="AC11" s="20">
        <f>SUM(AC13:AC21)</f>
        <v>2421.542188047019</v>
      </c>
      <c r="AD11" s="20">
        <v>38.652744189127453</v>
      </c>
      <c r="AE11" s="20"/>
      <c r="AF11" s="20"/>
      <c r="AG11" s="20"/>
      <c r="AH11" s="20">
        <f>SUM(AH13:AH21)</f>
        <v>831.39331037856482</v>
      </c>
      <c r="AI11" s="20">
        <f>SUM(AI13:AI21)</f>
        <v>701.200722194832</v>
      </c>
      <c r="AJ11" s="20">
        <f>SUM(AJ13:AJ21)</f>
        <v>130.19258818373311</v>
      </c>
      <c r="AK11" s="20">
        <f>SUM(AK13:AK21)</f>
        <v>32026.847676493548</v>
      </c>
      <c r="AL11" s="20"/>
      <c r="AM11" s="20"/>
      <c r="AN11" s="20"/>
      <c r="AO11" s="20"/>
      <c r="AP11" s="20"/>
      <c r="AQ11" s="20"/>
      <c r="AR11" s="20"/>
      <c r="AS11" s="20">
        <f>SUM(AS13:AS21)</f>
        <v>1494.9789585124145</v>
      </c>
    </row>
    <row r="12" spans="1:46" s="5" customFormat="1" ht="15.75" customHeight="1" x14ac:dyDescent="0.25">
      <c r="A12" s="29"/>
      <c r="B12" s="29"/>
      <c r="C12" s="39"/>
      <c r="D12" s="30"/>
      <c r="E12" s="30"/>
      <c r="F12" s="30"/>
      <c r="G12" s="30"/>
      <c r="H12" s="19" t="str">
        <f t="shared" si="0"/>
        <v/>
      </c>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row>
    <row r="13" spans="1:46" s="5" customFormat="1" ht="15.75" x14ac:dyDescent="0.25">
      <c r="A13" s="4" t="s">
        <v>36</v>
      </c>
      <c r="B13" s="179"/>
      <c r="C13" s="40" t="s">
        <v>164</v>
      </c>
      <c r="D13" s="2"/>
      <c r="E13" s="2"/>
      <c r="F13" s="2"/>
      <c r="G13" s="2"/>
      <c r="H13" s="19">
        <f t="shared" si="0"/>
        <v>4673.2277289810263</v>
      </c>
      <c r="I13" s="20">
        <v>146.34589530249838</v>
      </c>
      <c r="J13" s="20">
        <v>53.756395985375811</v>
      </c>
      <c r="K13" s="20"/>
      <c r="L13" s="20"/>
      <c r="M13" s="20">
        <v>155.47344799999999</v>
      </c>
      <c r="N13" s="20">
        <v>382.39556957692656</v>
      </c>
      <c r="O13" s="20"/>
      <c r="P13" s="20"/>
      <c r="Q13" s="20"/>
      <c r="R13" s="20"/>
      <c r="S13" s="20"/>
      <c r="T13" s="20">
        <v>566.13478199999997</v>
      </c>
      <c r="U13" s="20">
        <v>522.67291439115672</v>
      </c>
      <c r="V13" s="20">
        <v>701.1652352846811</v>
      </c>
      <c r="W13" s="20">
        <v>199.79309952780255</v>
      </c>
      <c r="X13" s="20">
        <v>238.67912653511775</v>
      </c>
      <c r="Y13" s="20">
        <v>232.18067385467828</v>
      </c>
      <c r="Z13" s="20">
        <v>14.576418972122482</v>
      </c>
      <c r="AA13" s="20">
        <v>15.935916394960071</v>
      </c>
      <c r="AB13" s="20">
        <v>77.018291919325094</v>
      </c>
      <c r="AC13" s="20">
        <v>195.49963064400748</v>
      </c>
      <c r="AD13" s="20">
        <v>1.9543809227957973</v>
      </c>
      <c r="AE13" s="20"/>
      <c r="AF13" s="20"/>
      <c r="AG13" s="20"/>
      <c r="AH13" s="20">
        <v>56.158807197773129</v>
      </c>
      <c r="AI13" s="20">
        <v>45.589468790996293</v>
      </c>
      <c r="AJ13" s="20">
        <v>10.569338406776836</v>
      </c>
      <c r="AK13" s="20">
        <v>1733.3164805397491</v>
      </c>
      <c r="AL13" s="20"/>
      <c r="AM13" s="20"/>
      <c r="AN13" s="20"/>
      <c r="AO13" s="20"/>
      <c r="AP13" s="20"/>
      <c r="AQ13" s="20"/>
      <c r="AR13" s="20"/>
      <c r="AS13" s="20">
        <v>81.335897216736981</v>
      </c>
      <c r="AT13" s="180"/>
    </row>
    <row r="14" spans="1:46" s="5" customFormat="1" ht="15.75" x14ac:dyDescent="0.25">
      <c r="A14" s="4" t="s">
        <v>37</v>
      </c>
      <c r="B14" s="181"/>
      <c r="C14" s="40" t="s">
        <v>166</v>
      </c>
      <c r="D14" s="2"/>
      <c r="E14" s="2"/>
      <c r="F14" s="2"/>
      <c r="G14" s="2"/>
      <c r="H14" s="19">
        <f t="shared" si="0"/>
        <v>11713.038857622998</v>
      </c>
      <c r="I14" s="20">
        <v>412.53326921147863</v>
      </c>
      <c r="J14" s="20">
        <v>122.65417502371184</v>
      </c>
      <c r="K14" s="20"/>
      <c r="L14" s="20"/>
      <c r="M14" s="20">
        <v>382.95426599999996</v>
      </c>
      <c r="N14" s="20">
        <v>982.84723767510195</v>
      </c>
      <c r="O14" s="20"/>
      <c r="P14" s="20"/>
      <c r="Q14" s="20"/>
      <c r="R14" s="20"/>
      <c r="S14" s="20"/>
      <c r="T14" s="20">
        <v>1432.1943169999997</v>
      </c>
      <c r="U14" s="20">
        <v>1144.2177965659123</v>
      </c>
      <c r="V14" s="20">
        <v>1919.9157208127608</v>
      </c>
      <c r="W14" s="20">
        <v>543.05299247385108</v>
      </c>
      <c r="X14" s="20">
        <v>676.70863569718381</v>
      </c>
      <c r="Y14" s="20">
        <v>620.84565127096357</v>
      </c>
      <c r="Z14" s="20">
        <v>32.772752868473212</v>
      </c>
      <c r="AA14" s="20">
        <v>46.535688502289148</v>
      </c>
      <c r="AB14" s="20">
        <v>113.21805182528827</v>
      </c>
      <c r="AC14" s="20">
        <v>363.58454951708444</v>
      </c>
      <c r="AD14" s="20">
        <v>3.8044376042893897</v>
      </c>
      <c r="AE14" s="20"/>
      <c r="AF14" s="20"/>
      <c r="AG14" s="20"/>
      <c r="AH14" s="20">
        <v>139.69560982308366</v>
      </c>
      <c r="AI14" s="20">
        <v>115.96078767692165</v>
      </c>
      <c r="AJ14" s="20">
        <v>23.734822146162013</v>
      </c>
      <c r="AK14" s="20">
        <v>4484.3187769763217</v>
      </c>
      <c r="AL14" s="20"/>
      <c r="AM14" s="20"/>
      <c r="AN14" s="20"/>
      <c r="AO14" s="20"/>
      <c r="AP14" s="20"/>
      <c r="AQ14" s="20"/>
      <c r="AR14" s="20"/>
      <c r="AS14" s="20">
        <v>211.10064958796448</v>
      </c>
      <c r="AT14" s="180"/>
    </row>
    <row r="15" spans="1:46" s="5" customFormat="1" ht="15.75" x14ac:dyDescent="0.25">
      <c r="A15" s="4" t="s">
        <v>38</v>
      </c>
      <c r="B15" s="181"/>
      <c r="C15" s="40" t="s">
        <v>39</v>
      </c>
      <c r="D15" s="2"/>
      <c r="E15" s="2"/>
      <c r="F15" s="2"/>
      <c r="G15" s="2"/>
      <c r="H15" s="19">
        <f t="shared" si="0"/>
        <v>7714.4622118336838</v>
      </c>
      <c r="I15" s="20">
        <v>256.2626978285287</v>
      </c>
      <c r="J15" s="20">
        <v>82.613311892686895</v>
      </c>
      <c r="K15" s="20"/>
      <c r="L15" s="20"/>
      <c r="M15" s="20">
        <v>221.63807506000001</v>
      </c>
      <c r="N15" s="20">
        <v>593.78309074691288</v>
      </c>
      <c r="O15" s="20"/>
      <c r="P15" s="20"/>
      <c r="Q15" s="20"/>
      <c r="R15" s="20"/>
      <c r="S15" s="20"/>
      <c r="T15" s="20">
        <v>859.92546479999999</v>
      </c>
      <c r="U15" s="20">
        <v>644.55994043248234</v>
      </c>
      <c r="V15" s="20">
        <v>1166.3215135085788</v>
      </c>
      <c r="W15" s="20">
        <v>364.49386893479959</v>
      </c>
      <c r="X15" s="20">
        <v>353.01890059844925</v>
      </c>
      <c r="Y15" s="20">
        <v>397.70318442944097</v>
      </c>
      <c r="Z15" s="20">
        <v>23.859587691916481</v>
      </c>
      <c r="AA15" s="20">
        <v>27.245971853972421</v>
      </c>
      <c r="AB15" s="20">
        <v>76.947482741920425</v>
      </c>
      <c r="AC15" s="20">
        <v>296.80313810193582</v>
      </c>
      <c r="AD15" s="20">
        <v>4.3889500733331728</v>
      </c>
      <c r="AE15" s="20"/>
      <c r="AF15" s="20"/>
      <c r="AG15" s="20"/>
      <c r="AH15" s="20">
        <v>93.044778946258788</v>
      </c>
      <c r="AI15" s="20">
        <v>77.332295454569206</v>
      </c>
      <c r="AJ15" s="20">
        <v>15.712483491689586</v>
      </c>
      <c r="AK15" s="20">
        <v>3264.496053568198</v>
      </c>
      <c r="AL15" s="20"/>
      <c r="AM15" s="20"/>
      <c r="AN15" s="20"/>
      <c r="AO15" s="20"/>
      <c r="AP15" s="20"/>
      <c r="AQ15" s="20"/>
      <c r="AR15" s="20"/>
      <c r="AS15" s="20">
        <v>153.67771413284879</v>
      </c>
      <c r="AT15" s="180"/>
    </row>
    <row r="16" spans="1:46" s="5" customFormat="1" ht="15.75" x14ac:dyDescent="0.25">
      <c r="A16" s="4" t="s">
        <v>40</v>
      </c>
      <c r="B16" s="182"/>
      <c r="C16" s="40" t="s">
        <v>41</v>
      </c>
      <c r="D16" s="2"/>
      <c r="E16" s="2"/>
      <c r="F16" s="2"/>
      <c r="G16" s="2"/>
      <c r="H16" s="19">
        <f t="shared" si="0"/>
        <v>5972.6850942432638</v>
      </c>
      <c r="I16" s="20">
        <v>222.55501944224403</v>
      </c>
      <c r="J16" s="20">
        <v>67.672851937900262</v>
      </c>
      <c r="K16" s="20"/>
      <c r="L16" s="20"/>
      <c r="M16" s="20">
        <v>159.73850299999998</v>
      </c>
      <c r="N16" s="20">
        <v>430.31047827332264</v>
      </c>
      <c r="O16" s="20"/>
      <c r="P16" s="20"/>
      <c r="Q16" s="20"/>
      <c r="R16" s="20"/>
      <c r="S16" s="20"/>
      <c r="T16" s="20">
        <v>581.31449499999997</v>
      </c>
      <c r="U16" s="20">
        <v>468.26861272616702</v>
      </c>
      <c r="V16" s="20">
        <v>824.65367478741473</v>
      </c>
      <c r="W16" s="20">
        <v>267.21857612944473</v>
      </c>
      <c r="X16" s="20">
        <v>244.85061646782481</v>
      </c>
      <c r="Y16" s="20">
        <v>278.30825613745446</v>
      </c>
      <c r="Z16" s="20">
        <v>15.494269733938708</v>
      </c>
      <c r="AA16" s="20">
        <v>18.781956318752016</v>
      </c>
      <c r="AB16" s="20">
        <v>72.552320501555243</v>
      </c>
      <c r="AC16" s="20">
        <v>194.11322232274549</v>
      </c>
      <c r="AD16" s="20">
        <v>3.4134904654853213</v>
      </c>
      <c r="AE16" s="20"/>
      <c r="AF16" s="20"/>
      <c r="AG16" s="20"/>
      <c r="AH16" s="20">
        <v>82.279301588668673</v>
      </c>
      <c r="AI16" s="20">
        <v>70.823326403876479</v>
      </c>
      <c r="AJ16" s="20">
        <v>11.455975184792193</v>
      </c>
      <c r="AK16" s="20">
        <v>2738.5000136859971</v>
      </c>
      <c r="AL16" s="20"/>
      <c r="AM16" s="20"/>
      <c r="AN16" s="20"/>
      <c r="AO16" s="20"/>
      <c r="AP16" s="20"/>
      <c r="AQ16" s="20"/>
      <c r="AR16" s="20"/>
      <c r="AS16" s="20">
        <v>127.3131105117636</v>
      </c>
      <c r="AT16" s="180"/>
    </row>
    <row r="17" spans="1:46" s="5" customFormat="1" ht="15.75" x14ac:dyDescent="0.25">
      <c r="A17" s="4" t="s">
        <v>42</v>
      </c>
      <c r="B17" s="181"/>
      <c r="C17" s="40" t="s">
        <v>43</v>
      </c>
      <c r="D17" s="2"/>
      <c r="E17" s="2"/>
      <c r="F17" s="2"/>
      <c r="G17" s="2"/>
      <c r="H17" s="19">
        <f t="shared" si="0"/>
        <v>8142.0719816600422</v>
      </c>
      <c r="I17" s="20">
        <v>309.33057597506098</v>
      </c>
      <c r="J17" s="20">
        <v>96.970254845297603</v>
      </c>
      <c r="K17" s="20"/>
      <c r="L17" s="20"/>
      <c r="M17" s="20">
        <v>252.50828399999997</v>
      </c>
      <c r="N17" s="20">
        <v>591.32680390698908</v>
      </c>
      <c r="O17" s="20"/>
      <c r="P17" s="20"/>
      <c r="Q17" s="20"/>
      <c r="R17" s="20"/>
      <c r="S17" s="20"/>
      <c r="T17" s="20">
        <v>921.031069</v>
      </c>
      <c r="U17" s="20">
        <v>616.56665930001145</v>
      </c>
      <c r="V17" s="20">
        <v>1228.321151537187</v>
      </c>
      <c r="W17" s="20">
        <v>393.69458641497232</v>
      </c>
      <c r="X17" s="20">
        <v>370.39159917378259</v>
      </c>
      <c r="Y17" s="20">
        <v>412.8075566512897</v>
      </c>
      <c r="Z17" s="20">
        <v>23.541190147577964</v>
      </c>
      <c r="AA17" s="20">
        <v>27.886219149564337</v>
      </c>
      <c r="AB17" s="20">
        <v>75.738710661294689</v>
      </c>
      <c r="AC17" s="20">
        <v>314.88367972344565</v>
      </c>
      <c r="AD17" s="20">
        <v>5.159298160178885</v>
      </c>
      <c r="AE17" s="20"/>
      <c r="AF17" s="20"/>
      <c r="AG17" s="20"/>
      <c r="AH17" s="20">
        <v>92.901902235104174</v>
      </c>
      <c r="AI17" s="20">
        <v>80.132007586099746</v>
      </c>
      <c r="AJ17" s="20">
        <v>12.769894649004442</v>
      </c>
      <c r="AK17" s="20">
        <v>3474.4343855158577</v>
      </c>
      <c r="AL17" s="20"/>
      <c r="AM17" s="20"/>
      <c r="AN17" s="20"/>
      <c r="AO17" s="20"/>
      <c r="AP17" s="20"/>
      <c r="AQ17" s="20"/>
      <c r="AR17" s="20"/>
      <c r="AS17" s="20">
        <v>162.89920679961534</v>
      </c>
      <c r="AT17" s="180"/>
    </row>
    <row r="18" spans="1:46" s="5" customFormat="1" ht="15.75" x14ac:dyDescent="0.25">
      <c r="A18" s="4" t="s">
        <v>44</v>
      </c>
      <c r="B18" s="181"/>
      <c r="C18" s="40" t="s">
        <v>167</v>
      </c>
      <c r="D18" s="2"/>
      <c r="E18" s="2"/>
      <c r="F18" s="2"/>
      <c r="G18" s="2"/>
      <c r="H18" s="19">
        <f t="shared" si="0"/>
        <v>7154.4565337513432</v>
      </c>
      <c r="I18" s="20">
        <v>252.17941915120019</v>
      </c>
      <c r="J18" s="20">
        <v>78.270103714947325</v>
      </c>
      <c r="K18" s="20"/>
      <c r="L18" s="20"/>
      <c r="M18" s="20">
        <v>182.07454199999998</v>
      </c>
      <c r="N18" s="20">
        <v>410.9274485417252</v>
      </c>
      <c r="O18" s="20"/>
      <c r="P18" s="20"/>
      <c r="Q18" s="20"/>
      <c r="R18" s="20"/>
      <c r="S18" s="20"/>
      <c r="T18" s="20">
        <v>782.92975999999999</v>
      </c>
      <c r="U18" s="20">
        <v>392.83739059446623</v>
      </c>
      <c r="V18" s="20">
        <v>900.21212725115868</v>
      </c>
      <c r="W18" s="20">
        <v>283.58848765289378</v>
      </c>
      <c r="X18" s="20">
        <v>260.24253303179665</v>
      </c>
      <c r="Y18" s="20">
        <v>321.09647782310583</v>
      </c>
      <c r="Z18" s="20">
        <v>13.869346039668441</v>
      </c>
      <c r="AA18" s="20">
        <v>21.415282703693933</v>
      </c>
      <c r="AB18" s="20">
        <v>49.479520489798915</v>
      </c>
      <c r="AC18" s="20">
        <v>181.05894225670716</v>
      </c>
      <c r="AD18" s="20">
        <v>4.7805530013704889</v>
      </c>
      <c r="AE18" s="20"/>
      <c r="AF18" s="20"/>
      <c r="AG18" s="20"/>
      <c r="AH18" s="20">
        <v>78.992256258133253</v>
      </c>
      <c r="AI18" s="20">
        <v>66.520683868160219</v>
      </c>
      <c r="AJ18" s="20">
        <v>12.471572389973037</v>
      </c>
      <c r="AK18" s="20">
        <v>3674.8709825730789</v>
      </c>
      <c r="AL18" s="20"/>
      <c r="AM18" s="20"/>
      <c r="AN18" s="20"/>
      <c r="AO18" s="20"/>
      <c r="AP18" s="20"/>
      <c r="AQ18" s="20"/>
      <c r="AR18" s="20"/>
      <c r="AS18" s="20">
        <v>165.84348791875721</v>
      </c>
      <c r="AT18" s="180"/>
    </row>
    <row r="19" spans="1:46" s="5" customFormat="1" ht="15.75" x14ac:dyDescent="0.25">
      <c r="A19" s="4" t="s">
        <v>45</v>
      </c>
      <c r="B19" s="182"/>
      <c r="C19" s="40" t="s">
        <v>46</v>
      </c>
      <c r="D19" s="2"/>
      <c r="E19" s="2"/>
      <c r="F19" s="2"/>
      <c r="G19" s="2"/>
      <c r="H19" s="19">
        <f t="shared" si="0"/>
        <v>11056.71876498496</v>
      </c>
      <c r="I19" s="20">
        <v>258.88804051850224</v>
      </c>
      <c r="J19" s="20">
        <v>99.425716730378028</v>
      </c>
      <c r="K19" s="20"/>
      <c r="L19" s="20"/>
      <c r="M19" s="20">
        <v>389.31864400000006</v>
      </c>
      <c r="N19" s="20">
        <v>569.26965295523758</v>
      </c>
      <c r="O19" s="20"/>
      <c r="P19" s="20"/>
      <c r="Q19" s="20"/>
      <c r="R19" s="20"/>
      <c r="S19" s="20"/>
      <c r="T19" s="20">
        <v>2545.7602259999999</v>
      </c>
      <c r="U19" s="20">
        <v>530.25266336668619</v>
      </c>
      <c r="V19" s="20">
        <v>2251.6851423098014</v>
      </c>
      <c r="W19" s="20">
        <v>581.37553436588996</v>
      </c>
      <c r="X19" s="20">
        <v>655.20223579536651</v>
      </c>
      <c r="Y19" s="20">
        <v>857.41743080943047</v>
      </c>
      <c r="Z19" s="20">
        <v>22.11590721768863</v>
      </c>
      <c r="AA19" s="20">
        <v>135.57403412142588</v>
      </c>
      <c r="AB19" s="20">
        <v>32.999534858258087</v>
      </c>
      <c r="AC19" s="20">
        <v>490.86351397559793</v>
      </c>
      <c r="AD19" s="20">
        <v>3.3072418590560462</v>
      </c>
      <c r="AE19" s="20"/>
      <c r="AF19" s="20"/>
      <c r="AG19" s="20"/>
      <c r="AH19" s="20">
        <v>89.750027539634431</v>
      </c>
      <c r="AI19" s="20">
        <v>76.89147486987369</v>
      </c>
      <c r="AJ19" s="20">
        <v>12.858552669760762</v>
      </c>
      <c r="AK19" s="20">
        <v>3615.460134942346</v>
      </c>
      <c r="AL19" s="20"/>
      <c r="AM19" s="20"/>
      <c r="AN19" s="20"/>
      <c r="AO19" s="20"/>
      <c r="AP19" s="20"/>
      <c r="AQ19" s="20"/>
      <c r="AR19" s="20"/>
      <c r="AS19" s="20">
        <v>179.73822592946317</v>
      </c>
      <c r="AT19" s="180"/>
    </row>
    <row r="20" spans="1:46" s="5" customFormat="1" ht="15.75" x14ac:dyDescent="0.25">
      <c r="A20" s="4" t="s">
        <v>47</v>
      </c>
      <c r="B20" s="181"/>
      <c r="C20" s="40" t="s">
        <v>168</v>
      </c>
      <c r="D20" s="2"/>
      <c r="E20" s="2"/>
      <c r="F20" s="2"/>
      <c r="G20" s="2"/>
      <c r="H20" s="19">
        <f t="shared" si="0"/>
        <v>10142.944736524836</v>
      </c>
      <c r="I20" s="20">
        <v>289.88290005557212</v>
      </c>
      <c r="J20" s="20">
        <v>131.68430609611738</v>
      </c>
      <c r="K20" s="20"/>
      <c r="L20" s="20"/>
      <c r="M20" s="20">
        <v>234.55030699999998</v>
      </c>
      <c r="N20" s="20">
        <v>502.97635998127657</v>
      </c>
      <c r="O20" s="20"/>
      <c r="P20" s="20"/>
      <c r="Q20" s="20"/>
      <c r="R20" s="20"/>
      <c r="S20" s="20"/>
      <c r="T20" s="20">
        <v>1209.5554359999999</v>
      </c>
      <c r="U20" s="20">
        <v>494.62892049070973</v>
      </c>
      <c r="V20" s="20">
        <v>1261.9431736569336</v>
      </c>
      <c r="W20" s="20">
        <v>387.69192602856265</v>
      </c>
      <c r="X20" s="20">
        <v>381.08131034220884</v>
      </c>
      <c r="Y20" s="20">
        <v>445.87998489112255</v>
      </c>
      <c r="Z20" s="20">
        <v>15.856423109736376</v>
      </c>
      <c r="AA20" s="20">
        <v>31.433529285303166</v>
      </c>
      <c r="AB20" s="20">
        <v>62.113894921770701</v>
      </c>
      <c r="AC20" s="20">
        <v>220.85268160437212</v>
      </c>
      <c r="AD20" s="20">
        <v>6.1177394998918038</v>
      </c>
      <c r="AE20" s="20"/>
      <c r="AF20" s="20"/>
      <c r="AG20" s="20"/>
      <c r="AH20" s="20">
        <v>114.44174288656954</v>
      </c>
      <c r="AI20" s="20">
        <v>96.170347521651763</v>
      </c>
      <c r="AJ20" s="20">
        <v>18.271395364917815</v>
      </c>
      <c r="AK20" s="20">
        <v>5369.7804505030617</v>
      </c>
      <c r="AL20" s="20"/>
      <c r="AM20" s="20"/>
      <c r="AN20" s="20"/>
      <c r="AO20" s="20"/>
      <c r="AP20" s="20"/>
      <c r="AQ20" s="20"/>
      <c r="AR20" s="20"/>
      <c r="AS20" s="20">
        <v>244.41682382855765</v>
      </c>
      <c r="AT20" s="180"/>
    </row>
    <row r="21" spans="1:46" s="5" customFormat="1" ht="15.75" x14ac:dyDescent="0.25">
      <c r="A21" s="4" t="s">
        <v>48</v>
      </c>
      <c r="B21" s="181"/>
      <c r="C21" s="40" t="s">
        <v>169</v>
      </c>
      <c r="D21" s="2"/>
      <c r="E21" s="2"/>
      <c r="F21" s="2"/>
      <c r="G21" s="2"/>
      <c r="H21" s="19">
        <f t="shared" si="0"/>
        <v>7143.5056676959557</v>
      </c>
      <c r="I21" s="20">
        <v>276.02801204657789</v>
      </c>
      <c r="J21" s="20">
        <v>71.017460966129761</v>
      </c>
      <c r="K21" s="20"/>
      <c r="L21" s="20"/>
      <c r="M21" s="20">
        <v>172.70495500000001</v>
      </c>
      <c r="N21" s="20">
        <v>389.07840596534544</v>
      </c>
      <c r="O21" s="20"/>
      <c r="P21" s="20"/>
      <c r="Q21" s="20"/>
      <c r="R21" s="20"/>
      <c r="S21" s="20"/>
      <c r="T21" s="20">
        <v>754.284942</v>
      </c>
      <c r="U21" s="20">
        <v>418.59427849078685</v>
      </c>
      <c r="V21" s="20">
        <v>920.00349966892747</v>
      </c>
      <c r="W21" s="20">
        <v>308.50231800594088</v>
      </c>
      <c r="X21" s="20">
        <v>297.79501293459418</v>
      </c>
      <c r="Y21" s="20">
        <v>282.21073780804022</v>
      </c>
      <c r="Z21" s="20">
        <v>13.194071034201736</v>
      </c>
      <c r="AA21" s="20">
        <v>18.301359886150404</v>
      </c>
      <c r="AB21" s="20">
        <v>47.731506375360446</v>
      </c>
      <c r="AC21" s="20">
        <v>163.88282990112239</v>
      </c>
      <c r="AD21" s="20">
        <v>5.726652602726551</v>
      </c>
      <c r="AE21" s="20"/>
      <c r="AF21" s="20"/>
      <c r="AG21" s="20"/>
      <c r="AH21" s="20">
        <v>84.128883903339258</v>
      </c>
      <c r="AI21" s="20">
        <v>71.780330022682847</v>
      </c>
      <c r="AJ21" s="20">
        <v>12.348553880656423</v>
      </c>
      <c r="AK21" s="20">
        <v>3671.6703981889318</v>
      </c>
      <c r="AL21" s="20"/>
      <c r="AM21" s="20"/>
      <c r="AN21" s="20"/>
      <c r="AO21" s="20"/>
      <c r="AP21" s="20"/>
      <c r="AQ21" s="20"/>
      <c r="AR21" s="20"/>
      <c r="AS21" s="20">
        <v>168.65384258670733</v>
      </c>
      <c r="AT21" s="180"/>
    </row>
    <row r="22" spans="1:46" s="5" customFormat="1" ht="15.75" customHeight="1" x14ac:dyDescent="0.25">
      <c r="A22" s="29"/>
      <c r="B22" s="4"/>
      <c r="C22" s="41"/>
      <c r="D22" s="30"/>
      <c r="E22" s="30"/>
      <c r="F22" s="30"/>
      <c r="G22" s="30"/>
      <c r="H22" s="19" t="str">
        <f t="shared" si="0"/>
        <v/>
      </c>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180"/>
    </row>
    <row r="23" spans="1:46" s="5" customFormat="1" ht="15.75" x14ac:dyDescent="0.25">
      <c r="A23" s="1">
        <v>924</v>
      </c>
      <c r="B23" s="4"/>
      <c r="C23" s="40" t="s">
        <v>49</v>
      </c>
      <c r="D23" s="2"/>
      <c r="E23" s="2"/>
      <c r="F23" s="2"/>
      <c r="G23" s="2"/>
      <c r="H23" s="19">
        <f t="shared" si="0"/>
        <v>5208.725804966286</v>
      </c>
      <c r="I23" s="20">
        <v>225.21540549155083</v>
      </c>
      <c r="J23" s="20">
        <v>50.660999708406344</v>
      </c>
      <c r="K23" s="20"/>
      <c r="L23" s="20"/>
      <c r="M23" s="20">
        <v>118.98254900000002</v>
      </c>
      <c r="N23" s="20">
        <v>501.87208518492758</v>
      </c>
      <c r="O23" s="20"/>
      <c r="P23" s="20"/>
      <c r="Q23" s="20"/>
      <c r="R23" s="20"/>
      <c r="S23" s="20"/>
      <c r="T23" s="20">
        <v>515.44808</v>
      </c>
      <c r="U23" s="20">
        <v>643.70114625248425</v>
      </c>
      <c r="V23" s="20">
        <v>768.29676708782927</v>
      </c>
      <c r="W23" s="20">
        <v>220.97854774676145</v>
      </c>
      <c r="X23" s="20">
        <v>275.16272367652726</v>
      </c>
      <c r="Y23" s="20">
        <v>243.03044430322484</v>
      </c>
      <c r="Z23" s="20">
        <v>14.483824856936291</v>
      </c>
      <c r="AA23" s="20">
        <v>14.641226504379347</v>
      </c>
      <c r="AB23" s="20">
        <v>62.448102871705657</v>
      </c>
      <c r="AC23" s="20">
        <v>153.88684913317039</v>
      </c>
      <c r="AD23" s="20">
        <v>2.1838856531461133</v>
      </c>
      <c r="AE23" s="20"/>
      <c r="AF23" s="20"/>
      <c r="AG23" s="20"/>
      <c r="AH23" s="20">
        <v>68.065144670508829</v>
      </c>
      <c r="AI23" s="20">
        <v>54.107814006802833</v>
      </c>
      <c r="AJ23" s="20">
        <v>13.957330663705985</v>
      </c>
      <c r="AK23" s="20">
        <v>2001.6601170667325</v>
      </c>
      <c r="AL23" s="20"/>
      <c r="AM23" s="20"/>
      <c r="AN23" s="20"/>
      <c r="AO23" s="20"/>
      <c r="AP23" s="20"/>
      <c r="AQ23" s="20"/>
      <c r="AR23" s="20"/>
      <c r="AS23" s="20">
        <v>96.304672845824228</v>
      </c>
      <c r="AT23" s="180"/>
    </row>
    <row r="24" spans="1:46" s="5" customFormat="1" ht="15.75" x14ac:dyDescent="0.25">
      <c r="A24" s="1">
        <v>923</v>
      </c>
      <c r="B24" s="4"/>
      <c r="C24" s="40" t="s">
        <v>50</v>
      </c>
      <c r="D24" s="2"/>
      <c r="E24" s="2"/>
      <c r="F24" s="2"/>
      <c r="G24" s="2"/>
      <c r="H24" s="19">
        <f t="shared" si="0"/>
        <v>8592.1143313979064</v>
      </c>
      <c r="I24" s="20">
        <v>305.89976497679004</v>
      </c>
      <c r="J24" s="20">
        <v>106.24210662123465</v>
      </c>
      <c r="K24" s="20"/>
      <c r="L24" s="20"/>
      <c r="M24" s="20">
        <v>310.0038780000001</v>
      </c>
      <c r="N24" s="20">
        <v>688.85186719223543</v>
      </c>
      <c r="O24" s="20"/>
      <c r="P24" s="20"/>
      <c r="Q24" s="20"/>
      <c r="R24" s="20"/>
      <c r="S24" s="20"/>
      <c r="T24" s="20">
        <v>1073.490403</v>
      </c>
      <c r="U24" s="20">
        <v>853.61145762154092</v>
      </c>
      <c r="V24" s="20">
        <v>1274.6695007044068</v>
      </c>
      <c r="W24" s="20">
        <v>371.56109560791134</v>
      </c>
      <c r="X24" s="20">
        <v>463.19457050602659</v>
      </c>
      <c r="Y24" s="20">
        <v>389.13988845678671</v>
      </c>
      <c r="Z24" s="20">
        <v>20.339425473119267</v>
      </c>
      <c r="AA24" s="20">
        <v>30.434520660562733</v>
      </c>
      <c r="AB24" s="20">
        <v>78.721140499917411</v>
      </c>
      <c r="AC24" s="20">
        <v>306.57317028479923</v>
      </c>
      <c r="AD24" s="20">
        <v>3.8763701577264311</v>
      </c>
      <c r="AE24" s="20"/>
      <c r="AF24" s="20"/>
      <c r="AG24" s="20"/>
      <c r="AH24" s="20">
        <v>112.39304163388759</v>
      </c>
      <c r="AI24" s="20">
        <v>93.994039491909234</v>
      </c>
      <c r="AJ24" s="20">
        <v>18.399002141978329</v>
      </c>
      <c r="AK24" s="20">
        <v>3319.7972620636078</v>
      </c>
      <c r="AL24" s="20"/>
      <c r="AM24" s="20"/>
      <c r="AN24" s="20"/>
      <c r="AO24" s="20"/>
      <c r="AP24" s="20"/>
      <c r="AQ24" s="20"/>
      <c r="AR24" s="20"/>
      <c r="AS24" s="20">
        <v>157.98436864176125</v>
      </c>
      <c r="AT24" s="180"/>
    </row>
    <row r="25" spans="1:46" s="5" customFormat="1" ht="15.75" x14ac:dyDescent="0.25">
      <c r="A25" s="1">
        <v>922</v>
      </c>
      <c r="B25" s="1"/>
      <c r="C25" s="42" t="s">
        <v>51</v>
      </c>
      <c r="D25" s="2"/>
      <c r="E25" s="2"/>
      <c r="F25" s="2"/>
      <c r="G25" s="2"/>
      <c r="H25" s="19" t="str">
        <f t="shared" si="0"/>
        <v/>
      </c>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180"/>
    </row>
    <row r="26" spans="1:46" s="5" customFormat="1" ht="15.75" collapsed="1" x14ac:dyDescent="0.25">
      <c r="A26" s="1"/>
      <c r="B26" s="1"/>
      <c r="C26" s="42"/>
      <c r="D26" s="2"/>
      <c r="E26" s="2"/>
      <c r="F26" s="2"/>
      <c r="G26" s="2"/>
      <c r="H26" s="19"/>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180"/>
    </row>
    <row r="27" spans="1:46" s="5" customFormat="1" ht="15.75" customHeight="1" x14ac:dyDescent="0.25">
      <c r="A27" s="25"/>
      <c r="B27" s="25"/>
      <c r="C27" s="26"/>
      <c r="D27" s="26"/>
      <c r="E27" s="26"/>
      <c r="F27" s="26"/>
      <c r="G27" s="26"/>
      <c r="H27" s="19" t="str">
        <f>IF(SUM(I27:N27,S27:V27,AB27:AH27,AK27:AS27)=0,"",SUM(I27:N27,S27:V27,AB27:AH27,AK27:AS27))</f>
        <v/>
      </c>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row>
  </sheetData>
  <conditionalFormatting sqref="T1:T3">
    <cfRule type="cellIs" dxfId="394" priority="6" stopIfTrue="1" operator="between">
      <formula>13.2</formula>
      <formula>13.3</formula>
    </cfRule>
  </conditionalFormatting>
  <conditionalFormatting sqref="B13:B24">
    <cfRule type="cellIs" dxfId="393" priority="4" stopIfTrue="1" operator="equal">
      <formula>TRUE</formula>
    </cfRule>
    <cfRule type="cellIs" dxfId="392" priority="5" stopIfTrue="1" operator="equal">
      <formula>FALSE</formula>
    </cfRule>
  </conditionalFormatting>
  <conditionalFormatting sqref="T25:T27 T22 T12 T4 T6:T10">
    <cfRule type="cellIs" dxfId="391" priority="3" stopIfTrue="1" operator="between">
      <formula>13.2</formula>
      <formula>13.3</formula>
    </cfRule>
  </conditionalFormatting>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F1" sqref="F1"/>
    </sheetView>
  </sheetViews>
  <sheetFormatPr defaultRowHeight="15" x14ac:dyDescent="0.2"/>
  <cols>
    <col min="1" max="4" width="8.88671875" style="30"/>
    <col min="5" max="5" width="22.21875" style="30" customWidth="1"/>
    <col min="6" max="16384" width="8.88671875" style="30"/>
  </cols>
  <sheetData>
    <row r="1" spans="1:24" s="2" customFormat="1" ht="39" customHeight="1" x14ac:dyDescent="0.25">
      <c r="A1" s="17" t="s">
        <v>87</v>
      </c>
      <c r="B1" s="17"/>
      <c r="C1" s="17"/>
      <c r="D1" s="17"/>
      <c r="E1" s="17"/>
      <c r="G1" s="4"/>
      <c r="H1" s="4"/>
    </row>
    <row r="2" spans="1:24" s="5" customFormat="1" ht="31.5" customHeight="1" x14ac:dyDescent="0.2">
      <c r="A2" s="79" t="s">
        <v>2</v>
      </c>
      <c r="B2" s="8"/>
      <c r="C2" s="9"/>
      <c r="D2" s="9"/>
      <c r="E2" s="9"/>
      <c r="F2" s="9"/>
      <c r="G2" s="9"/>
      <c r="H2" s="9"/>
      <c r="I2" s="9"/>
      <c r="J2" s="9"/>
      <c r="K2" s="9"/>
      <c r="L2" s="9"/>
      <c r="M2" s="9"/>
      <c r="N2" s="9"/>
      <c r="O2" s="9"/>
      <c r="P2" s="9"/>
      <c r="Q2" s="9"/>
      <c r="R2" s="9"/>
      <c r="S2" s="9"/>
      <c r="T2" s="9"/>
      <c r="U2" s="9"/>
      <c r="V2" s="9"/>
      <c r="W2" s="9"/>
      <c r="X2" s="9"/>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20">
        <f>F11+F23+F24+F7</f>
        <v>7661.6239999999989</v>
      </c>
      <c r="G5" s="20">
        <f>G11+G23+G24+G7</f>
        <v>7412.2720000000008</v>
      </c>
      <c r="H5" s="20">
        <f>H11+H23+H24+H7</f>
        <v>7250.59</v>
      </c>
      <c r="I5" s="20">
        <f>I11+I23+I24+I7</f>
        <v>6790.0400000000009</v>
      </c>
      <c r="J5" s="20">
        <f t="shared" ref="J5:X5" si="0">SUM(J11,J23:J24,J7)</f>
        <v>6766.1830000000018</v>
      </c>
      <c r="K5" s="20">
        <f t="shared" si="0"/>
        <v>6749.0433528570802</v>
      </c>
      <c r="L5" s="20">
        <f t="shared" si="0"/>
        <v>6757.9545089520034</v>
      </c>
      <c r="M5" s="20">
        <f t="shared" si="0"/>
        <v>6724.1235550023976</v>
      </c>
      <c r="N5" s="20">
        <f t="shared" si="0"/>
        <v>6662.0269999999973</v>
      </c>
      <c r="O5" s="20">
        <f t="shared" si="0"/>
        <v>6649.9306075199993</v>
      </c>
      <c r="P5" s="20">
        <f t="shared" si="0"/>
        <v>6566.1693209299983</v>
      </c>
      <c r="Q5" s="20">
        <f t="shared" si="0"/>
        <v>6657.0001817393686</v>
      </c>
      <c r="R5" s="20">
        <f t="shared" si="0"/>
        <v>6515.8436022599908</v>
      </c>
      <c r="S5" s="20">
        <f t="shared" si="0"/>
        <v>6108.3423565900002</v>
      </c>
      <c r="T5" s="20">
        <f t="shared" si="0"/>
        <v>5556.0370140352497</v>
      </c>
      <c r="U5" s="20">
        <f t="shared" si="0"/>
        <v>4935.2797263499997</v>
      </c>
      <c r="V5" s="20">
        <f t="shared" si="0"/>
        <v>3275.8454461099996</v>
      </c>
      <c r="W5" s="20">
        <f t="shared" si="0"/>
        <v>1186.5636150700009</v>
      </c>
      <c r="X5" s="20">
        <f t="shared" si="0"/>
        <v>244.52811801999994</v>
      </c>
    </row>
    <row r="6" spans="1:24" s="5" customFormat="1" ht="15.75" x14ac:dyDescent="0.25">
      <c r="A6" s="94"/>
      <c r="B6" s="17"/>
      <c r="C6" s="18"/>
      <c r="D6" s="18"/>
      <c r="E6" s="18"/>
      <c r="F6" s="64"/>
      <c r="G6" s="64"/>
      <c r="H6" s="64"/>
      <c r="I6" s="64"/>
      <c r="J6" s="64"/>
      <c r="K6" s="64"/>
      <c r="L6" s="64"/>
      <c r="M6" s="64"/>
      <c r="N6" s="64"/>
      <c r="O6" s="64"/>
      <c r="P6" s="64"/>
      <c r="Q6" s="64"/>
      <c r="R6" s="64"/>
      <c r="S6" s="64"/>
      <c r="T6" s="64"/>
      <c r="U6" s="64"/>
      <c r="V6" s="64"/>
      <c r="W6" s="64"/>
      <c r="X6" s="64"/>
    </row>
    <row r="7" spans="1:24" s="5" customFormat="1" ht="15.75" x14ac:dyDescent="0.25">
      <c r="A7" s="4"/>
      <c r="B7" s="4"/>
      <c r="C7" s="2" t="s">
        <v>33</v>
      </c>
      <c r="D7" s="2"/>
      <c r="E7" s="2"/>
      <c r="F7" s="23">
        <v>34.449746866090749</v>
      </c>
      <c r="G7" s="23">
        <v>32.914411652459172</v>
      </c>
      <c r="H7" s="23">
        <v>32.806626151611077</v>
      </c>
      <c r="I7" s="23">
        <v>31.911211749520231</v>
      </c>
      <c r="J7" s="23">
        <f>'2000-01'!$U7</f>
        <v>36.271219767598424</v>
      </c>
      <c r="K7" s="23">
        <f>'2001-02'!$U7</f>
        <v>36.518713964701369</v>
      </c>
      <c r="L7" s="23">
        <f>'2002-03'!$U7</f>
        <v>37.738821132789667</v>
      </c>
      <c r="M7" s="23">
        <f>'2003-04'!$U7</f>
        <v>39.714981679086939</v>
      </c>
      <c r="N7" s="23">
        <f>'2004-05'!$U7</f>
        <v>41.534675451281728</v>
      </c>
      <c r="O7" s="23">
        <f>'2005-06'!$U7</f>
        <v>43.760300524315618</v>
      </c>
      <c r="P7" s="23">
        <f>'2006-07'!$U7</f>
        <v>44.033400025121672</v>
      </c>
      <c r="Q7" s="23">
        <f>'2007-08'!$U7</f>
        <v>45.962122181218724</v>
      </c>
      <c r="R7" s="23">
        <f>'2008-09'!$U7</f>
        <v>44.907248584286876</v>
      </c>
      <c r="S7" s="23">
        <f>'2009-10'!$U7</f>
        <v>43.209929279757532</v>
      </c>
      <c r="T7" s="23">
        <f>'2010-11'!$U7</f>
        <v>39.015503031904686</v>
      </c>
      <c r="U7" s="23">
        <f>'2011-12'!$U7</f>
        <v>35.319758757195814</v>
      </c>
      <c r="V7" s="23">
        <f>'2012-13'!$U7</f>
        <v>24.776559608374185</v>
      </c>
      <c r="W7" s="23">
        <f>'2013-14'!$U7</f>
        <v>9.5142361471032384</v>
      </c>
      <c r="X7" s="23">
        <f>'2014-15'!$U7</f>
        <v>3.9285485413310193</v>
      </c>
    </row>
    <row r="8" spans="1:24" s="5" customFormat="1" ht="15.75" x14ac:dyDescent="0.25">
      <c r="A8" s="8"/>
      <c r="B8" s="25"/>
      <c r="C8" s="18"/>
      <c r="D8" s="26"/>
      <c r="E8" s="26"/>
      <c r="F8" s="20"/>
      <c r="G8" s="20"/>
      <c r="H8" s="20"/>
      <c r="I8" s="20"/>
      <c r="J8" s="20"/>
      <c r="K8" s="20"/>
      <c r="L8" s="20"/>
      <c r="M8" s="20"/>
      <c r="N8" s="20"/>
      <c r="O8" s="20"/>
      <c r="P8" s="20"/>
      <c r="Q8" s="20"/>
      <c r="R8" s="20"/>
      <c r="S8" s="20"/>
      <c r="T8" s="20"/>
      <c r="U8" s="20"/>
      <c r="V8" s="20"/>
      <c r="W8" s="20"/>
      <c r="X8" s="20"/>
    </row>
    <row r="9" spans="1:24" s="5" customFormat="1" ht="15.75" x14ac:dyDescent="0.25">
      <c r="A9" s="94">
        <v>941</v>
      </c>
      <c r="B9" s="17"/>
      <c r="C9" s="18" t="s">
        <v>34</v>
      </c>
      <c r="D9" s="18"/>
      <c r="E9" s="18"/>
      <c r="F9" s="20">
        <f>F11+F23</f>
        <v>6665.6736230202441</v>
      </c>
      <c r="G9" s="20">
        <f>G11+G23</f>
        <v>6451.7680802359446</v>
      </c>
      <c r="H9" s="20">
        <f>H11+H23</f>
        <v>6319.2852475661603</v>
      </c>
      <c r="I9" s="20">
        <f>I11+I23</f>
        <v>5911.6670620777368</v>
      </c>
      <c r="J9" s="20">
        <f t="shared" ref="J9:X9" si="1">SUM(J11,J23)</f>
        <v>5876.3003226108622</v>
      </c>
      <c r="K9" s="20">
        <f t="shared" si="1"/>
        <v>5869.0592676433471</v>
      </c>
      <c r="L9" s="20">
        <f t="shared" si="1"/>
        <v>5884.5979815044648</v>
      </c>
      <c r="M9" s="20">
        <f t="shared" si="1"/>
        <v>5861.4368151919298</v>
      </c>
      <c r="N9" s="20">
        <f t="shared" si="1"/>
        <v>5811.2873967820451</v>
      </c>
      <c r="O9" s="20">
        <f t="shared" si="1"/>
        <v>5807.0980460777291</v>
      </c>
      <c r="P9" s="20">
        <f t="shared" si="1"/>
        <v>5742.1804585099471</v>
      </c>
      <c r="Q9" s="20">
        <f t="shared" si="1"/>
        <v>5826.9382783358369</v>
      </c>
      <c r="R9" s="20">
        <f t="shared" si="1"/>
        <v>5712.2697361351193</v>
      </c>
      <c r="S9" s="20">
        <f t="shared" si="1"/>
        <v>5359.4461325285374</v>
      </c>
      <c r="T9" s="20">
        <f t="shared" si="1"/>
        <v>4881.8401925961989</v>
      </c>
      <c r="U9" s="20">
        <f t="shared" si="1"/>
        <v>4334.6641274604226</v>
      </c>
      <c r="V9" s="20">
        <f t="shared" si="1"/>
        <v>2880.2301505030282</v>
      </c>
      <c r="W9" s="20">
        <f t="shared" si="1"/>
        <v>1077.8936476173642</v>
      </c>
      <c r="X9" s="20">
        <f t="shared" si="1"/>
        <v>231.11843599765137</v>
      </c>
    </row>
    <row r="10" spans="1:24" s="5" customFormat="1" ht="15.75" x14ac:dyDescent="0.25">
      <c r="A10" s="8"/>
      <c r="B10" s="25"/>
      <c r="C10" s="26"/>
      <c r="D10" s="26"/>
      <c r="E10" s="26"/>
      <c r="F10" s="20"/>
      <c r="G10" s="20"/>
      <c r="H10" s="20"/>
      <c r="I10" s="20"/>
      <c r="J10" s="20"/>
      <c r="K10" s="20"/>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20">
        <f t="shared" ref="F11:X11" si="2">SUM(F13:F21)</f>
        <v>5911.5028228939655</v>
      </c>
      <c r="G11" s="20">
        <f t="shared" si="2"/>
        <v>5732.5539714391789</v>
      </c>
      <c r="H11" s="20">
        <f t="shared" si="2"/>
        <v>5624.601129851626</v>
      </c>
      <c r="I11" s="20">
        <f t="shared" si="2"/>
        <v>5264.2888248993258</v>
      </c>
      <c r="J11" s="20">
        <f t="shared" si="2"/>
        <v>5232.5991763583779</v>
      </c>
      <c r="K11" s="20">
        <f t="shared" si="2"/>
        <v>5233.2698562916903</v>
      </c>
      <c r="L11" s="20">
        <f t="shared" si="2"/>
        <v>5256.7033274129335</v>
      </c>
      <c r="M11" s="20">
        <f t="shared" si="2"/>
        <v>5246.1206105315032</v>
      </c>
      <c r="N11" s="20">
        <f t="shared" si="2"/>
        <v>5212.344490293227</v>
      </c>
      <c r="O11" s="20">
        <f t="shared" si="2"/>
        <v>5213.3877318937648</v>
      </c>
      <c r="P11" s="20">
        <f t="shared" si="2"/>
        <v>5164.714256049705</v>
      </c>
      <c r="Q11" s="20">
        <f t="shared" si="2"/>
        <v>5251.2927972027028</v>
      </c>
      <c r="R11" s="20">
        <f t="shared" si="2"/>
        <v>5160.1833594231703</v>
      </c>
      <c r="S11" s="20">
        <f t="shared" si="2"/>
        <v>4846.5432092643314</v>
      </c>
      <c r="T11" s="20">
        <f t="shared" si="2"/>
        <v>4418.0460584085513</v>
      </c>
      <c r="U11" s="20">
        <f t="shared" si="2"/>
        <v>3922.8509326207873</v>
      </c>
      <c r="V11" s="20">
        <f t="shared" si="2"/>
        <v>2607.2194679445629</v>
      </c>
      <c r="W11" s="20">
        <f t="shared" si="2"/>
        <v>969.12458522821066</v>
      </c>
      <c r="X11" s="20">
        <f t="shared" si="2"/>
        <v>206.08268494278309</v>
      </c>
    </row>
    <row r="12" spans="1:24" s="5" customFormat="1" ht="15.75" x14ac:dyDescent="0.25">
      <c r="A12" s="10"/>
      <c r="B12" s="43"/>
      <c r="C12" s="25"/>
      <c r="D12" s="9"/>
      <c r="E12" s="9"/>
      <c r="F12" s="20"/>
      <c r="G12" s="20"/>
      <c r="H12" s="20"/>
      <c r="I12" s="20"/>
      <c r="J12" s="20"/>
      <c r="K12" s="20"/>
      <c r="L12" s="20"/>
      <c r="M12" s="20"/>
      <c r="N12" s="20"/>
      <c r="O12" s="20"/>
      <c r="P12" s="20"/>
      <c r="Q12" s="20"/>
      <c r="R12" s="20"/>
      <c r="S12" s="20"/>
      <c r="T12" s="20"/>
      <c r="U12" s="20"/>
      <c r="V12" s="20"/>
      <c r="W12" s="20"/>
      <c r="X12" s="20"/>
    </row>
    <row r="13" spans="1:24" s="5" customFormat="1" ht="15.75" x14ac:dyDescent="0.25">
      <c r="A13" s="4" t="s">
        <v>36</v>
      </c>
      <c r="B13" s="4"/>
      <c r="C13" s="40" t="s">
        <v>164</v>
      </c>
      <c r="D13" s="2"/>
      <c r="E13" s="2"/>
      <c r="F13" s="20">
        <v>615.79092438369025</v>
      </c>
      <c r="G13" s="20">
        <v>588.59202503371921</v>
      </c>
      <c r="H13" s="20">
        <v>567.98355446943731</v>
      </c>
      <c r="I13" s="20">
        <v>525.49928755096118</v>
      </c>
      <c r="J13" s="20">
        <v>522.67291439115672</v>
      </c>
      <c r="K13" s="20">
        <v>518.1516025615299</v>
      </c>
      <c r="L13" s="20">
        <v>511.17885516265824</v>
      </c>
      <c r="M13" s="20">
        <v>499.7056433364296</v>
      </c>
      <c r="N13" s="20">
        <v>483.36771324770058</v>
      </c>
      <c r="O13" s="20">
        <v>473.09312204290052</v>
      </c>
      <c r="P13" s="20">
        <v>455.89390939680686</v>
      </c>
      <c r="Q13" s="20">
        <v>452.36926291710444</v>
      </c>
      <c r="R13" s="20">
        <v>430.99487263512879</v>
      </c>
      <c r="S13" s="20">
        <v>395.45908805930389</v>
      </c>
      <c r="T13" s="20">
        <v>352.24333285222525</v>
      </c>
      <c r="U13" s="20">
        <v>310.54815898134876</v>
      </c>
      <c r="V13" s="20">
        <v>195.31935901618735</v>
      </c>
      <c r="W13" s="20">
        <v>56.332261028075337</v>
      </c>
      <c r="X13" s="20">
        <v>9.1165538108048061</v>
      </c>
    </row>
    <row r="14" spans="1:24" s="5" customFormat="1" ht="15.75" x14ac:dyDescent="0.25">
      <c r="A14" s="4" t="s">
        <v>37</v>
      </c>
      <c r="B14" s="4"/>
      <c r="C14" s="40" t="s">
        <v>166</v>
      </c>
      <c r="D14" s="2"/>
      <c r="E14" s="2"/>
      <c r="F14" s="20">
        <v>1376.3167318947385</v>
      </c>
      <c r="G14" s="20">
        <v>1324.6124325081798</v>
      </c>
      <c r="H14" s="20">
        <v>1282.077309913818</v>
      </c>
      <c r="I14" s="20">
        <v>1178.4940440620089</v>
      </c>
      <c r="J14" s="20">
        <v>1144.2177965659123</v>
      </c>
      <c r="K14" s="20">
        <v>1125.9832347068213</v>
      </c>
      <c r="L14" s="20">
        <v>1109.8322251861389</v>
      </c>
      <c r="M14" s="20">
        <v>1093.8194416296387</v>
      </c>
      <c r="N14" s="20">
        <v>1073.7030611834903</v>
      </c>
      <c r="O14" s="20">
        <v>1060.8273492102089</v>
      </c>
      <c r="P14" s="20">
        <v>1037.6606898589464</v>
      </c>
      <c r="Q14" s="20">
        <v>1042.0758173095794</v>
      </c>
      <c r="R14" s="20">
        <v>1012.6438163013994</v>
      </c>
      <c r="S14" s="20">
        <v>947.74421984437004</v>
      </c>
      <c r="T14" s="20">
        <v>857.63715809707435</v>
      </c>
      <c r="U14" s="20">
        <v>753.6482353358997</v>
      </c>
      <c r="V14" s="20">
        <v>470.0974712079551</v>
      </c>
      <c r="W14" s="20">
        <v>137.62851369689147</v>
      </c>
      <c r="X14" s="20">
        <v>10.464655248057442</v>
      </c>
    </row>
    <row r="15" spans="1:24" s="5" customFormat="1" ht="15.75" x14ac:dyDescent="0.25">
      <c r="A15" s="4" t="s">
        <v>38</v>
      </c>
      <c r="B15" s="4"/>
      <c r="C15" s="40" t="s">
        <v>39</v>
      </c>
      <c r="D15" s="2"/>
      <c r="E15" s="2"/>
      <c r="F15" s="20">
        <v>764.03615944440253</v>
      </c>
      <c r="G15" s="20">
        <v>729.37386152437057</v>
      </c>
      <c r="H15" s="20">
        <v>706.6909451830694</v>
      </c>
      <c r="I15" s="20">
        <v>648.47758008278868</v>
      </c>
      <c r="J15" s="20">
        <v>644.55994043248234</v>
      </c>
      <c r="K15" s="20">
        <v>643.91266274031295</v>
      </c>
      <c r="L15" s="20">
        <v>643.28684892552201</v>
      </c>
      <c r="M15" s="20">
        <v>638.46929064933647</v>
      </c>
      <c r="N15" s="20">
        <v>631.66124913069871</v>
      </c>
      <c r="O15" s="20">
        <v>627.35618288964656</v>
      </c>
      <c r="P15" s="20">
        <v>614.01897550406807</v>
      </c>
      <c r="Q15" s="20">
        <v>620.76028394866648</v>
      </c>
      <c r="R15" s="20">
        <v>605.05675030486759</v>
      </c>
      <c r="S15" s="20">
        <v>567.62261453001508</v>
      </c>
      <c r="T15" s="20">
        <v>519.73064948795093</v>
      </c>
      <c r="U15" s="20">
        <v>457.33792703345074</v>
      </c>
      <c r="V15" s="20">
        <v>299.26445634533434</v>
      </c>
      <c r="W15" s="20">
        <v>97.569558775509904</v>
      </c>
      <c r="X15" s="20">
        <v>12.086533232925484</v>
      </c>
    </row>
    <row r="16" spans="1:24" s="5" customFormat="1" ht="15.75" x14ac:dyDescent="0.25">
      <c r="A16" s="4" t="s">
        <v>40</v>
      </c>
      <c r="B16" s="4"/>
      <c r="C16" s="40" t="s">
        <v>41</v>
      </c>
      <c r="D16" s="2"/>
      <c r="E16" s="2"/>
      <c r="F16" s="20">
        <v>496.48925856060504</v>
      </c>
      <c r="G16" s="20">
        <v>485.7808929920696</v>
      </c>
      <c r="H16" s="20">
        <v>489.85137899890157</v>
      </c>
      <c r="I16" s="20">
        <v>471.57750444627419</v>
      </c>
      <c r="J16" s="20">
        <v>468.26861272616702</v>
      </c>
      <c r="K16" s="20">
        <v>475.93282112545205</v>
      </c>
      <c r="L16" s="20">
        <v>479.92640832523142</v>
      </c>
      <c r="M16" s="20">
        <v>478.07333016521505</v>
      </c>
      <c r="N16" s="20">
        <v>473.16397291349563</v>
      </c>
      <c r="O16" s="20">
        <v>473.87985144378314</v>
      </c>
      <c r="P16" s="20">
        <v>472.34293315853427</v>
      </c>
      <c r="Q16" s="20">
        <v>484.51192879958757</v>
      </c>
      <c r="R16" s="20">
        <v>481.59530334156949</v>
      </c>
      <c r="S16" s="20">
        <v>455.38779338139381</v>
      </c>
      <c r="T16" s="20">
        <v>418.9117838792717</v>
      </c>
      <c r="U16" s="20">
        <v>374.46817066773048</v>
      </c>
      <c r="V16" s="20">
        <v>247.00561885083241</v>
      </c>
      <c r="W16" s="20">
        <v>71.963723848515983</v>
      </c>
      <c r="X16" s="20">
        <v>8.8387783847448631</v>
      </c>
    </row>
    <row r="17" spans="1:24" s="5" customFormat="1" ht="15.75" x14ac:dyDescent="0.25">
      <c r="A17" s="4" t="s">
        <v>42</v>
      </c>
      <c r="B17" s="4"/>
      <c r="C17" s="40" t="s">
        <v>43</v>
      </c>
      <c r="D17" s="2"/>
      <c r="E17" s="2"/>
      <c r="F17" s="20">
        <v>680.4660286032115</v>
      </c>
      <c r="G17" s="20">
        <v>661.66472720861225</v>
      </c>
      <c r="H17" s="20">
        <v>652.58891537421789</v>
      </c>
      <c r="I17" s="20">
        <v>620.60463379638031</v>
      </c>
      <c r="J17" s="20">
        <v>616.56665930001145</v>
      </c>
      <c r="K17" s="20">
        <v>623.59656037336413</v>
      </c>
      <c r="L17" s="20">
        <v>632.72157160861275</v>
      </c>
      <c r="M17" s="20">
        <v>630.44042068126271</v>
      </c>
      <c r="N17" s="20">
        <v>623.46626205662676</v>
      </c>
      <c r="O17" s="20">
        <v>624.11195481514324</v>
      </c>
      <c r="P17" s="20">
        <v>617.4055693663837</v>
      </c>
      <c r="Q17" s="20">
        <v>626.37606727136244</v>
      </c>
      <c r="R17" s="20">
        <v>615.46893553786742</v>
      </c>
      <c r="S17" s="20">
        <v>577.14163844749032</v>
      </c>
      <c r="T17" s="20">
        <v>523.20925282150506</v>
      </c>
      <c r="U17" s="20">
        <v>463.27292803596083</v>
      </c>
      <c r="V17" s="20">
        <v>304.22649533731675</v>
      </c>
      <c r="W17" s="20">
        <v>123.8240115957274</v>
      </c>
      <c r="X17" s="20">
        <v>30.414133361965909</v>
      </c>
    </row>
    <row r="18" spans="1:24" s="5" customFormat="1" ht="15.75" x14ac:dyDescent="0.25">
      <c r="A18" s="4" t="s">
        <v>44</v>
      </c>
      <c r="B18" s="4"/>
      <c r="C18" s="40" t="s">
        <v>167</v>
      </c>
      <c r="D18" s="2"/>
      <c r="E18" s="2"/>
      <c r="F18" s="20">
        <v>425.06724996354734</v>
      </c>
      <c r="G18" s="20">
        <v>415.74611464037889</v>
      </c>
      <c r="H18" s="20">
        <v>406.74663014648905</v>
      </c>
      <c r="I18" s="20">
        <v>385.2459492654508</v>
      </c>
      <c r="J18" s="20">
        <v>392.83739059446623</v>
      </c>
      <c r="K18" s="20">
        <v>397.38208167145939</v>
      </c>
      <c r="L18" s="20">
        <v>405.50133040435401</v>
      </c>
      <c r="M18" s="20">
        <v>413.37275129577182</v>
      </c>
      <c r="N18" s="20">
        <v>420.4276851992592</v>
      </c>
      <c r="O18" s="20">
        <v>425.99146235328811</v>
      </c>
      <c r="P18" s="20">
        <v>428.90640075068967</v>
      </c>
      <c r="Q18" s="20">
        <v>445.75080832610541</v>
      </c>
      <c r="R18" s="20">
        <v>447.47487595549143</v>
      </c>
      <c r="S18" s="20">
        <v>423.15414267468702</v>
      </c>
      <c r="T18" s="20">
        <v>388.23805132605395</v>
      </c>
      <c r="U18" s="20">
        <v>345.18144857595922</v>
      </c>
      <c r="V18" s="20">
        <v>241.84448887397372</v>
      </c>
      <c r="W18" s="20">
        <v>88.593749747270621</v>
      </c>
      <c r="X18" s="20">
        <v>19.908851553494262</v>
      </c>
    </row>
    <row r="19" spans="1:24" s="5" customFormat="1" ht="15.75" x14ac:dyDescent="0.25">
      <c r="A19" s="4" t="s">
        <v>45</v>
      </c>
      <c r="B19" s="4"/>
      <c r="C19" s="40" t="s">
        <v>46</v>
      </c>
      <c r="D19" s="2"/>
      <c r="E19" s="2"/>
      <c r="F19" s="20">
        <v>590.94604885400156</v>
      </c>
      <c r="G19" s="20">
        <v>578.81260971386484</v>
      </c>
      <c r="H19" s="20">
        <v>573.5557873228546</v>
      </c>
      <c r="I19" s="20">
        <v>535.79357462120583</v>
      </c>
      <c r="J19" s="20">
        <v>530.25266336668619</v>
      </c>
      <c r="K19" s="20">
        <v>526.35945363883843</v>
      </c>
      <c r="L19" s="20">
        <v>526.11538043580754</v>
      </c>
      <c r="M19" s="20">
        <v>527.28921895357348</v>
      </c>
      <c r="N19" s="20">
        <v>526.69462328712621</v>
      </c>
      <c r="O19" s="20">
        <v>530.34768735447619</v>
      </c>
      <c r="P19" s="20">
        <v>525.68086552721627</v>
      </c>
      <c r="Q19" s="20">
        <v>531.75916319356395</v>
      </c>
      <c r="R19" s="20">
        <v>521.79170815133966</v>
      </c>
      <c r="S19" s="20">
        <v>491.33481666832506</v>
      </c>
      <c r="T19" s="20">
        <v>447.7102374764587</v>
      </c>
      <c r="U19" s="20">
        <v>403.91642278611448</v>
      </c>
      <c r="V19" s="20">
        <v>294.20050445039243</v>
      </c>
      <c r="W19" s="20">
        <v>157.14644214553971</v>
      </c>
      <c r="X19" s="20">
        <v>56.720929716113645</v>
      </c>
    </row>
    <row r="20" spans="1:24" s="5" customFormat="1" ht="15.75" x14ac:dyDescent="0.25">
      <c r="A20" s="4" t="s">
        <v>47</v>
      </c>
      <c r="B20" s="4"/>
      <c r="C20" s="40" t="s">
        <v>168</v>
      </c>
      <c r="D20" s="2"/>
      <c r="E20" s="2"/>
      <c r="F20" s="20">
        <v>530.94057458382406</v>
      </c>
      <c r="G20" s="20">
        <v>522.12055152296568</v>
      </c>
      <c r="H20" s="20">
        <v>521.22771731598357</v>
      </c>
      <c r="I20" s="20">
        <v>491.53213603609925</v>
      </c>
      <c r="J20" s="20">
        <v>494.62892049070973</v>
      </c>
      <c r="K20" s="20">
        <v>497.3408644632741</v>
      </c>
      <c r="L20" s="20">
        <v>511.4258692504996</v>
      </c>
      <c r="M20" s="20">
        <v>521.43678897095879</v>
      </c>
      <c r="N20" s="20">
        <v>532.03841678571098</v>
      </c>
      <c r="O20" s="20">
        <v>542.01782201057608</v>
      </c>
      <c r="P20" s="20">
        <v>549.44186690676702</v>
      </c>
      <c r="Q20" s="20">
        <v>566.25249860166764</v>
      </c>
      <c r="R20" s="20">
        <v>567.34615997526942</v>
      </c>
      <c r="S20" s="20">
        <v>537.51012658925629</v>
      </c>
      <c r="T20" s="20">
        <v>495.9744575985905</v>
      </c>
      <c r="U20" s="20">
        <v>447.0188931174402</v>
      </c>
      <c r="V20" s="20">
        <v>304.62066353805614</v>
      </c>
      <c r="W20" s="20">
        <v>120.57993024240895</v>
      </c>
      <c r="X20" s="20">
        <v>15.406324939268659</v>
      </c>
    </row>
    <row r="21" spans="1:24" s="5" customFormat="1" ht="15.75" x14ac:dyDescent="0.25">
      <c r="A21" s="4" t="s">
        <v>48</v>
      </c>
      <c r="B21" s="4"/>
      <c r="C21" s="40" t="s">
        <v>169</v>
      </c>
      <c r="D21" s="2"/>
      <c r="E21" s="2"/>
      <c r="F21" s="20">
        <v>431.44984660594531</v>
      </c>
      <c r="G21" s="20">
        <v>425.85075629501836</v>
      </c>
      <c r="H21" s="20">
        <v>423.87889112685446</v>
      </c>
      <c r="I21" s="20">
        <v>407.0641150381565</v>
      </c>
      <c r="J21" s="20">
        <v>418.59427849078685</v>
      </c>
      <c r="K21" s="20">
        <v>424.6105750106376</v>
      </c>
      <c r="L21" s="20">
        <v>436.7148381141086</v>
      </c>
      <c r="M21" s="20">
        <v>443.51372484931721</v>
      </c>
      <c r="N21" s="20">
        <v>447.82150648911914</v>
      </c>
      <c r="O21" s="20">
        <v>455.76229977374123</v>
      </c>
      <c r="P21" s="20">
        <v>463.36304558029275</v>
      </c>
      <c r="Q21" s="20">
        <v>481.43696683506562</v>
      </c>
      <c r="R21" s="20">
        <v>477.8109372202378</v>
      </c>
      <c r="S21" s="20">
        <v>451.18876906948924</v>
      </c>
      <c r="T21" s="20">
        <v>414.3911348694208</v>
      </c>
      <c r="U21" s="20">
        <v>367.45874808688319</v>
      </c>
      <c r="V21" s="20">
        <v>250.6404103245147</v>
      </c>
      <c r="W21" s="20">
        <v>115.48639414827117</v>
      </c>
      <c r="X21" s="20">
        <v>43.125924695408031</v>
      </c>
    </row>
    <row r="22" spans="1:24" s="5" customFormat="1" ht="15.75" x14ac:dyDescent="0.25">
      <c r="A22" s="10"/>
      <c r="B22" s="43"/>
      <c r="C22" s="2"/>
      <c r="D22" s="9"/>
      <c r="E22" s="9"/>
      <c r="F22" s="20"/>
      <c r="G22" s="20"/>
      <c r="H22" s="20"/>
      <c r="I22" s="20"/>
      <c r="J22" s="20"/>
      <c r="K22" s="20"/>
      <c r="L22" s="20"/>
      <c r="M22" s="20"/>
      <c r="N22" s="20"/>
      <c r="O22" s="20"/>
      <c r="P22" s="20"/>
      <c r="Q22" s="20"/>
      <c r="R22" s="20"/>
      <c r="S22" s="20"/>
      <c r="T22" s="20"/>
      <c r="U22" s="20"/>
      <c r="V22" s="20"/>
      <c r="W22" s="20"/>
      <c r="X22" s="20"/>
    </row>
    <row r="23" spans="1:24" s="5" customFormat="1" ht="15.75" x14ac:dyDescent="0.25">
      <c r="A23" s="4">
        <v>924</v>
      </c>
      <c r="B23" s="1"/>
      <c r="C23" s="40" t="s">
        <v>49</v>
      </c>
      <c r="D23" s="2"/>
      <c r="E23" s="2"/>
      <c r="F23" s="20">
        <v>754.17080012627844</v>
      </c>
      <c r="G23" s="20">
        <v>719.21410879676546</v>
      </c>
      <c r="H23" s="20">
        <v>694.68411771453407</v>
      </c>
      <c r="I23" s="20">
        <v>647.3782371784107</v>
      </c>
      <c r="J23" s="20">
        <v>643.70114625248425</v>
      </c>
      <c r="K23" s="20">
        <v>635.78941135165655</v>
      </c>
      <c r="L23" s="20">
        <v>627.89465409153161</v>
      </c>
      <c r="M23" s="20">
        <v>615.31620466042693</v>
      </c>
      <c r="N23" s="20">
        <v>598.94290648881827</v>
      </c>
      <c r="O23" s="20">
        <v>593.7103141839641</v>
      </c>
      <c r="P23" s="20">
        <v>577.46620246024247</v>
      </c>
      <c r="Q23" s="20">
        <v>575.64548113313424</v>
      </c>
      <c r="R23" s="20">
        <v>552.08637671194901</v>
      </c>
      <c r="S23" s="20">
        <v>512.90292326420581</v>
      </c>
      <c r="T23" s="20">
        <v>463.79413418764778</v>
      </c>
      <c r="U23" s="20">
        <v>411.81319483963551</v>
      </c>
      <c r="V23" s="20">
        <v>273.01068255846531</v>
      </c>
      <c r="W23" s="20">
        <v>108.76906238915356</v>
      </c>
      <c r="X23" s="20">
        <v>25.035751054868278</v>
      </c>
    </row>
    <row r="24" spans="1:24" s="5" customFormat="1" ht="15.75" x14ac:dyDescent="0.25">
      <c r="A24" s="4">
        <v>923</v>
      </c>
      <c r="B24" s="1"/>
      <c r="C24" s="68" t="s">
        <v>50</v>
      </c>
      <c r="D24" s="2"/>
      <c r="E24" s="2"/>
      <c r="F24" s="32">
        <v>961.50063011366353</v>
      </c>
      <c r="G24" s="32">
        <v>927.58950811159718</v>
      </c>
      <c r="H24" s="32">
        <v>898.49812628222855</v>
      </c>
      <c r="I24" s="32">
        <v>846.46172617274397</v>
      </c>
      <c r="J24" s="32">
        <v>853.61145762154092</v>
      </c>
      <c r="K24" s="32">
        <v>843.46537124903125</v>
      </c>
      <c r="L24" s="32">
        <v>835.61770631474917</v>
      </c>
      <c r="M24" s="32">
        <v>822.97175813138062</v>
      </c>
      <c r="N24" s="32">
        <v>809.20492776666981</v>
      </c>
      <c r="O24" s="32">
        <v>799.07226091795462</v>
      </c>
      <c r="P24" s="32">
        <v>779.95546239492967</v>
      </c>
      <c r="Q24" s="32">
        <v>784.09978122231337</v>
      </c>
      <c r="R24" s="32">
        <v>758.66661754058407</v>
      </c>
      <c r="S24" s="32">
        <v>705.6862947817051</v>
      </c>
      <c r="T24" s="32">
        <v>635.18131840714614</v>
      </c>
      <c r="U24" s="32">
        <v>565.29584013238139</v>
      </c>
      <c r="V24" s="32">
        <v>370.83873599859726</v>
      </c>
      <c r="W24" s="32">
        <v>99.155731305533465</v>
      </c>
      <c r="X24" s="32">
        <v>9.4811334810175261</v>
      </c>
    </row>
    <row r="25" spans="1:24" s="5" customFormat="1" ht="15.75" x14ac:dyDescent="0.25">
      <c r="A25" s="73">
        <v>922</v>
      </c>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213" t="s">
        <v>87</v>
      </c>
      <c r="B26" s="213"/>
      <c r="C26" s="213"/>
      <c r="D26" s="213"/>
      <c r="E26" s="213"/>
      <c r="F26" s="2"/>
      <c r="G26" s="4"/>
      <c r="H26" s="4"/>
      <c r="I26" s="2"/>
      <c r="J26" s="2"/>
      <c r="K26" s="2"/>
      <c r="L26" s="2"/>
      <c r="M26" s="2"/>
      <c r="N26" s="2"/>
      <c r="O26" s="2"/>
      <c r="P26" s="2"/>
      <c r="Q26" s="2"/>
      <c r="R26" s="2"/>
      <c r="S26" s="2"/>
      <c r="T26" s="2"/>
      <c r="U26" s="2"/>
      <c r="V26" s="2"/>
      <c r="W26" s="2"/>
      <c r="X26" s="2"/>
    </row>
    <row r="27" spans="1:24" ht="30" customHeight="1" x14ac:dyDescent="0.2">
      <c r="A27" s="79" t="s">
        <v>129</v>
      </c>
      <c r="B27" s="8"/>
      <c r="C27" s="9"/>
      <c r="D27" s="9"/>
      <c r="E27" s="9"/>
      <c r="F27" s="9"/>
      <c r="G27" s="9"/>
      <c r="H27" s="9"/>
      <c r="I27" s="9"/>
      <c r="J27" s="9"/>
      <c r="K27" s="9"/>
      <c r="L27" s="9"/>
      <c r="M27" s="9"/>
      <c r="N27" s="9"/>
      <c r="O27" s="9"/>
      <c r="P27" s="9"/>
      <c r="Q27" s="9"/>
      <c r="R27" s="9"/>
      <c r="S27" s="9"/>
      <c r="T27" s="9"/>
      <c r="U27" s="9"/>
      <c r="V27" s="9"/>
      <c r="W27" s="9"/>
      <c r="X27" s="9"/>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row>
    <row r="30" spans="1:24" ht="15.75" x14ac:dyDescent="0.25">
      <c r="A30" s="94">
        <v>925</v>
      </c>
      <c r="B30" s="17"/>
      <c r="C30" s="18" t="s">
        <v>32</v>
      </c>
      <c r="D30" s="18"/>
      <c r="E30" s="18"/>
      <c r="F30" s="53">
        <v>11400.050442699507</v>
      </c>
      <c r="G30" s="53">
        <v>10836.184405170294</v>
      </c>
      <c r="H30" s="53">
        <v>10434.138692579507</v>
      </c>
      <c r="I30" s="53">
        <v>9670.5121552259025</v>
      </c>
      <c r="J30" s="20">
        <v>9420.275736104988</v>
      </c>
      <c r="K30" s="20">
        <v>9256.0613035490333</v>
      </c>
      <c r="L30" s="20">
        <v>9030.6343495032215</v>
      </c>
      <c r="M30" s="20">
        <v>8806.1160910159651</v>
      </c>
      <c r="N30" s="20">
        <v>8458.0685454979666</v>
      </c>
      <c r="O30" s="20">
        <v>8213.3046940937929</v>
      </c>
      <c r="P30" s="20">
        <v>7895.7889014897819</v>
      </c>
      <c r="Q30" s="20">
        <v>7777.409119209673</v>
      </c>
      <c r="R30" s="20">
        <v>7426.0912190054059</v>
      </c>
      <c r="S30" s="20">
        <v>6786.2258474286937</v>
      </c>
      <c r="T30" s="20">
        <v>6006.3979194190133</v>
      </c>
      <c r="U30" s="20">
        <v>5241.5193888616068</v>
      </c>
      <c r="V30" s="20">
        <v>3423.8507156602227</v>
      </c>
      <c r="W30" s="20">
        <v>1215.1250696780776</v>
      </c>
      <c r="X30" s="20">
        <v>246.97339920019994</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65">
        <v>51.259217629534398</v>
      </c>
      <c r="G32" s="65">
        <v>48.118395311684921</v>
      </c>
      <c r="H32" s="65">
        <v>47.211176925121379</v>
      </c>
      <c r="I32" s="65">
        <v>45.448592513699921</v>
      </c>
      <c r="J32" s="23">
        <v>50.498913714813646</v>
      </c>
      <c r="K32" s="23">
        <v>50.084054511363284</v>
      </c>
      <c r="L32" s="23">
        <v>50.430273536182646</v>
      </c>
      <c r="M32" s="23">
        <v>52.011944212183209</v>
      </c>
      <c r="N32" s="23">
        <v>52.732168750134562</v>
      </c>
      <c r="O32" s="23">
        <v>54.048185300591591</v>
      </c>
      <c r="P32" s="23">
        <v>52.949964312521296</v>
      </c>
      <c r="Q32" s="23">
        <v>53.697794566837381</v>
      </c>
      <c r="R32" s="23">
        <v>51.180682769273012</v>
      </c>
      <c r="S32" s="23">
        <v>48.005223320120891</v>
      </c>
      <c r="T32" s="23">
        <v>42.178019268759279</v>
      </c>
      <c r="U32" s="23">
        <v>37.511389546438735</v>
      </c>
      <c r="V32" s="23">
        <v>25.895984026800019</v>
      </c>
      <c r="W32" s="23">
        <v>9.7432507742119423</v>
      </c>
      <c r="X32" s="23">
        <v>3.9678340267443293</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v>9918.1342672261617</v>
      </c>
      <c r="G34" s="56">
        <v>9431.9998857068676</v>
      </c>
      <c r="H34" s="56">
        <v>9093.9218340958378</v>
      </c>
      <c r="I34" s="56">
        <v>8419.5156702274726</v>
      </c>
      <c r="J34" s="20">
        <v>8181.3290221616826</v>
      </c>
      <c r="K34" s="20">
        <v>8049.1959430772094</v>
      </c>
      <c r="L34" s="20">
        <v>7863.5706402576143</v>
      </c>
      <c r="M34" s="20">
        <v>7676.3153788771542</v>
      </c>
      <c r="N34" s="20">
        <v>7377.9747724785566</v>
      </c>
      <c r="O34" s="20">
        <v>7172.325315241218</v>
      </c>
      <c r="P34" s="20">
        <v>6904.9460223533742</v>
      </c>
      <c r="Q34" s="20">
        <v>6807.6433327000523</v>
      </c>
      <c r="R34" s="20">
        <v>6510.260024256906</v>
      </c>
      <c r="S34" s="20">
        <v>5954.2196146272981</v>
      </c>
      <c r="T34" s="20">
        <v>5277.5520936369148</v>
      </c>
      <c r="U34" s="20">
        <v>4603.6349159665469</v>
      </c>
      <c r="V34" s="20">
        <v>3010.3612103483852</v>
      </c>
      <c r="W34" s="20">
        <v>1103.8393365781212</v>
      </c>
      <c r="X34" s="20">
        <v>233.4296203576279</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v>8795.9720254024141</v>
      </c>
      <c r="G36" s="56">
        <v>8380.5629295722356</v>
      </c>
      <c r="H36" s="56">
        <v>8094.2196813378296</v>
      </c>
      <c r="I36" s="56">
        <v>7497.5065050881594</v>
      </c>
      <c r="J36" s="20">
        <v>7285.1306353688269</v>
      </c>
      <c r="K36" s="20">
        <v>7177.2344724004761</v>
      </c>
      <c r="L36" s="20">
        <v>7024.5168964661743</v>
      </c>
      <c r="M36" s="20">
        <v>6870.4786201382485</v>
      </c>
      <c r="N36" s="20">
        <v>6617.5605385040917</v>
      </c>
      <c r="O36" s="20">
        <v>6439.0359024306963</v>
      </c>
      <c r="P36" s="20">
        <v>6210.5455264908578</v>
      </c>
      <c r="Q36" s="20">
        <v>6135.1136207920536</v>
      </c>
      <c r="R36" s="20">
        <v>5881.0485138991216</v>
      </c>
      <c r="S36" s="20">
        <v>5384.3964331675752</v>
      </c>
      <c r="T36" s="20">
        <v>4776.1637631440981</v>
      </c>
      <c r="U36" s="20">
        <v>4166.2682488217488</v>
      </c>
      <c r="V36" s="20">
        <v>2725.0156907755122</v>
      </c>
      <c r="W36" s="20">
        <v>992.45212325400269</v>
      </c>
      <c r="X36" s="20">
        <v>208.14351179221092</v>
      </c>
    </row>
    <row r="37" spans="1:24" ht="15.75" x14ac:dyDescent="0.25">
      <c r="A37" s="10"/>
      <c r="B37" s="43"/>
      <c r="C37" s="25"/>
      <c r="D37" s="9"/>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56">
        <v>916.26104336765002</v>
      </c>
      <c r="G38" s="56">
        <v>860.47728991569522</v>
      </c>
      <c r="H38" s="56">
        <v>817.37061155552794</v>
      </c>
      <c r="I38" s="56">
        <v>748.42670261502462</v>
      </c>
      <c r="J38" s="20">
        <v>727.69580328499717</v>
      </c>
      <c r="K38" s="20">
        <v>710.62560233983095</v>
      </c>
      <c r="L38" s="20">
        <v>683.08677160472723</v>
      </c>
      <c r="M38" s="20">
        <v>654.42966217994319</v>
      </c>
      <c r="N38" s="20">
        <v>613.68067876783732</v>
      </c>
      <c r="O38" s="20">
        <v>584.31556498114276</v>
      </c>
      <c r="P38" s="20">
        <v>548.21036347601546</v>
      </c>
      <c r="Q38" s="20">
        <v>528.50544308418216</v>
      </c>
      <c r="R38" s="20">
        <v>491.20381557377573</v>
      </c>
      <c r="S38" s="20">
        <v>439.3458205716546</v>
      </c>
      <c r="T38" s="20">
        <v>380.79545118728794</v>
      </c>
      <c r="U38" s="20">
        <v>329.81802182058931</v>
      </c>
      <c r="V38" s="20">
        <v>204.14404102732914</v>
      </c>
      <c r="W38" s="20">
        <v>57.688219778107282</v>
      </c>
      <c r="X38" s="20">
        <v>9.207719348912855</v>
      </c>
    </row>
    <row r="39" spans="1:24" ht="15.75" x14ac:dyDescent="0.25">
      <c r="A39" s="4" t="s">
        <v>37</v>
      </c>
      <c r="B39" s="4"/>
      <c r="C39" s="40" t="s">
        <v>166</v>
      </c>
      <c r="D39" s="2"/>
      <c r="E39" s="2"/>
      <c r="F39" s="56">
        <v>2047.8791661834821</v>
      </c>
      <c r="G39" s="56">
        <v>1936.4837912100129</v>
      </c>
      <c r="H39" s="56">
        <v>1845.0046777227806</v>
      </c>
      <c r="I39" s="56">
        <v>1678.4350280650758</v>
      </c>
      <c r="J39" s="20">
        <v>1593.0469432779712</v>
      </c>
      <c r="K39" s="20">
        <v>1544.2440213104794</v>
      </c>
      <c r="L39" s="20">
        <v>1483.0654751633992</v>
      </c>
      <c r="M39" s="20">
        <v>1432.4991066582841</v>
      </c>
      <c r="N39" s="20">
        <v>1363.1668092910704</v>
      </c>
      <c r="O39" s="20">
        <v>1310.2239348239816</v>
      </c>
      <c r="P39" s="20">
        <v>1247.7822849289644</v>
      </c>
      <c r="Q39" s="20">
        <v>1217.4627825132161</v>
      </c>
      <c r="R39" s="20">
        <v>1154.1077121015724</v>
      </c>
      <c r="S39" s="20">
        <v>1052.9217168910404</v>
      </c>
      <c r="T39" s="20">
        <v>927.15545792762805</v>
      </c>
      <c r="U39" s="20">
        <v>800.41295669697752</v>
      </c>
      <c r="V39" s="20">
        <v>491.33684409217733</v>
      </c>
      <c r="W39" s="20">
        <v>140.94133274578749</v>
      </c>
      <c r="X39" s="20">
        <v>10.569301800538016</v>
      </c>
    </row>
    <row r="40" spans="1:24" ht="15.75" x14ac:dyDescent="0.25">
      <c r="A40" s="4" t="s">
        <v>38</v>
      </c>
      <c r="B40" s="4"/>
      <c r="C40" s="40" t="s">
        <v>39</v>
      </c>
      <c r="D40" s="2"/>
      <c r="E40" s="2"/>
      <c r="F40" s="56">
        <v>1136.8413221155977</v>
      </c>
      <c r="G40" s="56">
        <v>1066.2897508063952</v>
      </c>
      <c r="H40" s="56">
        <v>1016.9808711884477</v>
      </c>
      <c r="I40" s="56">
        <v>923.57487151505529</v>
      </c>
      <c r="J40" s="20">
        <v>897.39405028232136</v>
      </c>
      <c r="K40" s="20">
        <v>883.10220706061045</v>
      </c>
      <c r="L40" s="20">
        <v>859.62228760125072</v>
      </c>
      <c r="M40" s="20">
        <v>836.15874217895248</v>
      </c>
      <c r="N40" s="20">
        <v>801.95324076025508</v>
      </c>
      <c r="O40" s="20">
        <v>774.84530078696787</v>
      </c>
      <c r="P40" s="20">
        <v>738.3550400741841</v>
      </c>
      <c r="Q40" s="20">
        <v>725.23757870231714</v>
      </c>
      <c r="R40" s="20">
        <v>689.58171722852205</v>
      </c>
      <c r="S40" s="20">
        <v>630.61548181772855</v>
      </c>
      <c r="T40" s="20">
        <v>561.85894439811875</v>
      </c>
      <c r="U40" s="20">
        <v>485.71626021702144</v>
      </c>
      <c r="V40" s="20">
        <v>312.78545947470633</v>
      </c>
      <c r="W40" s="20">
        <v>99.918129462073892</v>
      </c>
      <c r="X40" s="20">
        <v>12.207398565254739</v>
      </c>
    </row>
    <row r="41" spans="1:24" ht="15.75" x14ac:dyDescent="0.25">
      <c r="A41" s="4" t="s">
        <v>40</v>
      </c>
      <c r="B41" s="4"/>
      <c r="C41" s="40" t="s">
        <v>41</v>
      </c>
      <c r="D41" s="2"/>
      <c r="E41" s="2"/>
      <c r="F41" s="56">
        <v>738.74711051460838</v>
      </c>
      <c r="G41" s="56">
        <v>710.17514427025378</v>
      </c>
      <c r="H41" s="56">
        <v>704.93259544752448</v>
      </c>
      <c r="I41" s="56">
        <v>671.63020967163538</v>
      </c>
      <c r="J41" s="20">
        <v>651.95095232331926</v>
      </c>
      <c r="K41" s="20">
        <v>652.72411783269035</v>
      </c>
      <c r="L41" s="20">
        <v>641.32422059284465</v>
      </c>
      <c r="M41" s="20">
        <v>626.09932893358132</v>
      </c>
      <c r="N41" s="20">
        <v>600.72607273469339</v>
      </c>
      <c r="O41" s="20">
        <v>585.28725155392351</v>
      </c>
      <c r="P41" s="20">
        <v>567.99024013015469</v>
      </c>
      <c r="Q41" s="20">
        <v>566.05789252467719</v>
      </c>
      <c r="R41" s="20">
        <v>548.87300425974411</v>
      </c>
      <c r="S41" s="20">
        <v>505.92521401723417</v>
      </c>
      <c r="T41" s="20">
        <v>452.86790940313227</v>
      </c>
      <c r="U41" s="20">
        <v>397.70434218488919</v>
      </c>
      <c r="V41" s="20">
        <v>258.16552666695031</v>
      </c>
      <c r="W41" s="20">
        <v>73.695943348611053</v>
      </c>
      <c r="X41" s="20">
        <v>8.9271661685923114</v>
      </c>
    </row>
    <row r="42" spans="1:24" ht="15.75" x14ac:dyDescent="0.25">
      <c r="A42" s="4" t="s">
        <v>42</v>
      </c>
      <c r="B42" s="4"/>
      <c r="C42" s="40" t="s">
        <v>43</v>
      </c>
      <c r="D42" s="2"/>
      <c r="E42" s="2"/>
      <c r="F42" s="56">
        <v>1012.493832981104</v>
      </c>
      <c r="G42" s="56">
        <v>967.30408684802978</v>
      </c>
      <c r="H42" s="56">
        <v>939.12402332149793</v>
      </c>
      <c r="I42" s="56">
        <v>883.87765826378268</v>
      </c>
      <c r="J42" s="20">
        <v>858.4201669235382</v>
      </c>
      <c r="K42" s="20">
        <v>855.23943020082788</v>
      </c>
      <c r="L42" s="20">
        <v>845.50393919808812</v>
      </c>
      <c r="M42" s="20">
        <v>825.64389062392274</v>
      </c>
      <c r="N42" s="20">
        <v>791.54893552373017</v>
      </c>
      <c r="O42" s="20">
        <v>770.83836669311484</v>
      </c>
      <c r="P42" s="20">
        <v>742.42740387185381</v>
      </c>
      <c r="Q42" s="20">
        <v>731.79852856457615</v>
      </c>
      <c r="R42" s="20">
        <v>701.44845959517727</v>
      </c>
      <c r="S42" s="20">
        <v>641.19089530636029</v>
      </c>
      <c r="T42" s="20">
        <v>565.61951614599639</v>
      </c>
      <c r="U42" s="20">
        <v>492.01953471258417</v>
      </c>
      <c r="V42" s="20">
        <v>317.97168728469268</v>
      </c>
      <c r="W42" s="20">
        <v>126.8045461761449</v>
      </c>
      <c r="X42" s="20">
        <v>30.718274695585567</v>
      </c>
    </row>
    <row r="43" spans="1:24" ht="15.75" x14ac:dyDescent="0.25">
      <c r="A43" s="4" t="s">
        <v>44</v>
      </c>
      <c r="B43" s="4"/>
      <c r="C43" s="40" t="s">
        <v>167</v>
      </c>
      <c r="D43" s="2"/>
      <c r="E43" s="2"/>
      <c r="F43" s="56">
        <v>632.4753200005639</v>
      </c>
      <c r="G43" s="56">
        <v>607.78956357459822</v>
      </c>
      <c r="H43" s="56">
        <v>585.33867611984783</v>
      </c>
      <c r="I43" s="56">
        <v>548.67506452437442</v>
      </c>
      <c r="J43" s="20">
        <v>546.93119279390567</v>
      </c>
      <c r="K43" s="20">
        <v>544.99470763154352</v>
      </c>
      <c r="L43" s="20">
        <v>541.87021209864463</v>
      </c>
      <c r="M43" s="20">
        <v>541.36548904802794</v>
      </c>
      <c r="N43" s="20">
        <v>533.77240588193013</v>
      </c>
      <c r="O43" s="20">
        <v>526.14047933576398</v>
      </c>
      <c r="P43" s="20">
        <v>515.75800642703655</v>
      </c>
      <c r="Q43" s="20">
        <v>520.77306698596465</v>
      </c>
      <c r="R43" s="20">
        <v>509.9860355620022</v>
      </c>
      <c r="S43" s="20">
        <v>470.11438010959495</v>
      </c>
      <c r="T43" s="20">
        <v>419.70782732969536</v>
      </c>
      <c r="U43" s="20">
        <v>366.60034602016719</v>
      </c>
      <c r="V43" s="20">
        <v>252.77121278505854</v>
      </c>
      <c r="W43" s="20">
        <v>90.726266141527915</v>
      </c>
      <c r="X43" s="20">
        <v>20.107940069029205</v>
      </c>
    </row>
    <row r="44" spans="1:24" ht="15.75" x14ac:dyDescent="0.25">
      <c r="A44" s="4" t="s">
        <v>45</v>
      </c>
      <c r="B44" s="4"/>
      <c r="C44" s="40" t="s">
        <v>46</v>
      </c>
      <c r="D44" s="2"/>
      <c r="E44" s="2"/>
      <c r="F44" s="56">
        <v>879.29331507909887</v>
      </c>
      <c r="G44" s="56">
        <v>846.18051994008056</v>
      </c>
      <c r="H44" s="56">
        <v>825.38946938915308</v>
      </c>
      <c r="I44" s="56">
        <v>763.08803424814982</v>
      </c>
      <c r="J44" s="20">
        <v>738.24877315884578</v>
      </c>
      <c r="K44" s="20">
        <v>721.88236404218503</v>
      </c>
      <c r="L44" s="20">
        <v>703.04640554651337</v>
      </c>
      <c r="M44" s="20">
        <v>690.55394917481522</v>
      </c>
      <c r="N44" s="20">
        <v>668.68825753899603</v>
      </c>
      <c r="O44" s="20">
        <v>655.03046680283819</v>
      </c>
      <c r="P44" s="20">
        <v>632.12886248986615</v>
      </c>
      <c r="Q44" s="20">
        <v>621.25709060208169</v>
      </c>
      <c r="R44" s="20">
        <v>594.68474975496849</v>
      </c>
      <c r="S44" s="20">
        <v>545.86151822662634</v>
      </c>
      <c r="T44" s="20">
        <v>484.00070627465641</v>
      </c>
      <c r="U44" s="20">
        <v>428.97989149620457</v>
      </c>
      <c r="V44" s="20">
        <v>307.49271425677955</v>
      </c>
      <c r="W44" s="20">
        <v>160.92907201650183</v>
      </c>
      <c r="X44" s="20">
        <v>57.28813901327478</v>
      </c>
    </row>
    <row r="45" spans="1:24" ht="15.75" x14ac:dyDescent="0.25">
      <c r="A45" s="4" t="s">
        <v>47</v>
      </c>
      <c r="B45" s="4"/>
      <c r="C45" s="40" t="s">
        <v>168</v>
      </c>
      <c r="D45" s="2"/>
      <c r="E45" s="2"/>
      <c r="F45" s="56">
        <v>790.00866295859146</v>
      </c>
      <c r="G45" s="56">
        <v>763.30099300620282</v>
      </c>
      <c r="H45" s="56">
        <v>750.08548171825976</v>
      </c>
      <c r="I45" s="56">
        <v>700.0499991489371</v>
      </c>
      <c r="J45" s="20">
        <v>688.65131464437695</v>
      </c>
      <c r="K45" s="20">
        <v>682.08445101828636</v>
      </c>
      <c r="L45" s="20">
        <v>683.41685578974443</v>
      </c>
      <c r="M45" s="20">
        <v>682.88942941697906</v>
      </c>
      <c r="N45" s="20">
        <v>675.47270493076076</v>
      </c>
      <c r="O45" s="20">
        <v>669.44420694672192</v>
      </c>
      <c r="P45" s="20">
        <v>660.70135914829348</v>
      </c>
      <c r="Q45" s="20">
        <v>661.55583989321497</v>
      </c>
      <c r="R45" s="20">
        <v>646.60304849359295</v>
      </c>
      <c r="S45" s="20">
        <v>597.16121025524831</v>
      </c>
      <c r="T45" s="20">
        <v>536.17712457274274</v>
      </c>
      <c r="U45" s="20">
        <v>474.75691863070546</v>
      </c>
      <c r="V45" s="20">
        <v>318.38366431425453</v>
      </c>
      <c r="W45" s="20">
        <v>123.48237741045264</v>
      </c>
      <c r="X45" s="20">
        <v>15.560388188661346</v>
      </c>
    </row>
    <row r="46" spans="1:24" ht="15.75" x14ac:dyDescent="0.25">
      <c r="A46" s="4" t="s">
        <v>48</v>
      </c>
      <c r="B46" s="4"/>
      <c r="C46" s="40" t="s">
        <v>169</v>
      </c>
      <c r="D46" s="2"/>
      <c r="E46" s="2"/>
      <c r="F46" s="56">
        <v>641.9722522017189</v>
      </c>
      <c r="G46" s="56">
        <v>622.56179000096768</v>
      </c>
      <c r="H46" s="56">
        <v>609.99327487479059</v>
      </c>
      <c r="I46" s="56">
        <v>579.74893703612452</v>
      </c>
      <c r="J46" s="20">
        <v>582.7914386795527</v>
      </c>
      <c r="K46" s="20">
        <v>582.33757096402144</v>
      </c>
      <c r="L46" s="20">
        <v>583.58072887096102</v>
      </c>
      <c r="M46" s="20">
        <v>580.83902192374376</v>
      </c>
      <c r="N46" s="20">
        <v>568.55143307481853</v>
      </c>
      <c r="O46" s="20">
        <v>562.91033050624105</v>
      </c>
      <c r="P46" s="20">
        <v>557.19196594448954</v>
      </c>
      <c r="Q46" s="20">
        <v>562.4653979218233</v>
      </c>
      <c r="R46" s="20">
        <v>544.55997132976779</v>
      </c>
      <c r="S46" s="20">
        <v>501.2601959720871</v>
      </c>
      <c r="T46" s="20">
        <v>447.98082590484012</v>
      </c>
      <c r="U46" s="20">
        <v>390.25997704261033</v>
      </c>
      <c r="V46" s="20">
        <v>261.96454087356403</v>
      </c>
      <c r="W46" s="20">
        <v>118.26623617479557</v>
      </c>
      <c r="X46" s="20">
        <v>43.557183942362109</v>
      </c>
    </row>
    <row r="47" spans="1:24" ht="15.75" x14ac:dyDescent="0.25">
      <c r="A47" s="10"/>
      <c r="B47" s="43"/>
      <c r="C47" s="2"/>
      <c r="D47" s="9"/>
      <c r="E47" s="9"/>
      <c r="F47" s="55" t="s">
        <v>162</v>
      </c>
      <c r="G47" s="55" t="s">
        <v>162</v>
      </c>
      <c r="H47" s="55" t="s">
        <v>162</v>
      </c>
      <c r="I47" s="55"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56">
        <v>1122.1622418237469</v>
      </c>
      <c r="G48" s="56">
        <v>1051.4369561346318</v>
      </c>
      <c r="H48" s="56">
        <v>999.70215275800672</v>
      </c>
      <c r="I48" s="56">
        <v>922.00916513931247</v>
      </c>
      <c r="J48" s="20">
        <v>896.19838679285556</v>
      </c>
      <c r="K48" s="20">
        <v>871.96147067673269</v>
      </c>
      <c r="L48" s="20">
        <v>839.05374379144109</v>
      </c>
      <c r="M48" s="20">
        <v>805.83675873890547</v>
      </c>
      <c r="N48" s="20">
        <v>760.41423397446545</v>
      </c>
      <c r="O48" s="20">
        <v>733.28941281052118</v>
      </c>
      <c r="P48" s="20">
        <v>694.40049586251644</v>
      </c>
      <c r="Q48" s="20">
        <v>672.52971190799951</v>
      </c>
      <c r="R48" s="20">
        <v>629.21151035778439</v>
      </c>
      <c r="S48" s="20">
        <v>569.82318145972204</v>
      </c>
      <c r="T48" s="20">
        <v>501.38833049281709</v>
      </c>
      <c r="U48" s="20">
        <v>437.36666714479844</v>
      </c>
      <c r="V48" s="20">
        <v>285.34551957287289</v>
      </c>
      <c r="W48" s="20">
        <v>111.38721332411848</v>
      </c>
      <c r="X48" s="20">
        <v>25.28610856541696</v>
      </c>
    </row>
    <row r="49" spans="1:24" ht="15.75" x14ac:dyDescent="0.25">
      <c r="A49" s="4">
        <v>923</v>
      </c>
      <c r="B49" s="1"/>
      <c r="C49" s="40" t="s">
        <v>50</v>
      </c>
      <c r="D49" s="2"/>
      <c r="E49" s="2"/>
      <c r="F49" s="56">
        <v>1430.6569578438105</v>
      </c>
      <c r="G49" s="56">
        <v>1356.0661241517407</v>
      </c>
      <c r="H49" s="56">
        <v>1293.0056815585474</v>
      </c>
      <c r="I49" s="56">
        <v>1205.5478924847305</v>
      </c>
      <c r="J49" s="20">
        <v>1188.4478002284909</v>
      </c>
      <c r="K49" s="20">
        <v>1156.7813059604605</v>
      </c>
      <c r="L49" s="20">
        <v>1116.633435709424</v>
      </c>
      <c r="M49" s="20">
        <v>1077.7887679266278</v>
      </c>
      <c r="N49" s="20">
        <v>1027.3616042692754</v>
      </c>
      <c r="O49" s="20">
        <v>986.93119355198303</v>
      </c>
      <c r="P49" s="20">
        <v>937.89291482388671</v>
      </c>
      <c r="Q49" s="20">
        <v>916.06799194278369</v>
      </c>
      <c r="R49" s="20">
        <v>864.65051197922583</v>
      </c>
      <c r="S49" s="20">
        <v>784.00100948127522</v>
      </c>
      <c r="T49" s="20">
        <v>686.66780651333931</v>
      </c>
      <c r="U49" s="20">
        <v>600.37308334862109</v>
      </c>
      <c r="V49" s="20">
        <v>387.59352128503764</v>
      </c>
      <c r="W49" s="20">
        <v>101.54248232574452</v>
      </c>
      <c r="X49" s="20">
        <v>9.5759448158277021</v>
      </c>
    </row>
    <row r="50" spans="1:24" ht="15.75" x14ac:dyDescent="0.25">
      <c r="A50" s="73">
        <v>922</v>
      </c>
      <c r="B50" s="73"/>
      <c r="C50" s="69" t="s">
        <v>51</v>
      </c>
      <c r="D50" s="69"/>
      <c r="E50" s="69"/>
      <c r="F50" s="70"/>
      <c r="G50" s="70"/>
      <c r="H50" s="70"/>
      <c r="I50" s="70"/>
      <c r="J50" s="71"/>
      <c r="K50" s="71"/>
      <c r="L50" s="71"/>
      <c r="M50" s="71"/>
      <c r="N50" s="71"/>
      <c r="O50" s="71"/>
      <c r="P50" s="71"/>
      <c r="Q50" s="71"/>
      <c r="R50" s="71"/>
      <c r="S50" s="71"/>
      <c r="T50" s="71"/>
      <c r="U50" s="71"/>
      <c r="V50" s="71"/>
      <c r="W50" s="71"/>
      <c r="X50" s="71"/>
    </row>
  </sheetData>
  <mergeCells count="1">
    <mergeCell ref="A26:E26"/>
  </mergeCells>
  <conditionalFormatting sqref="F6:V6">
    <cfRule type="cellIs" dxfId="228" priority="12" stopIfTrue="1" operator="equal">
      <formula>TRUE</formula>
    </cfRule>
    <cfRule type="cellIs" dxfId="227" priority="13" stopIfTrue="1" operator="equal">
      <formula>FALSE</formula>
    </cfRule>
  </conditionalFormatting>
  <conditionalFormatting sqref="L4:X4">
    <cfRule type="cellIs" dxfId="226" priority="16" stopIfTrue="1" operator="equal">
      <formula>TRUE</formula>
    </cfRule>
    <cfRule type="cellIs" dxfId="225" priority="17" stopIfTrue="1" operator="notEqual">
      <formula>TRUE</formula>
    </cfRule>
  </conditionalFormatting>
  <conditionalFormatting sqref="F2:X2">
    <cfRule type="cellIs" dxfId="224" priority="18" stopIfTrue="1" operator="equal">
      <formula>FALSE</formula>
    </cfRule>
  </conditionalFormatting>
  <conditionalFormatting sqref="W6:X6">
    <cfRule type="cellIs" dxfId="223" priority="10" stopIfTrue="1" operator="equal">
      <formula>TRUE</formula>
    </cfRule>
    <cfRule type="cellIs" dxfId="222" priority="11" stopIfTrue="1" operator="equal">
      <formula>FALSE</formula>
    </cfRule>
  </conditionalFormatting>
  <conditionalFormatting sqref="F27:X27">
    <cfRule type="cellIs" dxfId="221" priority="9" stopIfTrue="1" operator="equal">
      <formula>FALSE</formula>
    </cfRule>
  </conditionalFormatting>
  <conditionalFormatting sqref="F31:X31">
    <cfRule type="cellIs" dxfId="220" priority="1" stopIfTrue="1" operator="equal">
      <formula>TRUE</formula>
    </cfRule>
    <cfRule type="cellIs" dxfId="219" priority="2" stopIfTrue="1" operator="equal">
      <formula>FALSE</formula>
    </cfRule>
  </conditionalFormatting>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G1" sqref="G1"/>
    </sheetView>
  </sheetViews>
  <sheetFormatPr defaultRowHeight="15" x14ac:dyDescent="0.2"/>
  <cols>
    <col min="1" max="8" width="8.88671875" style="30"/>
    <col min="9" max="9" width="7.44140625" style="30" bestFit="1" customWidth="1"/>
    <col min="10" max="16384" width="8.88671875" style="30"/>
  </cols>
  <sheetData>
    <row r="1" spans="1:24" s="2" customFormat="1" ht="39" customHeight="1" x14ac:dyDescent="0.25">
      <c r="A1" s="17" t="s">
        <v>88</v>
      </c>
      <c r="B1" s="17"/>
      <c r="C1" s="17"/>
      <c r="D1" s="17"/>
      <c r="E1" s="17"/>
      <c r="G1" s="4"/>
      <c r="H1" s="4"/>
    </row>
    <row r="2" spans="1:24" s="5" customFormat="1" ht="28.5" customHeight="1" x14ac:dyDescent="0.2">
      <c r="A2" s="79" t="s">
        <v>2</v>
      </c>
      <c r="B2" s="8"/>
      <c r="C2" s="9"/>
      <c r="D2" s="9"/>
      <c r="E2" s="9"/>
      <c r="F2" s="9"/>
      <c r="G2" s="9"/>
      <c r="H2" s="9"/>
      <c r="I2" s="9"/>
      <c r="J2" s="9"/>
      <c r="K2" s="9"/>
      <c r="L2" s="9"/>
      <c r="M2" s="9"/>
      <c r="N2" s="9"/>
      <c r="O2" s="9"/>
      <c r="P2" s="9"/>
      <c r="Q2" s="9"/>
      <c r="R2" s="9"/>
      <c r="S2" s="9"/>
      <c r="T2" s="9"/>
      <c r="U2" s="9"/>
      <c r="V2" s="9"/>
      <c r="W2" s="9"/>
      <c r="X2" s="9"/>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20">
        <f>F11+F23+F24+F7</f>
        <v>14444.695</v>
      </c>
      <c r="G5" s="20">
        <f>G11+G23+G24+G7</f>
        <v>11965.316999999999</v>
      </c>
      <c r="H5" s="20">
        <f>H11+H23+H24+H7</f>
        <v>11790.69</v>
      </c>
      <c r="I5" s="20">
        <f>I11+I23+I24+I7</f>
        <v>12220.356763508138</v>
      </c>
      <c r="J5" s="20">
        <f t="shared" ref="J5:X5" si="0">SUM(J11,J23:J24,J7)</f>
        <v>13219.809382775966</v>
      </c>
      <c r="K5" s="20">
        <f t="shared" si="0"/>
        <v>14153.821606999456</v>
      </c>
      <c r="L5" s="20">
        <f t="shared" si="0"/>
        <v>14267.583351310546</v>
      </c>
      <c r="M5" s="20">
        <f t="shared" si="0"/>
        <v>12874.915283718321</v>
      </c>
      <c r="N5" s="20">
        <f t="shared" si="0"/>
        <v>10037.77677407898</v>
      </c>
      <c r="O5" s="20">
        <f t="shared" si="0"/>
        <v>9149.9960046049982</v>
      </c>
      <c r="P5" s="20">
        <f t="shared" si="0"/>
        <v>8838.7708489100005</v>
      </c>
      <c r="Q5" s="20">
        <f t="shared" si="0"/>
        <v>9027.9858692587677</v>
      </c>
      <c r="R5" s="20">
        <f t="shared" si="0"/>
        <v>8684.733409389999</v>
      </c>
      <c r="S5" s="20">
        <f t="shared" si="0"/>
        <v>8373.7599778199983</v>
      </c>
      <c r="T5" s="20">
        <f t="shared" si="0"/>
        <v>7856.3960060182098</v>
      </c>
      <c r="U5" s="20">
        <f t="shared" si="0"/>
        <v>6997.2154424000018</v>
      </c>
      <c r="V5" s="20">
        <f t="shared" si="0"/>
        <v>5308.918879060001</v>
      </c>
      <c r="W5" s="20">
        <f t="shared" si="0"/>
        <v>3582.8260193500023</v>
      </c>
      <c r="X5" s="20">
        <f t="shared" si="0"/>
        <v>2893.47641398</v>
      </c>
    </row>
    <row r="6" spans="1:24" s="5" customFormat="1" ht="15.75" x14ac:dyDescent="0.25">
      <c r="A6" s="94"/>
      <c r="B6" s="17"/>
      <c r="C6" s="18"/>
      <c r="D6" s="18"/>
      <c r="E6" s="18"/>
      <c r="F6" s="64"/>
      <c r="G6" s="64"/>
      <c r="H6" s="64"/>
      <c r="I6" s="23"/>
      <c r="J6" s="64"/>
      <c r="K6" s="64"/>
      <c r="L6" s="64"/>
      <c r="M6" s="64"/>
      <c r="N6" s="64"/>
      <c r="O6" s="64"/>
      <c r="P6" s="64"/>
      <c r="Q6" s="64"/>
      <c r="R6" s="64"/>
      <c r="S6" s="64"/>
      <c r="T6" s="64"/>
      <c r="U6" s="64"/>
      <c r="V6" s="64"/>
      <c r="W6" s="64"/>
      <c r="X6" s="64"/>
    </row>
    <row r="7" spans="1:24" s="5" customFormat="1" ht="15.75" x14ac:dyDescent="0.25">
      <c r="A7" s="4"/>
      <c r="B7" s="4"/>
      <c r="C7" s="2" t="s">
        <v>33</v>
      </c>
      <c r="D7" s="2"/>
      <c r="E7" s="2"/>
      <c r="F7" s="23">
        <v>0</v>
      </c>
      <c r="G7" s="23">
        <v>0</v>
      </c>
      <c r="H7" s="23">
        <v>0</v>
      </c>
      <c r="I7" s="23">
        <v>0</v>
      </c>
      <c r="J7" s="23">
        <f>'2000-01'!$V7</f>
        <v>2.6218761662859498</v>
      </c>
      <c r="K7" s="23">
        <f>'2001-02'!$V7</f>
        <v>2.2674182435797778</v>
      </c>
      <c r="L7" s="23">
        <f>'2002-03'!$V7</f>
        <v>1.5319591366554866</v>
      </c>
      <c r="M7" s="23">
        <f>'2003-04'!$V7</f>
        <v>1.488546799147799</v>
      </c>
      <c r="N7" s="23">
        <f>'2004-05'!$V7</f>
        <v>1.0354705779954478</v>
      </c>
      <c r="O7" s="23">
        <f>'2005-06'!$V7</f>
        <v>0.58174244298748112</v>
      </c>
      <c r="P7" s="23">
        <f>'2006-07'!$V7</f>
        <v>1.3313105960080005</v>
      </c>
      <c r="Q7" s="23">
        <f>'2007-08'!$V7</f>
        <v>0.72907754871830688</v>
      </c>
      <c r="R7" s="23">
        <f>'2008-09'!$V7</f>
        <v>0.4615778351902709</v>
      </c>
      <c r="S7" s="23">
        <f>'2009-10'!$V7</f>
        <v>0.41611687365777467</v>
      </c>
      <c r="T7" s="23">
        <f>'2010-11'!$V7</f>
        <v>0.33301671440293623</v>
      </c>
      <c r="U7" s="23">
        <f>'2011-12'!$V7</f>
        <v>0.30767739202033845</v>
      </c>
      <c r="V7" s="23">
        <f>'2012-13'!$V7</f>
        <v>0.15976048985709268</v>
      </c>
      <c r="W7" s="23">
        <f>'2013-14'!$V7</f>
        <v>0.11316505639059778</v>
      </c>
      <c r="X7" s="23">
        <f>'2014-15'!$V7</f>
        <v>6.1650233250294312E-2</v>
      </c>
    </row>
    <row r="8" spans="1:24" s="5" customFormat="1" ht="15.75" x14ac:dyDescent="0.25">
      <c r="A8" s="8"/>
      <c r="B8" s="25"/>
      <c r="C8" s="18"/>
      <c r="D8" s="26"/>
      <c r="E8" s="26"/>
      <c r="F8" s="20"/>
      <c r="G8" s="20"/>
      <c r="H8" s="20"/>
      <c r="I8" s="20"/>
      <c r="J8" s="20"/>
      <c r="K8" s="20"/>
      <c r="L8" s="20"/>
      <c r="M8" s="20"/>
      <c r="N8" s="20"/>
      <c r="O8" s="20"/>
      <c r="P8" s="20"/>
      <c r="Q8" s="20"/>
      <c r="R8" s="20"/>
      <c r="S8" s="20"/>
      <c r="T8" s="20"/>
      <c r="U8" s="20"/>
      <c r="V8" s="20"/>
      <c r="W8" s="20"/>
      <c r="X8" s="20"/>
    </row>
    <row r="9" spans="1:24" s="5" customFormat="1" ht="15.75" x14ac:dyDescent="0.25">
      <c r="A9" s="94">
        <v>941</v>
      </c>
      <c r="B9" s="17"/>
      <c r="C9" s="18" t="s">
        <v>34</v>
      </c>
      <c r="D9" s="18"/>
      <c r="E9" s="18"/>
      <c r="F9" s="20">
        <f>F11+F23</f>
        <v>13088.710491821472</v>
      </c>
      <c r="G9" s="20">
        <f>G11+G23</f>
        <v>10822.617983042992</v>
      </c>
      <c r="H9" s="20">
        <f>H11+H23</f>
        <v>10653.048218383379</v>
      </c>
      <c r="I9" s="20">
        <f>I11+I23</f>
        <v>11037.464499926469</v>
      </c>
      <c r="J9" s="20">
        <f t="shared" ref="J9:X9" si="1">SUM(J11,J23)</f>
        <v>11942.518005905273</v>
      </c>
      <c r="K9" s="20">
        <f t="shared" si="1"/>
        <v>12777.878659613834</v>
      </c>
      <c r="L9" s="20">
        <f t="shared" si="1"/>
        <v>12862.462118198724</v>
      </c>
      <c r="M9" s="20">
        <f t="shared" si="1"/>
        <v>11607.381930198528</v>
      </c>
      <c r="N9" s="20">
        <f t="shared" si="1"/>
        <v>9045.7464121366102</v>
      </c>
      <c r="O9" s="20">
        <f t="shared" si="1"/>
        <v>8245.6170228558185</v>
      </c>
      <c r="P9" s="20">
        <f t="shared" si="1"/>
        <v>7965.498493751189</v>
      </c>
      <c r="Q9" s="20">
        <f t="shared" si="1"/>
        <v>8133.118900180717</v>
      </c>
      <c r="R9" s="20">
        <f t="shared" si="1"/>
        <v>7828.3977084931366</v>
      </c>
      <c r="S9" s="20">
        <f t="shared" si="1"/>
        <v>7555.963904487764</v>
      </c>
      <c r="T9" s="20">
        <f t="shared" si="1"/>
        <v>7094.6705998231064</v>
      </c>
      <c r="U9" s="20">
        <f t="shared" si="1"/>
        <v>6321.6765033045349</v>
      </c>
      <c r="V9" s="20">
        <f t="shared" si="1"/>
        <v>4811.564396753578</v>
      </c>
      <c r="W9" s="20">
        <f t="shared" si="1"/>
        <v>3269.3216349553095</v>
      </c>
      <c r="X9" s="20">
        <f t="shared" si="1"/>
        <v>2644.6162314340295</v>
      </c>
    </row>
    <row r="10" spans="1:24" s="5" customFormat="1" ht="15.75" x14ac:dyDescent="0.25">
      <c r="A10" s="8"/>
      <c r="B10" s="25"/>
      <c r="C10" s="26"/>
      <c r="D10" s="26"/>
      <c r="E10" s="26"/>
      <c r="F10" s="20"/>
      <c r="G10" s="20"/>
      <c r="H10" s="20"/>
      <c r="I10" s="20"/>
      <c r="J10" s="20"/>
      <c r="K10" s="20"/>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20">
        <f t="shared" ref="F11:X11" si="2">SUM(F13:F21)</f>
        <v>12280.77539590012</v>
      </c>
      <c r="G11" s="20">
        <f t="shared" si="2"/>
        <v>10143.062574066957</v>
      </c>
      <c r="H11" s="20">
        <f t="shared" si="2"/>
        <v>9980.2886461176258</v>
      </c>
      <c r="I11" s="20">
        <f t="shared" si="2"/>
        <v>10331.755014211114</v>
      </c>
      <c r="J11" s="20">
        <f t="shared" si="2"/>
        <v>11174.221238817443</v>
      </c>
      <c r="K11" s="20">
        <f t="shared" si="2"/>
        <v>11955.506918421459</v>
      </c>
      <c r="L11" s="20">
        <f t="shared" si="2"/>
        <v>12033.427781494209</v>
      </c>
      <c r="M11" s="20">
        <f t="shared" si="2"/>
        <v>10855.599884618056</v>
      </c>
      <c r="N11" s="20">
        <f t="shared" si="2"/>
        <v>8454.8171442203766</v>
      </c>
      <c r="O11" s="20">
        <f t="shared" si="2"/>
        <v>7707.9280715407986</v>
      </c>
      <c r="P11" s="20">
        <f t="shared" si="2"/>
        <v>7445.771009560659</v>
      </c>
      <c r="Q11" s="20">
        <f t="shared" si="2"/>
        <v>7606.9575358331986</v>
      </c>
      <c r="R11" s="20">
        <f t="shared" si="2"/>
        <v>7323.4900887259673</v>
      </c>
      <c r="S11" s="20">
        <f t="shared" si="2"/>
        <v>7068.9979042029081</v>
      </c>
      <c r="T11" s="20">
        <f t="shared" si="2"/>
        <v>6637.1749282531009</v>
      </c>
      <c r="U11" s="20">
        <f t="shared" si="2"/>
        <v>5911.5640600008419</v>
      </c>
      <c r="V11" s="20">
        <f t="shared" si="2"/>
        <v>4501.1700756667387</v>
      </c>
      <c r="W11" s="20">
        <f t="shared" si="2"/>
        <v>3051.849145991861</v>
      </c>
      <c r="X11" s="20">
        <f t="shared" si="2"/>
        <v>2471.2728212763272</v>
      </c>
    </row>
    <row r="12" spans="1:24" s="5" customFormat="1" ht="15.75" x14ac:dyDescent="0.25">
      <c r="A12" s="10"/>
      <c r="B12" s="43"/>
      <c r="C12" s="25"/>
      <c r="D12" s="26"/>
      <c r="E12" s="9"/>
      <c r="F12" s="20"/>
      <c r="G12" s="20"/>
      <c r="H12" s="20"/>
      <c r="I12" s="20"/>
      <c r="J12" s="20"/>
      <c r="K12" s="20"/>
      <c r="L12" s="20"/>
      <c r="M12" s="20"/>
      <c r="N12" s="20"/>
      <c r="O12" s="20"/>
      <c r="P12" s="20"/>
      <c r="Q12" s="20"/>
      <c r="R12" s="20"/>
      <c r="S12" s="20"/>
      <c r="T12" s="20"/>
      <c r="U12" s="20"/>
      <c r="V12" s="20"/>
      <c r="W12" s="20"/>
      <c r="X12" s="20"/>
    </row>
    <row r="13" spans="1:24" s="5" customFormat="1" ht="15.75" x14ac:dyDescent="0.25">
      <c r="A13" s="4" t="s">
        <v>36</v>
      </c>
      <c r="B13" s="4"/>
      <c r="C13" s="40" t="s">
        <v>164</v>
      </c>
      <c r="D13" s="2"/>
      <c r="E13" s="2"/>
      <c r="F13" s="20">
        <v>728.95497062028949</v>
      </c>
      <c r="G13" s="20">
        <v>604.56130066549395</v>
      </c>
      <c r="H13" s="20">
        <v>596.666270680764</v>
      </c>
      <c r="I13" s="20">
        <v>633.44261980806073</v>
      </c>
      <c r="J13" s="20">
        <v>701.1652352846811</v>
      </c>
      <c r="K13" s="20">
        <v>757.79364314084307</v>
      </c>
      <c r="L13" s="20">
        <v>775.49074718975453</v>
      </c>
      <c r="M13" s="20">
        <v>704.467710844267</v>
      </c>
      <c r="N13" s="20">
        <v>544.40653433713669</v>
      </c>
      <c r="O13" s="20">
        <v>485.5108970996796</v>
      </c>
      <c r="P13" s="20">
        <v>465.90861274476902</v>
      </c>
      <c r="Q13" s="20">
        <v>472.69249110864041</v>
      </c>
      <c r="R13" s="20">
        <v>453.25286531529628</v>
      </c>
      <c r="S13" s="20">
        <v>432.24911875045308</v>
      </c>
      <c r="T13" s="20">
        <v>402.50695969263512</v>
      </c>
      <c r="U13" s="20">
        <v>360.16276159480958</v>
      </c>
      <c r="V13" s="20">
        <v>271.40719085788396</v>
      </c>
      <c r="W13" s="20">
        <v>191.49478803074851</v>
      </c>
      <c r="X13" s="20">
        <v>165.52129225727791</v>
      </c>
    </row>
    <row r="14" spans="1:24" s="5" customFormat="1" ht="15.75" x14ac:dyDescent="0.25">
      <c r="A14" s="4" t="s">
        <v>37</v>
      </c>
      <c r="B14" s="4"/>
      <c r="C14" s="40" t="s">
        <v>166</v>
      </c>
      <c r="D14" s="2"/>
      <c r="E14" s="2"/>
      <c r="F14" s="20">
        <v>2160.8087165629713</v>
      </c>
      <c r="G14" s="20">
        <v>1784.84617174705</v>
      </c>
      <c r="H14" s="20">
        <v>1753.3663210993595</v>
      </c>
      <c r="I14" s="20">
        <v>1797.1775415723489</v>
      </c>
      <c r="J14" s="20">
        <v>1919.9157208127608</v>
      </c>
      <c r="K14" s="20">
        <v>2040.2356000925081</v>
      </c>
      <c r="L14" s="20">
        <v>2056.2442122715665</v>
      </c>
      <c r="M14" s="20">
        <v>1869.5627569113883</v>
      </c>
      <c r="N14" s="20">
        <v>1480.0241302088939</v>
      </c>
      <c r="O14" s="20">
        <v>1340.3217004605244</v>
      </c>
      <c r="P14" s="20">
        <v>1294.7624985488496</v>
      </c>
      <c r="Q14" s="20">
        <v>1322.9987099608097</v>
      </c>
      <c r="R14" s="20">
        <v>1273.7019503188706</v>
      </c>
      <c r="S14" s="20">
        <v>1227.3247077279855</v>
      </c>
      <c r="T14" s="20">
        <v>1146.468110615562</v>
      </c>
      <c r="U14" s="20">
        <v>1016.3223650381685</v>
      </c>
      <c r="V14" s="20">
        <v>736.56759162802132</v>
      </c>
      <c r="W14" s="20">
        <v>483.90383663113005</v>
      </c>
      <c r="X14" s="20">
        <v>393.76386215201637</v>
      </c>
    </row>
    <row r="15" spans="1:24" s="5" customFormat="1" ht="15.75" x14ac:dyDescent="0.25">
      <c r="A15" s="4" t="s">
        <v>38</v>
      </c>
      <c r="B15" s="4"/>
      <c r="C15" s="40" t="s">
        <v>39</v>
      </c>
      <c r="D15" s="2"/>
      <c r="E15" s="2"/>
      <c r="F15" s="20">
        <v>1228.5220908056103</v>
      </c>
      <c r="G15" s="20">
        <v>1017.9243650585981</v>
      </c>
      <c r="H15" s="20">
        <v>1005.3924859391817</v>
      </c>
      <c r="I15" s="20">
        <v>1065.6874151578706</v>
      </c>
      <c r="J15" s="20">
        <v>1166.3215135085788</v>
      </c>
      <c r="K15" s="20">
        <v>1255.1139401753353</v>
      </c>
      <c r="L15" s="20">
        <v>1263.4057935831183</v>
      </c>
      <c r="M15" s="20">
        <v>1129.7671671757735</v>
      </c>
      <c r="N15" s="20">
        <v>864.26404546520985</v>
      </c>
      <c r="O15" s="20">
        <v>781.0809762502422</v>
      </c>
      <c r="P15" s="20">
        <v>751.71692455965933</v>
      </c>
      <c r="Q15" s="20">
        <v>764.52195897921024</v>
      </c>
      <c r="R15" s="20">
        <v>735.35265230195046</v>
      </c>
      <c r="S15" s="20">
        <v>708.32087085038233</v>
      </c>
      <c r="T15" s="20">
        <v>670.57422568308255</v>
      </c>
      <c r="U15" s="20">
        <v>595.51460496913342</v>
      </c>
      <c r="V15" s="20">
        <v>449.46061429881797</v>
      </c>
      <c r="W15" s="20">
        <v>306.78263836949554</v>
      </c>
      <c r="X15" s="20">
        <v>265.10510548948236</v>
      </c>
    </row>
    <row r="16" spans="1:24" s="5" customFormat="1" ht="15.75" x14ac:dyDescent="0.25">
      <c r="A16" s="4" t="s">
        <v>40</v>
      </c>
      <c r="B16" s="4"/>
      <c r="C16" s="40" t="s">
        <v>41</v>
      </c>
      <c r="D16" s="2"/>
      <c r="E16" s="2"/>
      <c r="F16" s="20">
        <v>878.76290798217133</v>
      </c>
      <c r="G16" s="20">
        <v>743.76869928153985</v>
      </c>
      <c r="H16" s="20">
        <v>723.59382958033723</v>
      </c>
      <c r="I16" s="20">
        <v>750.08582730047328</v>
      </c>
      <c r="J16" s="20">
        <v>824.65367478741473</v>
      </c>
      <c r="K16" s="20">
        <v>889.78498584710701</v>
      </c>
      <c r="L16" s="20">
        <v>888.47332661737096</v>
      </c>
      <c r="M16" s="20">
        <v>785.48867475423162</v>
      </c>
      <c r="N16" s="20">
        <v>588.48052982925071</v>
      </c>
      <c r="O16" s="20">
        <v>532.70807984776502</v>
      </c>
      <c r="P16" s="20">
        <v>516.58309799967856</v>
      </c>
      <c r="Q16" s="20">
        <v>535.26750430592585</v>
      </c>
      <c r="R16" s="20">
        <v>524.54226993534894</v>
      </c>
      <c r="S16" s="20">
        <v>512.02287771513579</v>
      </c>
      <c r="T16" s="20">
        <v>488.1191748679413</v>
      </c>
      <c r="U16" s="20">
        <v>442.85385237860282</v>
      </c>
      <c r="V16" s="20">
        <v>339.0562484464632</v>
      </c>
      <c r="W16" s="20">
        <v>231.1517614409301</v>
      </c>
      <c r="X16" s="20">
        <v>196.61910573373655</v>
      </c>
    </row>
    <row r="17" spans="1:24" s="5" customFormat="1" ht="15.75" x14ac:dyDescent="0.25">
      <c r="A17" s="4" t="s">
        <v>42</v>
      </c>
      <c r="B17" s="4"/>
      <c r="C17" s="40" t="s">
        <v>43</v>
      </c>
      <c r="D17" s="2"/>
      <c r="E17" s="2"/>
      <c r="F17" s="20">
        <v>1306.2675427154991</v>
      </c>
      <c r="G17" s="20">
        <v>1092.5903128841769</v>
      </c>
      <c r="H17" s="20">
        <v>1068.5984665363865</v>
      </c>
      <c r="I17" s="20">
        <v>1111.1951117767032</v>
      </c>
      <c r="J17" s="20">
        <v>1228.321151537187</v>
      </c>
      <c r="K17" s="20">
        <v>1333.4353289034279</v>
      </c>
      <c r="L17" s="20">
        <v>1363.2005139389789</v>
      </c>
      <c r="M17" s="20">
        <v>1217.093563474642</v>
      </c>
      <c r="N17" s="20">
        <v>927.8160157161609</v>
      </c>
      <c r="O17" s="20">
        <v>844.74449020704265</v>
      </c>
      <c r="P17" s="20">
        <v>812.77637949709208</v>
      </c>
      <c r="Q17" s="20">
        <v>830.08307672513524</v>
      </c>
      <c r="R17" s="20">
        <v>804.71387655760554</v>
      </c>
      <c r="S17" s="20">
        <v>779.84779921884115</v>
      </c>
      <c r="T17" s="20">
        <v>734.00595384484154</v>
      </c>
      <c r="U17" s="20">
        <v>651.32186231948765</v>
      </c>
      <c r="V17" s="20">
        <v>498.26755770251492</v>
      </c>
      <c r="W17" s="20">
        <v>355.57375537290784</v>
      </c>
      <c r="X17" s="20">
        <v>300.62522901064892</v>
      </c>
    </row>
    <row r="18" spans="1:24" s="5" customFormat="1" ht="15.75" x14ac:dyDescent="0.25">
      <c r="A18" s="4" t="s">
        <v>44</v>
      </c>
      <c r="B18" s="4"/>
      <c r="C18" s="40" t="s">
        <v>167</v>
      </c>
      <c r="D18" s="2"/>
      <c r="E18" s="2"/>
      <c r="F18" s="20">
        <v>977.28021860229546</v>
      </c>
      <c r="G18" s="20">
        <v>803.94107949730494</v>
      </c>
      <c r="H18" s="20">
        <v>805.46091325008967</v>
      </c>
      <c r="I18" s="20">
        <v>831.38183668721035</v>
      </c>
      <c r="J18" s="20">
        <v>900.21212725115868</v>
      </c>
      <c r="K18" s="20">
        <v>963.99829953785149</v>
      </c>
      <c r="L18" s="20">
        <v>969.1216564452526</v>
      </c>
      <c r="M18" s="20">
        <v>869.2734554985409</v>
      </c>
      <c r="N18" s="20">
        <v>662.87870809700348</v>
      </c>
      <c r="O18" s="20">
        <v>597.55003759818555</v>
      </c>
      <c r="P18" s="20">
        <v>580.80802379978036</v>
      </c>
      <c r="Q18" s="20">
        <v>599.125326352608</v>
      </c>
      <c r="R18" s="20">
        <v>579.46422439649325</v>
      </c>
      <c r="S18" s="20">
        <v>564.20447854590168</v>
      </c>
      <c r="T18" s="20">
        <v>536.88713395135085</v>
      </c>
      <c r="U18" s="20">
        <v>482.29884716982906</v>
      </c>
      <c r="V18" s="20">
        <v>387.62208417756625</v>
      </c>
      <c r="W18" s="20">
        <v>268.72545813543115</v>
      </c>
      <c r="X18" s="20">
        <v>220.45377563317803</v>
      </c>
    </row>
    <row r="19" spans="1:24" s="5" customFormat="1" ht="15.75" x14ac:dyDescent="0.25">
      <c r="A19" s="4" t="s">
        <v>45</v>
      </c>
      <c r="B19" s="4"/>
      <c r="C19" s="40" t="s">
        <v>46</v>
      </c>
      <c r="D19" s="2"/>
      <c r="E19" s="2"/>
      <c r="F19" s="20">
        <v>2492.4535985535913</v>
      </c>
      <c r="G19" s="20">
        <v>2027.4026315444726</v>
      </c>
      <c r="H19" s="20">
        <v>2007.726800660555</v>
      </c>
      <c r="I19" s="20">
        <v>2088.5824800090254</v>
      </c>
      <c r="J19" s="20">
        <v>2251.6851423098014</v>
      </c>
      <c r="K19" s="20">
        <v>2399.3388408146898</v>
      </c>
      <c r="L19" s="20">
        <v>2488.8876071840182</v>
      </c>
      <c r="M19" s="20">
        <v>2299.7937200897195</v>
      </c>
      <c r="N19" s="20">
        <v>1877.7280449541772</v>
      </c>
      <c r="O19" s="20">
        <v>1746.3252002760255</v>
      </c>
      <c r="P19" s="20">
        <v>1676.1749226861439</v>
      </c>
      <c r="Q19" s="20">
        <v>1688.6361154252063</v>
      </c>
      <c r="R19" s="20">
        <v>1594.2171023229635</v>
      </c>
      <c r="S19" s="20">
        <v>1508.092343147297</v>
      </c>
      <c r="T19" s="20">
        <v>1382.7184907176156</v>
      </c>
      <c r="U19" s="20">
        <v>1218.3445174404428</v>
      </c>
      <c r="V19" s="20">
        <v>936.5898521900989</v>
      </c>
      <c r="W19" s="20">
        <v>617.20344005808124</v>
      </c>
      <c r="X19" s="20">
        <v>439.89860394705249</v>
      </c>
    </row>
    <row r="20" spans="1:24" s="5" customFormat="1" ht="15.75" x14ac:dyDescent="0.25">
      <c r="A20" s="4" t="s">
        <v>47</v>
      </c>
      <c r="B20" s="4"/>
      <c r="C20" s="40" t="s">
        <v>168</v>
      </c>
      <c r="D20" s="2"/>
      <c r="E20" s="2"/>
      <c r="F20" s="20">
        <v>1466.5198971536422</v>
      </c>
      <c r="G20" s="20">
        <v>1199.406122283084</v>
      </c>
      <c r="H20" s="20">
        <v>1169.619355355745</v>
      </c>
      <c r="I20" s="20">
        <v>1183.8817194489952</v>
      </c>
      <c r="J20" s="20">
        <v>1261.9431736569336</v>
      </c>
      <c r="K20" s="20">
        <v>1337.9419219513904</v>
      </c>
      <c r="L20" s="20">
        <v>1292.8307152612429</v>
      </c>
      <c r="M20" s="20">
        <v>1156.8261477929257</v>
      </c>
      <c r="N20" s="20">
        <v>892.33858045547674</v>
      </c>
      <c r="O20" s="20">
        <v>814.01963079946904</v>
      </c>
      <c r="P20" s="20">
        <v>789.93400473737518</v>
      </c>
      <c r="Q20" s="20">
        <v>812.88936796233338</v>
      </c>
      <c r="R20" s="20">
        <v>791.68401571142613</v>
      </c>
      <c r="S20" s="20">
        <v>778.43796169927202</v>
      </c>
      <c r="T20" s="20">
        <v>744.76827719758194</v>
      </c>
      <c r="U20" s="20">
        <v>669.97136623811889</v>
      </c>
      <c r="V20" s="20">
        <v>517.49423243401611</v>
      </c>
      <c r="W20" s="20">
        <v>349.04272367676651</v>
      </c>
      <c r="X20" s="20">
        <v>289.15616789090888</v>
      </c>
    </row>
    <row r="21" spans="1:24" s="5" customFormat="1" ht="15.75" x14ac:dyDescent="0.25">
      <c r="A21" s="4" t="s">
        <v>48</v>
      </c>
      <c r="B21" s="4"/>
      <c r="C21" s="40" t="s">
        <v>169</v>
      </c>
      <c r="D21" s="2"/>
      <c r="E21" s="2"/>
      <c r="F21" s="20">
        <v>1041.2054529040483</v>
      </c>
      <c r="G21" s="20">
        <v>868.62189110523673</v>
      </c>
      <c r="H21" s="20">
        <v>849.86420301520661</v>
      </c>
      <c r="I21" s="20">
        <v>870.3204624504267</v>
      </c>
      <c r="J21" s="20">
        <v>920.00349966892747</v>
      </c>
      <c r="K21" s="20">
        <v>977.86435795830585</v>
      </c>
      <c r="L21" s="20">
        <v>935.77320900290499</v>
      </c>
      <c r="M21" s="20">
        <v>823.32668807656523</v>
      </c>
      <c r="N21" s="20">
        <v>616.88055515706787</v>
      </c>
      <c r="O21" s="20">
        <v>565.6670590018648</v>
      </c>
      <c r="P21" s="20">
        <v>557.10654498731105</v>
      </c>
      <c r="Q21" s="20">
        <v>580.74298501333067</v>
      </c>
      <c r="R21" s="20">
        <v>566.56113186601283</v>
      </c>
      <c r="S21" s="20">
        <v>558.4977465476386</v>
      </c>
      <c r="T21" s="20">
        <v>531.12660168249135</v>
      </c>
      <c r="U21" s="20">
        <v>474.77388285224902</v>
      </c>
      <c r="V21" s="20">
        <v>364.70470393135656</v>
      </c>
      <c r="W21" s="20">
        <v>247.97074427637008</v>
      </c>
      <c r="X21" s="20">
        <v>200.12967916202589</v>
      </c>
    </row>
    <row r="22" spans="1:24" s="5" customFormat="1" ht="15.75" x14ac:dyDescent="0.25">
      <c r="A22" s="10"/>
      <c r="B22" s="43"/>
      <c r="C22" s="2"/>
      <c r="D22" s="26"/>
      <c r="E22" s="9"/>
      <c r="F22" s="20"/>
      <c r="G22" s="20"/>
      <c r="H22" s="20"/>
      <c r="I22" s="20"/>
      <c r="J22" s="20"/>
      <c r="K22" s="20"/>
      <c r="L22" s="20"/>
      <c r="M22" s="20"/>
      <c r="N22" s="20"/>
      <c r="O22" s="20"/>
      <c r="P22" s="20"/>
      <c r="Q22" s="20"/>
      <c r="R22" s="20"/>
      <c r="S22" s="20"/>
      <c r="T22" s="20"/>
      <c r="U22" s="20"/>
      <c r="V22" s="20"/>
      <c r="W22" s="20"/>
      <c r="X22" s="20"/>
    </row>
    <row r="23" spans="1:24" s="5" customFormat="1" ht="15.75" x14ac:dyDescent="0.25">
      <c r="A23" s="4">
        <v>924</v>
      </c>
      <c r="B23" s="1"/>
      <c r="C23" s="40" t="s">
        <v>49</v>
      </c>
      <c r="D23" s="2"/>
      <c r="E23" s="2"/>
      <c r="F23" s="20">
        <v>807.93509592135092</v>
      </c>
      <c r="G23" s="20">
        <v>679.55540897603453</v>
      </c>
      <c r="H23" s="20">
        <v>672.75957226575395</v>
      </c>
      <c r="I23" s="20">
        <v>705.70948571535439</v>
      </c>
      <c r="J23" s="20">
        <v>768.29676708782927</v>
      </c>
      <c r="K23" s="20">
        <v>822.37174119237477</v>
      </c>
      <c r="L23" s="20">
        <v>829.03433670451432</v>
      </c>
      <c r="M23" s="20">
        <v>751.78204558047264</v>
      </c>
      <c r="N23" s="20">
        <v>590.92926791623347</v>
      </c>
      <c r="O23" s="20">
        <v>537.68895131502074</v>
      </c>
      <c r="P23" s="20">
        <v>519.72748419052959</v>
      </c>
      <c r="Q23" s="20">
        <v>526.16136434751854</v>
      </c>
      <c r="R23" s="20">
        <v>504.90761976716908</v>
      </c>
      <c r="S23" s="20">
        <v>486.96600028485557</v>
      </c>
      <c r="T23" s="20">
        <v>457.49567157000553</v>
      </c>
      <c r="U23" s="20">
        <v>410.11244330369283</v>
      </c>
      <c r="V23" s="20">
        <v>310.39432108683877</v>
      </c>
      <c r="W23" s="20">
        <v>217.47248896344837</v>
      </c>
      <c r="X23" s="20">
        <v>173.34341015770244</v>
      </c>
    </row>
    <row r="24" spans="1:24" s="5" customFormat="1" ht="15.75" x14ac:dyDescent="0.25">
      <c r="A24" s="4">
        <v>923</v>
      </c>
      <c r="B24" s="1"/>
      <c r="C24" s="68" t="s">
        <v>50</v>
      </c>
      <c r="D24" s="2"/>
      <c r="E24" s="2"/>
      <c r="F24" s="32">
        <v>1355.9845081785279</v>
      </c>
      <c r="G24" s="32">
        <v>1142.6990169570074</v>
      </c>
      <c r="H24" s="32">
        <v>1137.6417816166213</v>
      </c>
      <c r="I24" s="32">
        <v>1182.8922635816684</v>
      </c>
      <c r="J24" s="32">
        <v>1274.6695007044068</v>
      </c>
      <c r="K24" s="32">
        <v>1373.6755291420416</v>
      </c>
      <c r="L24" s="32">
        <v>1403.5892739751671</v>
      </c>
      <c r="M24" s="32">
        <v>1266.0448067206455</v>
      </c>
      <c r="N24" s="32">
        <v>990.99489136437478</v>
      </c>
      <c r="O24" s="32">
        <v>903.79723930619139</v>
      </c>
      <c r="P24" s="32">
        <v>871.94104456280422</v>
      </c>
      <c r="Q24" s="32">
        <v>894.13789152933282</v>
      </c>
      <c r="R24" s="32">
        <v>855.87412306167118</v>
      </c>
      <c r="S24" s="32">
        <v>817.37995645857734</v>
      </c>
      <c r="T24" s="32">
        <v>761.39238948070044</v>
      </c>
      <c r="U24" s="32">
        <v>675.23126170344631</v>
      </c>
      <c r="V24" s="32">
        <v>497.19472181656607</v>
      </c>
      <c r="W24" s="32">
        <v>313.39121933830188</v>
      </c>
      <c r="X24" s="32">
        <v>248.7985323127202</v>
      </c>
    </row>
    <row r="25" spans="1:24" s="5" customFormat="1" ht="15.75" x14ac:dyDescent="0.25">
      <c r="A25" s="73">
        <v>922</v>
      </c>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17" t="s">
        <v>88</v>
      </c>
      <c r="B26" s="17"/>
      <c r="C26" s="17"/>
      <c r="D26" s="17"/>
      <c r="E26" s="17"/>
      <c r="F26" s="2"/>
      <c r="G26" s="4"/>
      <c r="H26" s="4"/>
      <c r="I26" s="2"/>
      <c r="J26" s="2"/>
      <c r="K26" s="2"/>
      <c r="L26" s="2"/>
      <c r="M26" s="2"/>
      <c r="N26" s="2"/>
      <c r="O26" s="2"/>
      <c r="P26" s="2"/>
      <c r="Q26" s="2"/>
      <c r="R26" s="2"/>
      <c r="S26" s="2"/>
      <c r="T26" s="2"/>
      <c r="U26" s="2"/>
      <c r="V26" s="2"/>
      <c r="W26" s="2"/>
      <c r="X26" s="2"/>
    </row>
    <row r="27" spans="1:24" ht="30" customHeight="1" x14ac:dyDescent="0.2">
      <c r="A27" s="79" t="s">
        <v>129</v>
      </c>
      <c r="B27" s="8"/>
      <c r="C27" s="9"/>
      <c r="D27" s="9"/>
      <c r="E27" s="9"/>
      <c r="F27" s="9"/>
      <c r="G27" s="9"/>
      <c r="H27" s="9"/>
      <c r="I27" s="9"/>
      <c r="J27" s="9"/>
      <c r="K27" s="9"/>
      <c r="L27" s="9"/>
      <c r="M27" s="9"/>
      <c r="N27" s="9"/>
      <c r="O27" s="9"/>
      <c r="P27" s="9"/>
      <c r="Q27" s="9"/>
      <c r="R27" s="9"/>
      <c r="S27" s="9"/>
      <c r="T27" s="9"/>
      <c r="U27" s="9"/>
      <c r="V27" s="9"/>
      <c r="W27" s="9"/>
      <c r="X27" s="9"/>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row>
    <row r="30" spans="1:24" ht="15.75" x14ac:dyDescent="0.25">
      <c r="A30" s="94">
        <v>925</v>
      </c>
      <c r="B30" s="17"/>
      <c r="C30" s="18" t="s">
        <v>32</v>
      </c>
      <c r="D30" s="18"/>
      <c r="E30" s="18"/>
      <c r="F30" s="53">
        <v>21492.865171849906</v>
      </c>
      <c r="G30" s="53">
        <v>17492.393894654564</v>
      </c>
      <c r="H30" s="53">
        <v>16967.680525475895</v>
      </c>
      <c r="I30" s="53">
        <v>17404.479004939956</v>
      </c>
      <c r="J30" s="20">
        <v>18405.391867837072</v>
      </c>
      <c r="K30" s="20">
        <v>19411.438573501506</v>
      </c>
      <c r="L30" s="20">
        <v>19065.728857166592</v>
      </c>
      <c r="M30" s="20">
        <v>16861.379438227599</v>
      </c>
      <c r="N30" s="20">
        <v>12743.899716943133</v>
      </c>
      <c r="O30" s="20">
        <v>11301.126217855148</v>
      </c>
      <c r="P30" s="20">
        <v>10628.58195709008</v>
      </c>
      <c r="Q30" s="20">
        <v>10547.444451071551</v>
      </c>
      <c r="R30" s="20">
        <v>9897.9696947459925</v>
      </c>
      <c r="S30" s="20">
        <v>9303.051971266621</v>
      </c>
      <c r="T30" s="20">
        <v>8493.2192686037142</v>
      </c>
      <c r="U30" s="20">
        <v>7431.4005371497087</v>
      </c>
      <c r="V30" s="20">
        <v>5548.7800027429284</v>
      </c>
      <c r="W30" s="20">
        <v>3669.0672637473913</v>
      </c>
      <c r="X30" s="20">
        <v>2922.4111781197998</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23">
        <v>0</v>
      </c>
      <c r="G32" s="23">
        <v>0</v>
      </c>
      <c r="H32" s="23">
        <v>0</v>
      </c>
      <c r="I32" s="23">
        <v>0</v>
      </c>
      <c r="J32" s="23">
        <v>3.6503293559064973</v>
      </c>
      <c r="K32" s="23">
        <v>3.1096795747319201</v>
      </c>
      <c r="L32" s="23">
        <v>2.047152401394567</v>
      </c>
      <c r="M32" s="23">
        <v>1.9494460226647439</v>
      </c>
      <c r="N32" s="23">
        <v>1.3146270835485807</v>
      </c>
      <c r="O32" s="23">
        <v>0.71850793936698976</v>
      </c>
      <c r="P32" s="23">
        <v>1.6008949685304319</v>
      </c>
      <c r="Q32" s="23">
        <v>0.85178522175302485</v>
      </c>
      <c r="R32" s="23">
        <v>0.52605914414598687</v>
      </c>
      <c r="S32" s="23">
        <v>0.46229613841488093</v>
      </c>
      <c r="T32" s="23">
        <v>0.36001036268633863</v>
      </c>
      <c r="U32" s="23">
        <v>0.3267691205381148</v>
      </c>
      <c r="V32" s="23">
        <v>0.16697859423770475</v>
      </c>
      <c r="W32" s="23">
        <v>0.11588902211841071</v>
      </c>
      <c r="X32" s="23">
        <v>6.2266735582797259E-2</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v>19475.239170788736</v>
      </c>
      <c r="G34" s="56">
        <v>15821.853840626198</v>
      </c>
      <c r="H34" s="56">
        <v>15330.529323730785</v>
      </c>
      <c r="I34" s="56">
        <v>15719.779943772541</v>
      </c>
      <c r="J34" s="20">
        <v>16627.072102398994</v>
      </c>
      <c r="K34" s="20">
        <v>17524.384126622634</v>
      </c>
      <c r="L34" s="20">
        <v>17188.069566008722</v>
      </c>
      <c r="M34" s="20">
        <v>15201.379325346552</v>
      </c>
      <c r="N34" s="20">
        <v>11484.424064784454</v>
      </c>
      <c r="O34" s="20">
        <v>10184.131082952463</v>
      </c>
      <c r="P34" s="20">
        <v>9578.4759009056816</v>
      </c>
      <c r="Q34" s="20">
        <v>9501.9665577588476</v>
      </c>
      <c r="R34" s="20">
        <v>8922.0059643173863</v>
      </c>
      <c r="S34" s="20">
        <v>8394.499613394024</v>
      </c>
      <c r="T34" s="20">
        <v>7669.7499714443757</v>
      </c>
      <c r="U34" s="20">
        <v>6713.9436464500995</v>
      </c>
      <c r="V34" s="20">
        <v>5028.9546543878078</v>
      </c>
      <c r="W34" s="20">
        <v>3348.0165993803485</v>
      </c>
      <c r="X34" s="20">
        <v>2671.0623937483697</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v>18273.078787046245</v>
      </c>
      <c r="G36" s="56">
        <v>14828.394922065838</v>
      </c>
      <c r="H36" s="56">
        <v>14362.378223781492</v>
      </c>
      <c r="I36" s="56">
        <v>14714.694235931562</v>
      </c>
      <c r="J36" s="20">
        <v>15557.404404507082</v>
      </c>
      <c r="K36" s="20">
        <v>16396.531947756332</v>
      </c>
      <c r="L36" s="20">
        <v>16080.233467372063</v>
      </c>
      <c r="M36" s="20">
        <v>14216.822763532939</v>
      </c>
      <c r="N36" s="20">
        <v>10734.18389710329</v>
      </c>
      <c r="O36" s="20">
        <v>9520.0334481885729</v>
      </c>
      <c r="P36" s="20">
        <v>8953.5059525386532</v>
      </c>
      <c r="Q36" s="20">
        <v>8887.24940565822</v>
      </c>
      <c r="R36" s="20">
        <v>8346.5639693220801</v>
      </c>
      <c r="S36" s="20">
        <v>7853.4917482427172</v>
      </c>
      <c r="T36" s="20">
        <v>7175.1706439633417</v>
      </c>
      <c r="U36" s="20">
        <v>6278.3832643885316</v>
      </c>
      <c r="V36" s="20">
        <v>4704.5364741430622</v>
      </c>
      <c r="W36" s="20">
        <v>3125.3093884490695</v>
      </c>
      <c r="X36" s="20">
        <v>2495.9855494890903</v>
      </c>
    </row>
    <row r="37" spans="1:24" ht="15.75" x14ac:dyDescent="0.25">
      <c r="A37" s="10"/>
      <c r="B37" s="43"/>
      <c r="C37" s="25"/>
      <c r="D37" s="26"/>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56">
        <v>1084.642555615864</v>
      </c>
      <c r="G38" s="56">
        <v>883.82317031011451</v>
      </c>
      <c r="H38" s="56">
        <v>858.64717512192476</v>
      </c>
      <c r="I38" s="56">
        <v>902.16177732266533</v>
      </c>
      <c r="J38" s="20">
        <v>976.20325269840089</v>
      </c>
      <c r="K38" s="20">
        <v>1039.285725343886</v>
      </c>
      <c r="L38" s="20">
        <v>1036.2859604954251</v>
      </c>
      <c r="M38" s="20">
        <v>922.59227441644919</v>
      </c>
      <c r="N38" s="20">
        <v>691.17519098023718</v>
      </c>
      <c r="O38" s="20">
        <v>599.65271301825294</v>
      </c>
      <c r="P38" s="20">
        <v>560.2529989430144</v>
      </c>
      <c r="Q38" s="20">
        <v>552.24917989557764</v>
      </c>
      <c r="R38" s="20">
        <v>516.57119608265543</v>
      </c>
      <c r="S38" s="20">
        <v>480.21868633934025</v>
      </c>
      <c r="T38" s="20">
        <v>435.13334399002588</v>
      </c>
      <c r="U38" s="20">
        <v>382.51126637583747</v>
      </c>
      <c r="V38" s="20">
        <v>283.66958085814809</v>
      </c>
      <c r="W38" s="20">
        <v>196.10420772520024</v>
      </c>
      <c r="X38" s="20">
        <v>167.17650517985069</v>
      </c>
    </row>
    <row r="39" spans="1:24" ht="15.75" x14ac:dyDescent="0.25">
      <c r="A39" s="4" t="s">
        <v>37</v>
      </c>
      <c r="B39" s="4"/>
      <c r="C39" s="40" t="s">
        <v>166</v>
      </c>
      <c r="D39" s="2"/>
      <c r="E39" s="2"/>
      <c r="F39" s="56">
        <v>3215.1575652684937</v>
      </c>
      <c r="G39" s="56">
        <v>2609.3109173426556</v>
      </c>
      <c r="H39" s="56">
        <v>2523.2246442356568</v>
      </c>
      <c r="I39" s="56">
        <v>2559.5765652152863</v>
      </c>
      <c r="J39" s="20">
        <v>2673.0189650706998</v>
      </c>
      <c r="K39" s="20">
        <v>2798.1070502599437</v>
      </c>
      <c r="L39" s="20">
        <v>2747.7529760978573</v>
      </c>
      <c r="M39" s="20">
        <v>2448.4360738067485</v>
      </c>
      <c r="N39" s="20">
        <v>1879.0295419543988</v>
      </c>
      <c r="O39" s="20">
        <v>1655.4263741548511</v>
      </c>
      <c r="P39" s="20">
        <v>1556.9460466881822</v>
      </c>
      <c r="Q39" s="20">
        <v>1545.6665090346071</v>
      </c>
      <c r="R39" s="20">
        <v>1451.6350370368532</v>
      </c>
      <c r="S39" s="20">
        <v>1363.5291161743521</v>
      </c>
      <c r="T39" s="20">
        <v>1239.3984519696849</v>
      </c>
      <c r="U39" s="20">
        <v>1079.3863118314075</v>
      </c>
      <c r="V39" s="20">
        <v>769.84629379338696</v>
      </c>
      <c r="W39" s="20">
        <v>495.55175612662106</v>
      </c>
      <c r="X39" s="20">
        <v>397.70150077353657</v>
      </c>
    </row>
    <row r="40" spans="1:24" ht="15.75" x14ac:dyDescent="0.25">
      <c r="A40" s="4" t="s">
        <v>38</v>
      </c>
      <c r="B40" s="4"/>
      <c r="C40" s="40" t="s">
        <v>39</v>
      </c>
      <c r="D40" s="2"/>
      <c r="E40" s="2"/>
      <c r="F40" s="56">
        <v>1827.9693450311088</v>
      </c>
      <c r="G40" s="56">
        <v>1488.1288935822718</v>
      </c>
      <c r="H40" s="56">
        <v>1446.8346215641366</v>
      </c>
      <c r="I40" s="56">
        <v>1517.773548013776</v>
      </c>
      <c r="J40" s="20">
        <v>1623.8210308828639</v>
      </c>
      <c r="K40" s="20">
        <v>1721.3419689005059</v>
      </c>
      <c r="L40" s="20">
        <v>1688.2853741882323</v>
      </c>
      <c r="M40" s="20">
        <v>1479.5773380110882</v>
      </c>
      <c r="N40" s="20">
        <v>1097.2643217978732</v>
      </c>
      <c r="O40" s="20">
        <v>964.710224411794</v>
      </c>
      <c r="P40" s="20">
        <v>903.93620083490794</v>
      </c>
      <c r="Q40" s="20">
        <v>893.19511691035552</v>
      </c>
      <c r="R40" s="20">
        <v>838.0796420954299</v>
      </c>
      <c r="S40" s="20">
        <v>786.92796202757222</v>
      </c>
      <c r="T40" s="20">
        <v>724.92958988291753</v>
      </c>
      <c r="U40" s="20">
        <v>632.4669565598216</v>
      </c>
      <c r="V40" s="20">
        <v>469.76759778318831</v>
      </c>
      <c r="W40" s="20">
        <v>314.16712099567098</v>
      </c>
      <c r="X40" s="20">
        <v>267.75615654437718</v>
      </c>
    </row>
    <row r="41" spans="1:24" ht="15.75" x14ac:dyDescent="0.25">
      <c r="A41" s="4" t="s">
        <v>40</v>
      </c>
      <c r="B41" s="4"/>
      <c r="C41" s="40" t="s">
        <v>41</v>
      </c>
      <c r="D41" s="2"/>
      <c r="E41" s="2"/>
      <c r="F41" s="56">
        <v>1307.5480444054758</v>
      </c>
      <c r="G41" s="56">
        <v>1087.3339213952772</v>
      </c>
      <c r="H41" s="56">
        <v>1041.3053799671445</v>
      </c>
      <c r="I41" s="56">
        <v>1068.2873901143298</v>
      </c>
      <c r="J41" s="20">
        <v>1148.1310811856099</v>
      </c>
      <c r="K41" s="20">
        <v>1220.3069302395008</v>
      </c>
      <c r="L41" s="20">
        <v>1187.2642426550565</v>
      </c>
      <c r="M41" s="20">
        <v>1028.6997854044605</v>
      </c>
      <c r="N41" s="20">
        <v>747.1312648517885</v>
      </c>
      <c r="O41" s="20">
        <v>657.94577883979537</v>
      </c>
      <c r="P41" s="20">
        <v>621.18883819848952</v>
      </c>
      <c r="Q41" s="20">
        <v>625.35590439443047</v>
      </c>
      <c r="R41" s="20">
        <v>597.81955837813405</v>
      </c>
      <c r="S41" s="20">
        <v>568.84547138661674</v>
      </c>
      <c r="T41" s="20">
        <v>527.68510881931422</v>
      </c>
      <c r="U41" s="20">
        <v>470.33343242556583</v>
      </c>
      <c r="V41" s="20">
        <v>354.37507598870775</v>
      </c>
      <c r="W41" s="20">
        <v>236.71575350854681</v>
      </c>
      <c r="X41" s="20">
        <v>198.58529679107392</v>
      </c>
    </row>
    <row r="42" spans="1:24" ht="15.75" x14ac:dyDescent="0.25">
      <c r="A42" s="4" t="s">
        <v>42</v>
      </c>
      <c r="B42" s="4"/>
      <c r="C42" s="40" t="s">
        <v>43</v>
      </c>
      <c r="D42" s="2"/>
      <c r="E42" s="2"/>
      <c r="F42" s="56">
        <v>1943.6500510358933</v>
      </c>
      <c r="G42" s="56">
        <v>1597.2848958747936</v>
      </c>
      <c r="H42" s="56">
        <v>1537.7927322491598</v>
      </c>
      <c r="I42" s="56">
        <v>1582.5865289842495</v>
      </c>
      <c r="J42" s="20">
        <v>1710.140553391816</v>
      </c>
      <c r="K42" s="20">
        <v>1828.756833132994</v>
      </c>
      <c r="L42" s="20">
        <v>1821.6407598083788</v>
      </c>
      <c r="M42" s="20">
        <v>1593.9426344437813</v>
      </c>
      <c r="N42" s="20">
        <v>1177.949512744111</v>
      </c>
      <c r="O42" s="20">
        <v>1043.3407949973866</v>
      </c>
      <c r="P42" s="20">
        <v>977.35991914951774</v>
      </c>
      <c r="Q42" s="20">
        <v>969.79052341513773</v>
      </c>
      <c r="R42" s="20">
        <v>917.1304618857838</v>
      </c>
      <c r="S42" s="20">
        <v>866.39271068520816</v>
      </c>
      <c r="T42" s="20">
        <v>793.50296315121955</v>
      </c>
      <c r="U42" s="20">
        <v>691.73711704926711</v>
      </c>
      <c r="V42" s="20">
        <v>520.77967721458299</v>
      </c>
      <c r="W42" s="20">
        <v>364.1326758934124</v>
      </c>
      <c r="X42" s="20">
        <v>303.63148130075541</v>
      </c>
    </row>
    <row r="43" spans="1:24" ht="15.75" x14ac:dyDescent="0.25">
      <c r="A43" s="4" t="s">
        <v>44</v>
      </c>
      <c r="B43" s="4"/>
      <c r="C43" s="40" t="s">
        <v>167</v>
      </c>
      <c r="D43" s="2"/>
      <c r="E43" s="2"/>
      <c r="F43" s="56">
        <v>1454.1360668075818</v>
      </c>
      <c r="G43" s="56">
        <v>1175.3014174769173</v>
      </c>
      <c r="H43" s="56">
        <v>1159.1182069739409</v>
      </c>
      <c r="I43" s="56">
        <v>1184.0708092025529</v>
      </c>
      <c r="J43" s="20">
        <v>1253.3279782251741</v>
      </c>
      <c r="K43" s="20">
        <v>1322.0877227380777</v>
      </c>
      <c r="L43" s="20">
        <v>1295.0343640148517</v>
      </c>
      <c r="M43" s="20">
        <v>1138.4268747209273</v>
      </c>
      <c r="N43" s="20">
        <v>841.58673485346071</v>
      </c>
      <c r="O43" s="20">
        <v>738.03184099561895</v>
      </c>
      <c r="P43" s="20">
        <v>698.4190209041077</v>
      </c>
      <c r="Q43" s="20">
        <v>699.96134137204638</v>
      </c>
      <c r="R43" s="20">
        <v>660.41397725170191</v>
      </c>
      <c r="S43" s="20">
        <v>626.81801248623458</v>
      </c>
      <c r="T43" s="20">
        <v>580.40609812031244</v>
      </c>
      <c r="U43" s="20">
        <v>512.22603354559703</v>
      </c>
      <c r="V43" s="20">
        <v>405.13515431353551</v>
      </c>
      <c r="W43" s="20">
        <v>275.19387658100851</v>
      </c>
      <c r="X43" s="20">
        <v>222.6583133895098</v>
      </c>
    </row>
    <row r="44" spans="1:24" ht="15.75" x14ac:dyDescent="0.25">
      <c r="A44" s="4" t="s">
        <v>45</v>
      </c>
      <c r="B44" s="4"/>
      <c r="C44" s="40" t="s">
        <v>46</v>
      </c>
      <c r="D44" s="2"/>
      <c r="E44" s="2"/>
      <c r="F44" s="56">
        <v>3708.6258408920685</v>
      </c>
      <c r="G44" s="56">
        <v>2963.9102260337213</v>
      </c>
      <c r="H44" s="56">
        <v>2889.2683071172355</v>
      </c>
      <c r="I44" s="56">
        <v>2974.6013661361553</v>
      </c>
      <c r="J44" s="20">
        <v>3134.9277593362644</v>
      </c>
      <c r="K44" s="20">
        <v>3290.6037548514969</v>
      </c>
      <c r="L44" s="20">
        <v>3325.8930476249088</v>
      </c>
      <c r="M44" s="20">
        <v>3011.8795882971135</v>
      </c>
      <c r="N44" s="20">
        <v>2383.9519884903389</v>
      </c>
      <c r="O44" s="20">
        <v>2156.8797948991569</v>
      </c>
      <c r="P44" s="20">
        <v>2015.5927611117786</v>
      </c>
      <c r="Q44" s="20">
        <v>1972.8426565407269</v>
      </c>
      <c r="R44" s="20">
        <v>1816.9253817943952</v>
      </c>
      <c r="S44" s="20">
        <v>1675.4554086730648</v>
      </c>
      <c r="T44" s="20">
        <v>1494.7988008014725</v>
      </c>
      <c r="U44" s="20">
        <v>1293.9441662003251</v>
      </c>
      <c r="V44" s="20">
        <v>978.90571715131307</v>
      </c>
      <c r="W44" s="20">
        <v>632.05997856413319</v>
      </c>
      <c r="X44" s="20">
        <v>444.29758998652301</v>
      </c>
    </row>
    <row r="45" spans="1:24" ht="15.75" x14ac:dyDescent="0.25">
      <c r="A45" s="4" t="s">
        <v>47</v>
      </c>
      <c r="B45" s="4"/>
      <c r="C45" s="40" t="s">
        <v>168</v>
      </c>
      <c r="D45" s="2"/>
      <c r="E45" s="2"/>
      <c r="F45" s="56">
        <v>2182.0962243479994</v>
      </c>
      <c r="G45" s="56">
        <v>1753.4415787426212</v>
      </c>
      <c r="H45" s="56">
        <v>1683.1693105398704</v>
      </c>
      <c r="I45" s="56">
        <v>1686.1082642048132</v>
      </c>
      <c r="J45" s="20">
        <v>1756.9510991860154</v>
      </c>
      <c r="K45" s="20">
        <v>1834.9374574587259</v>
      </c>
      <c r="L45" s="20">
        <v>1727.6058088087846</v>
      </c>
      <c r="M45" s="20">
        <v>1515.01459948763</v>
      </c>
      <c r="N45" s="20">
        <v>1132.9075789222677</v>
      </c>
      <c r="O45" s="20">
        <v>1005.392634799711</v>
      </c>
      <c r="P45" s="20">
        <v>949.89206684535293</v>
      </c>
      <c r="Q45" s="20">
        <v>949.70302098549075</v>
      </c>
      <c r="R45" s="20">
        <v>902.28036094396339</v>
      </c>
      <c r="S45" s="20">
        <v>864.82641409319524</v>
      </c>
      <c r="T45" s="20">
        <v>805.13765824607208</v>
      </c>
      <c r="U45" s="20">
        <v>711.54384367921853</v>
      </c>
      <c r="V45" s="20">
        <v>540.87502820783186</v>
      </c>
      <c r="W45" s="20">
        <v>357.44443748457218</v>
      </c>
      <c r="X45" s="20">
        <v>292.04772956981799</v>
      </c>
    </row>
    <row r="46" spans="1:24" ht="15.75" x14ac:dyDescent="0.25">
      <c r="A46" s="4" t="s">
        <v>48</v>
      </c>
      <c r="B46" s="4"/>
      <c r="C46" s="40" t="s">
        <v>169</v>
      </c>
      <c r="D46" s="2"/>
      <c r="E46" s="2"/>
      <c r="F46" s="56">
        <v>1549.2530936417577</v>
      </c>
      <c r="G46" s="56">
        <v>1269.8599013074661</v>
      </c>
      <c r="H46" s="56">
        <v>1223.0178460124228</v>
      </c>
      <c r="I46" s="56">
        <v>1239.5279867377335</v>
      </c>
      <c r="J46" s="20">
        <v>1280.8826845302392</v>
      </c>
      <c r="K46" s="20">
        <v>1341.1045048311998</v>
      </c>
      <c r="L46" s="20">
        <v>1250.4709336785666</v>
      </c>
      <c r="M46" s="20">
        <v>1078.2535949447374</v>
      </c>
      <c r="N46" s="20">
        <v>783.18776250881626</v>
      </c>
      <c r="O46" s="20">
        <v>698.65329207200659</v>
      </c>
      <c r="P46" s="20">
        <v>669.91809986330145</v>
      </c>
      <c r="Q46" s="20">
        <v>678.4851531098484</v>
      </c>
      <c r="R46" s="20">
        <v>645.70835385316286</v>
      </c>
      <c r="S46" s="20">
        <v>620.47796637713259</v>
      </c>
      <c r="T46" s="20">
        <v>574.17862898232443</v>
      </c>
      <c r="U46" s="20">
        <v>504.23413672149178</v>
      </c>
      <c r="V46" s="20">
        <v>381.18234883236761</v>
      </c>
      <c r="W46" s="20">
        <v>253.93958156990425</v>
      </c>
      <c r="X46" s="20">
        <v>202.13097595364616</v>
      </c>
    </row>
    <row r="47" spans="1:24" ht="15.75" x14ac:dyDescent="0.25">
      <c r="A47" s="10"/>
      <c r="B47" s="43"/>
      <c r="C47" s="2"/>
      <c r="D47" s="26"/>
      <c r="E47" s="9"/>
      <c r="F47" s="57" t="s">
        <v>162</v>
      </c>
      <c r="G47" s="57" t="s">
        <v>162</v>
      </c>
      <c r="H47" s="57" t="s">
        <v>162</v>
      </c>
      <c r="I47" s="57"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56">
        <v>1202.1603837424893</v>
      </c>
      <c r="G48" s="56">
        <v>993.45891856035837</v>
      </c>
      <c r="H48" s="56">
        <v>968.15109994929264</v>
      </c>
      <c r="I48" s="56">
        <v>1005.085707840978</v>
      </c>
      <c r="J48" s="20">
        <v>1069.6676978919106</v>
      </c>
      <c r="K48" s="20">
        <v>1127.8521788663006</v>
      </c>
      <c r="L48" s="20">
        <v>1107.836098636659</v>
      </c>
      <c r="M48" s="20">
        <v>984.55656181361428</v>
      </c>
      <c r="N48" s="20">
        <v>750.24016768116337</v>
      </c>
      <c r="O48" s="20">
        <v>664.0976347638898</v>
      </c>
      <c r="P48" s="20">
        <v>624.96994836702879</v>
      </c>
      <c r="Q48" s="20">
        <v>614.71715210062894</v>
      </c>
      <c r="R48" s="20">
        <v>575.44199499530669</v>
      </c>
      <c r="S48" s="20">
        <v>541.00786515130631</v>
      </c>
      <c r="T48" s="20">
        <v>494.57932748103394</v>
      </c>
      <c r="U48" s="20">
        <v>435.56038206156711</v>
      </c>
      <c r="V48" s="20">
        <v>324.41818024474532</v>
      </c>
      <c r="W48" s="20">
        <v>222.70721093127861</v>
      </c>
      <c r="X48" s="20">
        <v>175.07684425927945</v>
      </c>
    </row>
    <row r="49" spans="1:24" ht="15.75" x14ac:dyDescent="0.25">
      <c r="A49" s="4">
        <v>923</v>
      </c>
      <c r="B49" s="1"/>
      <c r="C49" s="40" t="s">
        <v>50</v>
      </c>
      <c r="D49" s="2"/>
      <c r="E49" s="2"/>
      <c r="F49" s="56">
        <v>2017.6260010611722</v>
      </c>
      <c r="G49" s="56">
        <v>1670.5400540283663</v>
      </c>
      <c r="H49" s="56">
        <v>1637.1512017451093</v>
      </c>
      <c r="I49" s="56">
        <v>1684.6990611674166</v>
      </c>
      <c r="J49" s="20">
        <v>1774.6694360821721</v>
      </c>
      <c r="K49" s="20">
        <v>1883.9447673041414</v>
      </c>
      <c r="L49" s="20">
        <v>1875.6121387564751</v>
      </c>
      <c r="M49" s="20">
        <v>1658.0506668583812</v>
      </c>
      <c r="N49" s="20">
        <v>1258.1610250751305</v>
      </c>
      <c r="O49" s="20">
        <v>1116.276626963318</v>
      </c>
      <c r="P49" s="20">
        <v>1048.5051612158684</v>
      </c>
      <c r="Q49" s="20">
        <v>1044.6261080909499</v>
      </c>
      <c r="R49" s="20">
        <v>975.43767128445938</v>
      </c>
      <c r="S49" s="20">
        <v>908.090061734183</v>
      </c>
      <c r="T49" s="20">
        <v>823.1092867966513</v>
      </c>
      <c r="U49" s="20">
        <v>717.13012157907099</v>
      </c>
      <c r="V49" s="20">
        <v>519.65836976088303</v>
      </c>
      <c r="W49" s="20">
        <v>320.93477534492411</v>
      </c>
      <c r="X49" s="20">
        <v>251.28651763584739</v>
      </c>
    </row>
    <row r="50" spans="1:24" ht="15.75" x14ac:dyDescent="0.25">
      <c r="A50" s="73">
        <v>922</v>
      </c>
      <c r="B50" s="73"/>
      <c r="C50" s="69" t="s">
        <v>51</v>
      </c>
      <c r="D50" s="69"/>
      <c r="E50" s="69"/>
      <c r="F50" s="70"/>
      <c r="G50" s="70"/>
      <c r="H50" s="70"/>
      <c r="I50" s="70"/>
      <c r="J50" s="71"/>
      <c r="K50" s="71"/>
      <c r="L50" s="71"/>
      <c r="M50" s="71"/>
      <c r="N50" s="71"/>
      <c r="O50" s="71"/>
      <c r="P50" s="71"/>
      <c r="Q50" s="71"/>
      <c r="R50" s="71"/>
      <c r="S50" s="71"/>
      <c r="T50" s="71"/>
      <c r="U50" s="71"/>
      <c r="V50" s="71"/>
      <c r="W50" s="71"/>
      <c r="X50" s="71"/>
    </row>
  </sheetData>
  <conditionalFormatting sqref="F6:H6 J6:V6">
    <cfRule type="cellIs" dxfId="218" priority="12" stopIfTrue="1" operator="equal">
      <formula>TRUE</formula>
    </cfRule>
    <cfRule type="cellIs" dxfId="217" priority="13" stopIfTrue="1" operator="equal">
      <formula>FALSE</formula>
    </cfRule>
  </conditionalFormatting>
  <conditionalFormatting sqref="L4:X4">
    <cfRule type="cellIs" dxfId="216" priority="16" stopIfTrue="1" operator="equal">
      <formula>TRUE</formula>
    </cfRule>
    <cfRule type="cellIs" dxfId="215" priority="17" stopIfTrue="1" operator="notEqual">
      <formula>TRUE</formula>
    </cfRule>
  </conditionalFormatting>
  <conditionalFormatting sqref="F2:X2">
    <cfRule type="cellIs" dxfId="214" priority="18" stopIfTrue="1" operator="equal">
      <formula>FALSE</formula>
    </cfRule>
  </conditionalFormatting>
  <conditionalFormatting sqref="W6:X6">
    <cfRule type="cellIs" dxfId="213" priority="10" stopIfTrue="1" operator="equal">
      <formula>TRUE</formula>
    </cfRule>
    <cfRule type="cellIs" dxfId="212" priority="11" stopIfTrue="1" operator="equal">
      <formula>FALSE</formula>
    </cfRule>
  </conditionalFormatting>
  <conditionalFormatting sqref="F27:X27">
    <cfRule type="cellIs" dxfId="211" priority="9" stopIfTrue="1" operator="equal">
      <formula>FALSE</formula>
    </cfRule>
  </conditionalFormatting>
  <conditionalFormatting sqref="F31:X31">
    <cfRule type="cellIs" dxfId="210" priority="1" stopIfTrue="1" operator="equal">
      <formula>TRUE</formula>
    </cfRule>
    <cfRule type="cellIs" dxfId="209" priority="2" stopIfTrue="1" operator="equal">
      <formula>FALSE</formula>
    </cfRule>
  </conditionalFormatting>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H1" sqref="H1"/>
    </sheetView>
  </sheetViews>
  <sheetFormatPr defaultRowHeight="15" x14ac:dyDescent="0.2"/>
  <cols>
    <col min="1" max="4" width="8.88671875" style="30"/>
    <col min="5" max="5" width="23.33203125" style="30" customWidth="1"/>
    <col min="6" max="16384" width="8.88671875" style="30"/>
  </cols>
  <sheetData>
    <row r="1" spans="1:24" s="2" customFormat="1" ht="39" customHeight="1" x14ac:dyDescent="0.25">
      <c r="A1" s="17" t="s">
        <v>156</v>
      </c>
      <c r="B1" s="17"/>
      <c r="C1" s="17"/>
      <c r="D1" s="17"/>
      <c r="E1" s="17"/>
      <c r="G1" s="4"/>
      <c r="H1" s="4"/>
    </row>
    <row r="2" spans="1:24" s="88" customFormat="1" ht="33" customHeight="1" x14ac:dyDescent="0.2">
      <c r="A2" s="79" t="s">
        <v>2</v>
      </c>
      <c r="B2" s="81"/>
      <c r="C2" s="86"/>
      <c r="D2" s="86"/>
      <c r="E2" s="86"/>
      <c r="F2" s="86"/>
      <c r="G2" s="86"/>
      <c r="H2" s="86"/>
      <c r="I2" s="86"/>
      <c r="J2" s="86"/>
      <c r="K2" s="86"/>
      <c r="L2" s="86"/>
      <c r="M2" s="86"/>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52"/>
      <c r="O3" s="52"/>
      <c r="P3" s="52"/>
      <c r="Q3" s="52"/>
      <c r="R3" s="52"/>
      <c r="S3" s="52"/>
      <c r="T3" s="52"/>
      <c r="U3" s="52"/>
      <c r="V3" s="52"/>
      <c r="W3" s="52"/>
      <c r="X3" s="52"/>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20">
        <v>3815</v>
      </c>
      <c r="G5" s="20">
        <v>3773</v>
      </c>
      <c r="H5" s="20">
        <v>3619</v>
      </c>
      <c r="I5" s="20">
        <v>3781</v>
      </c>
      <c r="J5" s="20">
        <f>SUM(J11,J23:J24,J7)</f>
        <v>3923.0963265249125</v>
      </c>
      <c r="K5" s="20">
        <f>SUM(K11,K23:K24,K7)</f>
        <v>4329.2688127383872</v>
      </c>
      <c r="L5" s="20">
        <f>SUM(L11,L23:L24,L7)</f>
        <v>4326.6696378971765</v>
      </c>
      <c r="M5" s="20">
        <f>SUM(M11,M23:M24,M7)</f>
        <v>2381.5516966624828</v>
      </c>
      <c r="N5" s="20"/>
      <c r="O5" s="20"/>
      <c r="P5" s="20"/>
      <c r="Q5" s="20"/>
      <c r="R5" s="20"/>
      <c r="S5" s="20"/>
      <c r="T5" s="20"/>
      <c r="U5" s="20"/>
      <c r="V5" s="20"/>
    </row>
    <row r="6" spans="1:24" s="5" customFormat="1" ht="15.75" x14ac:dyDescent="0.25">
      <c r="A6" s="94"/>
      <c r="B6" s="17"/>
      <c r="C6" s="18"/>
      <c r="D6" s="18"/>
      <c r="E6" s="18"/>
      <c r="F6" s="64"/>
      <c r="G6" s="64"/>
      <c r="H6" s="64"/>
      <c r="I6" s="64"/>
      <c r="J6" s="64"/>
      <c r="K6" s="64"/>
      <c r="L6" s="64"/>
      <c r="M6" s="64"/>
      <c r="N6" s="64"/>
      <c r="O6" s="64"/>
      <c r="P6" s="64"/>
      <c r="Q6" s="64"/>
      <c r="R6" s="64"/>
      <c r="S6" s="64"/>
      <c r="T6" s="64"/>
      <c r="U6" s="64"/>
      <c r="V6" s="64"/>
    </row>
    <row r="7" spans="1:24" s="5" customFormat="1" ht="15.75" x14ac:dyDescent="0.25">
      <c r="A7" s="4"/>
      <c r="B7" s="4"/>
      <c r="C7" s="2" t="s">
        <v>33</v>
      </c>
      <c r="D7" s="2"/>
      <c r="E7" s="2"/>
      <c r="F7" s="23">
        <v>0</v>
      </c>
      <c r="G7" s="23">
        <v>0</v>
      </c>
      <c r="H7" s="23">
        <v>0</v>
      </c>
      <c r="I7" s="23">
        <v>0</v>
      </c>
      <c r="J7" s="23">
        <f>'2000-01'!$W7</f>
        <v>1.1452936360817658</v>
      </c>
      <c r="K7" s="23">
        <f>'2001-02'!$W7</f>
        <v>0.74182174539349099</v>
      </c>
      <c r="L7" s="23">
        <f>'2002-03'!$W7</f>
        <v>0.44103717985199203</v>
      </c>
      <c r="M7" s="23">
        <f>'2003-04'!$W7</f>
        <v>0.33797778639841886</v>
      </c>
      <c r="N7" s="23"/>
      <c r="O7" s="23"/>
      <c r="P7" s="23"/>
      <c r="Q7" s="23"/>
      <c r="R7" s="23"/>
      <c r="S7" s="23"/>
      <c r="T7" s="23"/>
      <c r="U7" s="23"/>
      <c r="V7" s="23"/>
    </row>
    <row r="8" spans="1:24" s="5" customFormat="1" ht="15.75" x14ac:dyDescent="0.25">
      <c r="A8" s="8"/>
      <c r="B8" s="25"/>
      <c r="C8" s="18"/>
      <c r="D8" s="26"/>
      <c r="E8" s="26"/>
      <c r="F8" s="20"/>
      <c r="G8" s="20"/>
      <c r="H8" s="20"/>
      <c r="I8" s="20"/>
      <c r="J8" s="20"/>
      <c r="K8" s="20"/>
      <c r="L8" s="20"/>
      <c r="M8" s="20"/>
      <c r="N8" s="20"/>
      <c r="O8" s="20"/>
      <c r="P8" s="20"/>
      <c r="Q8" s="20"/>
      <c r="R8" s="20"/>
      <c r="S8" s="20"/>
      <c r="T8" s="20"/>
      <c r="U8" s="20"/>
      <c r="V8" s="20"/>
    </row>
    <row r="9" spans="1:24" s="5" customFormat="1" ht="15.75" x14ac:dyDescent="0.25">
      <c r="A9" s="94">
        <v>941</v>
      </c>
      <c r="B9" s="17"/>
      <c r="C9" s="18" t="s">
        <v>34</v>
      </c>
      <c r="D9" s="18"/>
      <c r="E9" s="18"/>
      <c r="F9" s="20">
        <v>3471.3330855427494</v>
      </c>
      <c r="G9" s="20">
        <v>3427.8516169255149</v>
      </c>
      <c r="H9" s="20">
        <v>3283.5967859266043</v>
      </c>
      <c r="I9" s="20">
        <v>3428.3034127446108</v>
      </c>
      <c r="J9" s="20">
        <f>SUM(J11,J23)</f>
        <v>3550.3899372809192</v>
      </c>
      <c r="K9" s="20">
        <f>SUM(K11,K23)</f>
        <v>3916.3037512690689</v>
      </c>
      <c r="L9" s="20">
        <f>SUM(L11,L23)</f>
        <v>3905.398243512142</v>
      </c>
      <c r="M9" s="20">
        <f>SUM(M11,M23)</f>
        <v>2146.7323332611272</v>
      </c>
      <c r="N9" s="20"/>
      <c r="O9" s="20"/>
      <c r="P9" s="20"/>
      <c r="Q9" s="20"/>
      <c r="R9" s="20"/>
      <c r="S9" s="20"/>
      <c r="T9" s="20"/>
      <c r="U9" s="20"/>
      <c r="V9" s="20"/>
    </row>
    <row r="10" spans="1:24" s="5" customFormat="1" ht="15.75" x14ac:dyDescent="0.25">
      <c r="A10" s="8"/>
      <c r="B10" s="25"/>
      <c r="C10" s="26"/>
      <c r="D10" s="26"/>
      <c r="E10" s="26"/>
      <c r="F10" s="20"/>
      <c r="G10" s="20"/>
      <c r="H10" s="20"/>
      <c r="I10" s="20"/>
      <c r="J10" s="20"/>
      <c r="K10" s="20"/>
      <c r="L10" s="20"/>
      <c r="M10" s="20"/>
      <c r="N10" s="20"/>
      <c r="O10" s="20"/>
      <c r="P10" s="20"/>
      <c r="Q10" s="20"/>
      <c r="R10" s="20"/>
      <c r="S10" s="20"/>
      <c r="T10" s="20"/>
      <c r="U10" s="20"/>
      <c r="V10" s="20"/>
    </row>
    <row r="11" spans="1:24" s="5" customFormat="1" ht="15.75" x14ac:dyDescent="0.25">
      <c r="A11" s="94">
        <v>921</v>
      </c>
      <c r="B11" s="17"/>
      <c r="C11" s="17" t="s">
        <v>35</v>
      </c>
      <c r="D11" s="18"/>
      <c r="E11" s="18"/>
      <c r="F11" s="20">
        <v>3258.3156329164563</v>
      </c>
      <c r="G11" s="20">
        <v>3216.7563574644805</v>
      </c>
      <c r="H11" s="20">
        <v>3084.4141691447448</v>
      </c>
      <c r="I11" s="20">
        <v>3217.301752580413</v>
      </c>
      <c r="J11" s="20">
        <f>SUM(J13:J21)</f>
        <v>3329.4113895341579</v>
      </c>
      <c r="K11" s="20">
        <f>SUM(K13:K21)</f>
        <v>3675.6117608990094</v>
      </c>
      <c r="L11" s="20">
        <f>SUM(L13:L21)</f>
        <v>3664.2228956734421</v>
      </c>
      <c r="M11" s="20">
        <f>SUM(M13:M21)</f>
        <v>2012.2946837874363</v>
      </c>
      <c r="N11" s="20"/>
      <c r="O11" s="20"/>
      <c r="P11" s="20"/>
      <c r="Q11" s="20"/>
      <c r="R11" s="20"/>
      <c r="S11" s="20"/>
      <c r="T11" s="20"/>
      <c r="U11" s="20"/>
      <c r="V11" s="20"/>
    </row>
    <row r="12" spans="1:24" s="5" customFormat="1" ht="15.75" x14ac:dyDescent="0.25">
      <c r="A12" s="10"/>
      <c r="B12" s="43"/>
      <c r="C12" s="43"/>
      <c r="D12" s="9"/>
      <c r="E12" s="9"/>
      <c r="F12" s="20"/>
      <c r="G12" s="20"/>
      <c r="H12" s="20"/>
      <c r="I12" s="20"/>
      <c r="J12" s="20"/>
      <c r="K12" s="20"/>
      <c r="L12" s="20"/>
      <c r="M12" s="20"/>
      <c r="N12" s="20"/>
      <c r="O12" s="20"/>
      <c r="P12" s="20"/>
      <c r="Q12" s="20"/>
      <c r="R12" s="20"/>
      <c r="S12" s="20"/>
      <c r="T12" s="20"/>
      <c r="U12" s="20"/>
      <c r="V12" s="20"/>
    </row>
    <row r="13" spans="1:24" s="5" customFormat="1" ht="15.75" x14ac:dyDescent="0.25">
      <c r="A13" s="4" t="s">
        <v>36</v>
      </c>
      <c r="B13" s="4"/>
      <c r="C13" s="40" t="s">
        <v>164</v>
      </c>
      <c r="D13" s="2"/>
      <c r="E13" s="2"/>
      <c r="F13" s="20">
        <v>182.39599012070261</v>
      </c>
      <c r="G13" s="20">
        <v>182.54201837139141</v>
      </c>
      <c r="H13" s="20">
        <v>174.43961332810903</v>
      </c>
      <c r="I13" s="20">
        <v>184.60692790727325</v>
      </c>
      <c r="J13" s="20">
        <v>199.79309952780255</v>
      </c>
      <c r="K13" s="20">
        <v>222.18886544045276</v>
      </c>
      <c r="L13" s="20">
        <v>225.31265128278312</v>
      </c>
      <c r="M13" s="20">
        <v>123.70363333651068</v>
      </c>
      <c r="N13" s="20"/>
      <c r="O13" s="20"/>
      <c r="P13" s="20"/>
      <c r="Q13" s="20"/>
      <c r="R13" s="20"/>
      <c r="S13" s="20"/>
      <c r="T13" s="20"/>
      <c r="U13" s="20"/>
      <c r="V13" s="20"/>
    </row>
    <row r="14" spans="1:24" s="5" customFormat="1" ht="15.75" x14ac:dyDescent="0.25">
      <c r="A14" s="4" t="s">
        <v>37</v>
      </c>
      <c r="B14" s="4"/>
      <c r="C14" s="40" t="s">
        <v>166</v>
      </c>
      <c r="D14" s="2"/>
      <c r="E14" s="2"/>
      <c r="F14" s="20">
        <v>553.46852424168765</v>
      </c>
      <c r="G14" s="20">
        <v>545.02552837402902</v>
      </c>
      <c r="H14" s="20">
        <v>514.36205482258185</v>
      </c>
      <c r="I14" s="20">
        <v>528.55291728946804</v>
      </c>
      <c r="J14" s="20">
        <v>543.05299247385108</v>
      </c>
      <c r="K14" s="20">
        <v>590.99348913934909</v>
      </c>
      <c r="L14" s="20">
        <v>583.6861480567577</v>
      </c>
      <c r="M14" s="20">
        <v>320.69477721151418</v>
      </c>
      <c r="N14" s="20"/>
      <c r="O14" s="20"/>
      <c r="P14" s="20"/>
      <c r="Q14" s="20"/>
      <c r="R14" s="20"/>
      <c r="S14" s="20"/>
      <c r="T14" s="20"/>
      <c r="U14" s="20"/>
      <c r="V14" s="20"/>
    </row>
    <row r="15" spans="1:24" s="5" customFormat="1" ht="15.75" x14ac:dyDescent="0.25">
      <c r="A15" s="4" t="s">
        <v>38</v>
      </c>
      <c r="B15" s="4"/>
      <c r="C15" s="40" t="s">
        <v>39</v>
      </c>
      <c r="D15" s="2"/>
      <c r="E15" s="2"/>
      <c r="F15" s="20">
        <v>365.23768419276229</v>
      </c>
      <c r="G15" s="20">
        <v>353.53419792630416</v>
      </c>
      <c r="H15" s="20">
        <v>334.75372930330798</v>
      </c>
      <c r="I15" s="20">
        <v>351.810962235879</v>
      </c>
      <c r="J15" s="20">
        <v>364.49386893479959</v>
      </c>
      <c r="K15" s="20">
        <v>401.12795774344613</v>
      </c>
      <c r="L15" s="20">
        <v>398.00665152865554</v>
      </c>
      <c r="M15" s="20">
        <v>215.40500986300282</v>
      </c>
      <c r="N15" s="20"/>
      <c r="O15" s="20"/>
      <c r="P15" s="20"/>
      <c r="Q15" s="20"/>
      <c r="R15" s="20"/>
      <c r="S15" s="20"/>
      <c r="T15" s="20"/>
      <c r="U15" s="20"/>
      <c r="V15" s="20"/>
    </row>
    <row r="16" spans="1:24" s="5" customFormat="1" ht="15.75" x14ac:dyDescent="0.25">
      <c r="A16" s="4" t="s">
        <v>40</v>
      </c>
      <c r="B16" s="4"/>
      <c r="C16" s="40" t="s">
        <v>41</v>
      </c>
      <c r="D16" s="2"/>
      <c r="E16" s="2"/>
      <c r="F16" s="20">
        <v>257.59848713303711</v>
      </c>
      <c r="G16" s="20">
        <v>257.03680829761646</v>
      </c>
      <c r="H16" s="20">
        <v>240.68910552298661</v>
      </c>
      <c r="I16" s="20">
        <v>248.25693988821737</v>
      </c>
      <c r="J16" s="20">
        <v>267.21857612944473</v>
      </c>
      <c r="K16" s="20">
        <v>295.18306366024274</v>
      </c>
      <c r="L16" s="20">
        <v>292.50794502188677</v>
      </c>
      <c r="M16" s="20">
        <v>159.23792047911712</v>
      </c>
      <c r="N16" s="20"/>
      <c r="O16" s="20"/>
      <c r="P16" s="20"/>
      <c r="Q16" s="20"/>
      <c r="R16" s="20"/>
      <c r="S16" s="20"/>
      <c r="T16" s="20"/>
      <c r="U16" s="20"/>
      <c r="V16" s="20"/>
    </row>
    <row r="17" spans="1:24" s="5" customFormat="1" ht="15.75" x14ac:dyDescent="0.25">
      <c r="A17" s="4" t="s">
        <v>42</v>
      </c>
      <c r="B17" s="4"/>
      <c r="C17" s="40" t="s">
        <v>43</v>
      </c>
      <c r="D17" s="2"/>
      <c r="E17" s="2"/>
      <c r="F17" s="20">
        <v>367.01359165813733</v>
      </c>
      <c r="G17" s="20">
        <v>367.53867891168267</v>
      </c>
      <c r="H17" s="20">
        <v>354.99057821057335</v>
      </c>
      <c r="I17" s="20">
        <v>374.41199817382778</v>
      </c>
      <c r="J17" s="20">
        <v>393.69458641497232</v>
      </c>
      <c r="K17" s="20">
        <v>435.88054428994036</v>
      </c>
      <c r="L17" s="20">
        <v>445.6412233159399</v>
      </c>
      <c r="M17" s="20">
        <v>245.62466069040329</v>
      </c>
      <c r="N17" s="20"/>
      <c r="O17" s="20"/>
      <c r="P17" s="20"/>
      <c r="Q17" s="20"/>
      <c r="R17" s="20"/>
      <c r="S17" s="20"/>
      <c r="T17" s="20"/>
      <c r="U17" s="20"/>
      <c r="V17" s="20"/>
    </row>
    <row r="18" spans="1:24" s="5" customFormat="1" ht="15.75" x14ac:dyDescent="0.25">
      <c r="A18" s="4" t="s">
        <v>44</v>
      </c>
      <c r="B18" s="4"/>
      <c r="C18" s="40" t="s">
        <v>167</v>
      </c>
      <c r="D18" s="2"/>
      <c r="E18" s="2"/>
      <c r="F18" s="20">
        <v>261.99399232148511</v>
      </c>
      <c r="G18" s="20">
        <v>258.82409212105472</v>
      </c>
      <c r="H18" s="20">
        <v>254.82368075496831</v>
      </c>
      <c r="I18" s="20">
        <v>270.75758581105714</v>
      </c>
      <c r="J18" s="20">
        <v>283.58848765289378</v>
      </c>
      <c r="K18" s="20">
        <v>315.92274187546354</v>
      </c>
      <c r="L18" s="20">
        <v>315.75411623766331</v>
      </c>
      <c r="M18" s="20">
        <v>173.20599601888179</v>
      </c>
      <c r="N18" s="20"/>
      <c r="O18" s="20"/>
      <c r="P18" s="20"/>
      <c r="Q18" s="20"/>
      <c r="R18" s="20"/>
      <c r="S18" s="20"/>
      <c r="T18" s="20"/>
      <c r="U18" s="20"/>
      <c r="V18" s="20"/>
    </row>
    <row r="19" spans="1:24" s="5" customFormat="1" ht="15.75" x14ac:dyDescent="0.25">
      <c r="A19" s="4" t="s">
        <v>45</v>
      </c>
      <c r="B19" s="4"/>
      <c r="C19" s="40" t="s">
        <v>46</v>
      </c>
      <c r="D19" s="2"/>
      <c r="E19" s="2"/>
      <c r="F19" s="20">
        <v>514.78118184508492</v>
      </c>
      <c r="G19" s="20">
        <v>525.49683906193422</v>
      </c>
      <c r="H19" s="20">
        <v>523.46777654044797</v>
      </c>
      <c r="I19" s="20">
        <v>565.18494481572463</v>
      </c>
      <c r="J19" s="20">
        <v>581.37553436588996</v>
      </c>
      <c r="K19" s="20">
        <v>655.94486721583644</v>
      </c>
      <c r="L19" s="20">
        <v>686.811379220444</v>
      </c>
      <c r="M19" s="20">
        <v>382.39151647952292</v>
      </c>
      <c r="N19" s="20"/>
      <c r="O19" s="20"/>
      <c r="P19" s="20"/>
      <c r="Q19" s="20"/>
      <c r="R19" s="20"/>
      <c r="S19" s="20"/>
      <c r="T19" s="20"/>
      <c r="U19" s="20"/>
      <c r="V19" s="20"/>
    </row>
    <row r="20" spans="1:24" s="5" customFormat="1" ht="15.75" x14ac:dyDescent="0.25">
      <c r="A20" s="4" t="s">
        <v>47</v>
      </c>
      <c r="B20" s="4"/>
      <c r="C20" s="40" t="s">
        <v>168</v>
      </c>
      <c r="D20" s="2"/>
      <c r="E20" s="2"/>
      <c r="F20" s="20">
        <v>421.84559292055832</v>
      </c>
      <c r="G20" s="20">
        <v>408.21262307073181</v>
      </c>
      <c r="H20" s="20">
        <v>386.55822079995949</v>
      </c>
      <c r="I20" s="20">
        <v>387.10514010300983</v>
      </c>
      <c r="J20" s="20">
        <v>387.69192602856265</v>
      </c>
      <c r="K20" s="20">
        <v>422.69487927637499</v>
      </c>
      <c r="L20" s="20">
        <v>401.8696128183646</v>
      </c>
      <c r="M20" s="20">
        <v>219.15612161360212</v>
      </c>
      <c r="N20" s="20"/>
      <c r="O20" s="20"/>
      <c r="P20" s="20"/>
      <c r="Q20" s="20"/>
      <c r="R20" s="20"/>
      <c r="S20" s="20"/>
      <c r="T20" s="20"/>
      <c r="U20" s="20"/>
      <c r="V20" s="20"/>
    </row>
    <row r="21" spans="1:24" s="5" customFormat="1" ht="15.75" x14ac:dyDescent="0.25">
      <c r="A21" s="4" t="s">
        <v>48</v>
      </c>
      <c r="B21" s="4"/>
      <c r="C21" s="40" t="s">
        <v>169</v>
      </c>
      <c r="D21" s="2"/>
      <c r="E21" s="2"/>
      <c r="F21" s="20">
        <v>333.98058848300059</v>
      </c>
      <c r="G21" s="20">
        <v>318.54557132973588</v>
      </c>
      <c r="H21" s="20">
        <v>300.32940986181023</v>
      </c>
      <c r="I21" s="20">
        <v>306.61433635595591</v>
      </c>
      <c r="J21" s="20">
        <v>308.50231800594088</v>
      </c>
      <c r="K21" s="20">
        <v>335.67535225790294</v>
      </c>
      <c r="L21" s="20">
        <v>314.63316819094672</v>
      </c>
      <c r="M21" s="20">
        <v>172.87504809488155</v>
      </c>
      <c r="N21" s="20"/>
      <c r="O21" s="20"/>
      <c r="P21" s="20"/>
      <c r="Q21" s="20"/>
      <c r="R21" s="20"/>
      <c r="S21" s="20"/>
      <c r="T21" s="20"/>
      <c r="U21" s="20"/>
      <c r="V21" s="20"/>
    </row>
    <row r="22" spans="1:24" s="5" customFormat="1" ht="15.75" x14ac:dyDescent="0.25">
      <c r="A22" s="10"/>
      <c r="B22" s="43"/>
      <c r="C22" s="2"/>
      <c r="D22" s="9"/>
      <c r="E22" s="9"/>
      <c r="F22" s="20"/>
      <c r="G22" s="20"/>
      <c r="H22" s="20"/>
      <c r="I22" s="20"/>
      <c r="J22" s="20"/>
      <c r="K22" s="20"/>
      <c r="L22" s="20"/>
      <c r="M22" s="20"/>
      <c r="N22" s="20"/>
      <c r="O22" s="20"/>
      <c r="P22" s="20"/>
      <c r="Q22" s="20"/>
      <c r="R22" s="20"/>
      <c r="S22" s="20"/>
      <c r="T22" s="20"/>
      <c r="U22" s="20"/>
      <c r="V22" s="20"/>
    </row>
    <row r="23" spans="1:24" s="5" customFormat="1" ht="15.75" x14ac:dyDescent="0.25">
      <c r="A23" s="4">
        <v>924</v>
      </c>
      <c r="B23" s="1"/>
      <c r="C23" s="40" t="s">
        <v>49</v>
      </c>
      <c r="D23" s="2"/>
      <c r="E23" s="2"/>
      <c r="F23" s="20">
        <v>213.01745262629291</v>
      </c>
      <c r="G23" s="20">
        <v>211.09525946103432</v>
      </c>
      <c r="H23" s="20">
        <v>199.18261678185951</v>
      </c>
      <c r="I23" s="20">
        <v>211.00166016419792</v>
      </c>
      <c r="J23" s="20">
        <v>220.97854774676145</v>
      </c>
      <c r="K23" s="20">
        <v>240.6919903700595</v>
      </c>
      <c r="L23" s="20">
        <v>241.17534783870008</v>
      </c>
      <c r="M23" s="20">
        <v>134.43764947369095</v>
      </c>
      <c r="N23" s="20"/>
      <c r="O23" s="20"/>
      <c r="P23" s="20"/>
      <c r="Q23" s="20"/>
      <c r="R23" s="20"/>
      <c r="S23" s="20"/>
      <c r="T23" s="20"/>
      <c r="U23" s="20"/>
      <c r="V23" s="20"/>
    </row>
    <row r="24" spans="1:24" s="5" customFormat="1" ht="15.75" x14ac:dyDescent="0.25">
      <c r="A24" s="4">
        <v>923</v>
      </c>
      <c r="B24" s="1"/>
      <c r="C24" s="68" t="s">
        <v>50</v>
      </c>
      <c r="D24" s="2"/>
      <c r="E24" s="2"/>
      <c r="F24" s="32">
        <v>343.66691445725144</v>
      </c>
      <c r="G24" s="32">
        <v>345.14838307448491</v>
      </c>
      <c r="H24" s="32">
        <v>335.40321407339587</v>
      </c>
      <c r="I24" s="32">
        <v>352.69658725538926</v>
      </c>
      <c r="J24" s="32">
        <v>371.56109560791134</v>
      </c>
      <c r="K24" s="32">
        <v>412.22323972392519</v>
      </c>
      <c r="L24" s="32">
        <v>420.830357205182</v>
      </c>
      <c r="M24" s="32">
        <v>234.48138561495739</v>
      </c>
      <c r="N24" s="32"/>
      <c r="O24" s="32"/>
      <c r="P24" s="32"/>
      <c r="Q24" s="32"/>
      <c r="R24" s="32"/>
      <c r="S24" s="32"/>
      <c r="T24" s="32"/>
      <c r="U24" s="32"/>
      <c r="V24" s="32"/>
    </row>
    <row r="25" spans="1:24" s="5" customFormat="1" ht="15.75" x14ac:dyDescent="0.25">
      <c r="A25" s="73">
        <v>922</v>
      </c>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17" t="s">
        <v>156</v>
      </c>
      <c r="B26" s="17"/>
      <c r="C26" s="17"/>
      <c r="D26" s="17"/>
      <c r="E26" s="17"/>
      <c r="F26" s="2"/>
      <c r="G26" s="4"/>
      <c r="H26" s="4"/>
      <c r="I26" s="2"/>
      <c r="J26" s="2"/>
      <c r="K26" s="2"/>
      <c r="L26" s="2"/>
      <c r="M26" s="2"/>
      <c r="N26" s="2"/>
      <c r="O26" s="2"/>
      <c r="P26" s="2"/>
      <c r="Q26" s="2"/>
      <c r="R26" s="2"/>
      <c r="S26" s="2"/>
      <c r="T26" s="2"/>
      <c r="U26" s="2"/>
      <c r="V26" s="2"/>
      <c r="W26" s="2"/>
      <c r="X26" s="2"/>
    </row>
    <row r="27" spans="1:24" s="87" customFormat="1" ht="35.25" customHeight="1" x14ac:dyDescent="0.2">
      <c r="A27" s="79" t="s">
        <v>129</v>
      </c>
      <c r="B27" s="81"/>
      <c r="C27" s="86"/>
      <c r="D27" s="86"/>
      <c r="E27" s="86"/>
      <c r="F27" s="86"/>
      <c r="G27" s="86"/>
      <c r="H27" s="86"/>
      <c r="I27" s="86"/>
      <c r="J27" s="86"/>
      <c r="K27" s="86"/>
      <c r="L27" s="86"/>
      <c r="M27" s="86"/>
      <c r="N27" s="88"/>
      <c r="O27" s="88"/>
      <c r="P27" s="88"/>
      <c r="Q27" s="88"/>
      <c r="R27" s="88"/>
      <c r="S27" s="88"/>
      <c r="T27" s="88"/>
      <c r="U27" s="88"/>
      <c r="V27" s="88"/>
      <c r="W27" s="88"/>
      <c r="X27" s="88"/>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52"/>
      <c r="O28" s="52"/>
      <c r="P28" s="52"/>
      <c r="Q28" s="52"/>
      <c r="R28" s="52"/>
      <c r="S28" s="52"/>
      <c r="T28" s="52"/>
      <c r="U28" s="52"/>
      <c r="V28" s="52"/>
      <c r="W28" s="52"/>
      <c r="X28" s="52"/>
    </row>
    <row r="29" spans="1:24" ht="15.75" x14ac:dyDescent="0.2">
      <c r="A29" s="35"/>
      <c r="B29" s="35"/>
      <c r="C29" s="35"/>
      <c r="D29" s="35"/>
      <c r="E29" s="35"/>
      <c r="F29" s="35"/>
      <c r="G29" s="35"/>
      <c r="H29" s="35"/>
      <c r="I29" s="35"/>
      <c r="J29" s="35"/>
      <c r="K29" s="35"/>
      <c r="L29" s="52"/>
      <c r="M29" s="52"/>
      <c r="N29" s="52"/>
      <c r="O29" s="52"/>
      <c r="P29" s="52"/>
      <c r="Q29" s="52"/>
      <c r="R29" s="52"/>
      <c r="S29" s="52"/>
      <c r="T29" s="52"/>
      <c r="U29" s="52"/>
      <c r="V29" s="52"/>
      <c r="W29" s="52"/>
      <c r="X29" s="52"/>
    </row>
    <row r="30" spans="1:24" ht="15.75" x14ac:dyDescent="0.25">
      <c r="A30" s="94">
        <v>925</v>
      </c>
      <c r="B30" s="17"/>
      <c r="C30" s="18" t="s">
        <v>32</v>
      </c>
      <c r="D30" s="18"/>
      <c r="E30" s="18"/>
      <c r="F30" s="20">
        <v>5676.4978859441062</v>
      </c>
      <c r="G30" s="20">
        <v>5515.8423437115516</v>
      </c>
      <c r="H30" s="20">
        <v>5208.0103727345268</v>
      </c>
      <c r="I30" s="20">
        <v>5384.9765920243672</v>
      </c>
      <c r="J30" s="20">
        <v>5461.9641731778811</v>
      </c>
      <c r="K30" s="20">
        <v>5937.4307490980536</v>
      </c>
      <c r="L30" s="20">
        <v>5781.7156654708115</v>
      </c>
      <c r="M30" s="20">
        <v>3118.9523134154224</v>
      </c>
      <c r="N30" s="20" t="s">
        <v>162</v>
      </c>
      <c r="O30" s="20" t="s">
        <v>162</v>
      </c>
      <c r="P30" s="20" t="s">
        <v>162</v>
      </c>
      <c r="Q30" s="20" t="s">
        <v>162</v>
      </c>
      <c r="R30" s="20" t="s">
        <v>162</v>
      </c>
      <c r="S30" s="20" t="s">
        <v>162</v>
      </c>
      <c r="T30" s="20" t="s">
        <v>162</v>
      </c>
      <c r="U30" s="20" t="s">
        <v>162</v>
      </c>
      <c r="V30" s="20" t="s">
        <v>162</v>
      </c>
      <c r="W30" s="20" t="s">
        <v>162</v>
      </c>
      <c r="X30" s="20" t="s">
        <v>162</v>
      </c>
    </row>
    <row r="31" spans="1:24" ht="15.75" x14ac:dyDescent="0.25">
      <c r="A31" s="94"/>
      <c r="B31" s="17"/>
      <c r="C31" s="18"/>
      <c r="D31" s="18"/>
      <c r="E31" s="18"/>
      <c r="F31" s="64"/>
      <c r="G31" s="64"/>
      <c r="H31" s="64"/>
      <c r="I31" s="64"/>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23">
        <v>0</v>
      </c>
      <c r="G32" s="23">
        <v>0</v>
      </c>
      <c r="H32" s="23">
        <v>0</v>
      </c>
      <c r="I32" s="23">
        <v>0</v>
      </c>
      <c r="J32" s="23">
        <v>1.5945447899793002</v>
      </c>
      <c r="K32" s="23">
        <v>1.0173808631353889</v>
      </c>
      <c r="L32" s="23">
        <v>0.58935666117661878</v>
      </c>
      <c r="M32" s="23">
        <v>0.44262595695388168</v>
      </c>
      <c r="N32" s="23" t="s">
        <v>162</v>
      </c>
      <c r="O32" s="23" t="s">
        <v>162</v>
      </c>
      <c r="P32" s="23" t="s">
        <v>162</v>
      </c>
      <c r="Q32" s="23" t="s">
        <v>162</v>
      </c>
      <c r="R32" s="23" t="s">
        <v>162</v>
      </c>
      <c r="S32" s="23" t="s">
        <v>162</v>
      </c>
      <c r="T32" s="23" t="s">
        <v>162</v>
      </c>
      <c r="U32" s="23" t="s">
        <v>162</v>
      </c>
      <c r="V32" s="23" t="s">
        <v>162</v>
      </c>
      <c r="W32" s="23" t="s">
        <v>162</v>
      </c>
      <c r="X32" s="23" t="s">
        <v>162</v>
      </c>
    </row>
    <row r="33" spans="1:24" ht="15.75" x14ac:dyDescent="0.25">
      <c r="A33" s="8"/>
      <c r="B33" s="25"/>
      <c r="C33" s="18"/>
      <c r="D33" s="26"/>
      <c r="E33" s="26"/>
      <c r="F33" s="20" t="s">
        <v>162</v>
      </c>
      <c r="G33" s="20" t="s">
        <v>162</v>
      </c>
      <c r="H33" s="20" t="s">
        <v>162</v>
      </c>
      <c r="I33" s="20"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20">
        <v>5165.1415259479027</v>
      </c>
      <c r="G34" s="20">
        <v>5011.2613561086309</v>
      </c>
      <c r="H34" s="20">
        <v>4725.3401826425834</v>
      </c>
      <c r="I34" s="20">
        <v>4882.6589865080614</v>
      </c>
      <c r="J34" s="20">
        <v>4943.0605379545223</v>
      </c>
      <c r="K34" s="20">
        <v>5371.0645657239684</v>
      </c>
      <c r="L34" s="20">
        <v>5218.7719641545127</v>
      </c>
      <c r="M34" s="20">
        <v>2811.4257551039777</v>
      </c>
      <c r="N34" s="20" t="s">
        <v>162</v>
      </c>
      <c r="O34" s="20" t="s">
        <v>162</v>
      </c>
      <c r="P34" s="20" t="s">
        <v>162</v>
      </c>
      <c r="Q34" s="20" t="s">
        <v>162</v>
      </c>
      <c r="R34" s="20" t="s">
        <v>162</v>
      </c>
      <c r="S34" s="20" t="s">
        <v>162</v>
      </c>
      <c r="T34" s="20" t="s">
        <v>162</v>
      </c>
      <c r="U34" s="20" t="s">
        <v>162</v>
      </c>
      <c r="V34" s="20" t="s">
        <v>162</v>
      </c>
      <c r="W34" s="20" t="s">
        <v>162</v>
      </c>
      <c r="X34" s="20" t="s">
        <v>162</v>
      </c>
    </row>
    <row r="35" spans="1:24" ht="15.75" x14ac:dyDescent="0.25">
      <c r="A35" s="8"/>
      <c r="B35" s="25"/>
      <c r="C35" s="26"/>
      <c r="D35" s="26"/>
      <c r="E35" s="26"/>
      <c r="F35" s="20" t="s">
        <v>162</v>
      </c>
      <c r="G35" s="20" t="s">
        <v>162</v>
      </c>
      <c r="H35" s="20" t="s">
        <v>162</v>
      </c>
      <c r="I35" s="20"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20">
        <v>4848.1839585816242</v>
      </c>
      <c r="G36" s="20">
        <v>4702.6559570384079</v>
      </c>
      <c r="H36" s="20">
        <v>4438.7015713498695</v>
      </c>
      <c r="I36" s="20">
        <v>4582.1461589855844</v>
      </c>
      <c r="J36" s="20">
        <v>4635.4012784372235</v>
      </c>
      <c r="K36" s="20">
        <v>5040.9644757318983</v>
      </c>
      <c r="L36" s="20">
        <v>4896.490069897829</v>
      </c>
      <c r="M36" s="20">
        <v>2635.3621330445803</v>
      </c>
      <c r="N36" s="20" t="s">
        <v>162</v>
      </c>
      <c r="O36" s="20" t="s">
        <v>162</v>
      </c>
      <c r="P36" s="20" t="s">
        <v>162</v>
      </c>
      <c r="Q36" s="20" t="s">
        <v>162</v>
      </c>
      <c r="R36" s="20" t="s">
        <v>162</v>
      </c>
      <c r="S36" s="20" t="s">
        <v>162</v>
      </c>
      <c r="T36" s="20" t="s">
        <v>162</v>
      </c>
      <c r="U36" s="20" t="s">
        <v>162</v>
      </c>
      <c r="V36" s="20" t="s">
        <v>162</v>
      </c>
      <c r="W36" s="20" t="s">
        <v>162</v>
      </c>
      <c r="X36" s="20" t="s">
        <v>162</v>
      </c>
    </row>
    <row r="37" spans="1:24" ht="15.75" x14ac:dyDescent="0.25">
      <c r="A37" s="10"/>
      <c r="B37" s="43"/>
      <c r="C37" s="43"/>
      <c r="D37" s="9"/>
      <c r="E37" s="9"/>
      <c r="F37" s="20" t="s">
        <v>162</v>
      </c>
      <c r="G37" s="20" t="s">
        <v>162</v>
      </c>
      <c r="H37" s="20" t="s">
        <v>162</v>
      </c>
      <c r="I37" s="20"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20">
        <v>271.39461397768031</v>
      </c>
      <c r="G38" s="20">
        <v>266.86270724608869</v>
      </c>
      <c r="H38" s="20">
        <v>251.03158762879022</v>
      </c>
      <c r="I38" s="20">
        <v>262.92091655810538</v>
      </c>
      <c r="J38" s="20">
        <v>278.16363934037355</v>
      </c>
      <c r="K38" s="20">
        <v>304.72374408622193</v>
      </c>
      <c r="L38" s="20">
        <v>301.08462040646054</v>
      </c>
      <c r="M38" s="20">
        <v>162.00602905807213</v>
      </c>
      <c r="N38" s="20" t="s">
        <v>162</v>
      </c>
      <c r="O38" s="20" t="s">
        <v>162</v>
      </c>
      <c r="P38" s="20" t="s">
        <v>162</v>
      </c>
      <c r="Q38" s="20" t="s">
        <v>162</v>
      </c>
      <c r="R38" s="20" t="s">
        <v>162</v>
      </c>
      <c r="S38" s="20" t="s">
        <v>162</v>
      </c>
      <c r="T38" s="20" t="s">
        <v>162</v>
      </c>
      <c r="U38" s="20" t="s">
        <v>162</v>
      </c>
      <c r="V38" s="20" t="s">
        <v>162</v>
      </c>
      <c r="W38" s="20" t="s">
        <v>162</v>
      </c>
      <c r="X38" s="20" t="s">
        <v>162</v>
      </c>
    </row>
    <row r="39" spans="1:24" ht="15.75" x14ac:dyDescent="0.25">
      <c r="A39" s="4" t="s">
        <v>37</v>
      </c>
      <c r="B39" s="4"/>
      <c r="C39" s="40" t="s">
        <v>166</v>
      </c>
      <c r="D39" s="2"/>
      <c r="E39" s="2"/>
      <c r="F39" s="20">
        <v>823.52894044417928</v>
      </c>
      <c r="G39" s="20">
        <v>796.78634715325495</v>
      </c>
      <c r="H39" s="20">
        <v>740.20528235895324</v>
      </c>
      <c r="I39" s="20">
        <v>752.77574378470695</v>
      </c>
      <c r="J39" s="20">
        <v>756.07014005098915</v>
      </c>
      <c r="K39" s="20">
        <v>810.52553369010718</v>
      </c>
      <c r="L39" s="20">
        <v>779.97804971729431</v>
      </c>
      <c r="M39" s="20">
        <v>419.99160408141671</v>
      </c>
      <c r="N39" s="20" t="s">
        <v>162</v>
      </c>
      <c r="O39" s="20" t="s">
        <v>162</v>
      </c>
      <c r="P39" s="20" t="s">
        <v>162</v>
      </c>
      <c r="Q39" s="20" t="s">
        <v>162</v>
      </c>
      <c r="R39" s="20" t="s">
        <v>162</v>
      </c>
      <c r="S39" s="20" t="s">
        <v>162</v>
      </c>
      <c r="T39" s="20" t="s">
        <v>162</v>
      </c>
      <c r="U39" s="20" t="s">
        <v>162</v>
      </c>
      <c r="V39" s="20" t="s">
        <v>162</v>
      </c>
      <c r="W39" s="20" t="s">
        <v>162</v>
      </c>
      <c r="X39" s="20" t="s">
        <v>162</v>
      </c>
    </row>
    <row r="40" spans="1:24" ht="15.75" x14ac:dyDescent="0.25">
      <c r="A40" s="4" t="s">
        <v>38</v>
      </c>
      <c r="B40" s="4"/>
      <c r="C40" s="40" t="s">
        <v>39</v>
      </c>
      <c r="D40" s="2"/>
      <c r="E40" s="2"/>
      <c r="F40" s="20">
        <v>543.45240948554033</v>
      </c>
      <c r="G40" s="20">
        <v>516.84041846594459</v>
      </c>
      <c r="H40" s="20">
        <v>481.73553316473993</v>
      </c>
      <c r="I40" s="20">
        <v>501.056280470187</v>
      </c>
      <c r="J40" s="20">
        <v>507.46968408710245</v>
      </c>
      <c r="K40" s="20">
        <v>550.13203698995244</v>
      </c>
      <c r="L40" s="20">
        <v>531.85509518660808</v>
      </c>
      <c r="M40" s="20">
        <v>282.10093225143976</v>
      </c>
      <c r="N40" s="20" t="s">
        <v>162</v>
      </c>
      <c r="O40" s="20" t="s">
        <v>162</v>
      </c>
      <c r="P40" s="20" t="s">
        <v>162</v>
      </c>
      <c r="Q40" s="20" t="s">
        <v>162</v>
      </c>
      <c r="R40" s="20" t="s">
        <v>162</v>
      </c>
      <c r="S40" s="20" t="s">
        <v>162</v>
      </c>
      <c r="T40" s="20" t="s">
        <v>162</v>
      </c>
      <c r="U40" s="20" t="s">
        <v>162</v>
      </c>
      <c r="V40" s="20" t="s">
        <v>162</v>
      </c>
      <c r="W40" s="20" t="s">
        <v>162</v>
      </c>
      <c r="X40" s="20" t="s">
        <v>162</v>
      </c>
    </row>
    <row r="41" spans="1:24" ht="15.75" x14ac:dyDescent="0.25">
      <c r="A41" s="4" t="s">
        <v>40</v>
      </c>
      <c r="B41" s="4"/>
      <c r="C41" s="40" t="s">
        <v>41</v>
      </c>
      <c r="D41" s="2"/>
      <c r="E41" s="2"/>
      <c r="F41" s="20">
        <v>383.2915511489083</v>
      </c>
      <c r="G41" s="20">
        <v>375.76848955750376</v>
      </c>
      <c r="H41" s="20">
        <v>346.36953804031759</v>
      </c>
      <c r="I41" s="20">
        <v>353.57254961799816</v>
      </c>
      <c r="J41" s="20">
        <v>372.03733167558886</v>
      </c>
      <c r="K41" s="20">
        <v>404.83256517414196</v>
      </c>
      <c r="L41" s="20">
        <v>390.87748997394311</v>
      </c>
      <c r="M41" s="20">
        <v>208.54280894167388</v>
      </c>
      <c r="N41" s="20" t="s">
        <v>162</v>
      </c>
      <c r="O41" s="20" t="s">
        <v>162</v>
      </c>
      <c r="P41" s="20" t="s">
        <v>162</v>
      </c>
      <c r="Q41" s="20" t="s">
        <v>162</v>
      </c>
      <c r="R41" s="20" t="s">
        <v>162</v>
      </c>
      <c r="S41" s="20" t="s">
        <v>162</v>
      </c>
      <c r="T41" s="20" t="s">
        <v>162</v>
      </c>
      <c r="U41" s="20" t="s">
        <v>162</v>
      </c>
      <c r="V41" s="20" t="s">
        <v>162</v>
      </c>
      <c r="W41" s="20" t="s">
        <v>162</v>
      </c>
      <c r="X41" s="20" t="s">
        <v>162</v>
      </c>
    </row>
    <row r="42" spans="1:24" ht="15.75" x14ac:dyDescent="0.25">
      <c r="A42" s="4" t="s">
        <v>42</v>
      </c>
      <c r="B42" s="4"/>
      <c r="C42" s="40" t="s">
        <v>43</v>
      </c>
      <c r="D42" s="2"/>
      <c r="E42" s="2"/>
      <c r="F42" s="20">
        <v>546.09485639847185</v>
      </c>
      <c r="G42" s="20">
        <v>537.31391680171305</v>
      </c>
      <c r="H42" s="20">
        <v>510.85786503003408</v>
      </c>
      <c r="I42" s="20">
        <v>533.2451324885302</v>
      </c>
      <c r="J42" s="20">
        <v>548.12463095379644</v>
      </c>
      <c r="K42" s="20">
        <v>597.79391360170507</v>
      </c>
      <c r="L42" s="20">
        <v>595.50903065425541</v>
      </c>
      <c r="M42" s="20">
        <v>321.67750327058434</v>
      </c>
      <c r="N42" s="20" t="s">
        <v>162</v>
      </c>
      <c r="O42" s="20" t="s">
        <v>162</v>
      </c>
      <c r="P42" s="20" t="s">
        <v>162</v>
      </c>
      <c r="Q42" s="20" t="s">
        <v>162</v>
      </c>
      <c r="R42" s="20" t="s">
        <v>162</v>
      </c>
      <c r="S42" s="20" t="s">
        <v>162</v>
      </c>
      <c r="T42" s="20" t="s">
        <v>162</v>
      </c>
      <c r="U42" s="20" t="s">
        <v>162</v>
      </c>
      <c r="V42" s="20" t="s">
        <v>162</v>
      </c>
      <c r="W42" s="20" t="s">
        <v>162</v>
      </c>
      <c r="X42" s="20" t="s">
        <v>162</v>
      </c>
    </row>
    <row r="43" spans="1:24" ht="15.75" x14ac:dyDescent="0.25">
      <c r="A43" s="4" t="s">
        <v>44</v>
      </c>
      <c r="B43" s="4"/>
      <c r="C43" s="40" t="s">
        <v>167</v>
      </c>
      <c r="D43" s="2"/>
      <c r="E43" s="2"/>
      <c r="F43" s="20">
        <v>389.83180695752731</v>
      </c>
      <c r="G43" s="20">
        <v>378.38136413835491</v>
      </c>
      <c r="H43" s="20">
        <v>366.71024387683519</v>
      </c>
      <c r="I43" s="20">
        <v>385.61842414852464</v>
      </c>
      <c r="J43" s="20">
        <v>394.82847999755006</v>
      </c>
      <c r="K43" s="20">
        <v>433.2762605157489</v>
      </c>
      <c r="L43" s="20">
        <v>421.94127887597574</v>
      </c>
      <c r="M43" s="20">
        <v>226.83582419713261</v>
      </c>
      <c r="N43" s="20" t="s">
        <v>162</v>
      </c>
      <c r="O43" s="20" t="s">
        <v>162</v>
      </c>
      <c r="P43" s="20" t="s">
        <v>162</v>
      </c>
      <c r="Q43" s="20" t="s">
        <v>162</v>
      </c>
      <c r="R43" s="20" t="s">
        <v>162</v>
      </c>
      <c r="S43" s="20" t="s">
        <v>162</v>
      </c>
      <c r="T43" s="20" t="s">
        <v>162</v>
      </c>
      <c r="U43" s="20" t="s">
        <v>162</v>
      </c>
      <c r="V43" s="20" t="s">
        <v>162</v>
      </c>
      <c r="W43" s="20" t="s">
        <v>162</v>
      </c>
      <c r="X43" s="20" t="s">
        <v>162</v>
      </c>
    </row>
    <row r="44" spans="1:24" ht="15.75" x14ac:dyDescent="0.25">
      <c r="A44" s="4" t="s">
        <v>45</v>
      </c>
      <c r="B44" s="4"/>
      <c r="C44" s="40" t="s">
        <v>46</v>
      </c>
      <c r="D44" s="2"/>
      <c r="E44" s="2"/>
      <c r="F44" s="20">
        <v>765.96442738333758</v>
      </c>
      <c r="G44" s="20">
        <v>768.23687155695507</v>
      </c>
      <c r="H44" s="20">
        <v>753.30909367641129</v>
      </c>
      <c r="I44" s="20">
        <v>804.94781750787115</v>
      </c>
      <c r="J44" s="20">
        <v>809.42502441214833</v>
      </c>
      <c r="K44" s="20">
        <v>899.60392684807277</v>
      </c>
      <c r="L44" s="20">
        <v>917.7839869448394</v>
      </c>
      <c r="M44" s="20">
        <v>500.79152454495949</v>
      </c>
      <c r="N44" s="20" t="s">
        <v>162</v>
      </c>
      <c r="O44" s="20" t="s">
        <v>162</v>
      </c>
      <c r="P44" s="20" t="s">
        <v>162</v>
      </c>
      <c r="Q44" s="20" t="s">
        <v>162</v>
      </c>
      <c r="R44" s="20" t="s">
        <v>162</v>
      </c>
      <c r="S44" s="20" t="s">
        <v>162</v>
      </c>
      <c r="T44" s="20" t="s">
        <v>162</v>
      </c>
      <c r="U44" s="20" t="s">
        <v>162</v>
      </c>
      <c r="V44" s="20" t="s">
        <v>162</v>
      </c>
      <c r="W44" s="20" t="s">
        <v>162</v>
      </c>
      <c r="X44" s="20" t="s">
        <v>162</v>
      </c>
    </row>
    <row r="45" spans="1:24" ht="15.75" x14ac:dyDescent="0.25">
      <c r="A45" s="4" t="s">
        <v>47</v>
      </c>
      <c r="B45" s="4"/>
      <c r="C45" s="40" t="s">
        <v>168</v>
      </c>
      <c r="D45" s="2"/>
      <c r="E45" s="2"/>
      <c r="F45" s="20">
        <v>627.6816818894855</v>
      </c>
      <c r="G45" s="20">
        <v>596.77616527196017</v>
      </c>
      <c r="H45" s="20">
        <v>556.28605238795035</v>
      </c>
      <c r="I45" s="20">
        <v>551.32296167866207</v>
      </c>
      <c r="J45" s="20">
        <v>539.76737605983715</v>
      </c>
      <c r="K45" s="20">
        <v>579.71026569596802</v>
      </c>
      <c r="L45" s="20">
        <v>537.01715877662446</v>
      </c>
      <c r="M45" s="20">
        <v>287.01350193817268</v>
      </c>
      <c r="N45" s="20" t="s">
        <v>162</v>
      </c>
      <c r="O45" s="20" t="s">
        <v>162</v>
      </c>
      <c r="P45" s="20" t="s">
        <v>162</v>
      </c>
      <c r="Q45" s="20" t="s">
        <v>162</v>
      </c>
      <c r="R45" s="20" t="s">
        <v>162</v>
      </c>
      <c r="S45" s="20" t="s">
        <v>162</v>
      </c>
      <c r="T45" s="20" t="s">
        <v>162</v>
      </c>
      <c r="U45" s="20" t="s">
        <v>162</v>
      </c>
      <c r="V45" s="20" t="s">
        <v>162</v>
      </c>
      <c r="W45" s="20" t="s">
        <v>162</v>
      </c>
      <c r="X45" s="20" t="s">
        <v>162</v>
      </c>
    </row>
    <row r="46" spans="1:24" ht="15.75" x14ac:dyDescent="0.25">
      <c r="A46" s="4" t="s">
        <v>48</v>
      </c>
      <c r="B46" s="4"/>
      <c r="C46" s="40" t="s">
        <v>169</v>
      </c>
      <c r="D46" s="2"/>
      <c r="E46" s="2"/>
      <c r="F46" s="20">
        <v>496.94367089649313</v>
      </c>
      <c r="G46" s="20">
        <v>465.68967684663284</v>
      </c>
      <c r="H46" s="20">
        <v>432.19637518583772</v>
      </c>
      <c r="I46" s="20">
        <v>436.68633273099931</v>
      </c>
      <c r="J46" s="20">
        <v>429.5149718598372</v>
      </c>
      <c r="K46" s="20">
        <v>460.36622912997927</v>
      </c>
      <c r="L46" s="20">
        <v>420.44335936182722</v>
      </c>
      <c r="M46" s="20">
        <v>226.40240476112911</v>
      </c>
      <c r="N46" s="20" t="s">
        <v>162</v>
      </c>
      <c r="O46" s="20" t="s">
        <v>162</v>
      </c>
      <c r="P46" s="20" t="s">
        <v>162</v>
      </c>
      <c r="Q46" s="20" t="s">
        <v>162</v>
      </c>
      <c r="R46" s="20" t="s">
        <v>162</v>
      </c>
      <c r="S46" s="20" t="s">
        <v>162</v>
      </c>
      <c r="T46" s="20" t="s">
        <v>162</v>
      </c>
      <c r="U46" s="20" t="s">
        <v>162</v>
      </c>
      <c r="V46" s="20" t="s">
        <v>162</v>
      </c>
      <c r="W46" s="20" t="s">
        <v>162</v>
      </c>
      <c r="X46" s="20" t="s">
        <v>162</v>
      </c>
    </row>
    <row r="47" spans="1:24" ht="15.75" x14ac:dyDescent="0.25">
      <c r="A47" s="10"/>
      <c r="B47" s="43"/>
      <c r="C47" s="2"/>
      <c r="D47" s="9"/>
      <c r="E47" s="9"/>
      <c r="F47" s="20" t="s">
        <v>162</v>
      </c>
      <c r="G47" s="20" t="s">
        <v>162</v>
      </c>
      <c r="H47" s="20" t="s">
        <v>162</v>
      </c>
      <c r="I47" s="20"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20">
        <v>316.95756736627794</v>
      </c>
      <c r="G48" s="20">
        <v>308.60539907022252</v>
      </c>
      <c r="H48" s="20">
        <v>286.63861129271362</v>
      </c>
      <c r="I48" s="20">
        <v>300.51282752247715</v>
      </c>
      <c r="J48" s="20">
        <v>307.65925951729855</v>
      </c>
      <c r="K48" s="20">
        <v>330.10008999207002</v>
      </c>
      <c r="L48" s="20">
        <v>322.28189425668427</v>
      </c>
      <c r="M48" s="20">
        <v>176.0636220593974</v>
      </c>
      <c r="N48" s="20" t="s">
        <v>162</v>
      </c>
      <c r="O48" s="20" t="s">
        <v>162</v>
      </c>
      <c r="P48" s="20" t="s">
        <v>162</v>
      </c>
      <c r="Q48" s="20" t="s">
        <v>162</v>
      </c>
      <c r="R48" s="20" t="s">
        <v>162</v>
      </c>
      <c r="S48" s="20" t="s">
        <v>162</v>
      </c>
      <c r="T48" s="20" t="s">
        <v>162</v>
      </c>
      <c r="U48" s="20" t="s">
        <v>162</v>
      </c>
      <c r="V48" s="20" t="s">
        <v>162</v>
      </c>
      <c r="W48" s="20" t="s">
        <v>162</v>
      </c>
      <c r="X48" s="20" t="s">
        <v>162</v>
      </c>
    </row>
    <row r="49" spans="1:24" ht="15.75" x14ac:dyDescent="0.25">
      <c r="A49" s="4">
        <v>923</v>
      </c>
      <c r="B49" s="1"/>
      <c r="C49" s="40" t="s">
        <v>50</v>
      </c>
      <c r="D49" s="2"/>
      <c r="E49" s="2"/>
      <c r="F49" s="20">
        <v>511.3563599962049</v>
      </c>
      <c r="G49" s="20">
        <v>504.58098760292057</v>
      </c>
      <c r="H49" s="20">
        <v>482.67019009194382</v>
      </c>
      <c r="I49" s="20">
        <v>502.31760551630543</v>
      </c>
      <c r="J49" s="20">
        <v>517.30909043337897</v>
      </c>
      <c r="K49" s="20">
        <v>565.34880251095046</v>
      </c>
      <c r="L49" s="20">
        <v>562.35434465512139</v>
      </c>
      <c r="M49" s="20">
        <v>307.08393235449097</v>
      </c>
      <c r="N49" s="20" t="s">
        <v>162</v>
      </c>
      <c r="O49" s="20" t="s">
        <v>162</v>
      </c>
      <c r="P49" s="20" t="s">
        <v>162</v>
      </c>
      <c r="Q49" s="20" t="s">
        <v>162</v>
      </c>
      <c r="R49" s="20" t="s">
        <v>162</v>
      </c>
      <c r="S49" s="20" t="s">
        <v>162</v>
      </c>
      <c r="T49" s="20" t="s">
        <v>162</v>
      </c>
      <c r="U49" s="20" t="s">
        <v>162</v>
      </c>
      <c r="V49" s="20" t="s">
        <v>162</v>
      </c>
      <c r="W49" s="20" t="s">
        <v>162</v>
      </c>
      <c r="X49" s="20" t="s">
        <v>162</v>
      </c>
    </row>
    <row r="50" spans="1:24" ht="15.75" x14ac:dyDescent="0.25">
      <c r="A50" s="73">
        <v>922</v>
      </c>
      <c r="B50" s="73"/>
      <c r="C50" s="69" t="s">
        <v>51</v>
      </c>
      <c r="D50" s="69"/>
      <c r="E50" s="69"/>
      <c r="F50" s="74"/>
      <c r="G50" s="74"/>
      <c r="H50" s="74"/>
      <c r="I50" s="74"/>
      <c r="J50" s="71"/>
      <c r="K50" s="71"/>
      <c r="L50" s="71"/>
      <c r="M50" s="71"/>
      <c r="N50" s="71"/>
      <c r="O50" s="71"/>
      <c r="P50" s="71"/>
      <c r="Q50" s="71"/>
      <c r="R50" s="71"/>
      <c r="S50" s="71"/>
      <c r="T50" s="71"/>
      <c r="U50" s="71"/>
      <c r="V50" s="71"/>
      <c r="W50" s="71"/>
      <c r="X50" s="71"/>
    </row>
  </sheetData>
  <conditionalFormatting sqref="L4:X4">
    <cfRule type="cellIs" dxfId="208" priority="14" stopIfTrue="1" operator="equal">
      <formula>TRUE</formula>
    </cfRule>
    <cfRule type="cellIs" dxfId="207" priority="15" stopIfTrue="1" operator="notEqual">
      <formula>TRUE</formula>
    </cfRule>
  </conditionalFormatting>
  <conditionalFormatting sqref="F2:X2">
    <cfRule type="cellIs" dxfId="206" priority="16" stopIfTrue="1" operator="equal">
      <formula>FALSE</formula>
    </cfRule>
  </conditionalFormatting>
  <conditionalFormatting sqref="F6:V6">
    <cfRule type="cellIs" dxfId="205" priority="10" stopIfTrue="1" operator="equal">
      <formula>TRUE</formula>
    </cfRule>
    <cfRule type="cellIs" dxfId="204" priority="11" stopIfTrue="1" operator="equal">
      <formula>FALSE</formula>
    </cfRule>
  </conditionalFormatting>
  <conditionalFormatting sqref="L29:X29">
    <cfRule type="cellIs" dxfId="203" priority="7" stopIfTrue="1" operator="equal">
      <formula>TRUE</formula>
    </cfRule>
    <cfRule type="cellIs" dxfId="202" priority="8" stopIfTrue="1" operator="notEqual">
      <formula>TRUE</formula>
    </cfRule>
  </conditionalFormatting>
  <conditionalFormatting sqref="F27:X27">
    <cfRule type="cellIs" dxfId="201" priority="9" stopIfTrue="1" operator="equal">
      <formula>FALSE</formula>
    </cfRule>
  </conditionalFormatting>
  <conditionalFormatting sqref="J31:X31">
    <cfRule type="cellIs" dxfId="200" priority="3" stopIfTrue="1" operator="equal">
      <formula>TRUE</formula>
    </cfRule>
    <cfRule type="cellIs" dxfId="199" priority="4" stopIfTrue="1" operator="equal">
      <formula>FALSE</formula>
    </cfRule>
  </conditionalFormatting>
  <conditionalFormatting sqref="F31:I31">
    <cfRule type="cellIs" dxfId="198" priority="1" stopIfTrue="1" operator="equal">
      <formula>TRUE</formula>
    </cfRule>
    <cfRule type="cellIs" dxfId="197" priority="2" stopIfTrue="1" operator="equal">
      <formula>FALSE</formula>
    </cfRule>
  </conditionalFormatting>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G1" sqref="G1"/>
    </sheetView>
  </sheetViews>
  <sheetFormatPr defaultRowHeight="15" x14ac:dyDescent="0.2"/>
  <cols>
    <col min="1" max="4" width="8.88671875" style="30"/>
    <col min="5" max="5" width="23.21875" style="30" customWidth="1"/>
    <col min="6" max="16384" width="8.88671875" style="30"/>
  </cols>
  <sheetData>
    <row r="1" spans="1:24" s="2" customFormat="1" ht="39" customHeight="1" x14ac:dyDescent="0.25">
      <c r="A1" s="17" t="s">
        <v>96</v>
      </c>
      <c r="B1" s="17"/>
      <c r="C1" s="17"/>
      <c r="D1" s="17"/>
      <c r="E1" s="17"/>
      <c r="G1" s="4"/>
      <c r="H1" s="4"/>
    </row>
    <row r="2" spans="1:24" s="5" customFormat="1" ht="33.75" customHeight="1" x14ac:dyDescent="0.2">
      <c r="A2" s="79" t="s">
        <v>2</v>
      </c>
      <c r="B2" s="8"/>
      <c r="C2" s="9"/>
      <c r="D2" s="9"/>
      <c r="E2" s="9"/>
      <c r="F2" s="9"/>
      <c r="G2" s="9"/>
      <c r="H2" s="9"/>
      <c r="I2" s="9"/>
      <c r="J2" s="9"/>
      <c r="K2" s="9"/>
      <c r="L2" s="9"/>
      <c r="M2" s="9"/>
      <c r="N2" s="9"/>
      <c r="O2" s="9"/>
      <c r="P2" s="9"/>
      <c r="Q2" s="9"/>
      <c r="R2" s="9"/>
      <c r="S2" s="9"/>
      <c r="T2" s="9"/>
      <c r="U2" s="9"/>
      <c r="V2" s="9"/>
      <c r="W2" s="9"/>
      <c r="X2" s="9"/>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53"/>
      <c r="G5" s="53"/>
      <c r="H5" s="53"/>
      <c r="I5" s="53"/>
      <c r="J5" s="20">
        <f t="shared" ref="J5:X5" si="0">SUM(J11,J23:J24,J7)</f>
        <v>4216.9707421205239</v>
      </c>
      <c r="K5" s="20">
        <f t="shared" si="0"/>
        <v>4560.3279730823833</v>
      </c>
      <c r="L5" s="20">
        <f t="shared" si="0"/>
        <v>4550.8799907039584</v>
      </c>
      <c r="M5" s="20">
        <f t="shared" si="0"/>
        <v>4864.9706290727363</v>
      </c>
      <c r="N5" s="20">
        <f t="shared" si="0"/>
        <v>4855.6777992951511</v>
      </c>
      <c r="O5" s="20">
        <f t="shared" si="0"/>
        <v>4532.1900443650766</v>
      </c>
      <c r="P5" s="20">
        <f t="shared" si="0"/>
        <v>4574.2510630700244</v>
      </c>
      <c r="Q5" s="20">
        <f t="shared" si="0"/>
        <v>5056.8584049752217</v>
      </c>
      <c r="R5" s="20">
        <f t="shared" si="0"/>
        <v>5098.7516794821613</v>
      </c>
      <c r="S5" s="20">
        <f t="shared" si="0"/>
        <v>4984.9200626353158</v>
      </c>
      <c r="T5" s="20">
        <f t="shared" si="0"/>
        <v>4635.0118573493264</v>
      </c>
      <c r="U5" s="20">
        <f t="shared" si="0"/>
        <v>4084.933382049473</v>
      </c>
      <c r="V5" s="20">
        <f t="shared" si="0"/>
        <v>2514.2964067057464</v>
      </c>
      <c r="W5" s="20">
        <f t="shared" si="0"/>
        <v>995.09117951016992</v>
      </c>
      <c r="X5" s="20">
        <f t="shared" si="0"/>
        <v>389.36996927216734</v>
      </c>
    </row>
    <row r="6" spans="1:24" s="5" customFormat="1" ht="15.75" x14ac:dyDescent="0.25">
      <c r="A6" s="94"/>
      <c r="B6" s="17"/>
      <c r="C6" s="18"/>
      <c r="D6" s="18"/>
      <c r="E6" s="18"/>
      <c r="F6" s="56"/>
      <c r="G6" s="56"/>
      <c r="H6" s="56"/>
      <c r="I6" s="56"/>
      <c r="J6" s="64"/>
      <c r="K6" s="64"/>
      <c r="L6" s="64"/>
      <c r="M6" s="64"/>
      <c r="N6" s="64"/>
      <c r="O6" s="64"/>
      <c r="P6" s="64"/>
      <c r="Q6" s="64"/>
      <c r="R6" s="64"/>
      <c r="S6" s="64"/>
      <c r="T6" s="64"/>
      <c r="U6" s="64"/>
      <c r="V6" s="64"/>
      <c r="W6" s="64"/>
      <c r="X6" s="64"/>
    </row>
    <row r="7" spans="1:24" s="5" customFormat="1" ht="15.75" x14ac:dyDescent="0.25">
      <c r="A7" s="4"/>
      <c r="B7" s="4"/>
      <c r="C7" s="2" t="s">
        <v>33</v>
      </c>
      <c r="D7" s="2"/>
      <c r="E7" s="2"/>
      <c r="F7" s="65"/>
      <c r="G7" s="65"/>
      <c r="H7" s="65"/>
      <c r="I7" s="65"/>
      <c r="J7" s="23">
        <f>'2000-01'!$X7</f>
        <v>0.64347736164575253</v>
      </c>
      <c r="K7" s="23">
        <f>'2001-02'!$X7</f>
        <v>0.67738802553358979</v>
      </c>
      <c r="L7" s="23">
        <f>'2002-03'!$X7</f>
        <v>0.42366642954147526</v>
      </c>
      <c r="M7" s="23">
        <f>'2003-04'!$X7</f>
        <v>0.44918446391426786</v>
      </c>
      <c r="N7" s="23">
        <f>'2004-05'!$X7</f>
        <v>0.41982480028964086</v>
      </c>
      <c r="O7" s="23">
        <f>'2005-06'!$X7</f>
        <v>0.22464273837186483</v>
      </c>
      <c r="P7" s="23">
        <f>'2006-07'!$X7</f>
        <v>0.145297438882698</v>
      </c>
      <c r="Q7" s="23">
        <f>'2007-08'!$X7</f>
        <v>0.18999803927442677</v>
      </c>
      <c r="R7" s="23">
        <f>'2008-09'!$X7</f>
        <v>0.20357270737624511</v>
      </c>
      <c r="S7" s="23">
        <f>'2009-10'!$X7</f>
        <v>0.19478717907812096</v>
      </c>
      <c r="T7" s="23">
        <f>'2010-11'!$X7</f>
        <v>0.15441314154887517</v>
      </c>
      <c r="U7" s="23">
        <f>'2011-12'!$X7</f>
        <v>0.1457477355367309</v>
      </c>
      <c r="V7" s="23">
        <f>'2012-13'!$X7</f>
        <v>4.8567462167839671E-2</v>
      </c>
      <c r="W7" s="23">
        <f>'2013-14'!$X7</f>
        <v>4.0026957885482592E-2</v>
      </c>
      <c r="X7" s="23">
        <f>'2014-15'!$X7</f>
        <v>2.3711538979907864E-2</v>
      </c>
    </row>
    <row r="8" spans="1:24" s="5" customFormat="1" ht="15.75" x14ac:dyDescent="0.25">
      <c r="A8" s="8"/>
      <c r="B8" s="25"/>
      <c r="C8" s="18"/>
      <c r="D8" s="26"/>
      <c r="E8" s="26"/>
      <c r="F8" s="55"/>
      <c r="G8" s="55"/>
      <c r="H8" s="55"/>
      <c r="I8" s="55"/>
      <c r="J8" s="20"/>
      <c r="K8" s="20"/>
      <c r="L8" s="20"/>
      <c r="M8" s="20"/>
      <c r="N8" s="20"/>
      <c r="O8" s="20"/>
      <c r="P8" s="20"/>
      <c r="Q8" s="20"/>
      <c r="R8" s="20"/>
      <c r="S8" s="20"/>
      <c r="T8" s="20"/>
      <c r="U8" s="20"/>
      <c r="V8" s="20"/>
      <c r="W8" s="20"/>
      <c r="X8" s="20"/>
    </row>
    <row r="9" spans="1:24" s="5" customFormat="1" ht="15.75" x14ac:dyDescent="0.25">
      <c r="A9" s="94">
        <v>941</v>
      </c>
      <c r="B9" s="17"/>
      <c r="C9" s="18" t="s">
        <v>34</v>
      </c>
      <c r="D9" s="18"/>
      <c r="E9" s="18"/>
      <c r="F9" s="56"/>
      <c r="G9" s="56"/>
      <c r="H9" s="56"/>
      <c r="I9" s="56"/>
      <c r="J9" s="20">
        <f t="shared" ref="J9:X9" si="1">SUM(J11,J23)</f>
        <v>3753.1326942528513</v>
      </c>
      <c r="K9" s="20">
        <f t="shared" si="1"/>
        <v>4059.4322965846914</v>
      </c>
      <c r="L9" s="20">
        <f t="shared" si="1"/>
        <v>4041.0591761770274</v>
      </c>
      <c r="M9" s="20">
        <f t="shared" si="1"/>
        <v>4321.7112268888059</v>
      </c>
      <c r="N9" s="20">
        <f t="shared" si="1"/>
        <v>4310.1563411132865</v>
      </c>
      <c r="O9" s="20">
        <f t="shared" si="1"/>
        <v>4021.3018307476132</v>
      </c>
      <c r="P9" s="20">
        <f t="shared" si="1"/>
        <v>4060.1741153102334</v>
      </c>
      <c r="Q9" s="20">
        <f t="shared" si="1"/>
        <v>4493.387327413514</v>
      </c>
      <c r="R9" s="20">
        <f t="shared" si="1"/>
        <v>4538.1269736476397</v>
      </c>
      <c r="S9" s="20">
        <f t="shared" si="1"/>
        <v>4444.9568683549878</v>
      </c>
      <c r="T9" s="20">
        <f t="shared" si="1"/>
        <v>4141.5335017750112</v>
      </c>
      <c r="U9" s="20">
        <f t="shared" si="1"/>
        <v>3649.8907167475591</v>
      </c>
      <c r="V9" s="20">
        <f t="shared" si="1"/>
        <v>2246.8646966897682</v>
      </c>
      <c r="W9" s="20">
        <f t="shared" si="1"/>
        <v>896.65411412920139</v>
      </c>
      <c r="X9" s="20">
        <f t="shared" si="1"/>
        <v>349.64312486794239</v>
      </c>
    </row>
    <row r="10" spans="1:24" s="5" customFormat="1" ht="15.75" x14ac:dyDescent="0.25">
      <c r="A10" s="8"/>
      <c r="B10" s="25"/>
      <c r="C10" s="26"/>
      <c r="D10" s="26"/>
      <c r="E10" s="26"/>
      <c r="F10" s="55"/>
      <c r="G10" s="55"/>
      <c r="H10" s="55"/>
      <c r="I10" s="55"/>
      <c r="J10" s="20"/>
      <c r="K10" s="20"/>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56"/>
      <c r="G11" s="56"/>
      <c r="H11" s="56"/>
      <c r="I11" s="56"/>
      <c r="J11" s="20">
        <f t="shared" ref="J11:X11" si="2">SUM(J13:J21)</f>
        <v>3477.9699705763242</v>
      </c>
      <c r="K11" s="20">
        <f t="shared" si="2"/>
        <v>3762.7618818999954</v>
      </c>
      <c r="L11" s="20">
        <f t="shared" si="2"/>
        <v>3740.8624659098978</v>
      </c>
      <c r="M11" s="20">
        <f t="shared" si="2"/>
        <v>4003.8841875284397</v>
      </c>
      <c r="N11" s="20">
        <f t="shared" si="2"/>
        <v>3995.3616177668996</v>
      </c>
      <c r="O11" s="20">
        <f t="shared" si="2"/>
        <v>3729.124618449132</v>
      </c>
      <c r="P11" s="20">
        <f t="shared" si="2"/>
        <v>3767.1314075266459</v>
      </c>
      <c r="Q11" s="20">
        <f t="shared" si="2"/>
        <v>4173.7682119120936</v>
      </c>
      <c r="R11" s="20">
        <f t="shared" si="2"/>
        <v>4220.1508737580389</v>
      </c>
      <c r="S11" s="20">
        <f t="shared" si="2"/>
        <v>4136.9025242825919</v>
      </c>
      <c r="T11" s="20">
        <f t="shared" si="2"/>
        <v>3856.569066139225</v>
      </c>
      <c r="U11" s="20">
        <f t="shared" si="2"/>
        <v>3399.4284841757208</v>
      </c>
      <c r="V11" s="20">
        <f t="shared" si="2"/>
        <v>2092.1040752119407</v>
      </c>
      <c r="W11" s="20">
        <f t="shared" si="2"/>
        <v>825.31246598568043</v>
      </c>
      <c r="X11" s="20">
        <f t="shared" si="2"/>
        <v>320.93721786389358</v>
      </c>
    </row>
    <row r="12" spans="1:24" s="5" customFormat="1" ht="15.75" x14ac:dyDescent="0.25">
      <c r="A12" s="10"/>
      <c r="B12" s="43"/>
      <c r="C12" s="25"/>
      <c r="D12" s="9"/>
      <c r="E12" s="9"/>
      <c r="F12" s="55"/>
      <c r="G12" s="55"/>
      <c r="H12" s="55"/>
      <c r="I12" s="55"/>
      <c r="J12" s="20"/>
      <c r="K12" s="20"/>
      <c r="L12" s="20"/>
      <c r="M12" s="20"/>
      <c r="N12" s="20"/>
      <c r="O12" s="20"/>
      <c r="P12" s="20"/>
      <c r="Q12" s="20"/>
      <c r="R12" s="20"/>
      <c r="S12" s="20"/>
      <c r="T12" s="20"/>
      <c r="U12" s="20"/>
      <c r="V12" s="20"/>
      <c r="W12" s="20"/>
      <c r="X12" s="20"/>
    </row>
    <row r="13" spans="1:24" s="5" customFormat="1" ht="15.75" x14ac:dyDescent="0.25">
      <c r="A13" s="4" t="s">
        <v>36</v>
      </c>
      <c r="B13" s="4"/>
      <c r="C13" s="40" t="s">
        <v>164</v>
      </c>
      <c r="D13" s="2"/>
      <c r="E13" s="2"/>
      <c r="F13" s="66"/>
      <c r="G13" s="66"/>
      <c r="H13" s="66"/>
      <c r="I13" s="66"/>
      <c r="J13" s="20">
        <v>238.67912653511775</v>
      </c>
      <c r="K13" s="20">
        <v>263.62870124568548</v>
      </c>
      <c r="L13" s="20">
        <v>272.67029521378964</v>
      </c>
      <c r="M13" s="20">
        <v>291.16843951228526</v>
      </c>
      <c r="N13" s="20">
        <v>283.77993895443672</v>
      </c>
      <c r="O13" s="20">
        <v>258.92415210314857</v>
      </c>
      <c r="P13" s="20">
        <v>255.5301018032923</v>
      </c>
      <c r="Q13" s="20">
        <v>275.58046396367718</v>
      </c>
      <c r="R13" s="20">
        <v>269.9745685211762</v>
      </c>
      <c r="S13" s="20">
        <v>256.17004281033292</v>
      </c>
      <c r="T13" s="20">
        <v>231.03003245856789</v>
      </c>
      <c r="U13" s="20">
        <v>202.75458240150965</v>
      </c>
      <c r="V13" s="20">
        <v>118.68567322265748</v>
      </c>
      <c r="W13" s="20">
        <v>46.714159667234497</v>
      </c>
      <c r="X13" s="20">
        <v>19.943144419690015</v>
      </c>
    </row>
    <row r="14" spans="1:24" s="5" customFormat="1" ht="15.75" x14ac:dyDescent="0.25">
      <c r="A14" s="4" t="s">
        <v>37</v>
      </c>
      <c r="B14" s="4"/>
      <c r="C14" s="40" t="s">
        <v>166</v>
      </c>
      <c r="D14" s="2"/>
      <c r="E14" s="2"/>
      <c r="F14" s="66"/>
      <c r="G14" s="66"/>
      <c r="H14" s="66"/>
      <c r="I14" s="66"/>
      <c r="J14" s="20">
        <v>676.70863569718381</v>
      </c>
      <c r="K14" s="20">
        <v>726.07358302749344</v>
      </c>
      <c r="L14" s="20">
        <v>736.76482033621039</v>
      </c>
      <c r="M14" s="20">
        <v>785.44210765490823</v>
      </c>
      <c r="N14" s="20">
        <v>783.14708825259368</v>
      </c>
      <c r="O14" s="20">
        <v>724.32219273065334</v>
      </c>
      <c r="P14" s="20">
        <v>727.23262050676783</v>
      </c>
      <c r="Q14" s="20">
        <v>794.9024449300714</v>
      </c>
      <c r="R14" s="20">
        <v>793.64933938683191</v>
      </c>
      <c r="S14" s="20">
        <v>773.93257796631781</v>
      </c>
      <c r="T14" s="20">
        <v>715.94995451425814</v>
      </c>
      <c r="U14" s="20">
        <v>624.08192280821413</v>
      </c>
      <c r="V14" s="20">
        <v>355.54935746215108</v>
      </c>
      <c r="W14" s="20">
        <v>129.49706230653678</v>
      </c>
      <c r="X14" s="20">
        <v>51.495781244997708</v>
      </c>
    </row>
    <row r="15" spans="1:24" s="5" customFormat="1" ht="15.75" x14ac:dyDescent="0.25">
      <c r="A15" s="4" t="s">
        <v>38</v>
      </c>
      <c r="B15" s="4"/>
      <c r="C15" s="40" t="s">
        <v>39</v>
      </c>
      <c r="D15" s="2"/>
      <c r="E15" s="2"/>
      <c r="F15" s="66"/>
      <c r="G15" s="66"/>
      <c r="H15" s="66"/>
      <c r="I15" s="66"/>
      <c r="J15" s="20">
        <v>353.01890059844925</v>
      </c>
      <c r="K15" s="20">
        <v>385.68199427816648</v>
      </c>
      <c r="L15" s="20">
        <v>389.94296833444423</v>
      </c>
      <c r="M15" s="20">
        <v>418.71482336174148</v>
      </c>
      <c r="N15" s="20">
        <v>417.08105400124253</v>
      </c>
      <c r="O15" s="20">
        <v>386.96765633490253</v>
      </c>
      <c r="P15" s="20">
        <v>385.36711564308155</v>
      </c>
      <c r="Q15" s="20">
        <v>425.13830895390197</v>
      </c>
      <c r="R15" s="20">
        <v>427.65982845657527</v>
      </c>
      <c r="S15" s="20">
        <v>417.05775149977632</v>
      </c>
      <c r="T15" s="20">
        <v>391.40463551039477</v>
      </c>
      <c r="U15" s="20">
        <v>338.61750743744165</v>
      </c>
      <c r="V15" s="20">
        <v>196.9009310959147</v>
      </c>
      <c r="W15" s="20">
        <v>65.157154741830439</v>
      </c>
      <c r="X15" s="20">
        <v>25.241906660629304</v>
      </c>
    </row>
    <row r="16" spans="1:24" s="5" customFormat="1" ht="15.75" x14ac:dyDescent="0.25">
      <c r="A16" s="4" t="s">
        <v>40</v>
      </c>
      <c r="B16" s="4"/>
      <c r="C16" s="40" t="s">
        <v>41</v>
      </c>
      <c r="D16" s="2"/>
      <c r="E16" s="2"/>
      <c r="F16" s="66"/>
      <c r="G16" s="66"/>
      <c r="H16" s="66"/>
      <c r="I16" s="66"/>
      <c r="J16" s="20">
        <v>244.85061646782481</v>
      </c>
      <c r="K16" s="20">
        <v>268.81379541875322</v>
      </c>
      <c r="L16" s="20">
        <v>262.74077216580497</v>
      </c>
      <c r="M16" s="20">
        <v>277.99077289374861</v>
      </c>
      <c r="N16" s="20">
        <v>274.62269805306209</v>
      </c>
      <c r="O16" s="20">
        <v>256.6848983340239</v>
      </c>
      <c r="P16" s="20">
        <v>262.64872213688398</v>
      </c>
      <c r="Q16" s="20">
        <v>295.98979921109753</v>
      </c>
      <c r="R16" s="20">
        <v>303.70438942247284</v>
      </c>
      <c r="S16" s="20">
        <v>299.05888368971802</v>
      </c>
      <c r="T16" s="20">
        <v>282.75787487258759</v>
      </c>
      <c r="U16" s="20">
        <v>251.92440106989483</v>
      </c>
      <c r="V16" s="20">
        <v>150.7113111170232</v>
      </c>
      <c r="W16" s="20">
        <v>53.349124435818176</v>
      </c>
      <c r="X16" s="20">
        <v>21.693889487682021</v>
      </c>
    </row>
    <row r="17" spans="1:24" s="5" customFormat="1" ht="15.75" x14ac:dyDescent="0.25">
      <c r="A17" s="4" t="s">
        <v>42</v>
      </c>
      <c r="B17" s="4"/>
      <c r="C17" s="40" t="s">
        <v>43</v>
      </c>
      <c r="D17" s="2"/>
      <c r="E17" s="2"/>
      <c r="F17" s="66"/>
      <c r="G17" s="66"/>
      <c r="H17" s="66"/>
      <c r="I17" s="66"/>
      <c r="J17" s="20">
        <v>370.39159917378259</v>
      </c>
      <c r="K17" s="20">
        <v>405.57036609198718</v>
      </c>
      <c r="L17" s="20">
        <v>406.93276430596393</v>
      </c>
      <c r="M17" s="20">
        <v>432.78984752092447</v>
      </c>
      <c r="N17" s="20">
        <v>428.62529839659646</v>
      </c>
      <c r="O17" s="20">
        <v>396.59783867666806</v>
      </c>
      <c r="P17" s="20">
        <v>396.4005945115905</v>
      </c>
      <c r="Q17" s="20">
        <v>438.37323141140126</v>
      </c>
      <c r="R17" s="20">
        <v>446.46006155104061</v>
      </c>
      <c r="S17" s="20">
        <v>436.40628712476911</v>
      </c>
      <c r="T17" s="20">
        <v>403.30064943062303</v>
      </c>
      <c r="U17" s="20">
        <v>351.89251476382253</v>
      </c>
      <c r="V17" s="20">
        <v>208.84867450602894</v>
      </c>
      <c r="W17" s="20">
        <v>82.366322758483562</v>
      </c>
      <c r="X17" s="20">
        <v>34.913978790640805</v>
      </c>
    </row>
    <row r="18" spans="1:24" s="5" customFormat="1" ht="15.75" x14ac:dyDescent="0.25">
      <c r="A18" s="4" t="s">
        <v>44</v>
      </c>
      <c r="B18" s="4"/>
      <c r="C18" s="40" t="s">
        <v>167</v>
      </c>
      <c r="D18" s="2"/>
      <c r="E18" s="2"/>
      <c r="F18" s="66"/>
      <c r="G18" s="66"/>
      <c r="H18" s="66"/>
      <c r="I18" s="66"/>
      <c r="J18" s="20">
        <v>260.24253303179665</v>
      </c>
      <c r="K18" s="20">
        <v>279.55050258614233</v>
      </c>
      <c r="L18" s="20">
        <v>272.972839082017</v>
      </c>
      <c r="M18" s="20">
        <v>292.32374932046423</v>
      </c>
      <c r="N18" s="20">
        <v>292.54255906810516</v>
      </c>
      <c r="O18" s="20">
        <v>273.76715612462948</v>
      </c>
      <c r="P18" s="20">
        <v>279.74907919558791</v>
      </c>
      <c r="Q18" s="20">
        <v>315.83577670040279</v>
      </c>
      <c r="R18" s="20">
        <v>324.5710323796975</v>
      </c>
      <c r="S18" s="20">
        <v>320.54085408264092</v>
      </c>
      <c r="T18" s="20">
        <v>300.87993750692885</v>
      </c>
      <c r="U18" s="20">
        <v>265.87709909009129</v>
      </c>
      <c r="V18" s="20">
        <v>176.6447528608804</v>
      </c>
      <c r="W18" s="20">
        <v>70.436298130363639</v>
      </c>
      <c r="X18" s="20">
        <v>27.853062109455152</v>
      </c>
    </row>
    <row r="19" spans="1:24" s="5" customFormat="1" ht="15.75" x14ac:dyDescent="0.25">
      <c r="A19" s="4" t="s">
        <v>45</v>
      </c>
      <c r="B19" s="4"/>
      <c r="C19" s="40" t="s">
        <v>46</v>
      </c>
      <c r="D19" s="2"/>
      <c r="E19" s="2"/>
      <c r="F19" s="66"/>
      <c r="G19" s="66"/>
      <c r="H19" s="66"/>
      <c r="I19" s="66"/>
      <c r="J19" s="20">
        <v>655.20223579536651</v>
      </c>
      <c r="K19" s="20">
        <v>711.57657214661958</v>
      </c>
      <c r="L19" s="20">
        <v>735.60655398491781</v>
      </c>
      <c r="M19" s="20">
        <v>803.498005546174</v>
      </c>
      <c r="N19" s="20">
        <v>813.90003621765254</v>
      </c>
      <c r="O19" s="20">
        <v>765.90258569653793</v>
      </c>
      <c r="P19" s="20">
        <v>773.20838492843291</v>
      </c>
      <c r="Q19" s="20">
        <v>855.10934282729613</v>
      </c>
      <c r="R19" s="20">
        <v>860.58637700061081</v>
      </c>
      <c r="S19" s="20">
        <v>847.80980916757721</v>
      </c>
      <c r="T19" s="20">
        <v>788.46827088596865</v>
      </c>
      <c r="U19" s="20">
        <v>706.02289249713567</v>
      </c>
      <c r="V19" s="20">
        <v>473.84013132058976</v>
      </c>
      <c r="W19" s="20">
        <v>218.81017326983147</v>
      </c>
      <c r="X19" s="20">
        <v>75.608535567211348</v>
      </c>
    </row>
    <row r="20" spans="1:24" s="5" customFormat="1" ht="15.75" x14ac:dyDescent="0.25">
      <c r="A20" s="4" t="s">
        <v>47</v>
      </c>
      <c r="B20" s="4"/>
      <c r="C20" s="40" t="s">
        <v>168</v>
      </c>
      <c r="D20" s="2"/>
      <c r="E20" s="2"/>
      <c r="F20" s="66"/>
      <c r="G20" s="66"/>
      <c r="H20" s="66"/>
      <c r="I20" s="66"/>
      <c r="J20" s="20">
        <v>381.08131034220884</v>
      </c>
      <c r="K20" s="20">
        <v>403.16045171988856</v>
      </c>
      <c r="L20" s="20">
        <v>367.14835230891219</v>
      </c>
      <c r="M20" s="20">
        <v>389.09553642572411</v>
      </c>
      <c r="N20" s="20">
        <v>389.84555261433468</v>
      </c>
      <c r="O20" s="20">
        <v>369.63458060869908</v>
      </c>
      <c r="P20" s="20">
        <v>379.95516299762608</v>
      </c>
      <c r="Q20" s="20">
        <v>427.32204828861813</v>
      </c>
      <c r="R20" s="20">
        <v>441.46382061136978</v>
      </c>
      <c r="S20" s="20">
        <v>436.86079229485284</v>
      </c>
      <c r="T20" s="20">
        <v>413.4308775553086</v>
      </c>
      <c r="U20" s="20">
        <v>367.69785007708691</v>
      </c>
      <c r="V20" s="20">
        <v>228.06168959030595</v>
      </c>
      <c r="W20" s="20">
        <v>81.69903967466648</v>
      </c>
      <c r="X20" s="20">
        <v>29.445237139786308</v>
      </c>
    </row>
    <row r="21" spans="1:24" s="5" customFormat="1" ht="15.75" x14ac:dyDescent="0.25">
      <c r="A21" s="4" t="s">
        <v>48</v>
      </c>
      <c r="B21" s="4"/>
      <c r="C21" s="40" t="s">
        <v>169</v>
      </c>
      <c r="D21" s="2"/>
      <c r="E21" s="2"/>
      <c r="F21" s="66"/>
      <c r="G21" s="66"/>
      <c r="H21" s="66"/>
      <c r="I21" s="66"/>
      <c r="J21" s="20">
        <v>297.79501293459418</v>
      </c>
      <c r="K21" s="20">
        <v>318.70591538525878</v>
      </c>
      <c r="L21" s="20">
        <v>296.08310017783793</v>
      </c>
      <c r="M21" s="20">
        <v>312.86090529246928</v>
      </c>
      <c r="N21" s="20">
        <v>311.81739220887596</v>
      </c>
      <c r="O21" s="20">
        <v>296.32355783986884</v>
      </c>
      <c r="P21" s="20">
        <v>307.03962580338282</v>
      </c>
      <c r="Q21" s="20">
        <v>345.5167956256272</v>
      </c>
      <c r="R21" s="20">
        <v>352.08145642826361</v>
      </c>
      <c r="S21" s="20">
        <v>349.06552564660649</v>
      </c>
      <c r="T21" s="20">
        <v>329.3468334045873</v>
      </c>
      <c r="U21" s="20">
        <v>290.55971403052416</v>
      </c>
      <c r="V21" s="20">
        <v>182.86155403638924</v>
      </c>
      <c r="W21" s="20">
        <v>77.283131000915418</v>
      </c>
      <c r="X21" s="20">
        <v>34.741682443800954</v>
      </c>
    </row>
    <row r="22" spans="1:24" s="5" customFormat="1" ht="15.75" x14ac:dyDescent="0.25">
      <c r="A22" s="10"/>
      <c r="B22" s="43"/>
      <c r="C22" s="2"/>
      <c r="D22" s="9"/>
      <c r="E22" s="9"/>
      <c r="F22" s="55"/>
      <c r="G22" s="55"/>
      <c r="H22" s="55"/>
      <c r="I22" s="55"/>
      <c r="J22" s="20"/>
      <c r="K22" s="20"/>
      <c r="L22" s="20"/>
      <c r="M22" s="20"/>
      <c r="N22" s="20"/>
      <c r="O22" s="20"/>
      <c r="P22" s="20"/>
      <c r="Q22" s="20"/>
      <c r="R22" s="20"/>
      <c r="S22" s="20"/>
      <c r="T22" s="20"/>
      <c r="U22" s="20"/>
      <c r="V22" s="20"/>
      <c r="W22" s="20"/>
      <c r="X22" s="20"/>
    </row>
    <row r="23" spans="1:24" s="5" customFormat="1" ht="15.75" x14ac:dyDescent="0.25">
      <c r="A23" s="4">
        <v>924</v>
      </c>
      <c r="B23" s="1"/>
      <c r="C23" s="40" t="s">
        <v>49</v>
      </c>
      <c r="D23" s="2"/>
      <c r="E23" s="2"/>
      <c r="F23" s="56"/>
      <c r="G23" s="56"/>
      <c r="H23" s="56"/>
      <c r="I23" s="56"/>
      <c r="J23" s="20">
        <v>275.16272367652726</v>
      </c>
      <c r="K23" s="20">
        <v>296.67041468469603</v>
      </c>
      <c r="L23" s="20">
        <v>300.19671026712945</v>
      </c>
      <c r="M23" s="20">
        <v>317.82703936036609</v>
      </c>
      <c r="N23" s="20">
        <v>314.7947233463874</v>
      </c>
      <c r="O23" s="20">
        <v>292.17721229848098</v>
      </c>
      <c r="P23" s="20">
        <v>293.04270778358739</v>
      </c>
      <c r="Q23" s="20">
        <v>319.61911550142008</v>
      </c>
      <c r="R23" s="20">
        <v>317.9760998896009</v>
      </c>
      <c r="S23" s="20">
        <v>308.05434407239602</v>
      </c>
      <c r="T23" s="20">
        <v>284.96443563578657</v>
      </c>
      <c r="U23" s="20">
        <v>250.4622325718382</v>
      </c>
      <c r="V23" s="20">
        <v>154.76062147782756</v>
      </c>
      <c r="W23" s="20">
        <v>71.341648143520985</v>
      </c>
      <c r="X23" s="20">
        <v>28.705907004048818</v>
      </c>
    </row>
    <row r="24" spans="1:24" s="5" customFormat="1" ht="15.75" x14ac:dyDescent="0.25">
      <c r="A24" s="4">
        <v>923</v>
      </c>
      <c r="B24" s="1"/>
      <c r="C24" s="68" t="s">
        <v>50</v>
      </c>
      <c r="D24" s="2"/>
      <c r="E24" s="2"/>
      <c r="F24" s="56"/>
      <c r="G24" s="56"/>
      <c r="H24" s="56"/>
      <c r="I24" s="56"/>
      <c r="J24" s="32">
        <v>463.19457050602659</v>
      </c>
      <c r="K24" s="32">
        <v>500.21828847215909</v>
      </c>
      <c r="L24" s="32">
        <v>509.39714809738996</v>
      </c>
      <c r="M24" s="32">
        <v>542.81021772001657</v>
      </c>
      <c r="N24" s="32">
        <v>545.10163338157486</v>
      </c>
      <c r="O24" s="32">
        <v>510.66357087909182</v>
      </c>
      <c r="P24" s="32">
        <v>513.93165032090815</v>
      </c>
      <c r="Q24" s="32">
        <v>563.28107952243329</v>
      </c>
      <c r="R24" s="32">
        <v>560.42113312714537</v>
      </c>
      <c r="S24" s="32">
        <v>539.76840710125043</v>
      </c>
      <c r="T24" s="32">
        <v>493.32394243276661</v>
      </c>
      <c r="U24" s="32">
        <v>434.89691756637757</v>
      </c>
      <c r="V24" s="32">
        <v>267.38314255381067</v>
      </c>
      <c r="W24" s="32">
        <v>98.397038423082975</v>
      </c>
      <c r="X24" s="32">
        <v>39.703132865245053</v>
      </c>
    </row>
    <row r="25" spans="1:24" s="5" customFormat="1" ht="15.75" x14ac:dyDescent="0.25">
      <c r="A25" s="73"/>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17" t="s">
        <v>96</v>
      </c>
      <c r="B26" s="17"/>
      <c r="C26" s="17"/>
      <c r="D26" s="17"/>
      <c r="E26" s="17"/>
      <c r="F26" s="2"/>
      <c r="G26" s="4"/>
      <c r="H26" s="4"/>
      <c r="I26" s="2"/>
      <c r="J26" s="2"/>
      <c r="K26" s="2"/>
      <c r="L26" s="2"/>
      <c r="M26" s="2"/>
      <c r="N26" s="2"/>
      <c r="O26" s="2"/>
      <c r="P26" s="2"/>
      <c r="Q26" s="2"/>
      <c r="R26" s="2"/>
      <c r="S26" s="2"/>
      <c r="T26" s="2"/>
      <c r="U26" s="2"/>
      <c r="V26" s="2"/>
      <c r="W26" s="2"/>
      <c r="X26" s="2"/>
    </row>
    <row r="27" spans="1:24" s="87" customFormat="1" ht="33" customHeight="1" x14ac:dyDescent="0.2">
      <c r="A27" s="79" t="s">
        <v>129</v>
      </c>
      <c r="B27" s="81"/>
      <c r="C27" s="86"/>
      <c r="D27" s="86"/>
      <c r="E27" s="86"/>
      <c r="F27" s="86"/>
      <c r="G27" s="86"/>
      <c r="H27" s="86"/>
      <c r="I27" s="86"/>
      <c r="J27" s="86"/>
      <c r="K27" s="86"/>
      <c r="L27" s="86"/>
      <c r="M27" s="86"/>
      <c r="N27" s="86"/>
      <c r="O27" s="86"/>
      <c r="P27" s="86"/>
      <c r="Q27" s="86"/>
      <c r="R27" s="86"/>
      <c r="S27" s="86"/>
      <c r="T27" s="86"/>
      <c r="U27" s="86"/>
      <c r="V27" s="86"/>
      <c r="W27" s="86"/>
      <c r="X27" s="86"/>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
      <c r="A29" s="35"/>
      <c r="B29" s="35"/>
      <c r="C29" s="35"/>
      <c r="D29" s="35"/>
      <c r="E29" s="35"/>
      <c r="F29" s="35"/>
      <c r="G29" s="35"/>
      <c r="H29" s="35"/>
      <c r="I29" s="35"/>
      <c r="J29" s="35"/>
      <c r="K29" s="35"/>
      <c r="L29" s="52"/>
      <c r="M29" s="52"/>
      <c r="N29" s="52"/>
      <c r="O29" s="52"/>
      <c r="P29" s="52"/>
      <c r="Q29" s="52"/>
      <c r="R29" s="52"/>
      <c r="S29" s="52"/>
      <c r="T29" s="52"/>
      <c r="U29" s="52"/>
      <c r="V29" s="52"/>
      <c r="W29" s="52"/>
      <c r="X29" s="52"/>
    </row>
    <row r="30" spans="1:24" ht="15.75" x14ac:dyDescent="0.25">
      <c r="A30" s="94">
        <v>925</v>
      </c>
      <c r="B30" s="17"/>
      <c r="C30" s="18" t="s">
        <v>32</v>
      </c>
      <c r="D30" s="18"/>
      <c r="E30" s="18"/>
      <c r="F30" s="53" t="s">
        <v>162</v>
      </c>
      <c r="G30" s="53" t="s">
        <v>162</v>
      </c>
      <c r="H30" s="53" t="s">
        <v>162</v>
      </c>
      <c r="I30" s="53" t="s">
        <v>162</v>
      </c>
      <c r="J30" s="20">
        <v>5871.1133236955911</v>
      </c>
      <c r="K30" s="20">
        <v>6254.3197718934425</v>
      </c>
      <c r="L30" s="20">
        <v>6081.3272877285581</v>
      </c>
      <c r="M30" s="20">
        <v>6371.3130475012831</v>
      </c>
      <c r="N30" s="20">
        <v>6164.7386990913019</v>
      </c>
      <c r="O30" s="20">
        <v>5597.6911584331729</v>
      </c>
      <c r="P30" s="20">
        <v>5500.5162083302266</v>
      </c>
      <c r="Q30" s="20">
        <v>5907.9548745228158</v>
      </c>
      <c r="R30" s="20">
        <v>5811.0349766158688</v>
      </c>
      <c r="S30" s="20">
        <v>5538.1298888601696</v>
      </c>
      <c r="T30" s="20">
        <v>5010.7163624250161</v>
      </c>
      <c r="U30" s="20">
        <v>4338.4080966886795</v>
      </c>
      <c r="V30" s="20">
        <v>2627.8942926638697</v>
      </c>
      <c r="W30" s="20">
        <v>1019.0437524641286</v>
      </c>
      <c r="X30" s="20">
        <v>393.26366896488901</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65" t="s">
        <v>162</v>
      </c>
      <c r="G32" s="65" t="s">
        <v>162</v>
      </c>
      <c r="H32" s="65" t="s">
        <v>162</v>
      </c>
      <c r="I32" s="65" t="s">
        <v>162</v>
      </c>
      <c r="J32" s="23">
        <v>0.89588682077388904</v>
      </c>
      <c r="K32" s="23">
        <v>0.92901241891929498</v>
      </c>
      <c r="L32" s="23">
        <v>0.56614417961537145</v>
      </c>
      <c r="M32" s="23">
        <v>0.58826559374672349</v>
      </c>
      <c r="N32" s="23">
        <v>0.53300698690500337</v>
      </c>
      <c r="O32" s="23">
        <v>0.27745541517038635</v>
      </c>
      <c r="P32" s="23">
        <v>0.17471951289590076</v>
      </c>
      <c r="Q32" s="23">
        <v>0.22197573125178835</v>
      </c>
      <c r="R32" s="23">
        <v>0.23201132300835878</v>
      </c>
      <c r="S32" s="23">
        <v>0.21640401147155147</v>
      </c>
      <c r="T32" s="23">
        <v>0.16692955244668448</v>
      </c>
      <c r="U32" s="23">
        <v>0.15479154659049854</v>
      </c>
      <c r="V32" s="23">
        <v>5.0761778245253297E-2</v>
      </c>
      <c r="W32" s="23">
        <v>4.0990436055743325E-2</v>
      </c>
      <c r="X32" s="23">
        <v>2.3948654369706942E-2</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t="s">
        <v>162</v>
      </c>
      <c r="G34" s="56" t="s">
        <v>162</v>
      </c>
      <c r="H34" s="56" t="s">
        <v>162</v>
      </c>
      <c r="I34" s="56" t="s">
        <v>162</v>
      </c>
      <c r="J34" s="20">
        <v>5225.3308629182011</v>
      </c>
      <c r="K34" s="20">
        <v>5567.3600287199743</v>
      </c>
      <c r="L34" s="20">
        <v>5400.0552617538542</v>
      </c>
      <c r="M34" s="20">
        <v>5659.8440621331347</v>
      </c>
      <c r="N34" s="20">
        <v>5472.1480076482594</v>
      </c>
      <c r="O34" s="20">
        <v>4966.6950156589292</v>
      </c>
      <c r="P34" s="20">
        <v>4882.3410044567763</v>
      </c>
      <c r="Q34" s="20">
        <v>5249.6485837913815</v>
      </c>
      <c r="R34" s="20">
        <v>5172.0923531754861</v>
      </c>
      <c r="S34" s="20">
        <v>4938.243377631461</v>
      </c>
      <c r="T34" s="20">
        <v>4477.237668760381</v>
      </c>
      <c r="U34" s="20">
        <v>3876.3705442907226</v>
      </c>
      <c r="V34" s="20">
        <v>2348.3798079937351</v>
      </c>
      <c r="W34" s="20">
        <v>918.23723487771315</v>
      </c>
      <c r="X34" s="20">
        <v>353.1395561166218</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t="s">
        <v>162</v>
      </c>
      <c r="G36" s="56" t="s">
        <v>162</v>
      </c>
      <c r="H36" s="56" t="s">
        <v>162</v>
      </c>
      <c r="I36" s="56" t="s">
        <v>162</v>
      </c>
      <c r="J36" s="20">
        <v>4842.2332243632654</v>
      </c>
      <c r="K36" s="20">
        <v>5160.4876170753823</v>
      </c>
      <c r="L36" s="20">
        <v>4998.9032978341365</v>
      </c>
      <c r="M36" s="20">
        <v>5243.608134494787</v>
      </c>
      <c r="N36" s="20">
        <v>5072.4865610908064</v>
      </c>
      <c r="O36" s="20">
        <v>4605.8280215635868</v>
      </c>
      <c r="P36" s="20">
        <v>4529.9584741426706</v>
      </c>
      <c r="Q36" s="20">
        <v>4876.2358519736435</v>
      </c>
      <c r="R36" s="20">
        <v>4809.6957599815159</v>
      </c>
      <c r="S36" s="20">
        <v>4596.0021884320022</v>
      </c>
      <c r="T36" s="20">
        <v>4169.1746034878752</v>
      </c>
      <c r="U36" s="20">
        <v>3610.3668482502212</v>
      </c>
      <c r="V36" s="20">
        <v>2186.6269801147218</v>
      </c>
      <c r="W36" s="20">
        <v>845.1783410515859</v>
      </c>
      <c r="X36" s="20">
        <v>324.14659004253252</v>
      </c>
    </row>
    <row r="37" spans="1:24" ht="15.75" x14ac:dyDescent="0.25">
      <c r="A37" s="10"/>
      <c r="B37" s="43"/>
      <c r="C37" s="25"/>
      <c r="D37" s="9"/>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66" t="s">
        <v>162</v>
      </c>
      <c r="G38" s="66" t="s">
        <v>162</v>
      </c>
      <c r="H38" s="66" t="s">
        <v>162</v>
      </c>
      <c r="I38" s="66" t="s">
        <v>162</v>
      </c>
      <c r="J38" s="20">
        <v>332.30304063805266</v>
      </c>
      <c r="K38" s="20">
        <v>361.55693370558674</v>
      </c>
      <c r="L38" s="20">
        <v>364.36849801001239</v>
      </c>
      <c r="M38" s="20">
        <v>381.32301695700022</v>
      </c>
      <c r="N38" s="20">
        <v>360.28526685854854</v>
      </c>
      <c r="O38" s="20">
        <v>319.79626245696124</v>
      </c>
      <c r="P38" s="20">
        <v>307.27379133884796</v>
      </c>
      <c r="Q38" s="20">
        <v>321.96213834969802</v>
      </c>
      <c r="R38" s="20">
        <v>307.68936380770475</v>
      </c>
      <c r="S38" s="20">
        <v>284.59894098451917</v>
      </c>
      <c r="T38" s="20">
        <v>249.75685057119844</v>
      </c>
      <c r="U38" s="20">
        <v>215.33573247407938</v>
      </c>
      <c r="V38" s="20">
        <v>124.04798513451173</v>
      </c>
      <c r="W38" s="20">
        <v>47.83860367844872</v>
      </c>
      <c r="X38" s="20">
        <v>20.142575863886915</v>
      </c>
    </row>
    <row r="39" spans="1:24" ht="15.75" x14ac:dyDescent="0.25">
      <c r="A39" s="4" t="s">
        <v>37</v>
      </c>
      <c r="B39" s="4"/>
      <c r="C39" s="40" t="s">
        <v>166</v>
      </c>
      <c r="D39" s="2"/>
      <c r="E39" s="2"/>
      <c r="F39" s="66" t="s">
        <v>162</v>
      </c>
      <c r="G39" s="66" t="s">
        <v>162</v>
      </c>
      <c r="H39" s="66" t="s">
        <v>162</v>
      </c>
      <c r="I39" s="66" t="s">
        <v>162</v>
      </c>
      <c r="J39" s="20">
        <v>942.15334425197909</v>
      </c>
      <c r="K39" s="20">
        <v>995.78284565988849</v>
      </c>
      <c r="L39" s="20">
        <v>984.53662054400866</v>
      </c>
      <c r="M39" s="20">
        <v>1028.6387997192171</v>
      </c>
      <c r="N39" s="20">
        <v>994.27873133020717</v>
      </c>
      <c r="O39" s="20">
        <v>894.60766084739817</v>
      </c>
      <c r="P39" s="20">
        <v>874.49393598418351</v>
      </c>
      <c r="Q39" s="20">
        <v>928.68880205826736</v>
      </c>
      <c r="R39" s="20">
        <v>904.52023559095039</v>
      </c>
      <c r="S39" s="20">
        <v>859.82103787878361</v>
      </c>
      <c r="T39" s="20">
        <v>773.98338174125331</v>
      </c>
      <c r="U39" s="20">
        <v>662.80690862816243</v>
      </c>
      <c r="V39" s="20">
        <v>371.61335662062277</v>
      </c>
      <c r="W39" s="20">
        <v>132.61415136941793</v>
      </c>
      <c r="X39" s="20">
        <v>52.010739057447687</v>
      </c>
    </row>
    <row r="40" spans="1:24" ht="15.75" x14ac:dyDescent="0.25">
      <c r="A40" s="4" t="s">
        <v>38</v>
      </c>
      <c r="B40" s="4"/>
      <c r="C40" s="40" t="s">
        <v>39</v>
      </c>
      <c r="D40" s="2"/>
      <c r="E40" s="2"/>
      <c r="F40" s="66" t="s">
        <v>162</v>
      </c>
      <c r="G40" s="66" t="s">
        <v>162</v>
      </c>
      <c r="H40" s="66" t="s">
        <v>162</v>
      </c>
      <c r="I40" s="66" t="s">
        <v>162</v>
      </c>
      <c r="J40" s="20">
        <v>491.49356198229179</v>
      </c>
      <c r="K40" s="20">
        <v>528.94847403854772</v>
      </c>
      <c r="L40" s="20">
        <v>521.07961950965671</v>
      </c>
      <c r="M40" s="20">
        <v>548.36162860356967</v>
      </c>
      <c r="N40" s="20">
        <v>529.52354347573942</v>
      </c>
      <c r="O40" s="20">
        <v>477.94232087832654</v>
      </c>
      <c r="P40" s="20">
        <v>463.40221306733059</v>
      </c>
      <c r="Q40" s="20">
        <v>496.69137309825447</v>
      </c>
      <c r="R40" s="20">
        <v>487.40287377695893</v>
      </c>
      <c r="S40" s="20">
        <v>463.34143174618481</v>
      </c>
      <c r="T40" s="20">
        <v>423.13108829941956</v>
      </c>
      <c r="U40" s="20">
        <v>359.62910494517928</v>
      </c>
      <c r="V40" s="20">
        <v>205.79706977551777</v>
      </c>
      <c r="W40" s="20">
        <v>66.725535142101208</v>
      </c>
      <c r="X40" s="20">
        <v>25.494325727235598</v>
      </c>
    </row>
    <row r="41" spans="1:24" ht="15.75" x14ac:dyDescent="0.25">
      <c r="A41" s="4" t="s">
        <v>40</v>
      </c>
      <c r="B41" s="4"/>
      <c r="C41" s="40" t="s">
        <v>41</v>
      </c>
      <c r="D41" s="2"/>
      <c r="E41" s="2"/>
      <c r="F41" s="66" t="s">
        <v>162</v>
      </c>
      <c r="G41" s="66" t="s">
        <v>162</v>
      </c>
      <c r="H41" s="66" t="s">
        <v>162</v>
      </c>
      <c r="I41" s="66" t="s">
        <v>162</v>
      </c>
      <c r="J41" s="20">
        <v>340.89534990144335</v>
      </c>
      <c r="K41" s="20">
        <v>368.66809702479594</v>
      </c>
      <c r="L41" s="20">
        <v>351.09970613037899</v>
      </c>
      <c r="M41" s="20">
        <v>364.06514519091576</v>
      </c>
      <c r="N41" s="20">
        <v>348.65929007528661</v>
      </c>
      <c r="O41" s="20">
        <v>317.0305684101059</v>
      </c>
      <c r="P41" s="20">
        <v>315.83390008364222</v>
      </c>
      <c r="Q41" s="20">
        <v>345.80647449763853</v>
      </c>
      <c r="R41" s="20">
        <v>346.13115923797966</v>
      </c>
      <c r="S41" s="20">
        <v>332.24744258298244</v>
      </c>
      <c r="T41" s="20">
        <v>305.67764524314538</v>
      </c>
      <c r="U41" s="20">
        <v>267.5565937397804</v>
      </c>
      <c r="V41" s="20">
        <v>157.52056649646443</v>
      </c>
      <c r="W41" s="20">
        <v>54.633276904848977</v>
      </c>
      <c r="X41" s="20">
        <v>21.91082838255884</v>
      </c>
    </row>
    <row r="42" spans="1:24" ht="15.75" x14ac:dyDescent="0.25">
      <c r="A42" s="4" t="s">
        <v>42</v>
      </c>
      <c r="B42" s="4"/>
      <c r="C42" s="40" t="s">
        <v>43</v>
      </c>
      <c r="D42" s="2"/>
      <c r="E42" s="2"/>
      <c r="F42" s="66" t="s">
        <v>162</v>
      </c>
      <c r="G42" s="66" t="s">
        <v>162</v>
      </c>
      <c r="H42" s="66" t="s">
        <v>162</v>
      </c>
      <c r="I42" s="66" t="s">
        <v>162</v>
      </c>
      <c r="J42" s="20">
        <v>515.68084909230322</v>
      </c>
      <c r="K42" s="20">
        <v>556.22463439371438</v>
      </c>
      <c r="L42" s="20">
        <v>543.78303292982935</v>
      </c>
      <c r="M42" s="20">
        <v>566.79470701382729</v>
      </c>
      <c r="N42" s="20">
        <v>544.18004522841682</v>
      </c>
      <c r="O42" s="20">
        <v>489.83652346491556</v>
      </c>
      <c r="P42" s="20">
        <v>476.66992148860174</v>
      </c>
      <c r="Q42" s="20">
        <v>512.15380419377129</v>
      </c>
      <c r="R42" s="20">
        <v>508.82945403582829</v>
      </c>
      <c r="S42" s="20">
        <v>484.83720341434679</v>
      </c>
      <c r="T42" s="20">
        <v>435.99136858181174</v>
      </c>
      <c r="U42" s="20">
        <v>373.72784141942685</v>
      </c>
      <c r="V42" s="20">
        <v>218.28462161463796</v>
      </c>
      <c r="W42" s="20">
        <v>84.348940427542829</v>
      </c>
      <c r="X42" s="20">
        <v>35.263118578547214</v>
      </c>
    </row>
    <row r="43" spans="1:24" ht="15.75" x14ac:dyDescent="0.25">
      <c r="A43" s="4" t="s">
        <v>44</v>
      </c>
      <c r="B43" s="4"/>
      <c r="C43" s="40" t="s">
        <v>167</v>
      </c>
      <c r="D43" s="2"/>
      <c r="E43" s="2"/>
      <c r="F43" s="66" t="s">
        <v>162</v>
      </c>
      <c r="G43" s="66" t="s">
        <v>162</v>
      </c>
      <c r="H43" s="66" t="s">
        <v>162</v>
      </c>
      <c r="I43" s="66" t="s">
        <v>162</v>
      </c>
      <c r="J43" s="20">
        <v>362.32487643652769</v>
      </c>
      <c r="K43" s="20">
        <v>383.39309055999638</v>
      </c>
      <c r="L43" s="20">
        <v>364.77278647407746</v>
      </c>
      <c r="M43" s="20">
        <v>382.83604571215221</v>
      </c>
      <c r="N43" s="20">
        <v>371.41023551441964</v>
      </c>
      <c r="O43" s="20">
        <v>338.12880181702934</v>
      </c>
      <c r="P43" s="20">
        <v>336.39700208060742</v>
      </c>
      <c r="Q43" s="20">
        <v>368.99263674656657</v>
      </c>
      <c r="R43" s="20">
        <v>369.91282182745937</v>
      </c>
      <c r="S43" s="20">
        <v>356.11341050419344</v>
      </c>
      <c r="T43" s="20">
        <v>325.2686449120684</v>
      </c>
      <c r="U43" s="20">
        <v>282.37507237825025</v>
      </c>
      <c r="V43" s="20">
        <v>184.62570150204814</v>
      </c>
      <c r="W43" s="20">
        <v>72.131751375567561</v>
      </c>
      <c r="X43" s="20">
        <v>28.131592730549706</v>
      </c>
    </row>
    <row r="44" spans="1:24" ht="15.75" x14ac:dyDescent="0.25">
      <c r="A44" s="4" t="s">
        <v>45</v>
      </c>
      <c r="B44" s="4"/>
      <c r="C44" s="40" t="s">
        <v>46</v>
      </c>
      <c r="D44" s="2"/>
      <c r="E44" s="2"/>
      <c r="F44" s="66" t="s">
        <v>162</v>
      </c>
      <c r="G44" s="66" t="s">
        <v>162</v>
      </c>
      <c r="H44" s="66" t="s">
        <v>162</v>
      </c>
      <c r="I44" s="66" t="s">
        <v>162</v>
      </c>
      <c r="J44" s="20">
        <v>912.21087636926586</v>
      </c>
      <c r="K44" s="20">
        <v>975.90073579393527</v>
      </c>
      <c r="L44" s="20">
        <v>982.98883269133796</v>
      </c>
      <c r="M44" s="20">
        <v>1052.2853510738137</v>
      </c>
      <c r="N44" s="20">
        <v>1033.3224851103405</v>
      </c>
      <c r="O44" s="20">
        <v>945.96345038643017</v>
      </c>
      <c r="P44" s="20">
        <v>929.77958469582484</v>
      </c>
      <c r="Q44" s="20">
        <v>999.02884471436562</v>
      </c>
      <c r="R44" s="20">
        <v>980.80821571949548</v>
      </c>
      <c r="S44" s="20">
        <v>941.89691814989715</v>
      </c>
      <c r="T44" s="20">
        <v>852.37988332583541</v>
      </c>
      <c r="U44" s="20">
        <v>749.83240772469424</v>
      </c>
      <c r="V44" s="20">
        <v>495.24860052755309</v>
      </c>
      <c r="W44" s="20">
        <v>224.07709427790823</v>
      </c>
      <c r="X44" s="20">
        <v>76.364620922883461</v>
      </c>
    </row>
    <row r="45" spans="1:24" ht="15.75" x14ac:dyDescent="0.25">
      <c r="A45" s="4" t="s">
        <v>47</v>
      </c>
      <c r="B45" s="4"/>
      <c r="C45" s="40" t="s">
        <v>168</v>
      </c>
      <c r="D45" s="2"/>
      <c r="E45" s="2"/>
      <c r="F45" s="66" t="s">
        <v>162</v>
      </c>
      <c r="G45" s="66" t="s">
        <v>162</v>
      </c>
      <c r="H45" s="66" t="s">
        <v>162</v>
      </c>
      <c r="I45" s="66" t="s">
        <v>162</v>
      </c>
      <c r="J45" s="20">
        <v>530.56369023714012</v>
      </c>
      <c r="K45" s="20">
        <v>552.91952669204193</v>
      </c>
      <c r="L45" s="20">
        <v>490.61924245455447</v>
      </c>
      <c r="M45" s="20">
        <v>509.57131234032414</v>
      </c>
      <c r="N45" s="20">
        <v>494.94551825886901</v>
      </c>
      <c r="O45" s="20">
        <v>456.53430316696551</v>
      </c>
      <c r="P45" s="20">
        <v>456.89436449614522</v>
      </c>
      <c r="Q45" s="20">
        <v>499.2426475089697</v>
      </c>
      <c r="R45" s="20">
        <v>503.13525030183195</v>
      </c>
      <c r="S45" s="20">
        <v>485.34214805447237</v>
      </c>
      <c r="T45" s="20">
        <v>446.94273211262447</v>
      </c>
      <c r="U45" s="20">
        <v>390.51391558045589</v>
      </c>
      <c r="V45" s="20">
        <v>238.36569580707516</v>
      </c>
      <c r="W45" s="20">
        <v>83.665595351543345</v>
      </c>
      <c r="X45" s="20">
        <v>29.739689511184171</v>
      </c>
    </row>
    <row r="46" spans="1:24" ht="15.75" x14ac:dyDescent="0.25">
      <c r="A46" s="4" t="s">
        <v>48</v>
      </c>
      <c r="B46" s="4"/>
      <c r="C46" s="40" t="s">
        <v>169</v>
      </c>
      <c r="D46" s="2"/>
      <c r="E46" s="2"/>
      <c r="F46" s="66" t="s">
        <v>162</v>
      </c>
      <c r="G46" s="66" t="s">
        <v>162</v>
      </c>
      <c r="H46" s="66" t="s">
        <v>162</v>
      </c>
      <c r="I46" s="66" t="s">
        <v>162</v>
      </c>
      <c r="J46" s="20">
        <v>414.60763545426244</v>
      </c>
      <c r="K46" s="20">
        <v>437.09327920687542</v>
      </c>
      <c r="L46" s="20">
        <v>395.65495909028124</v>
      </c>
      <c r="M46" s="20">
        <v>409.73212788396677</v>
      </c>
      <c r="N46" s="20">
        <v>395.88144523897876</v>
      </c>
      <c r="O46" s="20">
        <v>365.98813013545401</v>
      </c>
      <c r="P46" s="20">
        <v>369.21376090748714</v>
      </c>
      <c r="Q46" s="20">
        <v>403.66913080611158</v>
      </c>
      <c r="R46" s="20">
        <v>401.26638568330651</v>
      </c>
      <c r="S46" s="20">
        <v>387.80365511662234</v>
      </c>
      <c r="T46" s="20">
        <v>356.04300870051821</v>
      </c>
      <c r="U46" s="20">
        <v>308.58927136019241</v>
      </c>
      <c r="V46" s="20">
        <v>191.12338263629067</v>
      </c>
      <c r="W46" s="20">
        <v>79.143392524207172</v>
      </c>
      <c r="X46" s="20">
        <v>35.089099268238961</v>
      </c>
    </row>
    <row r="47" spans="1:24" ht="15.75" x14ac:dyDescent="0.25">
      <c r="A47" s="10"/>
      <c r="B47" s="43"/>
      <c r="C47" s="2"/>
      <c r="D47" s="9"/>
      <c r="E47" s="9"/>
      <c r="F47" s="55" t="s">
        <v>162</v>
      </c>
      <c r="G47" s="55" t="s">
        <v>162</v>
      </c>
      <c r="H47" s="55" t="s">
        <v>162</v>
      </c>
      <c r="I47" s="55"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56" t="s">
        <v>162</v>
      </c>
      <c r="G48" s="56" t="s">
        <v>162</v>
      </c>
      <c r="H48" s="56" t="s">
        <v>162</v>
      </c>
      <c r="I48" s="56" t="s">
        <v>162</v>
      </c>
      <c r="J48" s="20">
        <v>383.09763855493571</v>
      </c>
      <c r="K48" s="20">
        <v>406.87241164459147</v>
      </c>
      <c r="L48" s="20">
        <v>401.15196391971739</v>
      </c>
      <c r="M48" s="20">
        <v>416.23592763834728</v>
      </c>
      <c r="N48" s="20">
        <v>399.66144655745393</v>
      </c>
      <c r="O48" s="20">
        <v>360.86699409534179</v>
      </c>
      <c r="P48" s="20">
        <v>352.38253031410522</v>
      </c>
      <c r="Q48" s="20">
        <v>373.41273181773778</v>
      </c>
      <c r="R48" s="20">
        <v>362.39659319397077</v>
      </c>
      <c r="S48" s="20">
        <v>342.2411891994588</v>
      </c>
      <c r="T48" s="20">
        <v>308.06306527250626</v>
      </c>
      <c r="U48" s="20">
        <v>266.00369604050155</v>
      </c>
      <c r="V48" s="20">
        <v>161.75282787901344</v>
      </c>
      <c r="W48" s="20">
        <v>73.058893826127175</v>
      </c>
      <c r="X48" s="20">
        <v>28.992966074089306</v>
      </c>
    </row>
    <row r="49" spans="1:24" ht="15.75" x14ac:dyDescent="0.25">
      <c r="A49" s="4">
        <v>923</v>
      </c>
      <c r="B49" s="1"/>
      <c r="C49" s="40" t="s">
        <v>50</v>
      </c>
      <c r="D49" s="2"/>
      <c r="E49" s="2"/>
      <c r="F49" s="56" t="s">
        <v>162</v>
      </c>
      <c r="G49" s="56" t="s">
        <v>162</v>
      </c>
      <c r="H49" s="56" t="s">
        <v>162</v>
      </c>
      <c r="I49" s="56" t="s">
        <v>162</v>
      </c>
      <c r="J49" s="20">
        <v>644.88657395661517</v>
      </c>
      <c r="K49" s="20">
        <v>686.03073075454972</v>
      </c>
      <c r="L49" s="20">
        <v>680.70588179508866</v>
      </c>
      <c r="M49" s="20">
        <v>710.88071977440234</v>
      </c>
      <c r="N49" s="20">
        <v>692.05768445613694</v>
      </c>
      <c r="O49" s="20">
        <v>630.7186873590739</v>
      </c>
      <c r="P49" s="20">
        <v>618.00048436055476</v>
      </c>
      <c r="Q49" s="20">
        <v>658.0843150001823</v>
      </c>
      <c r="R49" s="20">
        <v>638.71061211737401</v>
      </c>
      <c r="S49" s="20">
        <v>599.67010721723761</v>
      </c>
      <c r="T49" s="20">
        <v>533.31176411218837</v>
      </c>
      <c r="U49" s="20">
        <v>461.88276085136681</v>
      </c>
      <c r="V49" s="20">
        <v>279.4637228918898</v>
      </c>
      <c r="W49" s="20">
        <v>100.76552715035974</v>
      </c>
      <c r="X49" s="20">
        <v>40.100164193897506</v>
      </c>
    </row>
    <row r="50" spans="1:24" ht="15.75" x14ac:dyDescent="0.25">
      <c r="A50" s="73"/>
      <c r="B50" s="73"/>
      <c r="C50" s="69" t="s">
        <v>51</v>
      </c>
      <c r="D50" s="69"/>
      <c r="E50" s="69"/>
      <c r="F50" s="70"/>
      <c r="G50" s="70"/>
      <c r="H50" s="70"/>
      <c r="I50" s="70"/>
      <c r="J50" s="71"/>
      <c r="K50" s="71"/>
      <c r="L50" s="71"/>
      <c r="M50" s="71"/>
      <c r="N50" s="71"/>
      <c r="O50" s="71"/>
      <c r="P50" s="71"/>
      <c r="Q50" s="71"/>
      <c r="R50" s="71"/>
      <c r="S50" s="71"/>
      <c r="T50" s="71"/>
      <c r="U50" s="71"/>
      <c r="V50" s="71"/>
      <c r="W50" s="71"/>
      <c r="X50" s="71"/>
    </row>
  </sheetData>
  <conditionalFormatting sqref="F6:V6">
    <cfRule type="cellIs" dxfId="196" priority="12" stopIfTrue="1" operator="equal">
      <formula>TRUE</formula>
    </cfRule>
    <cfRule type="cellIs" dxfId="195" priority="13" stopIfTrue="1" operator="equal">
      <formula>FALSE</formula>
    </cfRule>
  </conditionalFormatting>
  <conditionalFormatting sqref="L4:X4">
    <cfRule type="cellIs" dxfId="194" priority="16" stopIfTrue="1" operator="equal">
      <formula>TRUE</formula>
    </cfRule>
    <cfRule type="cellIs" dxfId="193" priority="17" stopIfTrue="1" operator="notEqual">
      <formula>TRUE</formula>
    </cfRule>
  </conditionalFormatting>
  <conditionalFormatting sqref="F2:X2">
    <cfRule type="cellIs" dxfId="192" priority="18" stopIfTrue="1" operator="equal">
      <formula>FALSE</formula>
    </cfRule>
  </conditionalFormatting>
  <conditionalFormatting sqref="W6:X6">
    <cfRule type="cellIs" dxfId="191" priority="10" stopIfTrue="1" operator="equal">
      <formula>TRUE</formula>
    </cfRule>
    <cfRule type="cellIs" dxfId="190" priority="11" stopIfTrue="1" operator="equal">
      <formula>FALSE</formula>
    </cfRule>
  </conditionalFormatting>
  <conditionalFormatting sqref="L29:X29">
    <cfRule type="cellIs" dxfId="189" priority="7" stopIfTrue="1" operator="equal">
      <formula>TRUE</formula>
    </cfRule>
    <cfRule type="cellIs" dxfId="188" priority="8" stopIfTrue="1" operator="notEqual">
      <formula>TRUE</formula>
    </cfRule>
  </conditionalFormatting>
  <conditionalFormatting sqref="F27:X27">
    <cfRule type="cellIs" dxfId="187" priority="9" stopIfTrue="1" operator="equal">
      <formula>FALSE</formula>
    </cfRule>
  </conditionalFormatting>
  <conditionalFormatting sqref="F31:X31">
    <cfRule type="cellIs" dxfId="186" priority="1" stopIfTrue="1" operator="equal">
      <formula>TRUE</formula>
    </cfRule>
    <cfRule type="cellIs" dxfId="185" priority="2" stopIfTrue="1" operator="equal">
      <formula>FALSE</formula>
    </cfRule>
  </conditionalFormatting>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H1" sqref="H1"/>
    </sheetView>
  </sheetViews>
  <sheetFormatPr defaultRowHeight="15" x14ac:dyDescent="0.2"/>
  <cols>
    <col min="1" max="4" width="8.88671875" style="30"/>
    <col min="5" max="5" width="22.5546875" style="30" customWidth="1"/>
    <col min="6" max="16384" width="8.88671875" style="30"/>
  </cols>
  <sheetData>
    <row r="1" spans="1:24" s="2" customFormat="1" ht="39" customHeight="1" x14ac:dyDescent="0.25">
      <c r="A1" s="17" t="s">
        <v>97</v>
      </c>
      <c r="B1" s="17"/>
      <c r="C1" s="17"/>
      <c r="D1" s="17"/>
      <c r="E1" s="17"/>
      <c r="G1" s="4"/>
      <c r="H1" s="4"/>
    </row>
    <row r="2" spans="1:24" s="5" customFormat="1" ht="31.5" customHeight="1" x14ac:dyDescent="0.2">
      <c r="A2" s="79" t="s">
        <v>2</v>
      </c>
      <c r="B2" s="8"/>
      <c r="C2" s="9"/>
      <c r="D2" s="9"/>
      <c r="E2" s="9"/>
      <c r="F2" s="9"/>
      <c r="G2" s="9"/>
      <c r="H2" s="9"/>
      <c r="I2" s="9"/>
      <c r="J2" s="9"/>
      <c r="K2" s="9"/>
      <c r="L2" s="9"/>
      <c r="M2" s="9"/>
      <c r="N2" s="9"/>
      <c r="O2" s="9"/>
      <c r="P2" s="9"/>
      <c r="Q2" s="9"/>
      <c r="R2" s="9"/>
      <c r="S2" s="9"/>
      <c r="T2" s="9"/>
      <c r="U2" s="9"/>
      <c r="V2" s="9"/>
      <c r="W2" s="9"/>
      <c r="X2" s="9"/>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53"/>
      <c r="G5" s="53"/>
      <c r="H5" s="53"/>
      <c r="I5" s="53"/>
      <c r="J5" s="20">
        <f t="shared" ref="J5:X5" si="0">SUM(J11,J23:J24,J7)</f>
        <v>4481.2978391556726</v>
      </c>
      <c r="K5" s="20">
        <f t="shared" si="0"/>
        <v>4647.6406698571791</v>
      </c>
      <c r="L5" s="20">
        <f t="shared" si="0"/>
        <v>4788.8082001820831</v>
      </c>
      <c r="M5" s="20">
        <f t="shared" si="0"/>
        <v>5011.3967715952967</v>
      </c>
      <c r="N5" s="20">
        <f t="shared" si="0"/>
        <v>4587.9632156862672</v>
      </c>
      <c r="O5" s="20">
        <f t="shared" si="0"/>
        <v>3943.0085425279767</v>
      </c>
      <c r="P5" s="20">
        <f t="shared" si="0"/>
        <v>3604.466288319868</v>
      </c>
      <c r="Q5" s="20">
        <f t="shared" si="0"/>
        <v>3385.7518830201848</v>
      </c>
      <c r="R5" s="20">
        <f t="shared" si="0"/>
        <v>3061.3235328641617</v>
      </c>
      <c r="S5" s="20">
        <f t="shared" si="0"/>
        <v>2842.3252079987496</v>
      </c>
      <c r="T5" s="20">
        <f t="shared" si="0"/>
        <v>2586.2728269605454</v>
      </c>
      <c r="U5" s="20">
        <f t="shared" si="0"/>
        <v>2263.4606812055595</v>
      </c>
      <c r="V5" s="20">
        <f t="shared" si="0"/>
        <v>2085.1020623717473</v>
      </c>
      <c r="W5" s="20">
        <f t="shared" si="0"/>
        <v>1854.0650250978522</v>
      </c>
      <c r="X5" s="20">
        <f t="shared" si="0"/>
        <v>1782.4504192522031</v>
      </c>
    </row>
    <row r="6" spans="1:24" s="5" customFormat="1" ht="15.75" x14ac:dyDescent="0.25">
      <c r="A6" s="94"/>
      <c r="B6" s="17"/>
      <c r="C6" s="18"/>
      <c r="D6" s="18"/>
      <c r="E6" s="18"/>
      <c r="F6" s="56"/>
      <c r="G6" s="56"/>
      <c r="H6" s="56"/>
      <c r="I6" s="56"/>
      <c r="J6" s="64"/>
      <c r="K6" s="64"/>
      <c r="L6" s="64"/>
      <c r="M6" s="64"/>
      <c r="N6" s="64"/>
      <c r="O6" s="64"/>
      <c r="P6" s="64"/>
      <c r="Q6" s="64"/>
      <c r="R6" s="64"/>
      <c r="S6" s="64"/>
      <c r="T6" s="64"/>
      <c r="U6" s="64"/>
      <c r="V6" s="64"/>
      <c r="W6" s="64"/>
      <c r="X6" s="64"/>
    </row>
    <row r="7" spans="1:24" s="5" customFormat="1" ht="15.75" x14ac:dyDescent="0.25">
      <c r="A7" s="4"/>
      <c r="B7" s="4"/>
      <c r="C7" s="2" t="s">
        <v>33</v>
      </c>
      <c r="D7" s="2"/>
      <c r="E7" s="2"/>
      <c r="F7" s="65"/>
      <c r="G7" s="65"/>
      <c r="H7" s="65"/>
      <c r="I7" s="65"/>
      <c r="J7" s="23">
        <f>'2000-01'!$Y7</f>
        <v>0.67755272013469658</v>
      </c>
      <c r="K7" s="23">
        <f>'2001-02'!$Y7</f>
        <v>0.68411238514292216</v>
      </c>
      <c r="L7" s="23">
        <f>'2002-03'!$Y7</f>
        <v>0.55248746414918004</v>
      </c>
      <c r="M7" s="23">
        <f>'2003-04'!$Y7</f>
        <v>0.60533424940263836</v>
      </c>
      <c r="N7" s="23">
        <f>'2004-05'!$Y7</f>
        <v>0.44850044352321378</v>
      </c>
      <c r="O7" s="23">
        <f>'2005-06'!$Y7</f>
        <v>0.21548382003303268</v>
      </c>
      <c r="P7" s="23">
        <f>'2006-07'!$Y7</f>
        <v>0.28468507073468496</v>
      </c>
      <c r="Q7" s="23">
        <f>'2007-08'!$Y7</f>
        <v>0.23579571462354529</v>
      </c>
      <c r="R7" s="23">
        <f>'2008-09'!$Y7</f>
        <v>0.21747511750602774</v>
      </c>
      <c r="S7" s="23">
        <f>'2009-10'!$Y7</f>
        <v>0.18511446195698589</v>
      </c>
      <c r="T7" s="23">
        <f>'2010-11'!$Y7</f>
        <v>0.13663088740726492</v>
      </c>
      <c r="U7" s="23">
        <f>'2011-12'!$Y7</f>
        <v>0.12047601728261539</v>
      </c>
      <c r="V7" s="23">
        <f>'2012-13'!$Y7</f>
        <v>8.042998998269954E-2</v>
      </c>
      <c r="W7" s="23">
        <f>'2013-14'!$Y7</f>
        <v>7.3138098505115184E-2</v>
      </c>
      <c r="X7" s="23">
        <f>'2014-15'!$Y7</f>
        <v>3.7938694270386458E-2</v>
      </c>
    </row>
    <row r="8" spans="1:24" s="5" customFormat="1" ht="15.75" x14ac:dyDescent="0.25">
      <c r="A8" s="8"/>
      <c r="B8" s="25"/>
      <c r="C8" s="18"/>
      <c r="D8" s="26"/>
      <c r="E8" s="26"/>
      <c r="F8" s="55"/>
      <c r="G8" s="55"/>
      <c r="H8" s="55"/>
      <c r="I8" s="55"/>
      <c r="J8" s="20"/>
      <c r="K8" s="20"/>
      <c r="L8" s="20"/>
      <c r="M8" s="20"/>
      <c r="N8" s="20"/>
      <c r="O8" s="20"/>
      <c r="P8" s="20"/>
      <c r="Q8" s="20"/>
      <c r="R8" s="20"/>
      <c r="S8" s="20"/>
      <c r="T8" s="20"/>
      <c r="U8" s="20"/>
      <c r="V8" s="20"/>
      <c r="W8" s="20"/>
      <c r="X8" s="20"/>
    </row>
    <row r="9" spans="1:24" s="5" customFormat="1" ht="15.75" x14ac:dyDescent="0.25">
      <c r="A9" s="94">
        <v>941</v>
      </c>
      <c r="B9" s="17"/>
      <c r="C9" s="18" t="s">
        <v>34</v>
      </c>
      <c r="D9" s="18"/>
      <c r="E9" s="18"/>
      <c r="F9" s="56"/>
      <c r="G9" s="56"/>
      <c r="H9" s="56"/>
      <c r="I9" s="56"/>
      <c r="J9" s="20">
        <f t="shared" ref="J9:X9" si="1">SUM(J11,J23)</f>
        <v>4091.4803979787512</v>
      </c>
      <c r="K9" s="20">
        <f t="shared" si="1"/>
        <v>4244.516250544124</v>
      </c>
      <c r="L9" s="20">
        <f t="shared" si="1"/>
        <v>4375.5376313273073</v>
      </c>
      <c r="M9" s="20">
        <f t="shared" si="1"/>
        <v>4584.8303790065029</v>
      </c>
      <c r="N9" s="20">
        <f t="shared" si="1"/>
        <v>4202.3707841072164</v>
      </c>
      <c r="O9" s="20">
        <f t="shared" si="1"/>
        <v>3615.282873174935</v>
      </c>
      <c r="P9" s="20">
        <f t="shared" si="1"/>
        <v>3307.8348051893395</v>
      </c>
      <c r="Q9" s="20">
        <f t="shared" si="1"/>
        <v>3112.3010913121234</v>
      </c>
      <c r="R9" s="20">
        <f t="shared" si="1"/>
        <v>2816.9940975517193</v>
      </c>
      <c r="S9" s="20">
        <f t="shared" si="1"/>
        <v>2616.565359602585</v>
      </c>
      <c r="T9" s="20">
        <f t="shared" si="1"/>
        <v>2380.233733733884</v>
      </c>
      <c r="U9" s="20">
        <f t="shared" si="1"/>
        <v>2083.4784933377296</v>
      </c>
      <c r="V9" s="20">
        <f t="shared" si="1"/>
        <v>1920.231670613083</v>
      </c>
      <c r="W9" s="20">
        <f t="shared" si="1"/>
        <v>1706.9497683816749</v>
      </c>
      <c r="X9" s="20">
        <f t="shared" si="1"/>
        <v>1640.738702759159</v>
      </c>
    </row>
    <row r="10" spans="1:24" s="5" customFormat="1" ht="15.75" x14ac:dyDescent="0.25">
      <c r="A10" s="8"/>
      <c r="B10" s="25"/>
      <c r="C10" s="26"/>
      <c r="D10" s="26"/>
      <c r="E10" s="26"/>
      <c r="F10" s="55"/>
      <c r="G10" s="55"/>
      <c r="H10" s="55"/>
      <c r="I10" s="55"/>
      <c r="J10" s="20"/>
      <c r="K10" s="20"/>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56"/>
      <c r="G11" s="56"/>
      <c r="H11" s="56"/>
      <c r="I11" s="56"/>
      <c r="J11" s="20">
        <f t="shared" ref="J11:X11" si="2">SUM(J13:J21)</f>
        <v>3848.4499536755266</v>
      </c>
      <c r="K11" s="20">
        <f t="shared" si="2"/>
        <v>3993.1387449918748</v>
      </c>
      <c r="L11" s="20">
        <f t="shared" si="2"/>
        <v>4121.8577182172176</v>
      </c>
      <c r="M11" s="20">
        <f t="shared" si="2"/>
        <v>4321.3600394150862</v>
      </c>
      <c r="N11" s="20">
        <f t="shared" si="2"/>
        <v>3962.0079347249516</v>
      </c>
      <c r="O11" s="20">
        <f t="shared" si="2"/>
        <v>3408.6134873572373</v>
      </c>
      <c r="P11" s="20">
        <f t="shared" si="2"/>
        <v>3120.531616370336</v>
      </c>
      <c r="Q11" s="20">
        <f t="shared" si="2"/>
        <v>2940.2427703782664</v>
      </c>
      <c r="R11" s="20">
        <f t="shared" si="2"/>
        <v>2661.1942201264173</v>
      </c>
      <c r="S11" s="20">
        <f t="shared" si="2"/>
        <v>2470.1766548503811</v>
      </c>
      <c r="T11" s="20">
        <f t="shared" si="2"/>
        <v>2246.6630558250235</v>
      </c>
      <c r="U11" s="20">
        <f t="shared" si="2"/>
        <v>1964.3064314125834</v>
      </c>
      <c r="V11" s="20">
        <f t="shared" si="2"/>
        <v>1809.0818315086231</v>
      </c>
      <c r="W11" s="20">
        <f t="shared" si="2"/>
        <v>1607.0038141763109</v>
      </c>
      <c r="X11" s="20">
        <f t="shared" si="2"/>
        <v>1542.2662747162187</v>
      </c>
    </row>
    <row r="12" spans="1:24" s="5" customFormat="1" ht="15.75" x14ac:dyDescent="0.25">
      <c r="A12" s="10"/>
      <c r="B12" s="43"/>
      <c r="C12" s="25"/>
      <c r="D12" s="9"/>
      <c r="E12" s="9"/>
      <c r="F12" s="55"/>
      <c r="G12" s="55"/>
      <c r="H12" s="55"/>
      <c r="I12" s="55"/>
      <c r="J12" s="20"/>
      <c r="K12" s="20"/>
      <c r="L12" s="20"/>
      <c r="M12" s="20"/>
      <c r="N12" s="20"/>
      <c r="O12" s="20"/>
      <c r="P12" s="20"/>
      <c r="Q12" s="20"/>
      <c r="R12" s="20"/>
      <c r="S12" s="20"/>
      <c r="T12" s="20"/>
      <c r="U12" s="20"/>
      <c r="V12" s="20"/>
      <c r="W12" s="20"/>
      <c r="X12" s="20"/>
    </row>
    <row r="13" spans="1:24" s="5" customFormat="1" ht="15.75" x14ac:dyDescent="0.25">
      <c r="A13" s="4" t="s">
        <v>36</v>
      </c>
      <c r="B13" s="4"/>
      <c r="C13" s="2" t="s">
        <v>164</v>
      </c>
      <c r="D13" s="2"/>
      <c r="E13" s="2"/>
      <c r="F13" s="66"/>
      <c r="G13" s="66"/>
      <c r="H13" s="66"/>
      <c r="I13" s="66"/>
      <c r="J13" s="20">
        <v>232.18067385467828</v>
      </c>
      <c r="K13" s="20">
        <v>237.94959612814171</v>
      </c>
      <c r="L13" s="20">
        <v>242.34513123890414</v>
      </c>
      <c r="M13" s="20">
        <v>252.24759257089354</v>
      </c>
      <c r="N13" s="20">
        <v>225.68290420614267</v>
      </c>
      <c r="O13" s="20">
        <v>190.42983520579301</v>
      </c>
      <c r="P13" s="20">
        <v>173.55317806088328</v>
      </c>
      <c r="Q13" s="20">
        <v>164.44737688719033</v>
      </c>
      <c r="R13" s="20">
        <v>151.040334482323</v>
      </c>
      <c r="S13" s="20">
        <v>141.63318122870189</v>
      </c>
      <c r="T13" s="20">
        <v>129.81969807968136</v>
      </c>
      <c r="U13" s="20">
        <v>115.6040228289807</v>
      </c>
      <c r="V13" s="20">
        <v>107.87067604776868</v>
      </c>
      <c r="W13" s="20">
        <v>97.755367926226654</v>
      </c>
      <c r="X13" s="20">
        <v>97.232717397417488</v>
      </c>
    </row>
    <row r="14" spans="1:24" s="5" customFormat="1" ht="15.75" x14ac:dyDescent="0.25">
      <c r="A14" s="4" t="s">
        <v>37</v>
      </c>
      <c r="B14" s="4"/>
      <c r="C14" s="2" t="s">
        <v>166</v>
      </c>
      <c r="D14" s="2"/>
      <c r="E14" s="2"/>
      <c r="F14" s="66"/>
      <c r="G14" s="66"/>
      <c r="H14" s="66"/>
      <c r="I14" s="66"/>
      <c r="J14" s="20">
        <v>620.84565127096357</v>
      </c>
      <c r="K14" s="20">
        <v>636.9958691141353</v>
      </c>
      <c r="L14" s="20">
        <v>651.78460200052189</v>
      </c>
      <c r="M14" s="20">
        <v>676.92925661918582</v>
      </c>
      <c r="N14" s="20">
        <v>614.76252068937345</v>
      </c>
      <c r="O14" s="20">
        <v>525.17595281318836</v>
      </c>
      <c r="P14" s="20">
        <v>478.08802400419353</v>
      </c>
      <c r="Q14" s="20">
        <v>449.26074504366636</v>
      </c>
      <c r="R14" s="20">
        <v>408.43338672068205</v>
      </c>
      <c r="S14" s="20">
        <v>377.74132644464197</v>
      </c>
      <c r="T14" s="20">
        <v>341.14401265870168</v>
      </c>
      <c r="U14" s="20">
        <v>299.30198303150792</v>
      </c>
      <c r="V14" s="20">
        <v>278.07371318134699</v>
      </c>
      <c r="W14" s="20">
        <v>247.98105190544265</v>
      </c>
      <c r="X14" s="20">
        <v>237.72273042723185</v>
      </c>
    </row>
    <row r="15" spans="1:24" s="5" customFormat="1" ht="15.75" x14ac:dyDescent="0.25">
      <c r="A15" s="4" t="s">
        <v>38</v>
      </c>
      <c r="B15" s="4"/>
      <c r="C15" s="2" t="s">
        <v>39</v>
      </c>
      <c r="D15" s="2"/>
      <c r="E15" s="2"/>
      <c r="F15" s="66"/>
      <c r="G15" s="66"/>
      <c r="H15" s="66"/>
      <c r="I15" s="66"/>
      <c r="J15" s="20">
        <v>397.70318442944097</v>
      </c>
      <c r="K15" s="20">
        <v>410.73434046722554</v>
      </c>
      <c r="L15" s="20">
        <v>416.88114005398052</v>
      </c>
      <c r="M15" s="20">
        <v>434.22108631511048</v>
      </c>
      <c r="N15" s="20">
        <v>389.77785646507471</v>
      </c>
      <c r="O15" s="20">
        <v>330.24341228702048</v>
      </c>
      <c r="P15" s="20">
        <v>300.4592642561322</v>
      </c>
      <c r="Q15" s="20">
        <v>282.67990058494058</v>
      </c>
      <c r="R15" s="20">
        <v>257.13889122637841</v>
      </c>
      <c r="S15" s="20">
        <v>237.80755524478138</v>
      </c>
      <c r="T15" s="20">
        <v>216.99479106130144</v>
      </c>
      <c r="U15" s="20">
        <v>191.71888872553623</v>
      </c>
      <c r="V15" s="20">
        <v>179.98706160396321</v>
      </c>
      <c r="W15" s="20">
        <v>166.22776108089394</v>
      </c>
      <c r="X15" s="20">
        <v>164.51870754658341</v>
      </c>
    </row>
    <row r="16" spans="1:24" s="5" customFormat="1" ht="15.75" x14ac:dyDescent="0.25">
      <c r="A16" s="4" t="s">
        <v>40</v>
      </c>
      <c r="B16" s="4"/>
      <c r="C16" s="2" t="s">
        <v>41</v>
      </c>
      <c r="D16" s="2"/>
      <c r="E16" s="2"/>
      <c r="F16" s="66"/>
      <c r="G16" s="66"/>
      <c r="H16" s="66"/>
      <c r="I16" s="66"/>
      <c r="J16" s="20">
        <v>278.30825613745446</v>
      </c>
      <c r="K16" s="20">
        <v>288.36390127016534</v>
      </c>
      <c r="L16" s="20">
        <v>295.16597131951153</v>
      </c>
      <c r="M16" s="20">
        <v>308.72550707803521</v>
      </c>
      <c r="N16" s="20">
        <v>276.20607027656206</v>
      </c>
      <c r="O16" s="20">
        <v>234.66224379761147</v>
      </c>
      <c r="P16" s="20">
        <v>214.50748260563014</v>
      </c>
      <c r="Q16" s="20">
        <v>203.52548855314106</v>
      </c>
      <c r="R16" s="20">
        <v>188.1913989430679</v>
      </c>
      <c r="S16" s="20">
        <v>177.74776389347576</v>
      </c>
      <c r="T16" s="20">
        <v>164.33188781743087</v>
      </c>
      <c r="U16" s="20">
        <v>147.44117261366011</v>
      </c>
      <c r="V16" s="20">
        <v>139.29803085055531</v>
      </c>
      <c r="W16" s="20">
        <v>126.89358250331114</v>
      </c>
      <c r="X16" s="20">
        <v>124.48153175500383</v>
      </c>
    </row>
    <row r="17" spans="1:24" s="5" customFormat="1" ht="15.75" x14ac:dyDescent="0.25">
      <c r="A17" s="4" t="s">
        <v>42</v>
      </c>
      <c r="B17" s="4"/>
      <c r="C17" s="2" t="s">
        <v>43</v>
      </c>
      <c r="D17" s="2"/>
      <c r="E17" s="2"/>
      <c r="F17" s="66"/>
      <c r="G17" s="66"/>
      <c r="H17" s="66"/>
      <c r="I17" s="66"/>
      <c r="J17" s="20">
        <v>412.8075566512897</v>
      </c>
      <c r="K17" s="20">
        <v>433.88019365388436</v>
      </c>
      <c r="L17" s="20">
        <v>451.01861457667877</v>
      </c>
      <c r="M17" s="20">
        <v>476.84520809870901</v>
      </c>
      <c r="N17" s="20">
        <v>439.21864279654329</v>
      </c>
      <c r="O17" s="20">
        <v>380.78720638555149</v>
      </c>
      <c r="P17" s="20">
        <v>351.32566733269476</v>
      </c>
      <c r="Q17" s="20">
        <v>332.47457903365859</v>
      </c>
      <c r="R17" s="20">
        <v>304.82361660317832</v>
      </c>
      <c r="S17" s="20">
        <v>286.53433916524563</v>
      </c>
      <c r="T17" s="20">
        <v>263.24905383438551</v>
      </c>
      <c r="U17" s="20">
        <v>230.64020639579482</v>
      </c>
      <c r="V17" s="20">
        <v>213.49267087119873</v>
      </c>
      <c r="W17" s="20">
        <v>193.09969882708774</v>
      </c>
      <c r="X17" s="20">
        <v>186.90797206113072</v>
      </c>
    </row>
    <row r="18" spans="1:24" s="5" customFormat="1" ht="15.75" x14ac:dyDescent="0.25">
      <c r="A18" s="4" t="s">
        <v>44</v>
      </c>
      <c r="B18" s="4"/>
      <c r="C18" s="2" t="s">
        <v>167</v>
      </c>
      <c r="D18" s="2"/>
      <c r="E18" s="2"/>
      <c r="F18" s="66"/>
      <c r="G18" s="66"/>
      <c r="H18" s="66"/>
      <c r="I18" s="66"/>
      <c r="J18" s="20">
        <v>321.09647782310583</v>
      </c>
      <c r="K18" s="20">
        <v>330.20951686145764</v>
      </c>
      <c r="L18" s="20">
        <v>341.94847950649063</v>
      </c>
      <c r="M18" s="20">
        <v>362.42178282313233</v>
      </c>
      <c r="N18" s="20">
        <v>331.26009302162248</v>
      </c>
      <c r="O18" s="20">
        <v>281.74539975919618</v>
      </c>
      <c r="P18" s="20">
        <v>258.65577290447374</v>
      </c>
      <c r="Q18" s="20">
        <v>244.27771908934403</v>
      </c>
      <c r="R18" s="20">
        <v>220.79709156537876</v>
      </c>
      <c r="S18" s="20">
        <v>207.30680973040032</v>
      </c>
      <c r="T18" s="20">
        <v>194.17467845368463</v>
      </c>
      <c r="U18" s="20">
        <v>172.84819530002815</v>
      </c>
      <c r="V18" s="20">
        <v>162.20055420096472</v>
      </c>
      <c r="W18" s="20">
        <v>146.78580332507042</v>
      </c>
      <c r="X18" s="20">
        <v>142.09302776543279</v>
      </c>
    </row>
    <row r="19" spans="1:24" s="5" customFormat="1" ht="15.75" x14ac:dyDescent="0.25">
      <c r="A19" s="4" t="s">
        <v>45</v>
      </c>
      <c r="B19" s="4"/>
      <c r="C19" s="2" t="s">
        <v>46</v>
      </c>
      <c r="D19" s="2"/>
      <c r="E19" s="2"/>
      <c r="F19" s="66"/>
      <c r="G19" s="66"/>
      <c r="H19" s="66"/>
      <c r="I19" s="66"/>
      <c r="J19" s="20">
        <v>857.41743080943047</v>
      </c>
      <c r="K19" s="20">
        <v>903.76101081034608</v>
      </c>
      <c r="L19" s="20">
        <v>955.35394110858988</v>
      </c>
      <c r="M19" s="20">
        <v>1007.6876694865542</v>
      </c>
      <c r="N19" s="20">
        <v>958.13165104405402</v>
      </c>
      <c r="O19" s="20">
        <v>844.89583368842818</v>
      </c>
      <c r="P19" s="20">
        <v>776.7811626728485</v>
      </c>
      <c r="Q19" s="20">
        <v>728.19748896160309</v>
      </c>
      <c r="R19" s="20">
        <v>642.79175753766208</v>
      </c>
      <c r="S19" s="20">
        <v>572.06653126308038</v>
      </c>
      <c r="T19" s="20">
        <v>497.72087547501673</v>
      </c>
      <c r="U19" s="20">
        <v>418.91622694923808</v>
      </c>
      <c r="V19" s="20">
        <v>368.49777503429283</v>
      </c>
      <c r="W19" s="20">
        <v>303.90336503080016</v>
      </c>
      <c r="X19" s="20">
        <v>274.81844802510329</v>
      </c>
    </row>
    <row r="20" spans="1:24" s="5" customFormat="1" ht="15.75" x14ac:dyDescent="0.25">
      <c r="A20" s="4" t="s">
        <v>47</v>
      </c>
      <c r="B20" s="4"/>
      <c r="C20" s="2" t="s">
        <v>168</v>
      </c>
      <c r="D20" s="2"/>
      <c r="E20" s="2"/>
      <c r="F20" s="66"/>
      <c r="G20" s="66"/>
      <c r="H20" s="66"/>
      <c r="I20" s="66"/>
      <c r="J20" s="20">
        <v>445.87998489112255</v>
      </c>
      <c r="K20" s="20">
        <v>462.66635368060224</v>
      </c>
      <c r="L20" s="20">
        <v>475.80003332444073</v>
      </c>
      <c r="M20" s="20">
        <v>499.652924359228</v>
      </c>
      <c r="N20" s="20">
        <v>455.27384391423095</v>
      </c>
      <c r="O20" s="20">
        <v>389.04112712815436</v>
      </c>
      <c r="P20" s="20">
        <v>354.68643527029002</v>
      </c>
      <c r="Q20" s="20">
        <v>334.67464627127777</v>
      </c>
      <c r="R20" s="20">
        <v>305.5414066333243</v>
      </c>
      <c r="S20" s="20">
        <v>294.02530237651735</v>
      </c>
      <c r="T20" s="20">
        <v>276.18420833347835</v>
      </c>
      <c r="U20" s="20">
        <v>243.74207524057474</v>
      </c>
      <c r="V20" s="20">
        <v>224.53425193670952</v>
      </c>
      <c r="W20" s="20">
        <v>202.01031956235838</v>
      </c>
      <c r="X20" s="20">
        <v>195.73070695300311</v>
      </c>
    </row>
    <row r="21" spans="1:24" s="5" customFormat="1" ht="15.75" x14ac:dyDescent="0.25">
      <c r="A21" s="4" t="s">
        <v>48</v>
      </c>
      <c r="B21" s="4"/>
      <c r="C21" s="2" t="s">
        <v>169</v>
      </c>
      <c r="D21" s="2"/>
      <c r="E21" s="2"/>
      <c r="F21" s="66"/>
      <c r="G21" s="66"/>
      <c r="H21" s="66"/>
      <c r="I21" s="66"/>
      <c r="J21" s="20">
        <v>282.21073780804022</v>
      </c>
      <c r="K21" s="20">
        <v>288.57796300591633</v>
      </c>
      <c r="L21" s="20">
        <v>291.55980508809967</v>
      </c>
      <c r="M21" s="20">
        <v>302.62901206423817</v>
      </c>
      <c r="N21" s="20">
        <v>271.69435231134764</v>
      </c>
      <c r="O21" s="20">
        <v>231.6324762922942</v>
      </c>
      <c r="P21" s="20">
        <v>212.47462926318997</v>
      </c>
      <c r="Q21" s="20">
        <v>200.70482595344512</v>
      </c>
      <c r="R21" s="20">
        <v>182.43633641442287</v>
      </c>
      <c r="S21" s="20">
        <v>175.31384550353661</v>
      </c>
      <c r="T21" s="20">
        <v>163.04385011134315</v>
      </c>
      <c r="U21" s="20">
        <v>144.09366032726257</v>
      </c>
      <c r="V21" s="20">
        <v>135.12709778182307</v>
      </c>
      <c r="W21" s="20">
        <v>122.34686401511971</v>
      </c>
      <c r="X21" s="20">
        <v>118.76043278531203</v>
      </c>
    </row>
    <row r="22" spans="1:24" s="5" customFormat="1" ht="15.75" x14ac:dyDescent="0.25">
      <c r="A22" s="10"/>
      <c r="B22" s="43"/>
      <c r="C22" s="2"/>
      <c r="D22" s="9"/>
      <c r="E22" s="9"/>
      <c r="F22" s="55"/>
      <c r="G22" s="55"/>
      <c r="H22" s="55"/>
      <c r="I22" s="55"/>
      <c r="J22" s="20"/>
      <c r="K22" s="20"/>
      <c r="L22" s="20"/>
      <c r="M22" s="20"/>
      <c r="N22" s="20"/>
      <c r="O22" s="20"/>
      <c r="P22" s="20"/>
      <c r="Q22" s="20"/>
      <c r="R22" s="20"/>
      <c r="S22" s="20"/>
      <c r="T22" s="20"/>
      <c r="U22" s="20"/>
      <c r="V22" s="20"/>
      <c r="W22" s="20"/>
      <c r="X22" s="20"/>
    </row>
    <row r="23" spans="1:24" s="5" customFormat="1" ht="15.75" x14ac:dyDescent="0.25">
      <c r="A23" s="4">
        <v>924</v>
      </c>
      <c r="B23" s="1"/>
      <c r="C23" s="2" t="s">
        <v>49</v>
      </c>
      <c r="D23" s="2"/>
      <c r="E23" s="2"/>
      <c r="F23" s="56"/>
      <c r="G23" s="56"/>
      <c r="H23" s="56"/>
      <c r="I23" s="56"/>
      <c r="J23" s="20">
        <v>243.03044430322484</v>
      </c>
      <c r="K23" s="20">
        <v>251.37750555224929</v>
      </c>
      <c r="L23" s="20">
        <v>253.67991311008947</v>
      </c>
      <c r="M23" s="20">
        <v>263.47033959141686</v>
      </c>
      <c r="N23" s="20">
        <v>240.36284938226441</v>
      </c>
      <c r="O23" s="20">
        <v>206.66938581769796</v>
      </c>
      <c r="P23" s="20">
        <v>187.30318881900365</v>
      </c>
      <c r="Q23" s="20">
        <v>172.05832093385712</v>
      </c>
      <c r="R23" s="20">
        <v>155.79987742530184</v>
      </c>
      <c r="S23" s="20">
        <v>146.38870475220398</v>
      </c>
      <c r="T23" s="20">
        <v>133.57067790886035</v>
      </c>
      <c r="U23" s="20">
        <v>119.17206192514601</v>
      </c>
      <c r="V23" s="20">
        <v>111.14983910445984</v>
      </c>
      <c r="W23" s="20">
        <v>99.945954205363961</v>
      </c>
      <c r="X23" s="20">
        <v>98.47242804294018</v>
      </c>
    </row>
    <row r="24" spans="1:24" s="5" customFormat="1" ht="15.75" x14ac:dyDescent="0.25">
      <c r="A24" s="4">
        <v>923</v>
      </c>
      <c r="B24" s="1"/>
      <c r="C24" s="2" t="s">
        <v>50</v>
      </c>
      <c r="D24" s="2"/>
      <c r="E24" s="2"/>
      <c r="F24" s="56"/>
      <c r="G24" s="56"/>
      <c r="H24" s="56"/>
      <c r="I24" s="56"/>
      <c r="J24" s="32">
        <v>389.13988845678671</v>
      </c>
      <c r="K24" s="32">
        <v>402.44030692791245</v>
      </c>
      <c r="L24" s="32">
        <v>412.71808139062722</v>
      </c>
      <c r="M24" s="32">
        <v>425.96105833939151</v>
      </c>
      <c r="N24" s="32">
        <v>385.14393113552796</v>
      </c>
      <c r="O24" s="32">
        <v>327.51018553300867</v>
      </c>
      <c r="P24" s="32">
        <v>296.34679805979397</v>
      </c>
      <c r="Q24" s="32">
        <v>273.21499599343764</v>
      </c>
      <c r="R24" s="32">
        <v>244.11196019493627</v>
      </c>
      <c r="S24" s="32">
        <v>225.57473393420804</v>
      </c>
      <c r="T24" s="32">
        <v>205.9024623392541</v>
      </c>
      <c r="U24" s="32">
        <v>179.86171185054721</v>
      </c>
      <c r="V24" s="32">
        <v>164.78996176868134</v>
      </c>
      <c r="W24" s="32">
        <v>147.04211861767237</v>
      </c>
      <c r="X24" s="32">
        <v>141.67377779877381</v>
      </c>
    </row>
    <row r="25" spans="1:24" s="5" customFormat="1" ht="15.75" x14ac:dyDescent="0.25">
      <c r="A25" s="73"/>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17" t="s">
        <v>97</v>
      </c>
      <c r="B26" s="17"/>
      <c r="C26" s="17"/>
      <c r="D26" s="17"/>
      <c r="E26" s="17"/>
      <c r="F26" s="2"/>
      <c r="G26" s="4"/>
      <c r="H26" s="4"/>
      <c r="I26" s="2"/>
      <c r="J26" s="2"/>
      <c r="K26" s="2"/>
      <c r="L26" s="2"/>
      <c r="M26" s="2"/>
      <c r="N26" s="2"/>
      <c r="O26" s="2"/>
      <c r="P26" s="2"/>
      <c r="Q26" s="2"/>
      <c r="R26" s="2"/>
      <c r="S26" s="2"/>
      <c r="T26" s="2"/>
      <c r="U26" s="2"/>
      <c r="V26" s="2"/>
      <c r="W26" s="2"/>
      <c r="X26" s="2"/>
    </row>
    <row r="27" spans="1:24" ht="33.75" customHeight="1" x14ac:dyDescent="0.2">
      <c r="A27" s="79" t="s">
        <v>129</v>
      </c>
      <c r="B27" s="8"/>
      <c r="C27" s="9"/>
      <c r="D27" s="9"/>
      <c r="E27" s="9"/>
      <c r="F27" s="9"/>
      <c r="G27" s="9"/>
      <c r="H27" s="9"/>
      <c r="I27" s="9"/>
      <c r="J27" s="9"/>
      <c r="K27" s="9"/>
      <c r="L27" s="9"/>
      <c r="M27" s="9"/>
      <c r="N27" s="9"/>
      <c r="O27" s="9"/>
      <c r="P27" s="9"/>
      <c r="Q27" s="9"/>
      <c r="R27" s="9"/>
      <c r="S27" s="9"/>
      <c r="T27" s="9"/>
      <c r="U27" s="9"/>
      <c r="V27" s="9"/>
      <c r="W27" s="9"/>
      <c r="X27" s="9"/>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
      <c r="A29" s="35"/>
      <c r="B29" s="35"/>
      <c r="C29" s="35"/>
      <c r="D29" s="35"/>
      <c r="E29" s="35"/>
      <c r="F29" s="35"/>
      <c r="G29" s="35"/>
      <c r="H29" s="35"/>
      <c r="I29" s="35"/>
      <c r="J29" s="35"/>
      <c r="K29" s="35"/>
      <c r="L29" s="52"/>
      <c r="M29" s="52"/>
      <c r="N29" s="52"/>
      <c r="O29" s="52"/>
      <c r="P29" s="52"/>
      <c r="Q29" s="52"/>
      <c r="R29" s="52"/>
      <c r="S29" s="52"/>
      <c r="T29" s="52"/>
      <c r="U29" s="52"/>
      <c r="V29" s="52"/>
      <c r="W29" s="52"/>
      <c r="X29" s="52"/>
    </row>
    <row r="30" spans="1:24" ht="15.75" x14ac:dyDescent="0.25">
      <c r="A30" s="94">
        <v>925</v>
      </c>
      <c r="B30" s="17"/>
      <c r="C30" s="18" t="s">
        <v>32</v>
      </c>
      <c r="D30" s="18"/>
      <c r="E30" s="18"/>
      <c r="F30" s="53" t="s">
        <v>162</v>
      </c>
      <c r="G30" s="53" t="s">
        <v>162</v>
      </c>
      <c r="H30" s="53" t="s">
        <v>162</v>
      </c>
      <c r="I30" s="53" t="s">
        <v>162</v>
      </c>
      <c r="J30" s="20">
        <v>6239.1249690494451</v>
      </c>
      <c r="K30" s="20">
        <v>6374.0658798486638</v>
      </c>
      <c r="L30" s="20">
        <v>6399.2700407291477</v>
      </c>
      <c r="M30" s="20">
        <v>6563.0771635627789</v>
      </c>
      <c r="N30" s="20">
        <v>5824.8499086685988</v>
      </c>
      <c r="O30" s="20">
        <v>4869.9952649993966</v>
      </c>
      <c r="P30" s="20">
        <v>4334.3544042326248</v>
      </c>
      <c r="Q30" s="20">
        <v>3955.5921363220205</v>
      </c>
      <c r="R30" s="20">
        <v>3488.9830379065711</v>
      </c>
      <c r="S30" s="20">
        <v>3157.7569931897538</v>
      </c>
      <c r="T30" s="20">
        <v>2795.9107701522589</v>
      </c>
      <c r="U30" s="20">
        <v>2403.9109643819756</v>
      </c>
      <c r="V30" s="20">
        <v>2179.3086108362118</v>
      </c>
      <c r="W30" s="20">
        <v>1898.6937271600091</v>
      </c>
      <c r="X30" s="20">
        <v>1800.2749234447251</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65" t="s">
        <v>162</v>
      </c>
      <c r="G32" s="65" t="s">
        <v>162</v>
      </c>
      <c r="H32" s="65" t="s">
        <v>162</v>
      </c>
      <c r="I32" s="65" t="s">
        <v>162</v>
      </c>
      <c r="J32" s="23">
        <v>0.94332852797756339</v>
      </c>
      <c r="K32" s="23">
        <v>0.93823462738899477</v>
      </c>
      <c r="L32" s="23">
        <v>0.73828734194738421</v>
      </c>
      <c r="M32" s="23">
        <v>0.79276408746860749</v>
      </c>
      <c r="N32" s="23">
        <v>0.56941340736169088</v>
      </c>
      <c r="O32" s="23">
        <v>0.26614326901053253</v>
      </c>
      <c r="P32" s="23">
        <v>0.34233250957475925</v>
      </c>
      <c r="Q32" s="23">
        <v>0.27548140170015123</v>
      </c>
      <c r="R32" s="23">
        <v>0.24785586626166556</v>
      </c>
      <c r="S32" s="23">
        <v>0.2056578484193945</v>
      </c>
      <c r="T32" s="23">
        <v>0.14770590544632448</v>
      </c>
      <c r="U32" s="23">
        <v>0.12795168977112434</v>
      </c>
      <c r="V32" s="23">
        <v>8.4063880086229004E-2</v>
      </c>
      <c r="W32" s="23">
        <v>7.4898586062667374E-2</v>
      </c>
      <c r="X32" s="23">
        <v>3.831808121309032E-2</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t="s">
        <v>162</v>
      </c>
      <c r="G34" s="56" t="s">
        <v>162</v>
      </c>
      <c r="H34" s="56" t="s">
        <v>162</v>
      </c>
      <c r="I34" s="56" t="s">
        <v>162</v>
      </c>
      <c r="J34" s="20">
        <v>5696.3983264757098</v>
      </c>
      <c r="K34" s="20">
        <v>5821.1957702590362</v>
      </c>
      <c r="L34" s="20">
        <v>5847.0178185819123</v>
      </c>
      <c r="M34" s="20">
        <v>6004.4328818305894</v>
      </c>
      <c r="N34" s="20">
        <v>5335.304126743541</v>
      </c>
      <c r="O34" s="20">
        <v>4465.2225030959144</v>
      </c>
      <c r="P34" s="20">
        <v>3977.6563878003053</v>
      </c>
      <c r="Q34" s="20">
        <v>3636.1181055237071</v>
      </c>
      <c r="R34" s="20">
        <v>3210.5213704888697</v>
      </c>
      <c r="S34" s="20">
        <v>2906.9430687140289</v>
      </c>
      <c r="T34" s="20">
        <v>2573.1705728228699</v>
      </c>
      <c r="U34" s="20">
        <v>2212.7606791565704</v>
      </c>
      <c r="V34" s="20">
        <v>2006.9892453165696</v>
      </c>
      <c r="W34" s="20">
        <v>1748.0372985475346</v>
      </c>
      <c r="X34" s="20">
        <v>1657.1460897867505</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t="s">
        <v>162</v>
      </c>
      <c r="G36" s="56" t="s">
        <v>162</v>
      </c>
      <c r="H36" s="56" t="s">
        <v>162</v>
      </c>
      <c r="I36" s="56" t="s">
        <v>162</v>
      </c>
      <c r="J36" s="20">
        <v>5358.0371267262381</v>
      </c>
      <c r="K36" s="20">
        <v>5476.4408946306457</v>
      </c>
      <c r="L36" s="20">
        <v>5508.0261112426115</v>
      </c>
      <c r="M36" s="20">
        <v>5659.3841363691308</v>
      </c>
      <c r="N36" s="20">
        <v>5030.1409300368323</v>
      </c>
      <c r="O36" s="20">
        <v>4209.9659091786116</v>
      </c>
      <c r="P36" s="20">
        <v>3752.4251506501087</v>
      </c>
      <c r="Q36" s="20">
        <v>3435.1014437039321</v>
      </c>
      <c r="R36" s="20">
        <v>3032.9566264135428</v>
      </c>
      <c r="S36" s="20">
        <v>2744.3086330574793</v>
      </c>
      <c r="T36" s="20">
        <v>2428.772931147606</v>
      </c>
      <c r="U36" s="20">
        <v>2086.1938566406684</v>
      </c>
      <c r="V36" s="20">
        <v>1890.8175692030852</v>
      </c>
      <c r="W36" s="20">
        <v>1645.6855720784315</v>
      </c>
      <c r="X36" s="20">
        <v>1557.6889374633809</v>
      </c>
    </row>
    <row r="37" spans="1:24" ht="15.75" x14ac:dyDescent="0.25">
      <c r="A37" s="10"/>
      <c r="B37" s="43"/>
      <c r="C37" s="25"/>
      <c r="D37" s="9"/>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2" t="s">
        <v>164</v>
      </c>
      <c r="D38" s="2"/>
      <c r="E38" s="2"/>
      <c r="F38" s="66" t="s">
        <v>162</v>
      </c>
      <c r="G38" s="66" t="s">
        <v>162</v>
      </c>
      <c r="H38" s="66" t="s">
        <v>162</v>
      </c>
      <c r="I38" s="66" t="s">
        <v>162</v>
      </c>
      <c r="J38" s="20">
        <v>323.2555147127606</v>
      </c>
      <c r="K38" s="20">
        <v>326.33899854628089</v>
      </c>
      <c r="L38" s="20">
        <v>323.84507230728644</v>
      </c>
      <c r="M38" s="20">
        <v>330.35109567640785</v>
      </c>
      <c r="N38" s="20">
        <v>286.52562850955229</v>
      </c>
      <c r="O38" s="20">
        <v>235.19918502947223</v>
      </c>
      <c r="P38" s="20">
        <v>208.69691142191172</v>
      </c>
      <c r="Q38" s="20">
        <v>192.12475495206738</v>
      </c>
      <c r="R38" s="20">
        <v>172.14030447658118</v>
      </c>
      <c r="S38" s="20">
        <v>157.35115997072842</v>
      </c>
      <c r="T38" s="20">
        <v>140.34261515458931</v>
      </c>
      <c r="U38" s="20">
        <v>122.77738257738831</v>
      </c>
      <c r="V38" s="20">
        <v>112.74435789499179</v>
      </c>
      <c r="W38" s="20">
        <v>100.10841117503388</v>
      </c>
      <c r="X38" s="20">
        <v>98.205044571391667</v>
      </c>
    </row>
    <row r="39" spans="1:24" ht="15.75" x14ac:dyDescent="0.25">
      <c r="A39" s="4" t="s">
        <v>37</v>
      </c>
      <c r="B39" s="4"/>
      <c r="C39" s="2" t="s">
        <v>166</v>
      </c>
      <c r="D39" s="2"/>
      <c r="E39" s="2"/>
      <c r="F39" s="66" t="s">
        <v>162</v>
      </c>
      <c r="G39" s="66" t="s">
        <v>162</v>
      </c>
      <c r="H39" s="66" t="s">
        <v>162</v>
      </c>
      <c r="I39" s="66" t="s">
        <v>162</v>
      </c>
      <c r="J39" s="20">
        <v>864.37762982972163</v>
      </c>
      <c r="K39" s="20">
        <v>873.61608251218911</v>
      </c>
      <c r="L39" s="20">
        <v>870.97780955852875</v>
      </c>
      <c r="M39" s="20">
        <v>886.52707976475642</v>
      </c>
      <c r="N39" s="20">
        <v>780.49871896253728</v>
      </c>
      <c r="O39" s="20">
        <v>648.64287660204241</v>
      </c>
      <c r="P39" s="20">
        <v>574.89868587988792</v>
      </c>
      <c r="Q39" s="20">
        <v>524.87374493244999</v>
      </c>
      <c r="R39" s="20">
        <v>465.49054455866496</v>
      </c>
      <c r="S39" s="20">
        <v>419.66180078218082</v>
      </c>
      <c r="T39" s="20">
        <v>368.79644298253038</v>
      </c>
      <c r="U39" s="20">
        <v>317.87400799358875</v>
      </c>
      <c r="V39" s="20">
        <v>290.6373018949443</v>
      </c>
      <c r="W39" s="20">
        <v>253.9501373111523</v>
      </c>
      <c r="X39" s="20">
        <v>240.09995773150416</v>
      </c>
    </row>
    <row r="40" spans="1:24" ht="15.75" x14ac:dyDescent="0.25">
      <c r="A40" s="4" t="s">
        <v>38</v>
      </c>
      <c r="B40" s="4"/>
      <c r="C40" s="2" t="s">
        <v>39</v>
      </c>
      <c r="D40" s="2"/>
      <c r="E40" s="2"/>
      <c r="F40" s="66" t="s">
        <v>162</v>
      </c>
      <c r="G40" s="66" t="s">
        <v>162</v>
      </c>
      <c r="H40" s="66" t="s">
        <v>162</v>
      </c>
      <c r="I40" s="66" t="s">
        <v>162</v>
      </c>
      <c r="J40" s="20">
        <v>553.7056355780428</v>
      </c>
      <c r="K40" s="20">
        <v>563.30683269770486</v>
      </c>
      <c r="L40" s="20">
        <v>557.07701761599378</v>
      </c>
      <c r="M40" s="20">
        <v>568.66910073554754</v>
      </c>
      <c r="N40" s="20">
        <v>494.85957164371615</v>
      </c>
      <c r="O40" s="20">
        <v>407.88241688766817</v>
      </c>
      <c r="P40" s="20">
        <v>361.30090591805589</v>
      </c>
      <c r="Q40" s="20">
        <v>330.25644834099478</v>
      </c>
      <c r="R40" s="20">
        <v>293.06057339047868</v>
      </c>
      <c r="S40" s="20">
        <v>264.19864570539232</v>
      </c>
      <c r="T40" s="20">
        <v>234.58394144296022</v>
      </c>
      <c r="U40" s="20">
        <v>203.61526158297309</v>
      </c>
      <c r="V40" s="20">
        <v>188.11901837862746</v>
      </c>
      <c r="W40" s="20">
        <v>170.22898494484502</v>
      </c>
      <c r="X40" s="20">
        <v>166.16389462204924</v>
      </c>
    </row>
    <row r="41" spans="1:24" ht="15.75" x14ac:dyDescent="0.25">
      <c r="A41" s="4" t="s">
        <v>40</v>
      </c>
      <c r="B41" s="4"/>
      <c r="C41" s="2" t="s">
        <v>41</v>
      </c>
      <c r="D41" s="2"/>
      <c r="E41" s="2"/>
      <c r="F41" s="66" t="s">
        <v>162</v>
      </c>
      <c r="G41" s="66" t="s">
        <v>162</v>
      </c>
      <c r="H41" s="66" t="s">
        <v>162</v>
      </c>
      <c r="I41" s="66" t="s">
        <v>162</v>
      </c>
      <c r="J41" s="20">
        <v>387.47703283363063</v>
      </c>
      <c r="K41" s="20">
        <v>395.48033822560825</v>
      </c>
      <c r="L41" s="20">
        <v>394.42940254651461</v>
      </c>
      <c r="M41" s="20">
        <v>404.31628499217544</v>
      </c>
      <c r="N41" s="20">
        <v>350.6695297214784</v>
      </c>
      <c r="O41" s="20">
        <v>289.83046925782645</v>
      </c>
      <c r="P41" s="20">
        <v>257.94427734985049</v>
      </c>
      <c r="Q41" s="20">
        <v>237.77992300598319</v>
      </c>
      <c r="R41" s="20">
        <v>214.48128292992391</v>
      </c>
      <c r="S41" s="20">
        <v>197.47361873965804</v>
      </c>
      <c r="T41" s="20">
        <v>177.65229183812514</v>
      </c>
      <c r="U41" s="20">
        <v>156.59006334430089</v>
      </c>
      <c r="V41" s="20">
        <v>145.5916252654975</v>
      </c>
      <c r="W41" s="20">
        <v>129.94800390195712</v>
      </c>
      <c r="X41" s="20">
        <v>125.72634707255386</v>
      </c>
    </row>
    <row r="42" spans="1:24" ht="15.75" x14ac:dyDescent="0.25">
      <c r="A42" s="4" t="s">
        <v>42</v>
      </c>
      <c r="B42" s="4"/>
      <c r="C42" s="2" t="s">
        <v>43</v>
      </c>
      <c r="D42" s="2"/>
      <c r="E42" s="2"/>
      <c r="F42" s="66" t="s">
        <v>162</v>
      </c>
      <c r="G42" s="66" t="s">
        <v>162</v>
      </c>
      <c r="H42" s="66" t="s">
        <v>162</v>
      </c>
      <c r="I42" s="66" t="s">
        <v>162</v>
      </c>
      <c r="J42" s="20">
        <v>574.73482606115272</v>
      </c>
      <c r="K42" s="20">
        <v>595.050507292411</v>
      </c>
      <c r="L42" s="20">
        <v>602.69482247419444</v>
      </c>
      <c r="M42" s="20">
        <v>624.49094303717038</v>
      </c>
      <c r="N42" s="20">
        <v>557.62929018957016</v>
      </c>
      <c r="O42" s="20">
        <v>470.30887000844632</v>
      </c>
      <c r="P42" s="20">
        <v>422.46752548578638</v>
      </c>
      <c r="Q42" s="20">
        <v>388.43183900982672</v>
      </c>
      <c r="R42" s="20">
        <v>347.40673975311455</v>
      </c>
      <c r="S42" s="20">
        <v>318.33296582030567</v>
      </c>
      <c r="T42" s="20">
        <v>284.58747939324752</v>
      </c>
      <c r="U42" s="20">
        <v>244.95169082719352</v>
      </c>
      <c r="V42" s="20">
        <v>223.13843738219541</v>
      </c>
      <c r="W42" s="20">
        <v>197.74774989897045</v>
      </c>
      <c r="X42" s="20">
        <v>188.77705178174202</v>
      </c>
    </row>
    <row r="43" spans="1:24" ht="15.75" x14ac:dyDescent="0.25">
      <c r="A43" s="4" t="s">
        <v>44</v>
      </c>
      <c r="B43" s="4"/>
      <c r="C43" s="2" t="s">
        <v>167</v>
      </c>
      <c r="D43" s="2"/>
      <c r="E43" s="2"/>
      <c r="F43" s="66" t="s">
        <v>162</v>
      </c>
      <c r="G43" s="66" t="s">
        <v>162</v>
      </c>
      <c r="H43" s="66" t="s">
        <v>162</v>
      </c>
      <c r="I43" s="66" t="s">
        <v>162</v>
      </c>
      <c r="J43" s="20">
        <v>447.04929780731266</v>
      </c>
      <c r="K43" s="20">
        <v>452.87003969104364</v>
      </c>
      <c r="L43" s="20">
        <v>456.94472797961896</v>
      </c>
      <c r="M43" s="20">
        <v>474.63855584258982</v>
      </c>
      <c r="N43" s="20">
        <v>420.5657787284436</v>
      </c>
      <c r="O43" s="20">
        <v>347.98270101716673</v>
      </c>
      <c r="P43" s="20">
        <v>311.03239669673115</v>
      </c>
      <c r="Q43" s="20">
        <v>285.39097314081835</v>
      </c>
      <c r="R43" s="20">
        <v>251.64191207518905</v>
      </c>
      <c r="S43" s="20">
        <v>230.31302903686498</v>
      </c>
      <c r="T43" s="20">
        <v>209.91407755597575</v>
      </c>
      <c r="U43" s="20">
        <v>183.5736203882569</v>
      </c>
      <c r="V43" s="20">
        <v>169.52890260464679</v>
      </c>
      <c r="W43" s="20">
        <v>150.3190450371313</v>
      </c>
      <c r="X43" s="20">
        <v>143.51395804308711</v>
      </c>
    </row>
    <row r="44" spans="1:24" ht="15.75" x14ac:dyDescent="0.25">
      <c r="A44" s="4" t="s">
        <v>45</v>
      </c>
      <c r="B44" s="4"/>
      <c r="C44" s="2" t="s">
        <v>46</v>
      </c>
      <c r="D44" s="2"/>
      <c r="E44" s="2"/>
      <c r="F44" s="66" t="s">
        <v>162</v>
      </c>
      <c r="G44" s="66" t="s">
        <v>162</v>
      </c>
      <c r="H44" s="66" t="s">
        <v>162</v>
      </c>
      <c r="I44" s="66" t="s">
        <v>162</v>
      </c>
      <c r="J44" s="20">
        <v>1193.7466987173643</v>
      </c>
      <c r="K44" s="20">
        <v>1239.4745273456758</v>
      </c>
      <c r="L44" s="20">
        <v>1276.6366072870205</v>
      </c>
      <c r="M44" s="20">
        <v>1319.6983262424242</v>
      </c>
      <c r="N44" s="20">
        <v>1216.4380570870924</v>
      </c>
      <c r="O44" s="20">
        <v>1043.5277187714</v>
      </c>
      <c r="P44" s="20">
        <v>934.07583376937907</v>
      </c>
      <c r="Q44" s="20">
        <v>850.75704320557452</v>
      </c>
      <c r="R44" s="20">
        <v>732.58821384906196</v>
      </c>
      <c r="S44" s="20">
        <v>635.55256962932003</v>
      </c>
      <c r="T44" s="20">
        <v>538.06510348161328</v>
      </c>
      <c r="U44" s="20">
        <v>444.91045039246518</v>
      </c>
      <c r="V44" s="20">
        <v>385.14679386617109</v>
      </c>
      <c r="W44" s="20">
        <v>311.21854144050059</v>
      </c>
      <c r="X44" s="20">
        <v>277.56663250535433</v>
      </c>
    </row>
    <row r="45" spans="1:24" ht="15.75" x14ac:dyDescent="0.25">
      <c r="A45" s="4" t="s">
        <v>47</v>
      </c>
      <c r="B45" s="4"/>
      <c r="C45" s="2" t="s">
        <v>168</v>
      </c>
      <c r="D45" s="2"/>
      <c r="E45" s="2"/>
      <c r="F45" s="66" t="s">
        <v>162</v>
      </c>
      <c r="G45" s="66" t="s">
        <v>162</v>
      </c>
      <c r="H45" s="66" t="s">
        <v>162</v>
      </c>
      <c r="I45" s="66" t="s">
        <v>162</v>
      </c>
      <c r="J45" s="20">
        <v>620.78019510922172</v>
      </c>
      <c r="K45" s="20">
        <v>634.52965240536662</v>
      </c>
      <c r="L45" s="20">
        <v>635.81015805044217</v>
      </c>
      <c r="M45" s="20">
        <v>654.36061980889815</v>
      </c>
      <c r="N45" s="20">
        <v>578.01287488010928</v>
      </c>
      <c r="O45" s="20">
        <v>480.50325698494146</v>
      </c>
      <c r="P45" s="20">
        <v>426.50883372582257</v>
      </c>
      <c r="Q45" s="20">
        <v>391.00218939732855</v>
      </c>
      <c r="R45" s="20">
        <v>348.22480331714911</v>
      </c>
      <c r="S45" s="20">
        <v>326.65525118003598</v>
      </c>
      <c r="T45" s="20">
        <v>298.5711308474136</v>
      </c>
      <c r="U45" s="20">
        <v>258.86654538216015</v>
      </c>
      <c r="V45" s="20">
        <v>234.67888575043631</v>
      </c>
      <c r="W45" s="20">
        <v>206.87285579662759</v>
      </c>
      <c r="X45" s="20">
        <v>197.68801402253314</v>
      </c>
    </row>
    <row r="46" spans="1:24" ht="15.75" x14ac:dyDescent="0.25">
      <c r="A46" s="4" t="s">
        <v>48</v>
      </c>
      <c r="B46" s="4"/>
      <c r="C46" s="2" t="s">
        <v>169</v>
      </c>
      <c r="D46" s="2"/>
      <c r="E46" s="2"/>
      <c r="F46" s="66" t="s">
        <v>162</v>
      </c>
      <c r="G46" s="66" t="s">
        <v>162</v>
      </c>
      <c r="H46" s="66" t="s">
        <v>162</v>
      </c>
      <c r="I46" s="66" t="s">
        <v>162</v>
      </c>
      <c r="J46" s="20">
        <v>392.91029607703001</v>
      </c>
      <c r="K46" s="20">
        <v>395.77391591436566</v>
      </c>
      <c r="L46" s="20">
        <v>389.61049342301169</v>
      </c>
      <c r="M46" s="20">
        <v>396.33213026916223</v>
      </c>
      <c r="N46" s="20">
        <v>344.94148031433275</v>
      </c>
      <c r="O46" s="20">
        <v>286.08841461964795</v>
      </c>
      <c r="P46" s="20">
        <v>255.4997804026834</v>
      </c>
      <c r="Q46" s="20">
        <v>234.48452771888904</v>
      </c>
      <c r="R46" s="20">
        <v>207.92225206337972</v>
      </c>
      <c r="S46" s="20">
        <v>194.76959219299312</v>
      </c>
      <c r="T46" s="20">
        <v>176.2598484511507</v>
      </c>
      <c r="U46" s="20">
        <v>153.03483415234143</v>
      </c>
      <c r="V46" s="20">
        <v>141.23224616557454</v>
      </c>
      <c r="W46" s="20">
        <v>125.2918425722131</v>
      </c>
      <c r="X46" s="20">
        <v>119.94803711316516</v>
      </c>
    </row>
    <row r="47" spans="1:24" ht="15.75" x14ac:dyDescent="0.25">
      <c r="A47" s="10"/>
      <c r="B47" s="43"/>
      <c r="C47" s="2"/>
      <c r="D47" s="9"/>
      <c r="E47" s="9"/>
      <c r="F47" s="55" t="s">
        <v>162</v>
      </c>
      <c r="G47" s="55" t="s">
        <v>162</v>
      </c>
      <c r="H47" s="55" t="s">
        <v>162</v>
      </c>
      <c r="I47" s="55"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2" t="s">
        <v>49</v>
      </c>
      <c r="D48" s="2"/>
      <c r="E48" s="2"/>
      <c r="F48" s="56" t="s">
        <v>162</v>
      </c>
      <c r="G48" s="56" t="s">
        <v>162</v>
      </c>
      <c r="H48" s="56" t="s">
        <v>162</v>
      </c>
      <c r="I48" s="56" t="s">
        <v>162</v>
      </c>
      <c r="J48" s="20">
        <v>338.36119974947218</v>
      </c>
      <c r="K48" s="20">
        <v>344.75487562839032</v>
      </c>
      <c r="L48" s="20">
        <v>338.99170733930089</v>
      </c>
      <c r="M48" s="20">
        <v>345.04874546145805</v>
      </c>
      <c r="N48" s="20">
        <v>305.16319670670759</v>
      </c>
      <c r="O48" s="20">
        <v>255.25659391730349</v>
      </c>
      <c r="P48" s="20">
        <v>225.23123715019725</v>
      </c>
      <c r="Q48" s="20">
        <v>201.01666181977524</v>
      </c>
      <c r="R48" s="20">
        <v>177.56474407532707</v>
      </c>
      <c r="S48" s="20">
        <v>162.63443565654984</v>
      </c>
      <c r="T48" s="20">
        <v>144.39764167526405</v>
      </c>
      <c r="U48" s="20">
        <v>126.5668225159018</v>
      </c>
      <c r="V48" s="20">
        <v>116.17167611348432</v>
      </c>
      <c r="W48" s="20">
        <v>102.35172646910307</v>
      </c>
      <c r="X48" s="20">
        <v>99.457152323369584</v>
      </c>
    </row>
    <row r="49" spans="1:24" ht="15.75" x14ac:dyDescent="0.25">
      <c r="A49" s="4">
        <v>923</v>
      </c>
      <c r="B49" s="1"/>
      <c r="C49" s="2" t="s">
        <v>50</v>
      </c>
      <c r="D49" s="2"/>
      <c r="E49" s="2"/>
      <c r="F49" s="56" t="s">
        <v>162</v>
      </c>
      <c r="G49" s="56" t="s">
        <v>162</v>
      </c>
      <c r="H49" s="56" t="s">
        <v>162</v>
      </c>
      <c r="I49" s="56" t="s">
        <v>162</v>
      </c>
      <c r="J49" s="20">
        <v>541.78331404575783</v>
      </c>
      <c r="K49" s="20">
        <v>551.93187496223936</v>
      </c>
      <c r="L49" s="20">
        <v>551.51393480528907</v>
      </c>
      <c r="M49" s="20">
        <v>557.8515176447213</v>
      </c>
      <c r="N49" s="20">
        <v>488.97636851769676</v>
      </c>
      <c r="O49" s="20">
        <v>404.50661863447107</v>
      </c>
      <c r="P49" s="20">
        <v>356.3556839227449</v>
      </c>
      <c r="Q49" s="20">
        <v>319.19854939661309</v>
      </c>
      <c r="R49" s="20">
        <v>278.21381155143945</v>
      </c>
      <c r="S49" s="20">
        <v>250.60826662730597</v>
      </c>
      <c r="T49" s="20">
        <v>222.59249142394236</v>
      </c>
      <c r="U49" s="20">
        <v>191.02233353563409</v>
      </c>
      <c r="V49" s="20">
        <v>172.23530163955559</v>
      </c>
      <c r="W49" s="20">
        <v>150.581530026412</v>
      </c>
      <c r="X49" s="20">
        <v>143.09051557676156</v>
      </c>
    </row>
    <row r="50" spans="1:24" ht="15.75" x14ac:dyDescent="0.25">
      <c r="A50" s="73"/>
      <c r="B50" s="73"/>
      <c r="C50" s="69" t="s">
        <v>51</v>
      </c>
      <c r="D50" s="69"/>
      <c r="E50" s="69"/>
      <c r="F50" s="70"/>
      <c r="G50" s="70"/>
      <c r="H50" s="70"/>
      <c r="I50" s="70"/>
      <c r="J50" s="71"/>
      <c r="K50" s="71"/>
      <c r="L50" s="71"/>
      <c r="M50" s="71"/>
      <c r="N50" s="71"/>
      <c r="O50" s="71"/>
      <c r="P50" s="71"/>
      <c r="Q50" s="71"/>
      <c r="R50" s="71"/>
      <c r="S50" s="71"/>
      <c r="T50" s="71"/>
      <c r="U50" s="71"/>
      <c r="V50" s="71"/>
      <c r="W50" s="71"/>
      <c r="X50" s="71"/>
    </row>
  </sheetData>
  <conditionalFormatting sqref="F6:V6">
    <cfRule type="cellIs" dxfId="184" priority="12" stopIfTrue="1" operator="equal">
      <formula>TRUE</formula>
    </cfRule>
    <cfRule type="cellIs" dxfId="183" priority="13" stopIfTrue="1" operator="equal">
      <formula>FALSE</formula>
    </cfRule>
  </conditionalFormatting>
  <conditionalFormatting sqref="L4:X4">
    <cfRule type="cellIs" dxfId="182" priority="16" stopIfTrue="1" operator="equal">
      <formula>TRUE</formula>
    </cfRule>
    <cfRule type="cellIs" dxfId="181" priority="17" stopIfTrue="1" operator="notEqual">
      <formula>TRUE</formula>
    </cfRule>
  </conditionalFormatting>
  <conditionalFormatting sqref="F2:X2">
    <cfRule type="cellIs" dxfId="180" priority="18" stopIfTrue="1" operator="equal">
      <formula>FALSE</formula>
    </cfRule>
  </conditionalFormatting>
  <conditionalFormatting sqref="W6:X6">
    <cfRule type="cellIs" dxfId="179" priority="10" stopIfTrue="1" operator="equal">
      <formula>TRUE</formula>
    </cfRule>
    <cfRule type="cellIs" dxfId="178" priority="11" stopIfTrue="1" operator="equal">
      <formula>FALSE</formula>
    </cfRule>
  </conditionalFormatting>
  <conditionalFormatting sqref="L29:X29">
    <cfRule type="cellIs" dxfId="177" priority="7" stopIfTrue="1" operator="equal">
      <formula>TRUE</formula>
    </cfRule>
    <cfRule type="cellIs" dxfId="176" priority="8" stopIfTrue="1" operator="notEqual">
      <formula>TRUE</formula>
    </cfRule>
  </conditionalFormatting>
  <conditionalFormatting sqref="F27:X27">
    <cfRule type="cellIs" dxfId="175" priority="9" stopIfTrue="1" operator="equal">
      <formula>FALSE</formula>
    </cfRule>
  </conditionalFormatting>
  <conditionalFormatting sqref="F31:X31">
    <cfRule type="cellIs" dxfId="174" priority="1" stopIfTrue="1" operator="equal">
      <formula>TRUE</formula>
    </cfRule>
    <cfRule type="cellIs" dxfId="173" priority="2" stopIfTrue="1" operator="equal">
      <formula>FALSE</formula>
    </cfRule>
  </conditionalFormatting>
  <hyperlinks>
    <hyperlink ref="C13" display="NORTH EAST"/>
    <hyperlink ref="C14" display="NORTH WEST "/>
    <hyperlink ref="C15" display="YORKSHIRE AND THE HUMBER"/>
    <hyperlink ref="C16" display="EAST MIDLANDS"/>
    <hyperlink ref="C17" display="WEST MIDLANDS"/>
    <hyperlink ref="C18" display="EAST"/>
    <hyperlink ref="C19" display="LONDON"/>
    <hyperlink ref="C20" display="SOUTH EAST"/>
    <hyperlink ref="C21" display="SOUTH WEST"/>
    <hyperlink ref="C23" display="WALES"/>
    <hyperlink ref="C24" display="SCOTLAND"/>
    <hyperlink ref="C38" display="NORTH EAST"/>
    <hyperlink ref="C39" display="NORTH WEST "/>
    <hyperlink ref="C40" display="YORKSHIRE AND THE HUMBER"/>
    <hyperlink ref="C41" display="EAST MIDLANDS"/>
    <hyperlink ref="C42" display="WEST MIDLANDS"/>
    <hyperlink ref="C43" display="EAST"/>
    <hyperlink ref="C44" display="LONDON"/>
    <hyperlink ref="C45" display="SOUTH EAST"/>
    <hyperlink ref="C46" display="SOUTH WEST"/>
    <hyperlink ref="C48" display="WALES"/>
    <hyperlink ref="C49" display="SCOTLAND"/>
  </hyperlink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G1" sqref="G1"/>
    </sheetView>
  </sheetViews>
  <sheetFormatPr defaultRowHeight="15" x14ac:dyDescent="0.2"/>
  <cols>
    <col min="1" max="4" width="8.88671875" style="30"/>
    <col min="5" max="5" width="22.5546875" style="30" customWidth="1"/>
    <col min="6" max="16384" width="8.88671875" style="30"/>
  </cols>
  <sheetData>
    <row r="1" spans="1:24" s="2" customFormat="1" ht="39" customHeight="1" x14ac:dyDescent="0.25">
      <c r="A1" s="17" t="s">
        <v>98</v>
      </c>
      <c r="B1" s="17"/>
      <c r="C1" s="17"/>
      <c r="D1" s="17"/>
      <c r="E1" s="17"/>
      <c r="G1" s="4"/>
      <c r="H1" s="4"/>
    </row>
    <row r="2" spans="1:24" s="5" customFormat="1" ht="31.5" customHeight="1" x14ac:dyDescent="0.2">
      <c r="A2" s="79" t="s">
        <v>2</v>
      </c>
      <c r="B2" s="8"/>
      <c r="C2" s="9"/>
      <c r="D2" s="9"/>
      <c r="E2" s="9"/>
      <c r="F2" s="9"/>
      <c r="G2" s="9"/>
      <c r="H2" s="9"/>
      <c r="I2" s="9"/>
      <c r="J2" s="9"/>
      <c r="K2" s="9"/>
      <c r="L2" s="9"/>
      <c r="M2" s="9"/>
      <c r="N2" s="9"/>
      <c r="O2" s="9"/>
      <c r="P2" s="9"/>
      <c r="Q2" s="9"/>
      <c r="R2" s="9"/>
      <c r="S2" s="9"/>
      <c r="T2" s="9"/>
      <c r="U2" s="9"/>
      <c r="V2" s="9"/>
      <c r="W2" s="9"/>
      <c r="X2" s="9"/>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53"/>
      <c r="G5" s="53"/>
      <c r="H5" s="53"/>
      <c r="I5" s="53"/>
      <c r="J5" s="20">
        <f t="shared" ref="J5:X5" si="0">SUM(J11,J23:J24,J7)</f>
        <v>210.12097544210181</v>
      </c>
      <c r="K5" s="20">
        <f t="shared" si="0"/>
        <v>270.55906472417536</v>
      </c>
      <c r="L5" s="20">
        <f t="shared" si="0"/>
        <v>292.00557556425969</v>
      </c>
      <c r="M5" s="20">
        <f t="shared" si="0"/>
        <v>317.28259298054263</v>
      </c>
      <c r="N5" s="20">
        <f t="shared" si="0"/>
        <v>312.66128505767614</v>
      </c>
      <c r="O5" s="20">
        <f t="shared" si="0"/>
        <v>296.30574154435209</v>
      </c>
      <c r="P5" s="20">
        <f t="shared" si="0"/>
        <v>290.48548701729499</v>
      </c>
      <c r="Q5" s="20">
        <f t="shared" si="0"/>
        <v>283.7218786528976</v>
      </c>
      <c r="R5" s="20">
        <f t="shared" si="0"/>
        <v>276.94990169243812</v>
      </c>
      <c r="S5" s="20">
        <f t="shared" si="0"/>
        <v>304.28514955817343</v>
      </c>
      <c r="T5" s="20">
        <f t="shared" si="0"/>
        <v>388.24454173128288</v>
      </c>
      <c r="U5" s="20">
        <f t="shared" si="0"/>
        <v>429.10735021827196</v>
      </c>
      <c r="V5" s="20">
        <f t="shared" si="0"/>
        <v>507.93489670869911</v>
      </c>
      <c r="W5" s="20">
        <f t="shared" si="0"/>
        <v>557.09067134317763</v>
      </c>
      <c r="X5" s="20">
        <f t="shared" si="0"/>
        <v>560.39308381489548</v>
      </c>
    </row>
    <row r="6" spans="1:24" s="5" customFormat="1" ht="15.75" x14ac:dyDescent="0.25">
      <c r="A6" s="94"/>
      <c r="B6" s="17"/>
      <c r="C6" s="18"/>
      <c r="D6" s="18"/>
      <c r="E6" s="18"/>
      <c r="F6" s="56"/>
      <c r="G6" s="56"/>
      <c r="H6" s="56"/>
      <c r="I6" s="56"/>
      <c r="J6" s="64"/>
      <c r="K6" s="64"/>
      <c r="L6" s="64"/>
      <c r="M6" s="64"/>
      <c r="N6" s="64"/>
      <c r="O6" s="64"/>
      <c r="P6" s="64"/>
      <c r="Q6" s="64"/>
      <c r="R6" s="64"/>
      <c r="S6" s="64"/>
      <c r="T6" s="64"/>
      <c r="U6" s="64"/>
      <c r="V6" s="64"/>
      <c r="W6" s="64"/>
      <c r="X6" s="64"/>
    </row>
    <row r="7" spans="1:24" s="5" customFormat="1" ht="15.75" x14ac:dyDescent="0.25">
      <c r="A7" s="4"/>
      <c r="B7" s="4"/>
      <c r="C7" s="2" t="s">
        <v>33</v>
      </c>
      <c r="D7" s="2"/>
      <c r="E7" s="2"/>
      <c r="F7" s="65"/>
      <c r="G7" s="65"/>
      <c r="H7" s="65"/>
      <c r="I7" s="65"/>
      <c r="J7" s="23">
        <f>'2000-01'!$Z7</f>
        <v>1.7758296722277078E-2</v>
      </c>
      <c r="K7" s="23">
        <f>'2001-02'!$Z7</f>
        <v>1.0019513495952483E-2</v>
      </c>
      <c r="L7" s="23">
        <f>'2002-03'!$Z7</f>
        <v>0</v>
      </c>
      <c r="M7" s="23">
        <f>'2003-04'!$Z7</f>
        <v>0</v>
      </c>
      <c r="N7" s="23">
        <f>'2004-05'!$Z7</f>
        <v>0</v>
      </c>
      <c r="O7" s="23">
        <f>'2005-06'!$Z7</f>
        <v>0</v>
      </c>
      <c r="P7" s="23">
        <f>'2006-07'!$Z7</f>
        <v>0</v>
      </c>
      <c r="Q7" s="23">
        <f>'2007-08'!$Z7</f>
        <v>0</v>
      </c>
      <c r="R7" s="23">
        <f>'2008-09'!$Z7</f>
        <v>0</v>
      </c>
      <c r="S7" s="23">
        <f>'2009-10'!$Z7</f>
        <v>0</v>
      </c>
      <c r="T7" s="23">
        <f>'2010-11'!$Z7</f>
        <v>0</v>
      </c>
      <c r="U7" s="23">
        <f>'2011-12'!$Z7</f>
        <v>0</v>
      </c>
      <c r="V7" s="23">
        <f>'2012-13'!$Z7</f>
        <v>0</v>
      </c>
      <c r="W7" s="23">
        <f>'2013-14'!$Z7</f>
        <v>0</v>
      </c>
      <c r="X7" s="23">
        <f>'2014-15'!$Z7</f>
        <v>0</v>
      </c>
    </row>
    <row r="8" spans="1:24" s="5" customFormat="1" ht="15.75" x14ac:dyDescent="0.25">
      <c r="A8" s="8"/>
      <c r="B8" s="25"/>
      <c r="C8" s="18"/>
      <c r="D8" s="26"/>
      <c r="E8" s="26"/>
      <c r="F8" s="55"/>
      <c r="G8" s="55"/>
      <c r="H8" s="55"/>
      <c r="I8" s="55"/>
      <c r="J8" s="20"/>
      <c r="K8" s="20"/>
      <c r="L8" s="20"/>
      <c r="M8" s="20"/>
      <c r="N8" s="20"/>
      <c r="O8" s="20"/>
      <c r="P8" s="20"/>
      <c r="Q8" s="20"/>
      <c r="R8" s="20"/>
      <c r="S8" s="20"/>
      <c r="T8" s="20"/>
      <c r="U8" s="20"/>
      <c r="V8" s="20"/>
      <c r="W8" s="20"/>
      <c r="X8" s="20"/>
    </row>
    <row r="9" spans="1:24" s="5" customFormat="1" ht="15.75" x14ac:dyDescent="0.25">
      <c r="A9" s="94">
        <v>941</v>
      </c>
      <c r="B9" s="17"/>
      <c r="C9" s="18" t="s">
        <v>34</v>
      </c>
      <c r="D9" s="18"/>
      <c r="E9" s="18"/>
      <c r="F9" s="56"/>
      <c r="G9" s="56"/>
      <c r="H9" s="56"/>
      <c r="I9" s="56"/>
      <c r="J9" s="20">
        <f t="shared" ref="J9:X9" si="1">SUM(J11,J23)</f>
        <v>189.76379167226028</v>
      </c>
      <c r="K9" s="20">
        <f t="shared" si="1"/>
        <v>243.51521121497754</v>
      </c>
      <c r="L9" s="20">
        <f t="shared" si="1"/>
        <v>262.53960898902739</v>
      </c>
      <c r="M9" s="20">
        <f t="shared" si="1"/>
        <v>285.0837190916746</v>
      </c>
      <c r="N9" s="20">
        <f t="shared" si="1"/>
        <v>280.45061274002973</v>
      </c>
      <c r="O9" s="20">
        <f t="shared" si="1"/>
        <v>265.60399190848494</v>
      </c>
      <c r="P9" s="20">
        <f t="shared" si="1"/>
        <v>260.70027293149411</v>
      </c>
      <c r="Q9" s="20">
        <f t="shared" si="1"/>
        <v>255.06450918686707</v>
      </c>
      <c r="R9" s="20">
        <f t="shared" si="1"/>
        <v>249.56888546643808</v>
      </c>
      <c r="S9" s="20">
        <f t="shared" si="1"/>
        <v>274.65152526326739</v>
      </c>
      <c r="T9" s="20">
        <f t="shared" si="1"/>
        <v>350.31947105412513</v>
      </c>
      <c r="U9" s="20">
        <f t="shared" si="1"/>
        <v>387.5215115013732</v>
      </c>
      <c r="V9" s="20">
        <f t="shared" si="1"/>
        <v>458.90929752763429</v>
      </c>
      <c r="W9" s="20">
        <f t="shared" si="1"/>
        <v>502.70986547539803</v>
      </c>
      <c r="X9" s="20">
        <f t="shared" si="1"/>
        <v>505.2516394765571</v>
      </c>
    </row>
    <row r="10" spans="1:24" s="5" customFormat="1" ht="15.75" x14ac:dyDescent="0.25">
      <c r="A10" s="8"/>
      <c r="B10" s="25"/>
      <c r="C10" s="26"/>
      <c r="D10" s="26"/>
      <c r="E10" s="26"/>
      <c r="F10" s="55"/>
      <c r="G10" s="55"/>
      <c r="H10" s="55"/>
      <c r="I10" s="55"/>
      <c r="J10" s="20"/>
      <c r="K10" s="20"/>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56"/>
      <c r="G11" s="56"/>
      <c r="H11" s="56"/>
      <c r="I11" s="56"/>
      <c r="J11" s="20">
        <f t="shared" ref="J11:X11" si="2">SUM(J13:J21)</f>
        <v>175.279966815324</v>
      </c>
      <c r="K11" s="20">
        <f t="shared" si="2"/>
        <v>225.00934180215881</v>
      </c>
      <c r="L11" s="20">
        <f t="shared" si="2"/>
        <v>242.59171234201023</v>
      </c>
      <c r="M11" s="20">
        <f t="shared" si="2"/>
        <v>263.35905158315484</v>
      </c>
      <c r="N11" s="20">
        <f t="shared" si="2"/>
        <v>259.04297416663934</v>
      </c>
      <c r="O11" s="20">
        <f t="shared" si="2"/>
        <v>245.24760059309861</v>
      </c>
      <c r="P11" s="20">
        <f t="shared" si="2"/>
        <v>240.88311204484455</v>
      </c>
      <c r="Q11" s="20">
        <f t="shared" si="2"/>
        <v>235.74822734068985</v>
      </c>
      <c r="R11" s="20">
        <f t="shared" si="2"/>
        <v>230.8557813476198</v>
      </c>
      <c r="S11" s="20">
        <f t="shared" si="2"/>
        <v>254.15158089550602</v>
      </c>
      <c r="T11" s="20">
        <f t="shared" si="2"/>
        <v>324.24644245665223</v>
      </c>
      <c r="U11" s="20">
        <f t="shared" si="2"/>
        <v>358.98444189442995</v>
      </c>
      <c r="V11" s="20">
        <f t="shared" si="2"/>
        <v>425.13179769171495</v>
      </c>
      <c r="W11" s="20">
        <f t="shared" si="2"/>
        <v>466.27594232746151</v>
      </c>
      <c r="X11" s="20">
        <f t="shared" si="2"/>
        <v>468.13294884651418</v>
      </c>
    </row>
    <row r="12" spans="1:24" s="5" customFormat="1" ht="15.75" x14ac:dyDescent="0.25">
      <c r="A12" s="10"/>
      <c r="B12" s="43"/>
      <c r="C12" s="25"/>
      <c r="D12" s="9"/>
      <c r="E12" s="9"/>
      <c r="F12" s="55"/>
      <c r="G12" s="55"/>
      <c r="H12" s="55"/>
      <c r="I12" s="55"/>
      <c r="J12" s="20"/>
      <c r="K12" s="20"/>
      <c r="L12" s="20"/>
      <c r="M12" s="20"/>
      <c r="N12" s="20"/>
      <c r="O12" s="20"/>
      <c r="P12" s="20"/>
      <c r="Q12" s="20"/>
      <c r="R12" s="20"/>
      <c r="S12" s="20"/>
      <c r="T12" s="20"/>
      <c r="U12" s="20"/>
      <c r="V12" s="20"/>
      <c r="W12" s="20"/>
      <c r="X12" s="20"/>
    </row>
    <row r="13" spans="1:24" s="5" customFormat="1" ht="15.75" x14ac:dyDescent="0.25">
      <c r="A13" s="4" t="s">
        <v>36</v>
      </c>
      <c r="B13" s="4"/>
      <c r="C13" s="2" t="s">
        <v>164</v>
      </c>
      <c r="D13" s="2"/>
      <c r="E13" s="2"/>
      <c r="F13" s="66"/>
      <c r="G13" s="66"/>
      <c r="H13" s="66"/>
      <c r="I13" s="66"/>
      <c r="J13" s="20">
        <v>14.576418972122482</v>
      </c>
      <c r="K13" s="20">
        <v>19.079773056309993</v>
      </c>
      <c r="L13" s="20">
        <v>20.607515023043149</v>
      </c>
      <c r="M13" s="20">
        <v>22.336886012049249</v>
      </c>
      <c r="N13" s="20">
        <v>21.198530211722641</v>
      </c>
      <c r="O13" s="20">
        <v>19.748054564348898</v>
      </c>
      <c r="P13" s="20">
        <v>19.18519056168936</v>
      </c>
      <c r="Q13" s="20">
        <v>18.453945095576735</v>
      </c>
      <c r="R13" s="20">
        <v>18.059561310785604</v>
      </c>
      <c r="S13" s="20">
        <v>19.728922539628073</v>
      </c>
      <c r="T13" s="20">
        <v>25.338921749687316</v>
      </c>
      <c r="U13" s="20">
        <v>28.061197691664326</v>
      </c>
      <c r="V13" s="20">
        <v>33.739233664774666</v>
      </c>
      <c r="W13" s="20">
        <v>37.26419150023127</v>
      </c>
      <c r="X13" s="20">
        <v>38.986489067347698</v>
      </c>
    </row>
    <row r="14" spans="1:24" s="5" customFormat="1" ht="15.75" x14ac:dyDescent="0.25">
      <c r="A14" s="4" t="s">
        <v>37</v>
      </c>
      <c r="B14" s="4"/>
      <c r="C14" s="2" t="s">
        <v>166</v>
      </c>
      <c r="D14" s="2"/>
      <c r="E14" s="2"/>
      <c r="F14" s="66"/>
      <c r="G14" s="66"/>
      <c r="H14" s="66"/>
      <c r="I14" s="66"/>
      <c r="J14" s="20">
        <v>32.772752868473212</v>
      </c>
      <c r="K14" s="20">
        <v>41.770528504132422</v>
      </c>
      <c r="L14" s="20">
        <v>44.584445866724153</v>
      </c>
      <c r="M14" s="20">
        <v>47.638210820648354</v>
      </c>
      <c r="N14" s="20">
        <v>46.449387114281052</v>
      </c>
      <c r="O14" s="20">
        <v>43.891649032456684</v>
      </c>
      <c r="P14" s="20">
        <v>42.676295617694812</v>
      </c>
      <c r="Q14" s="20">
        <v>41.048846368184442</v>
      </c>
      <c r="R14" s="20">
        <v>40.1061919601607</v>
      </c>
      <c r="S14" s="20">
        <v>44.673641835889214</v>
      </c>
      <c r="T14" s="20">
        <v>57.113686113332456</v>
      </c>
      <c r="U14" s="20">
        <v>63.436224339549611</v>
      </c>
      <c r="V14" s="20">
        <v>75.935110804712693</v>
      </c>
      <c r="W14" s="20">
        <v>84.722560181396389</v>
      </c>
      <c r="X14" s="20">
        <v>84.787755169891099</v>
      </c>
    </row>
    <row r="15" spans="1:24" s="5" customFormat="1" ht="15.75" x14ac:dyDescent="0.25">
      <c r="A15" s="4" t="s">
        <v>38</v>
      </c>
      <c r="B15" s="4"/>
      <c r="C15" s="2" t="s">
        <v>39</v>
      </c>
      <c r="D15" s="2"/>
      <c r="E15" s="2"/>
      <c r="F15" s="66"/>
      <c r="G15" s="66"/>
      <c r="H15" s="66"/>
      <c r="I15" s="66"/>
      <c r="J15" s="20">
        <v>23.859587691916481</v>
      </c>
      <c r="K15" s="20">
        <v>30.760806947548321</v>
      </c>
      <c r="L15" s="20">
        <v>33.086341638368324</v>
      </c>
      <c r="M15" s="20">
        <v>35.910532356860863</v>
      </c>
      <c r="N15" s="20">
        <v>34.774771770380084</v>
      </c>
      <c r="O15" s="20">
        <v>32.541196658574087</v>
      </c>
      <c r="P15" s="20">
        <v>31.830358047449923</v>
      </c>
      <c r="Q15" s="20">
        <v>30.716591316093304</v>
      </c>
      <c r="R15" s="20">
        <v>29.496634719120181</v>
      </c>
      <c r="S15" s="20">
        <v>32.219167093602884</v>
      </c>
      <c r="T15" s="20">
        <v>40.149301873784424</v>
      </c>
      <c r="U15" s="20">
        <v>43.828893873726308</v>
      </c>
      <c r="V15" s="20">
        <v>50.896802364615858</v>
      </c>
      <c r="W15" s="20">
        <v>55.374065274201392</v>
      </c>
      <c r="X15" s="20">
        <v>56.374627183114107</v>
      </c>
    </row>
    <row r="16" spans="1:24" s="5" customFormat="1" ht="15.75" x14ac:dyDescent="0.25">
      <c r="A16" s="4" t="s">
        <v>40</v>
      </c>
      <c r="B16" s="4"/>
      <c r="C16" s="2" t="s">
        <v>41</v>
      </c>
      <c r="D16" s="2"/>
      <c r="E16" s="2"/>
      <c r="F16" s="66"/>
      <c r="G16" s="66"/>
      <c r="H16" s="66"/>
      <c r="I16" s="66"/>
      <c r="J16" s="20">
        <v>15.494269733938708</v>
      </c>
      <c r="K16" s="20">
        <v>19.829601036040671</v>
      </c>
      <c r="L16" s="20">
        <v>21.283491057889165</v>
      </c>
      <c r="M16" s="20">
        <v>23.063270582825936</v>
      </c>
      <c r="N16" s="20">
        <v>22.287005081064077</v>
      </c>
      <c r="O16" s="20">
        <v>21.085585367694279</v>
      </c>
      <c r="P16" s="20">
        <v>20.783232088941332</v>
      </c>
      <c r="Q16" s="20">
        <v>20.395105384795912</v>
      </c>
      <c r="R16" s="20">
        <v>20.107968603982538</v>
      </c>
      <c r="S16" s="20">
        <v>21.967919311369656</v>
      </c>
      <c r="T16" s="20">
        <v>27.678464095526646</v>
      </c>
      <c r="U16" s="20">
        <v>30.370472853273803</v>
      </c>
      <c r="V16" s="20">
        <v>36.286052159493487</v>
      </c>
      <c r="W16" s="20">
        <v>39.66273520788841</v>
      </c>
      <c r="X16" s="20">
        <v>40.362542700325065</v>
      </c>
    </row>
    <row r="17" spans="1:24" s="5" customFormat="1" ht="15.75" x14ac:dyDescent="0.25">
      <c r="A17" s="4" t="s">
        <v>42</v>
      </c>
      <c r="B17" s="4"/>
      <c r="C17" s="2" t="s">
        <v>43</v>
      </c>
      <c r="D17" s="2"/>
      <c r="E17" s="2"/>
      <c r="F17" s="66"/>
      <c r="G17" s="66"/>
      <c r="H17" s="66"/>
      <c r="I17" s="66"/>
      <c r="J17" s="20">
        <v>23.541190147577964</v>
      </c>
      <c r="K17" s="20">
        <v>30.176080743421359</v>
      </c>
      <c r="L17" s="20">
        <v>32.642256241244816</v>
      </c>
      <c r="M17" s="20">
        <v>35.434590077458914</v>
      </c>
      <c r="N17" s="20">
        <v>35.096835866548901</v>
      </c>
      <c r="O17" s="20">
        <v>33.262244064878075</v>
      </c>
      <c r="P17" s="20">
        <v>32.805917270020551</v>
      </c>
      <c r="Q17" s="20">
        <v>31.71360893590202</v>
      </c>
      <c r="R17" s="20">
        <v>30.830748174442107</v>
      </c>
      <c r="S17" s="20">
        <v>33.991788969232779</v>
      </c>
      <c r="T17" s="20">
        <v>43.425971901813774</v>
      </c>
      <c r="U17" s="20">
        <v>47.303019056295781</v>
      </c>
      <c r="V17" s="20">
        <v>56.407212749817091</v>
      </c>
      <c r="W17" s="20">
        <v>62.74989291479946</v>
      </c>
      <c r="X17" s="20">
        <v>62.795072700212202</v>
      </c>
    </row>
    <row r="18" spans="1:24" s="5" customFormat="1" ht="15.75" x14ac:dyDescent="0.25">
      <c r="A18" s="4" t="s">
        <v>44</v>
      </c>
      <c r="B18" s="4"/>
      <c r="C18" s="2" t="s">
        <v>167</v>
      </c>
      <c r="D18" s="2"/>
      <c r="E18" s="2"/>
      <c r="F18" s="66"/>
      <c r="G18" s="66"/>
      <c r="H18" s="66"/>
      <c r="I18" s="66"/>
      <c r="J18" s="20">
        <v>13.869346039668441</v>
      </c>
      <c r="K18" s="20">
        <v>17.669845470219993</v>
      </c>
      <c r="L18" s="20">
        <v>19.215412336247429</v>
      </c>
      <c r="M18" s="20">
        <v>21.036821905348361</v>
      </c>
      <c r="N18" s="20">
        <v>20.861308693424931</v>
      </c>
      <c r="O18" s="20">
        <v>19.66363664395325</v>
      </c>
      <c r="P18" s="20">
        <v>19.281857835791659</v>
      </c>
      <c r="Q18" s="20">
        <v>19.052693884718487</v>
      </c>
      <c r="R18" s="20">
        <v>18.679195258825899</v>
      </c>
      <c r="S18" s="20">
        <v>20.160806538517388</v>
      </c>
      <c r="T18" s="20">
        <v>25.588646701608056</v>
      </c>
      <c r="U18" s="20">
        <v>28.758376891235184</v>
      </c>
      <c r="V18" s="20">
        <v>34.446767942352409</v>
      </c>
      <c r="W18" s="20">
        <v>37.989058824760519</v>
      </c>
      <c r="X18" s="20">
        <v>38.20140490130666</v>
      </c>
    </row>
    <row r="19" spans="1:24" s="5" customFormat="1" ht="15.75" x14ac:dyDescent="0.25">
      <c r="A19" s="4" t="s">
        <v>45</v>
      </c>
      <c r="B19" s="4"/>
      <c r="C19" s="2" t="s">
        <v>46</v>
      </c>
      <c r="D19" s="2"/>
      <c r="E19" s="2"/>
      <c r="F19" s="66"/>
      <c r="G19" s="66"/>
      <c r="H19" s="66"/>
      <c r="I19" s="66"/>
      <c r="J19" s="20">
        <v>22.11590721768863</v>
      </c>
      <c r="K19" s="20">
        <v>28.858990287967259</v>
      </c>
      <c r="L19" s="20">
        <v>31.70921047638609</v>
      </c>
      <c r="M19" s="20">
        <v>35.074012837916953</v>
      </c>
      <c r="N19" s="20">
        <v>35.406657828486303</v>
      </c>
      <c r="O19" s="20">
        <v>34.295125694427824</v>
      </c>
      <c r="P19" s="20">
        <v>34.368980573259492</v>
      </c>
      <c r="Q19" s="20">
        <v>34.488435280961056</v>
      </c>
      <c r="R19" s="20">
        <v>34.16945094300133</v>
      </c>
      <c r="S19" s="20">
        <v>37.680054487944687</v>
      </c>
      <c r="T19" s="20">
        <v>48.221210013652588</v>
      </c>
      <c r="U19" s="20">
        <v>53.445947223712722</v>
      </c>
      <c r="V19" s="20">
        <v>61.000400152209792</v>
      </c>
      <c r="W19" s="20">
        <v>64.54982262040852</v>
      </c>
      <c r="X19" s="20">
        <v>62.91980290747572</v>
      </c>
    </row>
    <row r="20" spans="1:24" s="5" customFormat="1" ht="15.75" x14ac:dyDescent="0.25">
      <c r="A20" s="4" t="s">
        <v>47</v>
      </c>
      <c r="B20" s="4"/>
      <c r="C20" s="2" t="s">
        <v>168</v>
      </c>
      <c r="D20" s="2"/>
      <c r="E20" s="2"/>
      <c r="F20" s="66"/>
      <c r="G20" s="66"/>
      <c r="H20" s="66"/>
      <c r="I20" s="66"/>
      <c r="J20" s="20">
        <v>15.856423109736376</v>
      </c>
      <c r="K20" s="20">
        <v>20.067157667888122</v>
      </c>
      <c r="L20" s="20">
        <v>21.71708016284888</v>
      </c>
      <c r="M20" s="20">
        <v>23.774664060584033</v>
      </c>
      <c r="N20" s="20">
        <v>24.111603112881685</v>
      </c>
      <c r="O20" s="20">
        <v>23.006505261084722</v>
      </c>
      <c r="P20" s="20">
        <v>22.799614980005355</v>
      </c>
      <c r="Q20" s="20">
        <v>23.087374837987412</v>
      </c>
      <c r="R20" s="20">
        <v>23.079593953523524</v>
      </c>
      <c r="S20" s="20">
        <v>25.546675706349212</v>
      </c>
      <c r="T20" s="20">
        <v>33.610615784394312</v>
      </c>
      <c r="U20" s="20">
        <v>37.862777584445979</v>
      </c>
      <c r="V20" s="20">
        <v>44.827788659047414</v>
      </c>
      <c r="W20" s="20">
        <v>48.853434378282586</v>
      </c>
      <c r="X20" s="20">
        <v>49.023551091886247</v>
      </c>
    </row>
    <row r="21" spans="1:24" s="5" customFormat="1" ht="15.75" x14ac:dyDescent="0.25">
      <c r="A21" s="4" t="s">
        <v>48</v>
      </c>
      <c r="B21" s="4"/>
      <c r="C21" s="2" t="s">
        <v>169</v>
      </c>
      <c r="D21" s="2"/>
      <c r="E21" s="2"/>
      <c r="F21" s="66"/>
      <c r="G21" s="66"/>
      <c r="H21" s="66"/>
      <c r="I21" s="66"/>
      <c r="J21" s="20">
        <v>13.194071034201736</v>
      </c>
      <c r="K21" s="20">
        <v>16.796558088630672</v>
      </c>
      <c r="L21" s="20">
        <v>17.745959539258237</v>
      </c>
      <c r="M21" s="20">
        <v>19.090062929462189</v>
      </c>
      <c r="N21" s="20">
        <v>18.856874487849673</v>
      </c>
      <c r="O21" s="20">
        <v>17.753603305680809</v>
      </c>
      <c r="P21" s="20">
        <v>17.151665069992092</v>
      </c>
      <c r="Q21" s="20">
        <v>16.791626236470488</v>
      </c>
      <c r="R21" s="20">
        <v>16.326436423777896</v>
      </c>
      <c r="S21" s="20">
        <v>18.182604412972132</v>
      </c>
      <c r="T21" s="20">
        <v>23.119624222852675</v>
      </c>
      <c r="U21" s="20">
        <v>25.917532380526215</v>
      </c>
      <c r="V21" s="20">
        <v>31.59242919469153</v>
      </c>
      <c r="W21" s="20">
        <v>35.110181425492954</v>
      </c>
      <c r="X21" s="20">
        <v>34.681703124955334</v>
      </c>
    </row>
    <row r="22" spans="1:24" s="5" customFormat="1" ht="15.75" x14ac:dyDescent="0.25">
      <c r="A22" s="10"/>
      <c r="B22" s="43"/>
      <c r="C22" s="2"/>
      <c r="D22" s="9"/>
      <c r="E22" s="9"/>
      <c r="F22" s="55"/>
      <c r="G22" s="55"/>
      <c r="H22" s="55"/>
      <c r="I22" s="55"/>
      <c r="J22" s="20"/>
      <c r="K22" s="20"/>
      <c r="L22" s="20"/>
      <c r="M22" s="20"/>
      <c r="N22" s="20"/>
      <c r="O22" s="20"/>
      <c r="P22" s="20"/>
      <c r="Q22" s="20"/>
      <c r="R22" s="20"/>
      <c r="S22" s="20"/>
      <c r="T22" s="20"/>
      <c r="U22" s="20"/>
      <c r="V22" s="20"/>
      <c r="W22" s="20"/>
      <c r="X22" s="20"/>
    </row>
    <row r="23" spans="1:24" s="5" customFormat="1" ht="15.75" x14ac:dyDescent="0.25">
      <c r="A23" s="4">
        <v>924</v>
      </c>
      <c r="B23" s="1"/>
      <c r="C23" s="2" t="s">
        <v>49</v>
      </c>
      <c r="D23" s="2"/>
      <c r="E23" s="2"/>
      <c r="F23" s="56"/>
      <c r="G23" s="56"/>
      <c r="H23" s="56"/>
      <c r="I23" s="56"/>
      <c r="J23" s="20">
        <v>14.483824856936291</v>
      </c>
      <c r="K23" s="20">
        <v>18.505869412818733</v>
      </c>
      <c r="L23" s="20">
        <v>19.94789664701716</v>
      </c>
      <c r="M23" s="20">
        <v>21.724667508519772</v>
      </c>
      <c r="N23" s="20">
        <v>21.407638573390393</v>
      </c>
      <c r="O23" s="20">
        <v>20.356391315386318</v>
      </c>
      <c r="P23" s="20">
        <v>19.81716088664955</v>
      </c>
      <c r="Q23" s="20">
        <v>19.316281846177223</v>
      </c>
      <c r="R23" s="20">
        <v>18.713104118818286</v>
      </c>
      <c r="S23" s="20">
        <v>20.499944367761369</v>
      </c>
      <c r="T23" s="20">
        <v>26.073028597472913</v>
      </c>
      <c r="U23" s="20">
        <v>28.53706960694327</v>
      </c>
      <c r="V23" s="20">
        <v>33.777499835919315</v>
      </c>
      <c r="W23" s="20">
        <v>36.433923147936525</v>
      </c>
      <c r="X23" s="20">
        <v>37.118690630042927</v>
      </c>
    </row>
    <row r="24" spans="1:24" s="5" customFormat="1" ht="15.75" x14ac:dyDescent="0.25">
      <c r="A24" s="4">
        <v>923</v>
      </c>
      <c r="B24" s="1"/>
      <c r="C24" s="2" t="s">
        <v>50</v>
      </c>
      <c r="D24" s="2"/>
      <c r="E24" s="2"/>
      <c r="F24" s="56"/>
      <c r="G24" s="56"/>
      <c r="H24" s="56"/>
      <c r="I24" s="56"/>
      <c r="J24" s="32">
        <v>20.339425473119267</v>
      </c>
      <c r="K24" s="32">
        <v>27.033833995701908</v>
      </c>
      <c r="L24" s="32">
        <v>29.465966575232304</v>
      </c>
      <c r="M24" s="32">
        <v>32.198873888868029</v>
      </c>
      <c r="N24" s="32">
        <v>32.210672317646399</v>
      </c>
      <c r="O24" s="32">
        <v>30.70174963586712</v>
      </c>
      <c r="P24" s="32">
        <v>29.785214085800853</v>
      </c>
      <c r="Q24" s="32">
        <v>28.657369466030527</v>
      </c>
      <c r="R24" s="32">
        <v>27.381016226000064</v>
      </c>
      <c r="S24" s="32">
        <v>29.633624294906067</v>
      </c>
      <c r="T24" s="32">
        <v>37.925070677157734</v>
      </c>
      <c r="U24" s="32">
        <v>41.585838716898763</v>
      </c>
      <c r="V24" s="32">
        <v>49.025599181064806</v>
      </c>
      <c r="W24" s="32">
        <v>54.38080586777965</v>
      </c>
      <c r="X24" s="32">
        <v>55.141444338338395</v>
      </c>
    </row>
    <row r="25" spans="1:24" s="5" customFormat="1" ht="15.75" x14ac:dyDescent="0.25">
      <c r="A25" s="73"/>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17" t="s">
        <v>98</v>
      </c>
      <c r="B26" s="17"/>
      <c r="C26" s="17"/>
      <c r="D26" s="17"/>
      <c r="E26" s="17"/>
      <c r="F26" s="2"/>
      <c r="G26" s="4"/>
      <c r="H26" s="4"/>
      <c r="I26" s="2"/>
      <c r="J26" s="2"/>
      <c r="K26" s="2"/>
      <c r="L26" s="2"/>
      <c r="M26" s="2"/>
      <c r="N26" s="2"/>
      <c r="O26" s="2"/>
      <c r="P26" s="2"/>
      <c r="Q26" s="2"/>
      <c r="R26" s="2"/>
      <c r="S26" s="2"/>
      <c r="T26" s="2"/>
      <c r="U26" s="2"/>
      <c r="V26" s="2"/>
      <c r="W26" s="2"/>
      <c r="X26" s="2"/>
    </row>
    <row r="27" spans="1:24" ht="30" customHeight="1" x14ac:dyDescent="0.2">
      <c r="A27" s="79" t="s">
        <v>129</v>
      </c>
      <c r="B27" s="8"/>
      <c r="C27" s="9"/>
      <c r="D27" s="9"/>
      <c r="E27" s="9"/>
      <c r="F27" s="9"/>
      <c r="G27" s="9"/>
      <c r="H27" s="9"/>
      <c r="I27" s="9"/>
      <c r="J27" s="9"/>
      <c r="K27" s="9"/>
      <c r="L27" s="9"/>
      <c r="M27" s="9"/>
      <c r="N27" s="9"/>
      <c r="O27" s="9"/>
      <c r="P27" s="9"/>
      <c r="Q27" s="9"/>
      <c r="R27" s="9"/>
      <c r="S27" s="9"/>
      <c r="T27" s="9"/>
      <c r="U27" s="9"/>
      <c r="V27" s="9"/>
      <c r="W27" s="9"/>
      <c r="X27" s="9"/>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
      <c r="A29" s="35"/>
      <c r="B29" s="35"/>
      <c r="C29" s="35"/>
      <c r="D29" s="35"/>
      <c r="E29" s="35"/>
      <c r="F29" s="35"/>
      <c r="G29" s="35"/>
      <c r="H29" s="35"/>
      <c r="I29" s="35"/>
      <c r="J29" s="35"/>
      <c r="K29" s="35"/>
      <c r="L29" s="52"/>
      <c r="M29" s="52"/>
      <c r="N29" s="52"/>
      <c r="O29" s="52"/>
      <c r="P29" s="52"/>
      <c r="Q29" s="52"/>
      <c r="R29" s="52"/>
      <c r="S29" s="52"/>
      <c r="T29" s="52"/>
      <c r="U29" s="52"/>
      <c r="V29" s="52"/>
      <c r="W29" s="52"/>
      <c r="X29" s="52"/>
    </row>
    <row r="30" spans="1:24" ht="15.75" x14ac:dyDescent="0.25">
      <c r="A30" s="94">
        <v>925</v>
      </c>
      <c r="B30" s="17"/>
      <c r="C30" s="18" t="s">
        <v>32</v>
      </c>
      <c r="D30" s="18"/>
      <c r="E30" s="18"/>
      <c r="F30" s="53" t="s">
        <v>162</v>
      </c>
      <c r="G30" s="53" t="s">
        <v>162</v>
      </c>
      <c r="H30" s="53" t="s">
        <v>162</v>
      </c>
      <c r="I30" s="53" t="s">
        <v>162</v>
      </c>
      <c r="J30" s="20">
        <v>292.54271228016489</v>
      </c>
      <c r="K30" s="20">
        <v>371.06166880046857</v>
      </c>
      <c r="L30" s="20">
        <v>390.20617517385398</v>
      </c>
      <c r="M30" s="20">
        <v>415.52290415107183</v>
      </c>
      <c r="N30" s="20">
        <v>396.95284641465804</v>
      </c>
      <c r="O30" s="20">
        <v>365.96612529476687</v>
      </c>
      <c r="P30" s="20">
        <v>349.30748391212012</v>
      </c>
      <c r="Q30" s="20">
        <v>331.47379692241361</v>
      </c>
      <c r="R30" s="20">
        <v>315.63913417892405</v>
      </c>
      <c r="S30" s="20">
        <v>338.05370203138801</v>
      </c>
      <c r="T30" s="20">
        <v>419.71484383379078</v>
      </c>
      <c r="U30" s="20">
        <v>455.73394433217453</v>
      </c>
      <c r="V30" s="20">
        <v>530.88379418815953</v>
      </c>
      <c r="W30" s="20">
        <v>570.50025151238958</v>
      </c>
      <c r="X30" s="20">
        <v>565.9970146530444</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65" t="s">
        <v>162</v>
      </c>
      <c r="G32" s="65" t="s">
        <v>162</v>
      </c>
      <c r="H32" s="65" t="s">
        <v>162</v>
      </c>
      <c r="I32" s="65" t="s">
        <v>162</v>
      </c>
      <c r="J32" s="23">
        <v>0</v>
      </c>
      <c r="K32" s="23">
        <v>0</v>
      </c>
      <c r="L32" s="23">
        <v>0</v>
      </c>
      <c r="M32" s="23">
        <v>0</v>
      </c>
      <c r="N32" s="23">
        <v>0</v>
      </c>
      <c r="O32" s="23">
        <v>0</v>
      </c>
      <c r="P32" s="23">
        <v>0</v>
      </c>
      <c r="Q32" s="23">
        <v>0</v>
      </c>
      <c r="R32" s="23">
        <v>0</v>
      </c>
      <c r="S32" s="23">
        <v>0</v>
      </c>
      <c r="T32" s="23">
        <v>0</v>
      </c>
      <c r="U32" s="23">
        <v>0</v>
      </c>
      <c r="V32" s="23">
        <v>0</v>
      </c>
      <c r="W32" s="23">
        <v>0</v>
      </c>
      <c r="X32" s="23">
        <v>0</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t="s">
        <v>162</v>
      </c>
      <c r="G34" s="56" t="s">
        <v>162</v>
      </c>
      <c r="H34" s="56" t="s">
        <v>162</v>
      </c>
      <c r="I34" s="56" t="s">
        <v>162</v>
      </c>
      <c r="J34" s="20">
        <v>264.20025031564688</v>
      </c>
      <c r="K34" s="20">
        <v>333.97203211005279</v>
      </c>
      <c r="L34" s="20">
        <v>350.83089238035205</v>
      </c>
      <c r="M34" s="20">
        <v>373.35428259824351</v>
      </c>
      <c r="N34" s="20">
        <v>356.05837475322119</v>
      </c>
      <c r="O34" s="20">
        <v>328.04650789063868</v>
      </c>
      <c r="P34" s="20">
        <v>313.49089872941357</v>
      </c>
      <c r="Q34" s="20">
        <v>297.99323803208301</v>
      </c>
      <c r="R34" s="20">
        <v>284.43305610596082</v>
      </c>
      <c r="S34" s="20">
        <v>305.13143680731713</v>
      </c>
      <c r="T34" s="20">
        <v>378.71564511829166</v>
      </c>
      <c r="U34" s="20">
        <v>411.56765751100107</v>
      </c>
      <c r="V34" s="20">
        <v>479.64317993968029</v>
      </c>
      <c r="W34" s="20">
        <v>514.81045984846992</v>
      </c>
      <c r="X34" s="20">
        <v>510.30415587132268</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t="s">
        <v>162</v>
      </c>
      <c r="G36" s="56" t="s">
        <v>162</v>
      </c>
      <c r="H36" s="56" t="s">
        <v>162</v>
      </c>
      <c r="I36" s="56" t="s">
        <v>162</v>
      </c>
      <c r="J36" s="20">
        <v>244.03502217065125</v>
      </c>
      <c r="K36" s="20">
        <v>308.5919222478143</v>
      </c>
      <c r="L36" s="20">
        <v>324.17457789610006</v>
      </c>
      <c r="M36" s="20">
        <v>344.90299931145398</v>
      </c>
      <c r="N36" s="20">
        <v>328.87936835607172</v>
      </c>
      <c r="O36" s="20">
        <v>302.90440427885</v>
      </c>
      <c r="P36" s="20">
        <v>289.66085242081743</v>
      </c>
      <c r="Q36" s="20">
        <v>275.42592205216511</v>
      </c>
      <c r="R36" s="20">
        <v>263.10577653023694</v>
      </c>
      <c r="S36" s="20">
        <v>282.35647688889253</v>
      </c>
      <c r="T36" s="20">
        <v>350.52919057790439</v>
      </c>
      <c r="U36" s="20">
        <v>381.25983061165124</v>
      </c>
      <c r="V36" s="20">
        <v>444.3395861380385</v>
      </c>
      <c r="W36" s="20">
        <v>477.49954550598835</v>
      </c>
      <c r="X36" s="20">
        <v>472.81427833497935</v>
      </c>
    </row>
    <row r="37" spans="1:24" ht="15.75" x14ac:dyDescent="0.25">
      <c r="A37" s="10"/>
      <c r="B37" s="43"/>
      <c r="C37" s="25"/>
      <c r="D37" s="9"/>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2" t="s">
        <v>164</v>
      </c>
      <c r="D38" s="2"/>
      <c r="E38" s="2"/>
      <c r="F38" s="66" t="s">
        <v>162</v>
      </c>
      <c r="G38" s="66" t="s">
        <v>162</v>
      </c>
      <c r="H38" s="66" t="s">
        <v>162</v>
      </c>
      <c r="I38" s="66" t="s">
        <v>162</v>
      </c>
      <c r="J38" s="20">
        <v>20.294143088117153</v>
      </c>
      <c r="K38" s="20">
        <v>26.167197309859716</v>
      </c>
      <c r="L38" s="20">
        <v>27.537760542554555</v>
      </c>
      <c r="M38" s="20">
        <v>29.253063202201403</v>
      </c>
      <c r="N38" s="20">
        <v>26.913523706007151</v>
      </c>
      <c r="O38" s="20">
        <v>24.390749140926182</v>
      </c>
      <c r="P38" s="20">
        <v>23.07010485201716</v>
      </c>
      <c r="Q38" s="20">
        <v>21.55984331582707</v>
      </c>
      <c r="R38" s="20">
        <v>20.582438415587294</v>
      </c>
      <c r="S38" s="20">
        <v>21.918372655701017</v>
      </c>
      <c r="T38" s="20">
        <v>27.392842505040498</v>
      </c>
      <c r="U38" s="20">
        <v>29.80242659605355</v>
      </c>
      <c r="V38" s="20">
        <v>35.263598734837025</v>
      </c>
      <c r="W38" s="20">
        <v>38.161167861652686</v>
      </c>
      <c r="X38" s="20">
        <v>39.376353958021177</v>
      </c>
    </row>
    <row r="39" spans="1:24" ht="15.75" x14ac:dyDescent="0.25">
      <c r="A39" s="4" t="s">
        <v>37</v>
      </c>
      <c r="B39" s="4"/>
      <c r="C39" s="2" t="s">
        <v>166</v>
      </c>
      <c r="D39" s="2"/>
      <c r="E39" s="2"/>
      <c r="F39" s="66" t="s">
        <v>162</v>
      </c>
      <c r="G39" s="66" t="s">
        <v>162</v>
      </c>
      <c r="H39" s="66" t="s">
        <v>162</v>
      </c>
      <c r="I39" s="66" t="s">
        <v>162</v>
      </c>
      <c r="J39" s="20">
        <v>45.628143467630608</v>
      </c>
      <c r="K39" s="20">
        <v>57.286722325204686</v>
      </c>
      <c r="L39" s="20">
        <v>59.578061344488638</v>
      </c>
      <c r="M39" s="20">
        <v>62.388445337657501</v>
      </c>
      <c r="N39" s="20">
        <v>58.97185647986106</v>
      </c>
      <c r="O39" s="20">
        <v>54.210413357115556</v>
      </c>
      <c r="P39" s="20">
        <v>51.318052402457084</v>
      </c>
      <c r="Q39" s="20">
        <v>47.957588006785755</v>
      </c>
      <c r="R39" s="20">
        <v>45.708930128370916</v>
      </c>
      <c r="S39" s="20">
        <v>49.631373820822681</v>
      </c>
      <c r="T39" s="20">
        <v>61.743203757442473</v>
      </c>
      <c r="U39" s="20">
        <v>67.372513468012386</v>
      </c>
      <c r="V39" s="20">
        <v>79.36591873746282</v>
      </c>
      <c r="W39" s="20">
        <v>86.761894209650947</v>
      </c>
      <c r="X39" s="20">
        <v>85.635632721590014</v>
      </c>
    </row>
    <row r="40" spans="1:24" ht="15.75" x14ac:dyDescent="0.25">
      <c r="A40" s="4" t="s">
        <v>38</v>
      </c>
      <c r="B40" s="4"/>
      <c r="C40" s="2" t="s">
        <v>39</v>
      </c>
      <c r="D40" s="2"/>
      <c r="E40" s="2"/>
      <c r="F40" s="66" t="s">
        <v>162</v>
      </c>
      <c r="G40" s="66" t="s">
        <v>162</v>
      </c>
      <c r="H40" s="66" t="s">
        <v>162</v>
      </c>
      <c r="I40" s="66" t="s">
        <v>162</v>
      </c>
      <c r="J40" s="20">
        <v>33.218713565333658</v>
      </c>
      <c r="K40" s="20">
        <v>42.187299735244963</v>
      </c>
      <c r="L40" s="20">
        <v>44.213179136238807</v>
      </c>
      <c r="M40" s="20">
        <v>47.029522024389564</v>
      </c>
      <c r="N40" s="20">
        <v>44.149836571950637</v>
      </c>
      <c r="O40" s="20">
        <v>40.191511617437882</v>
      </c>
      <c r="P40" s="20">
        <v>38.275861543866583</v>
      </c>
      <c r="Q40" s="20">
        <v>35.886358853966726</v>
      </c>
      <c r="R40" s="20">
        <v>33.617243360766622</v>
      </c>
      <c r="S40" s="20">
        <v>35.794742951390823</v>
      </c>
      <c r="T40" s="20">
        <v>43.403721507189857</v>
      </c>
      <c r="U40" s="20">
        <v>46.5485260754199</v>
      </c>
      <c r="V40" s="20">
        <v>53.196359861189663</v>
      </c>
      <c r="W40" s="20">
        <v>56.706959551176567</v>
      </c>
      <c r="X40" s="20">
        <v>56.93837345494525</v>
      </c>
    </row>
    <row r="41" spans="1:24" ht="15.75" x14ac:dyDescent="0.25">
      <c r="A41" s="4" t="s">
        <v>40</v>
      </c>
      <c r="B41" s="4"/>
      <c r="C41" s="2" t="s">
        <v>41</v>
      </c>
      <c r="D41" s="2"/>
      <c r="E41" s="2"/>
      <c r="F41" s="66" t="s">
        <v>162</v>
      </c>
      <c r="G41" s="66" t="s">
        <v>162</v>
      </c>
      <c r="H41" s="66" t="s">
        <v>162</v>
      </c>
      <c r="I41" s="66" t="s">
        <v>162</v>
      </c>
      <c r="J41" s="20">
        <v>21.572028605092214</v>
      </c>
      <c r="K41" s="20">
        <v>27.195558424856166</v>
      </c>
      <c r="L41" s="20">
        <v>28.441065291296947</v>
      </c>
      <c r="M41" s="20">
        <v>30.204358460930482</v>
      </c>
      <c r="N41" s="20">
        <v>28.295444712172664</v>
      </c>
      <c r="O41" s="20">
        <v>26.042728488378135</v>
      </c>
      <c r="P41" s="20">
        <v>24.991742558613609</v>
      </c>
      <c r="Q41" s="20">
        <v>23.827711322896324</v>
      </c>
      <c r="R41" s="20">
        <v>22.917003261140106</v>
      </c>
      <c r="S41" s="20">
        <v>24.405845832169213</v>
      </c>
      <c r="T41" s="20">
        <v>29.922023329960194</v>
      </c>
      <c r="U41" s="20">
        <v>32.254994880920449</v>
      </c>
      <c r="V41" s="20">
        <v>37.925484488987749</v>
      </c>
      <c r="W41" s="20">
        <v>40.617446271741009</v>
      </c>
      <c r="X41" s="20">
        <v>40.766168127328314</v>
      </c>
    </row>
    <row r="42" spans="1:24" ht="15.75" x14ac:dyDescent="0.25">
      <c r="A42" s="4" t="s">
        <v>42</v>
      </c>
      <c r="B42" s="4"/>
      <c r="C42" s="2" t="s">
        <v>43</v>
      </c>
      <c r="D42" s="2"/>
      <c r="E42" s="2"/>
      <c r="F42" s="66" t="s">
        <v>162</v>
      </c>
      <c r="G42" s="66" t="s">
        <v>162</v>
      </c>
      <c r="H42" s="66" t="s">
        <v>162</v>
      </c>
      <c r="I42" s="66" t="s">
        <v>162</v>
      </c>
      <c r="J42" s="20">
        <v>32.775421880587984</v>
      </c>
      <c r="K42" s="20">
        <v>41.385369549258009</v>
      </c>
      <c r="L42" s="20">
        <v>43.619749151461022</v>
      </c>
      <c r="M42" s="20">
        <v>46.406213584151537</v>
      </c>
      <c r="N42" s="20">
        <v>44.558727169578006</v>
      </c>
      <c r="O42" s="20">
        <v>41.082074601683708</v>
      </c>
      <c r="P42" s="20">
        <v>39.448967095343313</v>
      </c>
      <c r="Q42" s="20">
        <v>37.051179901979225</v>
      </c>
      <c r="R42" s="20">
        <v>35.137729244173471</v>
      </c>
      <c r="S42" s="20">
        <v>37.764084499043136</v>
      </c>
      <c r="T42" s="20">
        <v>46.94599165212616</v>
      </c>
      <c r="U42" s="20">
        <v>50.238224636282965</v>
      </c>
      <c r="V42" s="20">
        <v>58.955734914538638</v>
      </c>
      <c r="W42" s="20">
        <v>64.260328761125308</v>
      </c>
      <c r="X42" s="20">
        <v>63.423023427214325</v>
      </c>
    </row>
    <row r="43" spans="1:24" ht="15.75" x14ac:dyDescent="0.25">
      <c r="A43" s="4" t="s">
        <v>44</v>
      </c>
      <c r="B43" s="4"/>
      <c r="C43" s="2" t="s">
        <v>167</v>
      </c>
      <c r="D43" s="2"/>
      <c r="E43" s="2"/>
      <c r="F43" s="66" t="s">
        <v>162</v>
      </c>
      <c r="G43" s="66" t="s">
        <v>162</v>
      </c>
      <c r="H43" s="66" t="s">
        <v>162</v>
      </c>
      <c r="I43" s="66" t="s">
        <v>162</v>
      </c>
      <c r="J43" s="20">
        <v>19.3097147938701</v>
      </c>
      <c r="K43" s="20">
        <v>24.233534198199706</v>
      </c>
      <c r="L43" s="20">
        <v>25.677497895808401</v>
      </c>
      <c r="M43" s="20">
        <v>27.550459828583456</v>
      </c>
      <c r="N43" s="20">
        <v>26.485389338377161</v>
      </c>
      <c r="O43" s="20">
        <v>24.286484879722142</v>
      </c>
      <c r="P43" s="20">
        <v>23.186346811779185</v>
      </c>
      <c r="Q43" s="20">
        <v>22.259364746750343</v>
      </c>
      <c r="R43" s="20">
        <v>21.288633729873798</v>
      </c>
      <c r="S43" s="20">
        <v>22.398185702393068</v>
      </c>
      <c r="T43" s="20">
        <v>27.662809646701849</v>
      </c>
      <c r="U43" s="20">
        <v>30.542866549750823</v>
      </c>
      <c r="V43" s="20">
        <v>36.003099966653494</v>
      </c>
      <c r="W43" s="20">
        <v>38.903483273181635</v>
      </c>
      <c r="X43" s="20">
        <v>38.583418950319725</v>
      </c>
    </row>
    <row r="44" spans="1:24" ht="15.75" x14ac:dyDescent="0.25">
      <c r="A44" s="4" t="s">
        <v>45</v>
      </c>
      <c r="B44" s="4"/>
      <c r="C44" s="2" t="s">
        <v>46</v>
      </c>
      <c r="D44" s="2"/>
      <c r="E44" s="2"/>
      <c r="F44" s="66" t="s">
        <v>162</v>
      </c>
      <c r="G44" s="66" t="s">
        <v>162</v>
      </c>
      <c r="H44" s="66" t="s">
        <v>162</v>
      </c>
      <c r="I44" s="66" t="s">
        <v>162</v>
      </c>
      <c r="J44" s="20">
        <v>30.791059618804471</v>
      </c>
      <c r="K44" s="20">
        <v>39.579029100601446</v>
      </c>
      <c r="L44" s="20">
        <v>42.372922893215261</v>
      </c>
      <c r="M44" s="20">
        <v>45.933990698118706</v>
      </c>
      <c r="N44" s="20">
        <v>44.952075228804908</v>
      </c>
      <c r="O44" s="20">
        <v>42.357782881531151</v>
      </c>
      <c r="P44" s="20">
        <v>41.328543645813987</v>
      </c>
      <c r="Q44" s="20">
        <v>40.293024446235592</v>
      </c>
      <c r="R44" s="20">
        <v>38.942840727184993</v>
      </c>
      <c r="S44" s="20">
        <v>41.861661441216285</v>
      </c>
      <c r="T44" s="20">
        <v>52.129921878888446</v>
      </c>
      <c r="U44" s="20">
        <v>56.762328411392176</v>
      </c>
      <c r="V44" s="20">
        <v>63.756446130483987</v>
      </c>
      <c r="W44" s="20">
        <v>66.103584092037195</v>
      </c>
      <c r="X44" s="20">
        <v>63.549000936550478</v>
      </c>
    </row>
    <row r="45" spans="1:24" ht="15.75" x14ac:dyDescent="0.25">
      <c r="A45" s="4" t="s">
        <v>47</v>
      </c>
      <c r="B45" s="4"/>
      <c r="C45" s="2" t="s">
        <v>168</v>
      </c>
      <c r="D45" s="2"/>
      <c r="E45" s="2"/>
      <c r="F45" s="66" t="s">
        <v>162</v>
      </c>
      <c r="G45" s="66" t="s">
        <v>162</v>
      </c>
      <c r="H45" s="66" t="s">
        <v>162</v>
      </c>
      <c r="I45" s="66" t="s">
        <v>162</v>
      </c>
      <c r="J45" s="20">
        <v>22.076239717735085</v>
      </c>
      <c r="K45" s="20">
        <v>27.521358487544131</v>
      </c>
      <c r="L45" s="20">
        <v>29.020469112324857</v>
      </c>
      <c r="M45" s="20">
        <v>31.136020929694734</v>
      </c>
      <c r="N45" s="20">
        <v>30.611943162433224</v>
      </c>
      <c r="O45" s="20">
        <v>28.415249542886663</v>
      </c>
      <c r="P45" s="20">
        <v>27.416433862517152</v>
      </c>
      <c r="Q45" s="20">
        <v>26.973104206324219</v>
      </c>
      <c r="R45" s="20">
        <v>26.303757496116859</v>
      </c>
      <c r="S45" s="20">
        <v>28.381760692779427</v>
      </c>
      <c r="T45" s="20">
        <v>36.335023004311658</v>
      </c>
      <c r="U45" s="20">
        <v>40.212205554517332</v>
      </c>
      <c r="V45" s="20">
        <v>46.85314335082672</v>
      </c>
      <c r="W45" s="20">
        <v>50.029372297432126</v>
      </c>
      <c r="X45" s="20">
        <v>49.513786602805112</v>
      </c>
    </row>
    <row r="46" spans="1:24" ht="15.75" x14ac:dyDescent="0.25">
      <c r="A46" s="4" t="s">
        <v>48</v>
      </c>
      <c r="B46" s="4"/>
      <c r="C46" s="2" t="s">
        <v>169</v>
      </c>
      <c r="D46" s="2"/>
      <c r="E46" s="2"/>
      <c r="F46" s="66" t="s">
        <v>162</v>
      </c>
      <c r="G46" s="66" t="s">
        <v>162</v>
      </c>
      <c r="H46" s="66" t="s">
        <v>162</v>
      </c>
      <c r="I46" s="66" t="s">
        <v>162</v>
      </c>
      <c r="J46" s="20">
        <v>18.369557433480033</v>
      </c>
      <c r="K46" s="20">
        <v>23.035853117045484</v>
      </c>
      <c r="L46" s="20">
        <v>23.713872528711626</v>
      </c>
      <c r="M46" s="20">
        <v>25.000925245726602</v>
      </c>
      <c r="N46" s="20">
        <v>23.940571986886944</v>
      </c>
      <c r="O46" s="20">
        <v>21.927409769168591</v>
      </c>
      <c r="P46" s="20">
        <v>20.624799648409386</v>
      </c>
      <c r="Q46" s="20">
        <v>19.617747251399877</v>
      </c>
      <c r="R46" s="20">
        <v>18.607200167022878</v>
      </c>
      <c r="S46" s="20">
        <v>20.200449293376877</v>
      </c>
      <c r="T46" s="20">
        <v>24.99365329624327</v>
      </c>
      <c r="U46" s="20">
        <v>27.525744439301651</v>
      </c>
      <c r="V46" s="20">
        <v>33.019799953058389</v>
      </c>
      <c r="W46" s="20">
        <v>35.955309187990878</v>
      </c>
      <c r="X46" s="20">
        <v>35.028520156204884</v>
      </c>
    </row>
    <row r="47" spans="1:24" ht="15.75" x14ac:dyDescent="0.25">
      <c r="A47" s="10"/>
      <c r="B47" s="43"/>
      <c r="C47" s="2"/>
      <c r="D47" s="9"/>
      <c r="E47" s="9"/>
      <c r="F47" s="55" t="s">
        <v>162</v>
      </c>
      <c r="G47" s="55" t="s">
        <v>162</v>
      </c>
      <c r="H47" s="55" t="s">
        <v>162</v>
      </c>
      <c r="I47" s="55"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2" t="s">
        <v>49</v>
      </c>
      <c r="D48" s="2"/>
      <c r="E48" s="2"/>
      <c r="F48" s="56" t="s">
        <v>162</v>
      </c>
      <c r="G48" s="56" t="s">
        <v>162</v>
      </c>
      <c r="H48" s="56" t="s">
        <v>162</v>
      </c>
      <c r="I48" s="56" t="s">
        <v>162</v>
      </c>
      <c r="J48" s="20">
        <v>20.165228144995663</v>
      </c>
      <c r="K48" s="20">
        <v>25.380109862238495</v>
      </c>
      <c r="L48" s="20">
        <v>26.656314484251983</v>
      </c>
      <c r="M48" s="20">
        <v>28.451283286789554</v>
      </c>
      <c r="N48" s="20">
        <v>27.179006397149447</v>
      </c>
      <c r="O48" s="20">
        <v>25.142103611788663</v>
      </c>
      <c r="P48" s="20">
        <v>23.83004630859611</v>
      </c>
      <c r="Q48" s="20">
        <v>22.567315979917865</v>
      </c>
      <c r="R48" s="20">
        <v>21.327279575723843</v>
      </c>
      <c r="S48" s="20">
        <v>22.774959918424592</v>
      </c>
      <c r="T48" s="20">
        <v>28.186454540387299</v>
      </c>
      <c r="U48" s="20">
        <v>30.307826899349838</v>
      </c>
      <c r="V48" s="20">
        <v>35.303593801641775</v>
      </c>
      <c r="W48" s="20">
        <v>37.310914342481581</v>
      </c>
      <c r="X48" s="20">
        <v>37.489877536343357</v>
      </c>
    </row>
    <row r="49" spans="1:24" ht="15.75" x14ac:dyDescent="0.25">
      <c r="A49" s="4">
        <v>923</v>
      </c>
      <c r="B49" s="1"/>
      <c r="C49" s="2" t="s">
        <v>50</v>
      </c>
      <c r="D49" s="2"/>
      <c r="E49" s="2"/>
      <c r="F49" s="56" t="s">
        <v>162</v>
      </c>
      <c r="G49" s="56" t="s">
        <v>162</v>
      </c>
      <c r="H49" s="56" t="s">
        <v>162</v>
      </c>
      <c r="I49" s="56" t="s">
        <v>162</v>
      </c>
      <c r="J49" s="20">
        <v>28.317737825113671</v>
      </c>
      <c r="K49" s="20">
        <v>37.075895301258655</v>
      </c>
      <c r="L49" s="20">
        <v>39.375282793501931</v>
      </c>
      <c r="M49" s="20">
        <v>42.168621552828299</v>
      </c>
      <c r="N49" s="20">
        <v>40.89447166143686</v>
      </c>
      <c r="O49" s="20">
        <v>37.919617404128147</v>
      </c>
      <c r="P49" s="20">
        <v>35.816585182706518</v>
      </c>
      <c r="Q49" s="20">
        <v>33.480558890330634</v>
      </c>
      <c r="R49" s="20">
        <v>31.206078072963287</v>
      </c>
      <c r="S49" s="20">
        <v>32.922265224070934</v>
      </c>
      <c r="T49" s="20">
        <v>40.999198715499062</v>
      </c>
      <c r="U49" s="20">
        <v>44.166286821173458</v>
      </c>
      <c r="V49" s="20">
        <v>51.240614248479268</v>
      </c>
      <c r="W49" s="20">
        <v>55.689791663919699</v>
      </c>
      <c r="X49" s="20">
        <v>55.692858781721782</v>
      </c>
    </row>
    <row r="50" spans="1:24" ht="15.75" x14ac:dyDescent="0.25">
      <c r="A50" s="73"/>
      <c r="B50" s="73"/>
      <c r="C50" s="69" t="s">
        <v>51</v>
      </c>
      <c r="D50" s="69"/>
      <c r="E50" s="69"/>
      <c r="F50" s="70"/>
      <c r="G50" s="70"/>
      <c r="H50" s="70"/>
      <c r="I50" s="70"/>
      <c r="J50" s="71"/>
      <c r="K50" s="71"/>
      <c r="L50" s="71"/>
      <c r="M50" s="71"/>
      <c r="N50" s="71"/>
      <c r="O50" s="71"/>
      <c r="P50" s="71"/>
      <c r="Q50" s="71"/>
      <c r="R50" s="71"/>
      <c r="S50" s="71"/>
      <c r="T50" s="71"/>
      <c r="U50" s="71"/>
      <c r="V50" s="71"/>
      <c r="W50" s="71"/>
      <c r="X50" s="71"/>
    </row>
  </sheetData>
  <conditionalFormatting sqref="F6:V6">
    <cfRule type="cellIs" dxfId="172" priority="12" stopIfTrue="1" operator="equal">
      <formula>TRUE</formula>
    </cfRule>
    <cfRule type="cellIs" dxfId="171" priority="13" stopIfTrue="1" operator="equal">
      <formula>FALSE</formula>
    </cfRule>
  </conditionalFormatting>
  <conditionalFormatting sqref="L4:X4">
    <cfRule type="cellIs" dxfId="170" priority="16" stopIfTrue="1" operator="equal">
      <formula>TRUE</formula>
    </cfRule>
    <cfRule type="cellIs" dxfId="169" priority="17" stopIfTrue="1" operator="notEqual">
      <formula>TRUE</formula>
    </cfRule>
  </conditionalFormatting>
  <conditionalFormatting sqref="F2:X2">
    <cfRule type="cellIs" dxfId="168" priority="18" stopIfTrue="1" operator="equal">
      <formula>FALSE</formula>
    </cfRule>
  </conditionalFormatting>
  <conditionalFormatting sqref="W6:X6">
    <cfRule type="cellIs" dxfId="167" priority="10" stopIfTrue="1" operator="equal">
      <formula>TRUE</formula>
    </cfRule>
    <cfRule type="cellIs" dxfId="166" priority="11" stopIfTrue="1" operator="equal">
      <formula>FALSE</formula>
    </cfRule>
  </conditionalFormatting>
  <conditionalFormatting sqref="L29:X29">
    <cfRule type="cellIs" dxfId="165" priority="7" stopIfTrue="1" operator="equal">
      <formula>TRUE</formula>
    </cfRule>
    <cfRule type="cellIs" dxfId="164" priority="8" stopIfTrue="1" operator="notEqual">
      <formula>TRUE</formula>
    </cfRule>
  </conditionalFormatting>
  <conditionalFormatting sqref="F27:X27">
    <cfRule type="cellIs" dxfId="163" priority="9" stopIfTrue="1" operator="equal">
      <formula>FALSE</formula>
    </cfRule>
  </conditionalFormatting>
  <conditionalFormatting sqref="F31:X31">
    <cfRule type="cellIs" dxfId="162" priority="1" stopIfTrue="1" operator="equal">
      <formula>TRUE</formula>
    </cfRule>
    <cfRule type="cellIs" dxfId="161" priority="2" stopIfTrue="1" operator="equal">
      <formula>FALSE</formula>
    </cfRule>
  </conditionalFormatting>
  <hyperlinks>
    <hyperlink ref="C13" display="NORTH EAST"/>
    <hyperlink ref="C14" display="NORTH WEST "/>
    <hyperlink ref="C15" display="YORKSHIRE AND THE HUMBER"/>
    <hyperlink ref="C16" display="EAST MIDLANDS"/>
    <hyperlink ref="C17" display="WEST MIDLANDS"/>
    <hyperlink ref="C18" display="EAST"/>
    <hyperlink ref="C19" display="LONDON"/>
    <hyperlink ref="C20" display="SOUTH EAST"/>
    <hyperlink ref="C21" display="SOUTH WEST"/>
    <hyperlink ref="C23" display="WALES"/>
    <hyperlink ref="C24" display="SCOTLAND"/>
    <hyperlink ref="C38" display="NORTH EAST"/>
    <hyperlink ref="C39" display="NORTH WEST "/>
    <hyperlink ref="C40" display="YORKSHIRE AND THE HUMBER"/>
    <hyperlink ref="C41" display="EAST MIDLANDS"/>
    <hyperlink ref="C42" display="WEST MIDLANDS"/>
    <hyperlink ref="C43" display="EAST"/>
    <hyperlink ref="C44" display="LONDON"/>
    <hyperlink ref="C45" display="SOUTH EAST"/>
    <hyperlink ref="C46" display="SOUTH WEST"/>
    <hyperlink ref="C48" display="WALES"/>
    <hyperlink ref="C49" display="SCOTLAND"/>
  </hyperlink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G1" sqref="G1"/>
    </sheetView>
  </sheetViews>
  <sheetFormatPr defaultRowHeight="15" x14ac:dyDescent="0.2"/>
  <cols>
    <col min="1" max="4" width="8.88671875" style="30"/>
    <col min="5" max="5" width="22.33203125" style="30" customWidth="1"/>
    <col min="6" max="16384" width="8.88671875" style="30"/>
  </cols>
  <sheetData>
    <row r="1" spans="1:24" s="2" customFormat="1" ht="39" customHeight="1" x14ac:dyDescent="0.25">
      <c r="A1" s="17" t="s">
        <v>99</v>
      </c>
      <c r="B1" s="17"/>
      <c r="C1" s="17"/>
      <c r="D1" s="17"/>
      <c r="E1" s="17"/>
      <c r="G1" s="4"/>
      <c r="H1" s="4"/>
    </row>
    <row r="2" spans="1:24" s="5" customFormat="1" ht="27.75" customHeight="1" x14ac:dyDescent="0.2">
      <c r="A2" s="79" t="s">
        <v>2</v>
      </c>
      <c r="B2" s="8"/>
      <c r="C2" s="9"/>
      <c r="D2" s="9"/>
      <c r="E2" s="9"/>
      <c r="F2" s="9"/>
      <c r="G2" s="9"/>
      <c r="H2" s="9"/>
      <c r="I2" s="9"/>
      <c r="J2" s="9"/>
      <c r="K2" s="9"/>
      <c r="L2" s="9"/>
      <c r="M2" s="9"/>
      <c r="N2" s="9"/>
      <c r="O2" s="9"/>
      <c r="P2" s="9"/>
      <c r="Q2" s="9"/>
      <c r="R2" s="9"/>
      <c r="S2" s="9"/>
      <c r="T2" s="9"/>
      <c r="U2" s="9"/>
      <c r="V2" s="9"/>
      <c r="W2" s="9"/>
      <c r="X2" s="9"/>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53"/>
      <c r="G5" s="53"/>
      <c r="H5" s="53"/>
      <c r="I5" s="53"/>
      <c r="J5" s="20">
        <f t="shared" ref="J5:X5" si="0">SUM(J11,J23:J24,J7)</f>
        <v>388.32349953275497</v>
      </c>
      <c r="K5" s="20">
        <f t="shared" si="0"/>
        <v>346.02508659733024</v>
      </c>
      <c r="L5" s="20">
        <f t="shared" si="0"/>
        <v>309.21994696306729</v>
      </c>
      <c r="M5" s="20">
        <f t="shared" si="0"/>
        <v>299.71359340725877</v>
      </c>
      <c r="N5" s="20">
        <f t="shared" si="0"/>
        <v>281.47447403988542</v>
      </c>
      <c r="O5" s="20">
        <f t="shared" si="0"/>
        <v>378.49167616759223</v>
      </c>
      <c r="P5" s="20">
        <f t="shared" si="0"/>
        <v>369.56801050281325</v>
      </c>
      <c r="Q5" s="20">
        <f t="shared" si="0"/>
        <v>301.65370261046598</v>
      </c>
      <c r="R5" s="20">
        <f t="shared" si="0"/>
        <v>247.70829535123676</v>
      </c>
      <c r="S5" s="20">
        <f t="shared" si="0"/>
        <v>242.22955762775769</v>
      </c>
      <c r="T5" s="20">
        <f t="shared" si="0"/>
        <v>246.86677997705578</v>
      </c>
      <c r="U5" s="20">
        <f t="shared" si="0"/>
        <v>219.71402892669664</v>
      </c>
      <c r="V5" s="20">
        <f t="shared" si="0"/>
        <v>201.58551327380823</v>
      </c>
      <c r="W5" s="20">
        <f t="shared" si="0"/>
        <v>176.57914339880199</v>
      </c>
      <c r="X5" s="20">
        <f t="shared" si="0"/>
        <v>161.26294164073465</v>
      </c>
    </row>
    <row r="6" spans="1:24" s="5" customFormat="1" ht="15.75" x14ac:dyDescent="0.25">
      <c r="A6" s="94"/>
      <c r="B6" s="17"/>
      <c r="C6" s="18"/>
      <c r="D6" s="18"/>
      <c r="E6" s="18"/>
      <c r="F6" s="56"/>
      <c r="G6" s="56"/>
      <c r="H6" s="56"/>
      <c r="I6" s="56"/>
      <c r="J6" s="64"/>
      <c r="K6" s="64"/>
      <c r="L6" s="64"/>
      <c r="M6" s="64"/>
      <c r="N6" s="64"/>
      <c r="O6" s="64"/>
      <c r="P6" s="64"/>
      <c r="Q6" s="64"/>
      <c r="R6" s="64"/>
      <c r="S6" s="64"/>
      <c r="T6" s="64"/>
      <c r="U6" s="64"/>
      <c r="V6" s="64"/>
      <c r="W6" s="64"/>
      <c r="X6" s="64"/>
    </row>
    <row r="7" spans="1:24" s="5" customFormat="1" ht="15.75" x14ac:dyDescent="0.25">
      <c r="A7" s="4"/>
      <c r="B7" s="4"/>
      <c r="C7" s="2" t="s">
        <v>33</v>
      </c>
      <c r="D7" s="2"/>
      <c r="E7" s="2"/>
      <c r="F7" s="65"/>
      <c r="G7" s="65"/>
      <c r="H7" s="65"/>
      <c r="I7" s="65"/>
      <c r="J7" s="23">
        <f>'2000-01'!$AA7</f>
        <v>0.13779415170145798</v>
      </c>
      <c r="K7" s="23">
        <f>'2001-02'!$AA7</f>
        <v>0.15407657401382285</v>
      </c>
      <c r="L7" s="23">
        <f>'2002-03'!$AA7</f>
        <v>0.11476806311283926</v>
      </c>
      <c r="M7" s="23">
        <f>'2003-04'!$AA7</f>
        <v>9.6050299432473993E-2</v>
      </c>
      <c r="N7" s="23">
        <f>'2004-05'!$AA7</f>
        <v>0.16714533418259334</v>
      </c>
      <c r="O7" s="23">
        <f>'2005-06'!$AA7</f>
        <v>0.14161588458258362</v>
      </c>
      <c r="P7" s="23">
        <f>'2006-07'!$AA7</f>
        <v>0.90132808639061746</v>
      </c>
      <c r="Q7" s="23">
        <f>'2007-08'!$AA7</f>
        <v>0.30328379482033485</v>
      </c>
      <c r="R7" s="23">
        <f>'2008-09'!$AA7</f>
        <v>4.0530010307998007E-2</v>
      </c>
      <c r="S7" s="23">
        <f>'2009-10'!$AA7</f>
        <v>3.6215232622667869E-2</v>
      </c>
      <c r="T7" s="23">
        <f>'2010-11'!$AA7</f>
        <v>4.1972685446796103E-2</v>
      </c>
      <c r="U7" s="23">
        <f>'2011-12'!$AA7</f>
        <v>4.1453639200992147E-2</v>
      </c>
      <c r="V7" s="23">
        <f>'2012-13'!$AA7</f>
        <v>3.0763037706553489E-2</v>
      </c>
      <c r="W7" s="23">
        <f>'2013-14'!$AA7</f>
        <v>0</v>
      </c>
      <c r="X7" s="23">
        <f>'2014-15'!$AA7</f>
        <v>0</v>
      </c>
    </row>
    <row r="8" spans="1:24" s="5" customFormat="1" ht="15.75" x14ac:dyDescent="0.25">
      <c r="A8" s="8"/>
      <c r="B8" s="25"/>
      <c r="C8" s="18"/>
      <c r="D8" s="26"/>
      <c r="E8" s="26"/>
      <c r="F8" s="55"/>
      <c r="G8" s="55"/>
      <c r="H8" s="55"/>
      <c r="I8" s="55"/>
      <c r="J8" s="20"/>
      <c r="K8" s="20"/>
      <c r="L8" s="20"/>
      <c r="M8" s="20"/>
      <c r="N8" s="20"/>
      <c r="O8" s="20"/>
      <c r="P8" s="20"/>
      <c r="Q8" s="20"/>
      <c r="R8" s="20"/>
      <c r="S8" s="20"/>
      <c r="T8" s="20"/>
      <c r="U8" s="20"/>
      <c r="V8" s="20"/>
      <c r="W8" s="20"/>
      <c r="X8" s="20"/>
    </row>
    <row r="9" spans="1:24" s="5" customFormat="1" ht="15.75" x14ac:dyDescent="0.25">
      <c r="A9" s="94">
        <v>941</v>
      </c>
      <c r="B9" s="17"/>
      <c r="C9" s="18" t="s">
        <v>34</v>
      </c>
      <c r="D9" s="18"/>
      <c r="E9" s="18"/>
      <c r="F9" s="56"/>
      <c r="G9" s="56"/>
      <c r="H9" s="56"/>
      <c r="I9" s="56"/>
      <c r="J9" s="20">
        <f t="shared" ref="J9:X9" si="1">SUM(J11,J23)</f>
        <v>357.75118472049076</v>
      </c>
      <c r="K9" s="20">
        <f t="shared" si="1"/>
        <v>314.111150000973</v>
      </c>
      <c r="L9" s="20">
        <f t="shared" si="1"/>
        <v>277.92745819321851</v>
      </c>
      <c r="M9" s="20">
        <f t="shared" si="1"/>
        <v>269.02427195041452</v>
      </c>
      <c r="N9" s="20">
        <f t="shared" si="1"/>
        <v>252.76867417607772</v>
      </c>
      <c r="O9" s="20">
        <f t="shared" si="1"/>
        <v>343.4283270247862</v>
      </c>
      <c r="P9" s="20">
        <f t="shared" si="1"/>
        <v>336.78930032012141</v>
      </c>
      <c r="Q9" s="20">
        <f t="shared" si="1"/>
        <v>272.36597226821402</v>
      </c>
      <c r="R9" s="20">
        <f t="shared" si="1"/>
        <v>223.70775182733928</v>
      </c>
      <c r="S9" s="20">
        <f t="shared" si="1"/>
        <v>219.79015126692218</v>
      </c>
      <c r="T9" s="20">
        <f t="shared" si="1"/>
        <v>222.58389326008682</v>
      </c>
      <c r="U9" s="20">
        <f t="shared" si="1"/>
        <v>200.78578171787296</v>
      </c>
      <c r="V9" s="20">
        <f t="shared" si="1"/>
        <v>185.55873192309241</v>
      </c>
      <c r="W9" s="20">
        <f t="shared" si="1"/>
        <v>163.00788696903516</v>
      </c>
      <c r="X9" s="20">
        <f t="shared" si="1"/>
        <v>148.98276433037171</v>
      </c>
    </row>
    <row r="10" spans="1:24" s="5" customFormat="1" ht="15.75" x14ac:dyDescent="0.25">
      <c r="A10" s="8"/>
      <c r="B10" s="25"/>
      <c r="C10" s="26"/>
      <c r="D10" s="26"/>
      <c r="E10" s="26"/>
      <c r="F10" s="55"/>
      <c r="G10" s="55"/>
      <c r="H10" s="55"/>
      <c r="I10" s="55"/>
      <c r="J10" s="20"/>
      <c r="K10" s="20"/>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56"/>
      <c r="G11" s="56"/>
      <c r="H11" s="56"/>
      <c r="I11" s="56"/>
      <c r="J11" s="20">
        <f t="shared" ref="J11:X11" si="2">SUM(J13:J21)</f>
        <v>343.10995821611141</v>
      </c>
      <c r="K11" s="20">
        <f t="shared" si="2"/>
        <v>298.98518882842183</v>
      </c>
      <c r="L11" s="20">
        <f t="shared" si="2"/>
        <v>263.89298935164044</v>
      </c>
      <c r="M11" s="20">
        <f t="shared" si="2"/>
        <v>254.70192230393559</v>
      </c>
      <c r="N11" s="20">
        <f t="shared" si="2"/>
        <v>238.40461756188648</v>
      </c>
      <c r="O11" s="20">
        <f t="shared" si="2"/>
        <v>324.9423651413307</v>
      </c>
      <c r="P11" s="20">
        <f t="shared" si="2"/>
        <v>317.22487361883236</v>
      </c>
      <c r="Q11" s="20">
        <f t="shared" si="2"/>
        <v>257.19832620214981</v>
      </c>
      <c r="R11" s="20">
        <f t="shared" si="2"/>
        <v>211.28921349389114</v>
      </c>
      <c r="S11" s="20">
        <f t="shared" si="2"/>
        <v>207.76714417442793</v>
      </c>
      <c r="T11" s="20">
        <f t="shared" si="2"/>
        <v>209.69636383220123</v>
      </c>
      <c r="U11" s="20">
        <f t="shared" si="2"/>
        <v>188.84470251810762</v>
      </c>
      <c r="V11" s="20">
        <f t="shared" si="2"/>
        <v>174.85237125446037</v>
      </c>
      <c r="W11" s="20">
        <f t="shared" si="2"/>
        <v>153.25692350240826</v>
      </c>
      <c r="X11" s="20">
        <f t="shared" si="2"/>
        <v>139.93637984970118</v>
      </c>
    </row>
    <row r="12" spans="1:24" s="5" customFormat="1" ht="15.75" x14ac:dyDescent="0.25">
      <c r="A12" s="10"/>
      <c r="B12" s="43"/>
      <c r="C12" s="25"/>
      <c r="D12" s="9"/>
      <c r="E12" s="9"/>
      <c r="F12" s="55"/>
      <c r="G12" s="55"/>
      <c r="H12" s="55"/>
      <c r="I12" s="55"/>
      <c r="J12" s="20"/>
      <c r="K12" s="20"/>
      <c r="L12" s="20"/>
      <c r="M12" s="20"/>
      <c r="N12" s="20"/>
      <c r="O12" s="20"/>
      <c r="P12" s="20"/>
      <c r="Q12" s="20"/>
      <c r="R12" s="20"/>
      <c r="S12" s="20"/>
      <c r="T12" s="20"/>
      <c r="U12" s="20"/>
      <c r="V12" s="20"/>
      <c r="W12" s="20"/>
      <c r="X12" s="20"/>
    </row>
    <row r="13" spans="1:24" s="5" customFormat="1" ht="15.75" x14ac:dyDescent="0.25">
      <c r="A13" s="4" t="s">
        <v>36</v>
      </c>
      <c r="B13" s="4"/>
      <c r="C13" s="2" t="s">
        <v>164</v>
      </c>
      <c r="D13" s="2"/>
      <c r="E13" s="2"/>
      <c r="F13" s="66"/>
      <c r="G13" s="66"/>
      <c r="H13" s="66"/>
      <c r="I13" s="66"/>
      <c r="J13" s="20">
        <v>15.935916394960071</v>
      </c>
      <c r="K13" s="20">
        <v>14.946707270253103</v>
      </c>
      <c r="L13" s="20">
        <v>14.555154431234401</v>
      </c>
      <c r="M13" s="20">
        <v>15.011159412528254</v>
      </c>
      <c r="N13" s="20">
        <v>13.745160964834591</v>
      </c>
      <c r="O13" s="20">
        <v>16.408855226389154</v>
      </c>
      <c r="P13" s="20">
        <v>17.640142318904097</v>
      </c>
      <c r="Q13" s="20">
        <v>14.210705162196177</v>
      </c>
      <c r="R13" s="20">
        <v>14.178401001011512</v>
      </c>
      <c r="S13" s="20">
        <v>14.716972171790264</v>
      </c>
      <c r="T13" s="20">
        <v>16.318307404698569</v>
      </c>
      <c r="U13" s="20">
        <v>13.742958672654911</v>
      </c>
      <c r="V13" s="20">
        <v>11.111607922683103</v>
      </c>
      <c r="W13" s="20">
        <v>9.7610689370560912</v>
      </c>
      <c r="X13" s="20">
        <v>9.3589413728226951</v>
      </c>
    </row>
    <row r="14" spans="1:24" s="5" customFormat="1" ht="15.75" x14ac:dyDescent="0.25">
      <c r="A14" s="4" t="s">
        <v>37</v>
      </c>
      <c r="B14" s="4"/>
      <c r="C14" s="2" t="s">
        <v>166</v>
      </c>
      <c r="D14" s="2"/>
      <c r="E14" s="2"/>
      <c r="F14" s="66"/>
      <c r="G14" s="66"/>
      <c r="H14" s="66"/>
      <c r="I14" s="66"/>
      <c r="J14" s="20">
        <v>46.535688502289148</v>
      </c>
      <c r="K14" s="20">
        <v>44.402130307397705</v>
      </c>
      <c r="L14" s="20">
        <v>39.42419601135245</v>
      </c>
      <c r="M14" s="20">
        <v>38.858404605131767</v>
      </c>
      <c r="N14" s="20">
        <v>35.665134152645734</v>
      </c>
      <c r="O14" s="20">
        <v>46.931905884226104</v>
      </c>
      <c r="P14" s="20">
        <v>46.765558420193578</v>
      </c>
      <c r="Q14" s="20">
        <v>37.786673618887235</v>
      </c>
      <c r="R14" s="20">
        <v>31.513032251195767</v>
      </c>
      <c r="S14" s="20">
        <v>30.977161481136669</v>
      </c>
      <c r="T14" s="20">
        <v>32.260457329269698</v>
      </c>
      <c r="U14" s="20">
        <v>29.502234858896887</v>
      </c>
      <c r="V14" s="20">
        <v>27.009410179810523</v>
      </c>
      <c r="W14" s="20">
        <v>21.703162237754171</v>
      </c>
      <c r="X14" s="20">
        <v>19.757595309895709</v>
      </c>
    </row>
    <row r="15" spans="1:24" s="5" customFormat="1" ht="15.75" x14ac:dyDescent="0.25">
      <c r="A15" s="4" t="s">
        <v>38</v>
      </c>
      <c r="B15" s="4"/>
      <c r="C15" s="2" t="s">
        <v>39</v>
      </c>
      <c r="D15" s="2"/>
      <c r="E15" s="2"/>
      <c r="F15" s="66"/>
      <c r="G15" s="66"/>
      <c r="H15" s="66"/>
      <c r="I15" s="66"/>
      <c r="J15" s="20">
        <v>27.245971853972421</v>
      </c>
      <c r="K15" s="20">
        <v>26.808840738948827</v>
      </c>
      <c r="L15" s="20">
        <v>25.488692027669778</v>
      </c>
      <c r="M15" s="20">
        <v>25.515715279057673</v>
      </c>
      <c r="N15" s="20">
        <v>22.630363228512529</v>
      </c>
      <c r="O15" s="20">
        <v>31.328710969745046</v>
      </c>
      <c r="P15" s="20">
        <v>34.060186612995565</v>
      </c>
      <c r="Q15" s="20">
        <v>25.987158124274387</v>
      </c>
      <c r="R15" s="20">
        <v>21.057297899876403</v>
      </c>
      <c r="S15" s="20">
        <v>21.23639701222168</v>
      </c>
      <c r="T15" s="20">
        <v>22.025497237601932</v>
      </c>
      <c r="U15" s="20">
        <v>21.349314932429131</v>
      </c>
      <c r="V15" s="20">
        <v>21.675819234324123</v>
      </c>
      <c r="W15" s="20">
        <v>20.023657272569739</v>
      </c>
      <c r="X15" s="20">
        <v>18.969864099155529</v>
      </c>
    </row>
    <row r="16" spans="1:24" s="5" customFormat="1" ht="15.75" x14ac:dyDescent="0.25">
      <c r="A16" s="4" t="s">
        <v>40</v>
      </c>
      <c r="B16" s="4"/>
      <c r="C16" s="2" t="s">
        <v>41</v>
      </c>
      <c r="D16" s="2"/>
      <c r="E16" s="2"/>
      <c r="F16" s="66"/>
      <c r="G16" s="66"/>
      <c r="H16" s="66"/>
      <c r="I16" s="66"/>
      <c r="J16" s="20">
        <v>18.781956318752016</v>
      </c>
      <c r="K16" s="20">
        <v>17.594624461905095</v>
      </c>
      <c r="L16" s="20">
        <v>16.775147052278495</v>
      </c>
      <c r="M16" s="20">
        <v>16.471203720504548</v>
      </c>
      <c r="N16" s="20">
        <v>15.364756418562475</v>
      </c>
      <c r="O16" s="20">
        <v>20.275352348435312</v>
      </c>
      <c r="P16" s="20">
        <v>18.643661168223058</v>
      </c>
      <c r="Q16" s="20">
        <v>15.35711115689136</v>
      </c>
      <c r="R16" s="20">
        <v>12.538512965825692</v>
      </c>
      <c r="S16" s="20">
        <v>13.248310820572344</v>
      </c>
      <c r="T16" s="20">
        <v>13.350948082396174</v>
      </c>
      <c r="U16" s="20">
        <v>13.117805841774103</v>
      </c>
      <c r="V16" s="20">
        <v>12.760854319391189</v>
      </c>
      <c r="W16" s="20">
        <v>11.246319293912393</v>
      </c>
      <c r="X16" s="20">
        <v>10.081141790725633</v>
      </c>
    </row>
    <row r="17" spans="1:24" s="5" customFormat="1" ht="15.75" x14ac:dyDescent="0.25">
      <c r="A17" s="4" t="s">
        <v>42</v>
      </c>
      <c r="B17" s="4"/>
      <c r="C17" s="2" t="s">
        <v>43</v>
      </c>
      <c r="D17" s="2"/>
      <c r="E17" s="2"/>
      <c r="F17" s="66"/>
      <c r="G17" s="66"/>
      <c r="H17" s="66"/>
      <c r="I17" s="66"/>
      <c r="J17" s="20">
        <v>27.886219149564337</v>
      </c>
      <c r="K17" s="20">
        <v>27.928144124194677</v>
      </c>
      <c r="L17" s="20">
        <v>26.965655499151541</v>
      </c>
      <c r="M17" s="20">
        <v>26.399257087146168</v>
      </c>
      <c r="N17" s="20">
        <v>24.875238656472188</v>
      </c>
      <c r="O17" s="20">
        <v>34.09720107994508</v>
      </c>
      <c r="P17" s="20">
        <v>32.244200382786119</v>
      </c>
      <c r="Q17" s="20">
        <v>27.521657344173526</v>
      </c>
      <c r="R17" s="20">
        <v>22.599450228944455</v>
      </c>
      <c r="S17" s="20">
        <v>22.915383959593633</v>
      </c>
      <c r="T17" s="20">
        <v>24.03027867801913</v>
      </c>
      <c r="U17" s="20">
        <v>21.486122103574441</v>
      </c>
      <c r="V17" s="20">
        <v>19.51899957547014</v>
      </c>
      <c r="W17" s="20">
        <v>17.357840872537082</v>
      </c>
      <c r="X17" s="20">
        <v>16.008205458665206</v>
      </c>
    </row>
    <row r="18" spans="1:24" s="5" customFormat="1" ht="15.75" x14ac:dyDescent="0.25">
      <c r="A18" s="4" t="s">
        <v>44</v>
      </c>
      <c r="B18" s="4"/>
      <c r="C18" s="2" t="s">
        <v>167</v>
      </c>
      <c r="D18" s="2"/>
      <c r="E18" s="2"/>
      <c r="F18" s="66"/>
      <c r="G18" s="66"/>
      <c r="H18" s="66"/>
      <c r="I18" s="66"/>
      <c r="J18" s="20">
        <v>21.415282703693933</v>
      </c>
      <c r="K18" s="20">
        <v>20.645692744568038</v>
      </c>
      <c r="L18" s="20">
        <v>19.230809282834347</v>
      </c>
      <c r="M18" s="20">
        <v>20.285105430714307</v>
      </c>
      <c r="N18" s="20">
        <v>18.214747313850921</v>
      </c>
      <c r="O18" s="20">
        <v>22.373845070406517</v>
      </c>
      <c r="P18" s="20">
        <v>23.121313863927003</v>
      </c>
      <c r="Q18" s="20">
        <v>19.959136678142642</v>
      </c>
      <c r="R18" s="20">
        <v>15.416905192591253</v>
      </c>
      <c r="S18" s="20">
        <v>16.196008194343065</v>
      </c>
      <c r="T18" s="20">
        <v>16.24387128912926</v>
      </c>
      <c r="U18" s="20">
        <v>14.815175888474386</v>
      </c>
      <c r="V18" s="20">
        <v>14.330009173368744</v>
      </c>
      <c r="W18" s="20">
        <v>13.514297855236535</v>
      </c>
      <c r="X18" s="20">
        <v>12.306280856983417</v>
      </c>
    </row>
    <row r="19" spans="1:24" s="5" customFormat="1" ht="15.75" x14ac:dyDescent="0.25">
      <c r="A19" s="4" t="s">
        <v>45</v>
      </c>
      <c r="B19" s="4"/>
      <c r="C19" s="2" t="s">
        <v>46</v>
      </c>
      <c r="D19" s="2"/>
      <c r="E19" s="2"/>
      <c r="F19" s="66"/>
      <c r="G19" s="66"/>
      <c r="H19" s="66"/>
      <c r="I19" s="66"/>
      <c r="J19" s="20">
        <v>135.57403412142588</v>
      </c>
      <c r="K19" s="20">
        <v>99.197400353920642</v>
      </c>
      <c r="L19" s="20">
        <v>79.406522393680689</v>
      </c>
      <c r="M19" s="20">
        <v>71.142515739551271</v>
      </c>
      <c r="N19" s="20">
        <v>70.289699863984197</v>
      </c>
      <c r="O19" s="20">
        <v>101.23165519663161</v>
      </c>
      <c r="P19" s="20">
        <v>91.816394511602994</v>
      </c>
      <c r="Q19" s="20">
        <v>70.840848355346409</v>
      </c>
      <c r="R19" s="20">
        <v>56.669516841689017</v>
      </c>
      <c r="S19" s="20">
        <v>50.535948228694309</v>
      </c>
      <c r="T19" s="20">
        <v>48.30813434297751</v>
      </c>
      <c r="U19" s="20">
        <v>39.959450770356362</v>
      </c>
      <c r="V19" s="20">
        <v>33.25154568300659</v>
      </c>
      <c r="W19" s="20">
        <v>29.940079137041153</v>
      </c>
      <c r="X19" s="20">
        <v>26.551817447262195</v>
      </c>
    </row>
    <row r="20" spans="1:24" s="5" customFormat="1" ht="15.75" x14ac:dyDescent="0.25">
      <c r="A20" s="4" t="s">
        <v>47</v>
      </c>
      <c r="B20" s="4"/>
      <c r="C20" s="2" t="s">
        <v>168</v>
      </c>
      <c r="D20" s="2"/>
      <c r="E20" s="2"/>
      <c r="F20" s="66"/>
      <c r="G20" s="66"/>
      <c r="H20" s="66"/>
      <c r="I20" s="66"/>
      <c r="J20" s="20">
        <v>31.433529285303166</v>
      </c>
      <c r="K20" s="20">
        <v>29.353079606636673</v>
      </c>
      <c r="L20" s="20">
        <v>26.295636646676485</v>
      </c>
      <c r="M20" s="20">
        <v>25.146901333787355</v>
      </c>
      <c r="N20" s="20">
        <v>23.107580814029422</v>
      </c>
      <c r="O20" s="20">
        <v>32.33741780153094</v>
      </c>
      <c r="P20" s="20">
        <v>32.492791489453751</v>
      </c>
      <c r="Q20" s="20">
        <v>27.805298564450197</v>
      </c>
      <c r="R20" s="20">
        <v>21.599194513208531</v>
      </c>
      <c r="S20" s="20">
        <v>22.005191321552598</v>
      </c>
      <c r="T20" s="20">
        <v>21.542575524400782</v>
      </c>
      <c r="U20" s="20">
        <v>20.668663336011168</v>
      </c>
      <c r="V20" s="20">
        <v>20.070502247953154</v>
      </c>
      <c r="W20" s="20">
        <v>16.479930061459086</v>
      </c>
      <c r="X20" s="20">
        <v>14.956672706233187</v>
      </c>
    </row>
    <row r="21" spans="1:24" s="5" customFormat="1" ht="15.75" x14ac:dyDescent="0.25">
      <c r="A21" s="4" t="s">
        <v>48</v>
      </c>
      <c r="B21" s="4"/>
      <c r="C21" s="2" t="s">
        <v>169</v>
      </c>
      <c r="D21" s="2"/>
      <c r="E21" s="2"/>
      <c r="F21" s="66"/>
      <c r="G21" s="66"/>
      <c r="H21" s="66"/>
      <c r="I21" s="66"/>
      <c r="J21" s="20">
        <v>18.301359886150404</v>
      </c>
      <c r="K21" s="20">
        <v>18.10856922059704</v>
      </c>
      <c r="L21" s="20">
        <v>15.751176006762268</v>
      </c>
      <c r="M21" s="20">
        <v>15.871659695514237</v>
      </c>
      <c r="N21" s="20">
        <v>14.511936148994401</v>
      </c>
      <c r="O21" s="20">
        <v>19.957421564020944</v>
      </c>
      <c r="P21" s="20">
        <v>20.440624850746193</v>
      </c>
      <c r="Q21" s="20">
        <v>17.729737197787848</v>
      </c>
      <c r="R21" s="20">
        <v>15.71690259954849</v>
      </c>
      <c r="S21" s="20">
        <v>15.935770984523378</v>
      </c>
      <c r="T21" s="20">
        <v>15.616293943708188</v>
      </c>
      <c r="U21" s="20">
        <v>14.202976113936211</v>
      </c>
      <c r="V21" s="20">
        <v>15.123622918452819</v>
      </c>
      <c r="W21" s="20">
        <v>13.230567834842018</v>
      </c>
      <c r="X21" s="20">
        <v>11.945860807957603</v>
      </c>
    </row>
    <row r="22" spans="1:24" s="5" customFormat="1" ht="15.75" x14ac:dyDescent="0.25">
      <c r="A22" s="10"/>
      <c r="B22" s="43"/>
      <c r="C22" s="2"/>
      <c r="D22" s="9"/>
      <c r="E22" s="9"/>
      <c r="F22" s="55"/>
      <c r="G22" s="55"/>
      <c r="H22" s="55"/>
      <c r="I22" s="55"/>
      <c r="J22" s="20"/>
      <c r="K22" s="20"/>
      <c r="L22" s="20"/>
      <c r="M22" s="20"/>
      <c r="N22" s="20"/>
      <c r="O22" s="20"/>
      <c r="P22" s="20"/>
      <c r="Q22" s="20"/>
      <c r="R22" s="20"/>
      <c r="S22" s="20"/>
      <c r="T22" s="20"/>
      <c r="U22" s="20"/>
      <c r="V22" s="20"/>
      <c r="W22" s="20"/>
      <c r="X22" s="20"/>
    </row>
    <row r="23" spans="1:24" s="5" customFormat="1" ht="15.75" x14ac:dyDescent="0.25">
      <c r="A23" s="4">
        <v>924</v>
      </c>
      <c r="B23" s="1"/>
      <c r="C23" s="2" t="s">
        <v>49</v>
      </c>
      <c r="D23" s="2"/>
      <c r="E23" s="2"/>
      <c r="F23" s="56"/>
      <c r="G23" s="56"/>
      <c r="H23" s="56"/>
      <c r="I23" s="56"/>
      <c r="J23" s="20">
        <v>14.641226504379347</v>
      </c>
      <c r="K23" s="20">
        <v>15.125961172551172</v>
      </c>
      <c r="L23" s="20">
        <v>14.034468841578102</v>
      </c>
      <c r="M23" s="20">
        <v>14.322349646478953</v>
      </c>
      <c r="N23" s="20">
        <v>14.364056614191238</v>
      </c>
      <c r="O23" s="20">
        <v>18.485961883455495</v>
      </c>
      <c r="P23" s="20">
        <v>19.564426701289051</v>
      </c>
      <c r="Q23" s="20">
        <v>15.167646066064197</v>
      </c>
      <c r="R23" s="20">
        <v>12.418538333448128</v>
      </c>
      <c r="S23" s="20">
        <v>12.023007092494261</v>
      </c>
      <c r="T23" s="20">
        <v>12.887529427885593</v>
      </c>
      <c r="U23" s="20">
        <v>11.941079199765339</v>
      </c>
      <c r="V23" s="20">
        <v>10.706360668632035</v>
      </c>
      <c r="W23" s="20">
        <v>9.7509634666268923</v>
      </c>
      <c r="X23" s="20">
        <v>9.0463844806705254</v>
      </c>
    </row>
    <row r="24" spans="1:24" s="5" customFormat="1" ht="15.75" x14ac:dyDescent="0.25">
      <c r="A24" s="4">
        <v>923</v>
      </c>
      <c r="B24" s="1"/>
      <c r="C24" s="2" t="s">
        <v>50</v>
      </c>
      <c r="D24" s="2"/>
      <c r="E24" s="2"/>
      <c r="F24" s="56"/>
      <c r="G24" s="56"/>
      <c r="H24" s="56"/>
      <c r="I24" s="56"/>
      <c r="J24" s="32">
        <v>30.434520660562733</v>
      </c>
      <c r="K24" s="32">
        <v>31.759860022343432</v>
      </c>
      <c r="L24" s="32">
        <v>31.177720706735965</v>
      </c>
      <c r="M24" s="32">
        <v>30.593271157411788</v>
      </c>
      <c r="N24" s="32">
        <v>28.538654529625127</v>
      </c>
      <c r="O24" s="32">
        <v>34.921733258223476</v>
      </c>
      <c r="P24" s="32">
        <v>31.877382096301215</v>
      </c>
      <c r="Q24" s="32">
        <v>28.984446547431588</v>
      </c>
      <c r="R24" s="32">
        <v>23.960013513589484</v>
      </c>
      <c r="S24" s="32">
        <v>22.403191128212825</v>
      </c>
      <c r="T24" s="32">
        <v>24.240914031522149</v>
      </c>
      <c r="U24" s="32">
        <v>18.886793569622675</v>
      </c>
      <c r="V24" s="32">
        <v>15.996018313009264</v>
      </c>
      <c r="W24" s="32">
        <v>13.571256429766839</v>
      </c>
      <c r="X24" s="32">
        <v>12.280177310362946</v>
      </c>
    </row>
    <row r="25" spans="1:24" s="5" customFormat="1" ht="15.75" x14ac:dyDescent="0.25">
      <c r="A25" s="73"/>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17" t="s">
        <v>99</v>
      </c>
      <c r="B26" s="17"/>
      <c r="C26" s="17"/>
      <c r="D26" s="17"/>
      <c r="E26" s="17"/>
      <c r="F26" s="2"/>
      <c r="G26" s="4"/>
      <c r="H26" s="4"/>
      <c r="I26" s="2"/>
      <c r="J26" s="2"/>
      <c r="K26" s="2"/>
      <c r="L26" s="2"/>
      <c r="M26" s="2"/>
      <c r="N26" s="2"/>
      <c r="O26" s="2"/>
      <c r="P26" s="2"/>
      <c r="Q26" s="2"/>
      <c r="R26" s="2"/>
      <c r="S26" s="2"/>
      <c r="T26" s="2"/>
      <c r="U26" s="2"/>
      <c r="V26" s="2"/>
      <c r="W26" s="2"/>
      <c r="X26" s="2"/>
    </row>
    <row r="27" spans="1:24" ht="27.75" customHeight="1" x14ac:dyDescent="0.2">
      <c r="A27" s="79" t="s">
        <v>129</v>
      </c>
      <c r="B27" s="8"/>
      <c r="C27" s="9"/>
      <c r="D27" s="9"/>
      <c r="E27" s="9"/>
      <c r="F27" s="9"/>
      <c r="G27" s="9"/>
      <c r="H27" s="9"/>
      <c r="I27" s="9"/>
      <c r="J27" s="9"/>
      <c r="K27" s="9"/>
      <c r="L27" s="9"/>
      <c r="M27" s="9"/>
      <c r="N27" s="9"/>
      <c r="O27" s="9"/>
      <c r="P27" s="9"/>
      <c r="Q27" s="9"/>
      <c r="R27" s="9"/>
      <c r="S27" s="9"/>
      <c r="T27" s="9"/>
      <c r="U27" s="9"/>
      <c r="V27" s="9"/>
      <c r="W27" s="9"/>
      <c r="X27" s="9"/>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
      <c r="A29" s="35"/>
      <c r="B29" s="35"/>
      <c r="C29" s="35"/>
      <c r="D29" s="35"/>
      <c r="E29" s="35"/>
      <c r="F29" s="35"/>
      <c r="G29" s="35"/>
      <c r="H29" s="35"/>
      <c r="I29" s="35"/>
      <c r="J29" s="35"/>
      <c r="K29" s="35"/>
      <c r="L29" s="52"/>
      <c r="M29" s="52"/>
      <c r="N29" s="52"/>
      <c r="O29" s="52"/>
      <c r="P29" s="52"/>
      <c r="Q29" s="52"/>
      <c r="R29" s="52"/>
      <c r="S29" s="52"/>
      <c r="T29" s="52"/>
      <c r="U29" s="52"/>
      <c r="V29" s="52"/>
      <c r="W29" s="52"/>
      <c r="X29" s="52"/>
    </row>
    <row r="30" spans="1:24" ht="15.75" x14ac:dyDescent="0.25">
      <c r="A30" s="94">
        <v>925</v>
      </c>
      <c r="B30" s="17"/>
      <c r="C30" s="18" t="s">
        <v>32</v>
      </c>
      <c r="D30" s="18"/>
      <c r="E30" s="18"/>
      <c r="F30" s="53" t="s">
        <v>162</v>
      </c>
      <c r="G30" s="53" t="s">
        <v>162</v>
      </c>
      <c r="H30" s="53" t="s">
        <v>162</v>
      </c>
      <c r="I30" s="53" t="s">
        <v>162</v>
      </c>
      <c r="J30" s="20">
        <v>540.64668963399117</v>
      </c>
      <c r="K30" s="20">
        <v>474.560503860876</v>
      </c>
      <c r="L30" s="20">
        <v>413.20968806421899</v>
      </c>
      <c r="M30" s="20">
        <v>392.51400959703761</v>
      </c>
      <c r="N30" s="20">
        <v>357.35826276857478</v>
      </c>
      <c r="O30" s="20">
        <v>467.47366912781183</v>
      </c>
      <c r="P30" s="20">
        <v>444.40386061510782</v>
      </c>
      <c r="Q30" s="20">
        <v>352.42364330430382</v>
      </c>
      <c r="R30" s="20">
        <v>282.31254604462777</v>
      </c>
      <c r="S30" s="20">
        <v>269.11138718530788</v>
      </c>
      <c r="T30" s="20">
        <v>266.87729219264918</v>
      </c>
      <c r="U30" s="20">
        <v>233.34753174687808</v>
      </c>
      <c r="V30" s="20">
        <v>210.6933050546871</v>
      </c>
      <c r="W30" s="20">
        <v>180.82953261086325</v>
      </c>
      <c r="X30" s="20">
        <v>162.875571057142</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65" t="s">
        <v>162</v>
      </c>
      <c r="G32" s="65" t="s">
        <v>162</v>
      </c>
      <c r="H32" s="65" t="s">
        <v>162</v>
      </c>
      <c r="I32" s="65" t="s">
        <v>162</v>
      </c>
      <c r="J32" s="23">
        <v>0.19184507777138365</v>
      </c>
      <c r="K32" s="23">
        <v>0.2113102761310644</v>
      </c>
      <c r="L32" s="23">
        <v>0.15336421865519259</v>
      </c>
      <c r="M32" s="23">
        <v>0.12579038449553137</v>
      </c>
      <c r="N32" s="23">
        <v>0.21220668928188666</v>
      </c>
      <c r="O32" s="23">
        <v>0.17490925518607087</v>
      </c>
      <c r="P32" s="23">
        <v>1.0838429460597718</v>
      </c>
      <c r="Q32" s="23">
        <v>0.35432808880108524</v>
      </c>
      <c r="R32" s="23">
        <v>4.6191954875962525E-2</v>
      </c>
      <c r="S32" s="23">
        <v>4.0234278523934998E-2</v>
      </c>
      <c r="T32" s="23">
        <v>4.5374904793329618E-2</v>
      </c>
      <c r="U32" s="23">
        <v>4.4025884176491933E-2</v>
      </c>
      <c r="V32" s="23">
        <v>3.2152935906222473E-2</v>
      </c>
      <c r="W32" s="23">
        <v>0</v>
      </c>
      <c r="X32" s="23">
        <v>0</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t="s">
        <v>162</v>
      </c>
      <c r="G34" s="56" t="s">
        <v>162</v>
      </c>
      <c r="H34" s="56" t="s">
        <v>162</v>
      </c>
      <c r="I34" s="56" t="s">
        <v>162</v>
      </c>
      <c r="J34" s="20">
        <v>498.08212473491352</v>
      </c>
      <c r="K34" s="20">
        <v>430.79172980960118</v>
      </c>
      <c r="L34" s="20">
        <v>371.39362913808941</v>
      </c>
      <c r="M34" s="20">
        <v>352.32234368060409</v>
      </c>
      <c r="N34" s="20">
        <v>320.91355563943347</v>
      </c>
      <c r="O34" s="20">
        <v>424.16705630698141</v>
      </c>
      <c r="P34" s="20">
        <v>404.9876099191859</v>
      </c>
      <c r="Q34" s="20">
        <v>318.20663041167865</v>
      </c>
      <c r="R34" s="20">
        <v>254.95918454706913</v>
      </c>
      <c r="S34" s="20">
        <v>244.18173024121546</v>
      </c>
      <c r="T34" s="20">
        <v>240.62608474283417</v>
      </c>
      <c r="U34" s="20">
        <v>213.24476549180505</v>
      </c>
      <c r="V34" s="20">
        <v>193.94242113782244</v>
      </c>
      <c r="W34" s="20">
        <v>166.9316061066306</v>
      </c>
      <c r="X34" s="20">
        <v>150.47259197367543</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t="s">
        <v>162</v>
      </c>
      <c r="G36" s="56" t="s">
        <v>162</v>
      </c>
      <c r="H36" s="56" t="s">
        <v>162</v>
      </c>
      <c r="I36" s="56" t="s">
        <v>162</v>
      </c>
      <c r="J36" s="20">
        <v>477.69775280970521</v>
      </c>
      <c r="K36" s="20">
        <v>410.04703807059099</v>
      </c>
      <c r="L36" s="20">
        <v>352.6394105013851</v>
      </c>
      <c r="M36" s="20">
        <v>333.56536031298219</v>
      </c>
      <c r="N36" s="20">
        <v>302.67703761958114</v>
      </c>
      <c r="O36" s="20">
        <v>401.33511316752549</v>
      </c>
      <c r="P36" s="20">
        <v>381.46147532505557</v>
      </c>
      <c r="Q36" s="20">
        <v>300.48618792848043</v>
      </c>
      <c r="R36" s="20">
        <v>240.80580639678408</v>
      </c>
      <c r="S36" s="20">
        <v>230.82444986434226</v>
      </c>
      <c r="T36" s="20">
        <v>226.69391874995796</v>
      </c>
      <c r="U36" s="20">
        <v>200.56272888599111</v>
      </c>
      <c r="V36" s="20">
        <v>182.75233868721668</v>
      </c>
      <c r="W36" s="20">
        <v>156.94592981306383</v>
      </c>
      <c r="X36" s="20">
        <v>141.33574364819819</v>
      </c>
    </row>
    <row r="37" spans="1:24" ht="15.75" x14ac:dyDescent="0.25">
      <c r="A37" s="10"/>
      <c r="B37" s="43"/>
      <c r="C37" s="25"/>
      <c r="D37" s="9"/>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2" t="s">
        <v>164</v>
      </c>
      <c r="D38" s="2"/>
      <c r="E38" s="2"/>
      <c r="F38" s="66" t="s">
        <v>162</v>
      </c>
      <c r="G38" s="66" t="s">
        <v>162</v>
      </c>
      <c r="H38" s="66" t="s">
        <v>162</v>
      </c>
      <c r="I38" s="66" t="s">
        <v>162</v>
      </c>
      <c r="J38" s="20">
        <v>22.186914919096925</v>
      </c>
      <c r="K38" s="20">
        <v>20.498851695936711</v>
      </c>
      <c r="L38" s="20">
        <v>19.450009229111096</v>
      </c>
      <c r="M38" s="20">
        <v>19.659069522767521</v>
      </c>
      <c r="N38" s="20">
        <v>17.45077190612917</v>
      </c>
      <c r="O38" s="20">
        <v>20.266516390893358</v>
      </c>
      <c r="P38" s="20">
        <v>21.212191330237566</v>
      </c>
      <c r="Q38" s="20">
        <v>16.602443277985124</v>
      </c>
      <c r="R38" s="20">
        <v>16.159089382782245</v>
      </c>
      <c r="S38" s="20">
        <v>16.350212728391686</v>
      </c>
      <c r="T38" s="20">
        <v>17.641035759197614</v>
      </c>
      <c r="U38" s="20">
        <v>14.595724728316238</v>
      </c>
      <c r="V38" s="20">
        <v>11.613639093807494</v>
      </c>
      <c r="W38" s="20">
        <v>9.9960250100649439</v>
      </c>
      <c r="X38" s="20">
        <v>9.4525307865509216</v>
      </c>
    </row>
    <row r="39" spans="1:24" ht="15.75" x14ac:dyDescent="0.25">
      <c r="A39" s="4" t="s">
        <v>37</v>
      </c>
      <c r="B39" s="4"/>
      <c r="C39" s="2" t="s">
        <v>166</v>
      </c>
      <c r="D39" s="2"/>
      <c r="E39" s="2"/>
      <c r="F39" s="66" t="s">
        <v>162</v>
      </c>
      <c r="G39" s="66" t="s">
        <v>162</v>
      </c>
      <c r="H39" s="66" t="s">
        <v>162</v>
      </c>
      <c r="I39" s="66" t="s">
        <v>162</v>
      </c>
      <c r="J39" s="20">
        <v>64.789707470379412</v>
      </c>
      <c r="K39" s="20">
        <v>60.895866072554014</v>
      </c>
      <c r="L39" s="20">
        <v>52.68243493353706</v>
      </c>
      <c r="M39" s="20">
        <v>50.890144903700794</v>
      </c>
      <c r="N39" s="20">
        <v>45.280235181793515</v>
      </c>
      <c r="O39" s="20">
        <v>57.965423348295154</v>
      </c>
      <c r="P39" s="20">
        <v>56.235372421653857</v>
      </c>
      <c r="Q39" s="20">
        <v>44.146374037103655</v>
      </c>
      <c r="R39" s="20">
        <v>35.915326758866762</v>
      </c>
      <c r="S39" s="20">
        <v>34.414903692565296</v>
      </c>
      <c r="T39" s="20">
        <v>34.875423488458793</v>
      </c>
      <c r="U39" s="20">
        <v>31.332881741643817</v>
      </c>
      <c r="V39" s="20">
        <v>28.229716540357046</v>
      </c>
      <c r="W39" s="20">
        <v>22.225573236399846</v>
      </c>
      <c r="X39" s="20">
        <v>19.955171262994668</v>
      </c>
    </row>
    <row r="40" spans="1:24" ht="15.75" x14ac:dyDescent="0.25">
      <c r="A40" s="4" t="s">
        <v>38</v>
      </c>
      <c r="B40" s="4"/>
      <c r="C40" s="2" t="s">
        <v>39</v>
      </c>
      <c r="D40" s="2"/>
      <c r="E40" s="2"/>
      <c r="F40" s="66" t="s">
        <v>162</v>
      </c>
      <c r="G40" s="66" t="s">
        <v>162</v>
      </c>
      <c r="H40" s="66" t="s">
        <v>162</v>
      </c>
      <c r="I40" s="66" t="s">
        <v>162</v>
      </c>
      <c r="J40" s="20">
        <v>37.933435670092834</v>
      </c>
      <c r="K40" s="20">
        <v>36.767325439055881</v>
      </c>
      <c r="L40" s="20">
        <v>34.060462739734966</v>
      </c>
      <c r="M40" s="20">
        <v>33.416154396141458</v>
      </c>
      <c r="N40" s="20">
        <v>28.731370106466954</v>
      </c>
      <c r="O40" s="20">
        <v>38.693975028361351</v>
      </c>
      <c r="P40" s="20">
        <v>40.957220305654729</v>
      </c>
      <c r="Q40" s="20">
        <v>30.36093661713954</v>
      </c>
      <c r="R40" s="20">
        <v>23.998951567225419</v>
      </c>
      <c r="S40" s="20">
        <v>23.593141624604169</v>
      </c>
      <c r="T40" s="20">
        <v>23.81083863334791</v>
      </c>
      <c r="U40" s="20">
        <v>22.674063956249192</v>
      </c>
      <c r="V40" s="20">
        <v>22.65514976785331</v>
      </c>
      <c r="W40" s="20">
        <v>20.505641357548146</v>
      </c>
      <c r="X40" s="20">
        <v>19.159562740147084</v>
      </c>
    </row>
    <row r="41" spans="1:24" ht="15.75" x14ac:dyDescent="0.25">
      <c r="A41" s="4" t="s">
        <v>40</v>
      </c>
      <c r="B41" s="4"/>
      <c r="C41" s="2" t="s">
        <v>41</v>
      </c>
      <c r="D41" s="2"/>
      <c r="E41" s="2"/>
      <c r="F41" s="66" t="s">
        <v>162</v>
      </c>
      <c r="G41" s="66" t="s">
        <v>162</v>
      </c>
      <c r="H41" s="66" t="s">
        <v>162</v>
      </c>
      <c r="I41" s="66" t="s">
        <v>162</v>
      </c>
      <c r="J41" s="20">
        <v>26.149338169854897</v>
      </c>
      <c r="K41" s="20">
        <v>24.130371390098507</v>
      </c>
      <c r="L41" s="20">
        <v>22.416578712922764</v>
      </c>
      <c r="M41" s="20">
        <v>21.571187818764791</v>
      </c>
      <c r="N41" s="20">
        <v>19.507000342850805</v>
      </c>
      <c r="O41" s="20">
        <v>25.042012683484764</v>
      </c>
      <c r="P41" s="20">
        <v>22.418918206383093</v>
      </c>
      <c r="Q41" s="20">
        <v>17.941795567912404</v>
      </c>
      <c r="R41" s="20">
        <v>14.290112949090441</v>
      </c>
      <c r="S41" s="20">
        <v>14.718564231807006</v>
      </c>
      <c r="T41" s="20">
        <v>14.433148408083461</v>
      </c>
      <c r="U41" s="20">
        <v>13.93178046056409</v>
      </c>
      <c r="V41" s="20">
        <v>13.337399737758037</v>
      </c>
      <c r="W41" s="20">
        <v>11.517026429999712</v>
      </c>
      <c r="X41" s="20">
        <v>10.181953208632889</v>
      </c>
    </row>
    <row r="42" spans="1:24" ht="15.75" x14ac:dyDescent="0.25">
      <c r="A42" s="4" t="s">
        <v>42</v>
      </c>
      <c r="B42" s="4"/>
      <c r="C42" s="2" t="s">
        <v>43</v>
      </c>
      <c r="D42" s="2"/>
      <c r="E42" s="2"/>
      <c r="F42" s="66" t="s">
        <v>162</v>
      </c>
      <c r="G42" s="66" t="s">
        <v>162</v>
      </c>
      <c r="H42" s="66" t="s">
        <v>162</v>
      </c>
      <c r="I42" s="66" t="s">
        <v>162</v>
      </c>
      <c r="J42" s="20">
        <v>38.824825403975495</v>
      </c>
      <c r="K42" s="20">
        <v>38.302408295905465</v>
      </c>
      <c r="L42" s="20">
        <v>36.034124598638648</v>
      </c>
      <c r="M42" s="20">
        <v>34.573267538047524</v>
      </c>
      <c r="N42" s="20">
        <v>31.581450156545841</v>
      </c>
      <c r="O42" s="20">
        <v>42.113326922341216</v>
      </c>
      <c r="P42" s="20">
        <v>38.77350507978614</v>
      </c>
      <c r="Q42" s="20">
        <v>32.15370030956074</v>
      </c>
      <c r="R42" s="20">
        <v>25.756538852667457</v>
      </c>
      <c r="S42" s="20">
        <v>25.458456951512545</v>
      </c>
      <c r="T42" s="20">
        <v>25.978123524034078</v>
      </c>
      <c r="U42" s="20">
        <v>22.819360166363669</v>
      </c>
      <c r="V42" s="20">
        <v>20.400883303210922</v>
      </c>
      <c r="W42" s="20">
        <v>17.775656805773782</v>
      </c>
      <c r="X42" s="20">
        <v>16.168287513251858</v>
      </c>
    </row>
    <row r="43" spans="1:24" ht="15.75" x14ac:dyDescent="0.25">
      <c r="A43" s="4" t="s">
        <v>44</v>
      </c>
      <c r="B43" s="4"/>
      <c r="C43" s="2" t="s">
        <v>167</v>
      </c>
      <c r="D43" s="2"/>
      <c r="E43" s="2"/>
      <c r="F43" s="66" t="s">
        <v>162</v>
      </c>
      <c r="G43" s="66" t="s">
        <v>162</v>
      </c>
      <c r="H43" s="66" t="s">
        <v>162</v>
      </c>
      <c r="I43" s="66" t="s">
        <v>162</v>
      </c>
      <c r="J43" s="20">
        <v>29.815609189913534</v>
      </c>
      <c r="K43" s="20">
        <v>28.314797773089072</v>
      </c>
      <c r="L43" s="20">
        <v>25.698072789371402</v>
      </c>
      <c r="M43" s="20">
        <v>26.565989140469458</v>
      </c>
      <c r="N43" s="20">
        <v>23.125331272220322</v>
      </c>
      <c r="O43" s="20">
        <v>27.633853281700496</v>
      </c>
      <c r="P43" s="20">
        <v>27.803275314989847</v>
      </c>
      <c r="Q43" s="20">
        <v>23.31836673791101</v>
      </c>
      <c r="R43" s="20">
        <v>17.57060961917983</v>
      </c>
      <c r="S43" s="20">
        <v>17.993387242783047</v>
      </c>
      <c r="T43" s="20">
        <v>17.560566005566432</v>
      </c>
      <c r="U43" s="20">
        <v>15.734474229339035</v>
      </c>
      <c r="V43" s="20">
        <v>14.97745024018713</v>
      </c>
      <c r="W43" s="20">
        <v>13.839596895127958</v>
      </c>
      <c r="X43" s="20">
        <v>12.429343665553251</v>
      </c>
    </row>
    <row r="44" spans="1:24" ht="15.75" x14ac:dyDescent="0.25">
      <c r="A44" s="4" t="s">
        <v>45</v>
      </c>
      <c r="B44" s="4"/>
      <c r="C44" s="2" t="s">
        <v>46</v>
      </c>
      <c r="D44" s="2"/>
      <c r="E44" s="2"/>
      <c r="F44" s="66" t="s">
        <v>162</v>
      </c>
      <c r="G44" s="66" t="s">
        <v>162</v>
      </c>
      <c r="H44" s="66" t="s">
        <v>162</v>
      </c>
      <c r="I44" s="66" t="s">
        <v>162</v>
      </c>
      <c r="J44" s="20">
        <v>188.75410021868129</v>
      </c>
      <c r="K44" s="20">
        <v>136.045535763212</v>
      </c>
      <c r="L44" s="20">
        <v>106.11069780849608</v>
      </c>
      <c r="M44" s="20">
        <v>93.170395737797477</v>
      </c>
      <c r="N44" s="20">
        <v>89.239371064100723</v>
      </c>
      <c r="O44" s="20">
        <v>125.03084285979568</v>
      </c>
      <c r="P44" s="20">
        <v>110.40879900076081</v>
      </c>
      <c r="Q44" s="20">
        <v>82.763744174551618</v>
      </c>
      <c r="R44" s="20">
        <v>64.586111498652571</v>
      </c>
      <c r="S44" s="20">
        <v>56.14425945263087</v>
      </c>
      <c r="T44" s="20">
        <v>52.223892115135115</v>
      </c>
      <c r="U44" s="20">
        <v>42.438979671773545</v>
      </c>
      <c r="V44" s="20">
        <v>34.753876627105015</v>
      </c>
      <c r="W44" s="20">
        <v>30.660758753687222</v>
      </c>
      <c r="X44" s="20">
        <v>26.817335621734816</v>
      </c>
    </row>
    <row r="45" spans="1:24" ht="15.75" x14ac:dyDescent="0.25">
      <c r="A45" s="4" t="s">
        <v>47</v>
      </c>
      <c r="B45" s="4"/>
      <c r="C45" s="2" t="s">
        <v>168</v>
      </c>
      <c r="D45" s="2"/>
      <c r="E45" s="2"/>
      <c r="F45" s="66" t="s">
        <v>162</v>
      </c>
      <c r="G45" s="66" t="s">
        <v>162</v>
      </c>
      <c r="H45" s="66" t="s">
        <v>162</v>
      </c>
      <c r="I45" s="66" t="s">
        <v>162</v>
      </c>
      <c r="J45" s="20">
        <v>43.763598062081215</v>
      </c>
      <c r="K45" s="20">
        <v>40.256654177805437</v>
      </c>
      <c r="L45" s="20">
        <v>35.138780414838521</v>
      </c>
      <c r="M45" s="20">
        <v>32.9331444705401</v>
      </c>
      <c r="N45" s="20">
        <v>29.337242620856181</v>
      </c>
      <c r="O45" s="20">
        <v>39.939825104917453</v>
      </c>
      <c r="P45" s="20">
        <v>39.072434760868042</v>
      </c>
      <c r="Q45" s="20">
        <v>32.485079872868361</v>
      </c>
      <c r="R45" s="20">
        <v>24.616549828865512</v>
      </c>
      <c r="S45" s="20">
        <v>24.447254165907452</v>
      </c>
      <c r="T45" s="20">
        <v>23.288772281722402</v>
      </c>
      <c r="U45" s="20">
        <v>21.951177162085067</v>
      </c>
      <c r="V45" s="20">
        <v>20.977303299493641</v>
      </c>
      <c r="W45" s="20">
        <v>16.876614038969112</v>
      </c>
      <c r="X45" s="20">
        <v>15.106239433295519</v>
      </c>
    </row>
    <row r="46" spans="1:24" ht="15.75" x14ac:dyDescent="0.25">
      <c r="A46" s="4" t="s">
        <v>48</v>
      </c>
      <c r="B46" s="4"/>
      <c r="C46" s="2" t="s">
        <v>169</v>
      </c>
      <c r="D46" s="2"/>
      <c r="E46" s="2"/>
      <c r="F46" s="66" t="s">
        <v>162</v>
      </c>
      <c r="G46" s="66" t="s">
        <v>162</v>
      </c>
      <c r="H46" s="66" t="s">
        <v>162</v>
      </c>
      <c r="I46" s="66" t="s">
        <v>162</v>
      </c>
      <c r="J46" s="20">
        <v>25.480223705629562</v>
      </c>
      <c r="K46" s="20">
        <v>24.835227462933855</v>
      </c>
      <c r="L46" s="20">
        <v>21.048249274734584</v>
      </c>
      <c r="M46" s="20">
        <v>20.786006784753027</v>
      </c>
      <c r="N46" s="20">
        <v>18.424264968617585</v>
      </c>
      <c r="O46" s="20">
        <v>24.649337547736046</v>
      </c>
      <c r="P46" s="20">
        <v>24.579758904721466</v>
      </c>
      <c r="Q46" s="20">
        <v>20.71374733344792</v>
      </c>
      <c r="R46" s="20">
        <v>17.912515939453819</v>
      </c>
      <c r="S46" s="20">
        <v>17.704269774140215</v>
      </c>
      <c r="T46" s="20">
        <v>16.882118534412182</v>
      </c>
      <c r="U46" s="20">
        <v>15.084286769656435</v>
      </c>
      <c r="V46" s="20">
        <v>15.806920077444117</v>
      </c>
      <c r="W46" s="20">
        <v>13.549037285493112</v>
      </c>
      <c r="X46" s="20">
        <v>12.065319416037179</v>
      </c>
    </row>
    <row r="47" spans="1:24" ht="15.75" x14ac:dyDescent="0.25">
      <c r="A47" s="10"/>
      <c r="B47" s="43"/>
      <c r="C47" s="2"/>
      <c r="D47" s="9"/>
      <c r="E47" s="9"/>
      <c r="F47" s="55" t="s">
        <v>162</v>
      </c>
      <c r="G47" s="55" t="s">
        <v>162</v>
      </c>
      <c r="H47" s="55" t="s">
        <v>162</v>
      </c>
      <c r="I47" s="55"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2" t="s">
        <v>49</v>
      </c>
      <c r="D48" s="2"/>
      <c r="E48" s="2"/>
      <c r="F48" s="56" t="s">
        <v>162</v>
      </c>
      <c r="G48" s="56" t="s">
        <v>162</v>
      </c>
      <c r="H48" s="56" t="s">
        <v>162</v>
      </c>
      <c r="I48" s="56" t="s">
        <v>162</v>
      </c>
      <c r="J48" s="20">
        <v>20.384371925208345</v>
      </c>
      <c r="K48" s="20">
        <v>20.744691739010214</v>
      </c>
      <c r="L48" s="20">
        <v>18.754218636704355</v>
      </c>
      <c r="M48" s="20">
        <v>18.756983367621977</v>
      </c>
      <c r="N48" s="20">
        <v>18.236518019852365</v>
      </c>
      <c r="O48" s="20">
        <v>22.831943139455884</v>
      </c>
      <c r="P48" s="20">
        <v>23.526134594130323</v>
      </c>
      <c r="Q48" s="20">
        <v>17.720442483198195</v>
      </c>
      <c r="R48" s="20">
        <v>14.153378150285047</v>
      </c>
      <c r="S48" s="20">
        <v>13.357280376873209</v>
      </c>
      <c r="T48" s="20">
        <v>13.9321659928762</v>
      </c>
      <c r="U48" s="20">
        <v>12.682036605813932</v>
      </c>
      <c r="V48" s="20">
        <v>11.190082450605745</v>
      </c>
      <c r="W48" s="20">
        <v>9.9856762935667671</v>
      </c>
      <c r="X48" s="20">
        <v>9.1368483254772315</v>
      </c>
    </row>
    <row r="49" spans="1:24" ht="15.75" x14ac:dyDescent="0.25">
      <c r="A49" s="4">
        <v>923</v>
      </c>
      <c r="B49" s="1"/>
      <c r="C49" s="2" t="s">
        <v>50</v>
      </c>
      <c r="D49" s="2"/>
      <c r="E49" s="2"/>
      <c r="F49" s="56" t="s">
        <v>162</v>
      </c>
      <c r="G49" s="56" t="s">
        <v>162</v>
      </c>
      <c r="H49" s="56" t="s">
        <v>162</v>
      </c>
      <c r="I49" s="56" t="s">
        <v>162</v>
      </c>
      <c r="J49" s="20">
        <v>42.372719821306191</v>
      </c>
      <c r="K49" s="20">
        <v>43.557463775143745</v>
      </c>
      <c r="L49" s="20">
        <v>41.662694707474436</v>
      </c>
      <c r="M49" s="20">
        <v>40.065875531938005</v>
      </c>
      <c r="N49" s="20">
        <v>36.232500439859443</v>
      </c>
      <c r="O49" s="20">
        <v>43.131703565644401</v>
      </c>
      <c r="P49" s="20">
        <v>38.332407749862156</v>
      </c>
      <c r="Q49" s="20">
        <v>33.862684803824067</v>
      </c>
      <c r="R49" s="20">
        <v>27.307169542682665</v>
      </c>
      <c r="S49" s="20">
        <v>24.889422665568471</v>
      </c>
      <c r="T49" s="20">
        <v>26.205832545021643</v>
      </c>
      <c r="U49" s="20">
        <v>20.05874037089654</v>
      </c>
      <c r="V49" s="20">
        <v>16.718730980958419</v>
      </c>
      <c r="W49" s="20">
        <v>13.897926504232663</v>
      </c>
      <c r="X49" s="20">
        <v>12.402979083466576</v>
      </c>
    </row>
    <row r="50" spans="1:24" ht="15.75" x14ac:dyDescent="0.25">
      <c r="A50" s="73"/>
      <c r="B50" s="73"/>
      <c r="C50" s="69" t="s">
        <v>51</v>
      </c>
      <c r="D50" s="69"/>
      <c r="E50" s="69"/>
      <c r="F50" s="70"/>
      <c r="G50" s="70"/>
      <c r="H50" s="70"/>
      <c r="I50" s="70"/>
      <c r="J50" s="71"/>
      <c r="K50" s="71"/>
      <c r="L50" s="71"/>
      <c r="M50" s="71"/>
      <c r="N50" s="71"/>
      <c r="O50" s="71"/>
      <c r="P50" s="71"/>
      <c r="Q50" s="71"/>
      <c r="R50" s="71"/>
      <c r="S50" s="71"/>
      <c r="T50" s="71"/>
      <c r="U50" s="71"/>
      <c r="V50" s="71"/>
      <c r="W50" s="71"/>
      <c r="X50" s="71"/>
    </row>
  </sheetData>
  <conditionalFormatting sqref="F6:V6">
    <cfRule type="cellIs" dxfId="160" priority="12" stopIfTrue="1" operator="equal">
      <formula>TRUE</formula>
    </cfRule>
    <cfRule type="cellIs" dxfId="159" priority="13" stopIfTrue="1" operator="equal">
      <formula>FALSE</formula>
    </cfRule>
  </conditionalFormatting>
  <conditionalFormatting sqref="L4:X4">
    <cfRule type="cellIs" dxfId="158" priority="16" stopIfTrue="1" operator="equal">
      <formula>TRUE</formula>
    </cfRule>
    <cfRule type="cellIs" dxfId="157" priority="17" stopIfTrue="1" operator="notEqual">
      <formula>TRUE</formula>
    </cfRule>
  </conditionalFormatting>
  <conditionalFormatting sqref="F2:X2">
    <cfRule type="cellIs" dxfId="156" priority="18" stopIfTrue="1" operator="equal">
      <formula>FALSE</formula>
    </cfRule>
  </conditionalFormatting>
  <conditionalFormatting sqref="W6:X6">
    <cfRule type="cellIs" dxfId="155" priority="10" stopIfTrue="1" operator="equal">
      <formula>TRUE</formula>
    </cfRule>
    <cfRule type="cellIs" dxfId="154" priority="11" stopIfTrue="1" operator="equal">
      <formula>FALSE</formula>
    </cfRule>
  </conditionalFormatting>
  <conditionalFormatting sqref="L29:X29">
    <cfRule type="cellIs" dxfId="153" priority="7" stopIfTrue="1" operator="equal">
      <formula>TRUE</formula>
    </cfRule>
    <cfRule type="cellIs" dxfId="152" priority="8" stopIfTrue="1" operator="notEqual">
      <formula>TRUE</formula>
    </cfRule>
  </conditionalFormatting>
  <conditionalFormatting sqref="F27:X27">
    <cfRule type="cellIs" dxfId="151" priority="9" stopIfTrue="1" operator="equal">
      <formula>FALSE</formula>
    </cfRule>
  </conditionalFormatting>
  <conditionalFormatting sqref="F31:X31">
    <cfRule type="cellIs" dxfId="150" priority="1" stopIfTrue="1" operator="equal">
      <formula>TRUE</formula>
    </cfRule>
    <cfRule type="cellIs" dxfId="149" priority="2" stopIfTrue="1" operator="equal">
      <formula>FALSE</formula>
    </cfRule>
  </conditionalFormatting>
  <hyperlinks>
    <hyperlink ref="C13" display="NORTH EAST"/>
    <hyperlink ref="C14" display="NORTH WEST "/>
    <hyperlink ref="C15" display="YORKSHIRE AND THE HUMBER"/>
    <hyperlink ref="C16" display="EAST MIDLANDS"/>
    <hyperlink ref="C17" display="WEST MIDLANDS"/>
    <hyperlink ref="C18" display="EAST"/>
    <hyperlink ref="C19" display="LONDON"/>
    <hyperlink ref="C20" display="SOUTH EAST"/>
    <hyperlink ref="C21" display="SOUTH WEST"/>
    <hyperlink ref="C23" display="WALES"/>
    <hyperlink ref="C24" display="SCOTLAND"/>
    <hyperlink ref="C38" display="NORTH EAST"/>
    <hyperlink ref="C39" display="NORTH WEST "/>
    <hyperlink ref="C40" display="YORKSHIRE AND THE HUMBER"/>
    <hyperlink ref="C41" display="EAST MIDLANDS"/>
    <hyperlink ref="C42" display="WEST MIDLANDS"/>
    <hyperlink ref="C43" display="EAST"/>
    <hyperlink ref="C44" display="LONDON"/>
    <hyperlink ref="C45" display="SOUTH EAST"/>
    <hyperlink ref="C46" display="SOUTH WEST"/>
    <hyperlink ref="C48" display="WALES"/>
    <hyperlink ref="C49" display="SCOTLAND"/>
  </hyperlink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I1" sqref="I1"/>
    </sheetView>
  </sheetViews>
  <sheetFormatPr defaultRowHeight="15" x14ac:dyDescent="0.2"/>
  <cols>
    <col min="1" max="16384" width="8.88671875" style="30"/>
  </cols>
  <sheetData>
    <row r="1" spans="1:24" s="2" customFormat="1" ht="39" customHeight="1" x14ac:dyDescent="0.25">
      <c r="A1" s="1" t="s">
        <v>159</v>
      </c>
      <c r="B1" s="1"/>
      <c r="G1" s="4"/>
      <c r="H1" s="4"/>
    </row>
    <row r="2" spans="1:24" s="88" customFormat="1" ht="30" customHeight="1" x14ac:dyDescent="0.2">
      <c r="A2" s="79" t="s">
        <v>2</v>
      </c>
      <c r="B2" s="81"/>
      <c r="C2" s="86"/>
      <c r="D2" s="86"/>
      <c r="E2" s="86"/>
      <c r="F2" s="86"/>
      <c r="G2" s="86"/>
      <c r="H2" s="86"/>
      <c r="I2" s="86"/>
      <c r="J2" s="86"/>
      <c r="K2" s="86"/>
      <c r="L2" s="86"/>
      <c r="M2" s="86"/>
      <c r="N2" s="86"/>
      <c r="O2" s="86"/>
      <c r="P2" s="86"/>
      <c r="Q2" s="86"/>
      <c r="R2" s="86"/>
      <c r="S2" s="86"/>
      <c r="T2" s="86"/>
      <c r="U2" s="86"/>
      <c r="V2" s="86"/>
      <c r="W2" s="86"/>
      <c r="X2" s="86"/>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53"/>
      <c r="G5" s="53"/>
      <c r="H5" s="53"/>
      <c r="I5" s="53"/>
      <c r="J5" s="53">
        <f t="shared" ref="J5:X5" si="0">J11+J23+J24+J7</f>
        <v>708</v>
      </c>
      <c r="K5" s="53">
        <f t="shared" si="0"/>
        <v>727.45800000000008</v>
      </c>
      <c r="L5" s="53">
        <f t="shared" si="0"/>
        <v>732.72112135258749</v>
      </c>
      <c r="M5" s="53">
        <f t="shared" si="0"/>
        <v>736.5558877814442</v>
      </c>
      <c r="N5" s="53">
        <f t="shared" si="0"/>
        <v>749.94100000000003</v>
      </c>
      <c r="O5" s="53">
        <f t="shared" si="0"/>
        <v>745.66237929900035</v>
      </c>
      <c r="P5" s="53">
        <f t="shared" si="0"/>
        <v>750.09489891999999</v>
      </c>
      <c r="Q5" s="53">
        <f t="shared" si="0"/>
        <v>755.76206665380005</v>
      </c>
      <c r="R5" s="53">
        <f t="shared" si="0"/>
        <v>778.67019714000014</v>
      </c>
      <c r="S5" s="53">
        <f t="shared" si="0"/>
        <v>807.08740407000016</v>
      </c>
      <c r="T5" s="53">
        <f t="shared" si="0"/>
        <v>853.62603838000018</v>
      </c>
      <c r="U5" s="53">
        <f t="shared" si="0"/>
        <v>854.15397473000007</v>
      </c>
      <c r="V5" s="53">
        <f t="shared" si="0"/>
        <v>873.08095759619187</v>
      </c>
      <c r="W5" s="53">
        <f t="shared" si="0"/>
        <v>873.16308704998517</v>
      </c>
      <c r="X5" s="53">
        <f t="shared" si="0"/>
        <v>878.96739074480149</v>
      </c>
    </row>
    <row r="6" spans="1:24" s="5" customFormat="1" ht="15.75" x14ac:dyDescent="0.25">
      <c r="A6" s="94"/>
      <c r="B6" s="17"/>
      <c r="C6" s="18"/>
      <c r="D6" s="18"/>
      <c r="E6" s="18"/>
      <c r="F6" s="56"/>
      <c r="G6" s="56"/>
      <c r="H6" s="56"/>
      <c r="I6" s="56"/>
      <c r="J6" s="56"/>
      <c r="K6" s="56"/>
      <c r="L6" s="56"/>
      <c r="M6" s="56"/>
      <c r="N6" s="56"/>
      <c r="O6" s="56"/>
      <c r="P6" s="56"/>
      <c r="Q6" s="56"/>
      <c r="R6" s="56"/>
      <c r="S6" s="56"/>
      <c r="T6" s="56"/>
      <c r="U6" s="56"/>
      <c r="V6" s="56"/>
      <c r="W6" s="56"/>
      <c r="X6" s="56"/>
    </row>
    <row r="7" spans="1:24" s="5" customFormat="1" ht="15.75" x14ac:dyDescent="0.25">
      <c r="A7" s="4"/>
      <c r="B7" s="4"/>
      <c r="C7" s="2" t="s">
        <v>33</v>
      </c>
      <c r="D7" s="2"/>
      <c r="E7" s="2"/>
      <c r="F7" s="65"/>
      <c r="G7" s="65"/>
      <c r="H7" s="65"/>
      <c r="I7" s="65"/>
      <c r="J7" s="60">
        <v>9.3573928489248015</v>
      </c>
      <c r="K7" s="60">
        <v>10.560054886906743</v>
      </c>
      <c r="L7" s="60">
        <v>12.218758904939731</v>
      </c>
      <c r="M7" s="60">
        <v>12.331816736504601</v>
      </c>
      <c r="N7" s="60">
        <f>'2004-05'!$AB7</f>
        <v>10.849958586066835</v>
      </c>
      <c r="O7" s="60">
        <f>'2005-06'!$AB7</f>
        <v>10.849233288456924</v>
      </c>
      <c r="P7" s="60">
        <f>'2006-07'!$AB7</f>
        <v>14.25368895217213</v>
      </c>
      <c r="Q7" s="60">
        <f>'2007-08'!$AB7</f>
        <v>14.530016957761838</v>
      </c>
      <c r="R7" s="60">
        <f>'2008-09'!$AB7</f>
        <v>15.15648404327125</v>
      </c>
      <c r="S7" s="60">
        <f>'2009-10'!$AB7</f>
        <v>15.833482359463071</v>
      </c>
      <c r="T7" s="60">
        <f>'2010-11'!AB7</f>
        <v>16.647039511570927</v>
      </c>
      <c r="U7" s="60">
        <f>'2011-12'!AB7</f>
        <v>16.786263915217088</v>
      </c>
      <c r="V7" s="60">
        <f>'2012-13'!AB7</f>
        <v>17.454100462493841</v>
      </c>
      <c r="W7" s="60">
        <f>'2013-14'!AB7</f>
        <v>17.733354369082651</v>
      </c>
      <c r="X7" s="60">
        <f>'2014-15'!AB7</f>
        <v>18.198275842524875</v>
      </c>
    </row>
    <row r="8" spans="1:24" s="5" customFormat="1" ht="15.75" x14ac:dyDescent="0.25">
      <c r="A8" s="8"/>
      <c r="B8" s="25"/>
      <c r="C8" s="18"/>
      <c r="D8" s="26"/>
      <c r="E8" s="26"/>
      <c r="F8" s="55"/>
      <c r="G8" s="55"/>
      <c r="H8" s="55"/>
      <c r="I8" s="55"/>
      <c r="J8" s="55"/>
      <c r="K8" s="55"/>
      <c r="L8" s="55"/>
      <c r="M8" s="55"/>
      <c r="N8" s="55"/>
      <c r="O8" s="55"/>
      <c r="P8" s="55"/>
      <c r="Q8" s="55"/>
      <c r="R8" s="55"/>
      <c r="S8" s="55"/>
      <c r="T8" s="55"/>
      <c r="U8" s="55"/>
      <c r="V8" s="55"/>
      <c r="W8" s="55"/>
      <c r="X8" s="55"/>
    </row>
    <row r="9" spans="1:24" s="5" customFormat="1" ht="15.75" x14ac:dyDescent="0.25">
      <c r="A9" s="94">
        <v>941</v>
      </c>
      <c r="B9" s="17"/>
      <c r="C9" s="18" t="s">
        <v>34</v>
      </c>
      <c r="D9" s="18"/>
      <c r="E9" s="18"/>
      <c r="F9" s="56"/>
      <c r="G9" s="56"/>
      <c r="H9" s="56"/>
      <c r="I9" s="56"/>
      <c r="J9" s="56">
        <f t="shared" ref="J9:X9" si="1">J11+J23</f>
        <v>625.21102945154757</v>
      </c>
      <c r="K9" s="56">
        <f t="shared" si="1"/>
        <v>642.20007981400408</v>
      </c>
      <c r="L9" s="56">
        <f t="shared" si="1"/>
        <v>643.62242954841247</v>
      </c>
      <c r="M9" s="56">
        <f t="shared" si="1"/>
        <v>646.45015169632188</v>
      </c>
      <c r="N9" s="56">
        <f t="shared" si="1"/>
        <v>663.99847803976468</v>
      </c>
      <c r="O9" s="56">
        <f t="shared" si="1"/>
        <v>659.51946698865231</v>
      </c>
      <c r="P9" s="56">
        <f t="shared" si="1"/>
        <v>660.05270115271105</v>
      </c>
      <c r="Q9" s="56">
        <f t="shared" si="1"/>
        <v>664.78180662596822</v>
      </c>
      <c r="R9" s="56">
        <f t="shared" si="1"/>
        <v>684.12871321162584</v>
      </c>
      <c r="S9" s="56">
        <f t="shared" si="1"/>
        <v>708.54833558597238</v>
      </c>
      <c r="T9" s="56">
        <f t="shared" si="1"/>
        <v>748.89481749387085</v>
      </c>
      <c r="U9" s="56">
        <f t="shared" si="1"/>
        <v>749.73480483688047</v>
      </c>
      <c r="V9" s="56">
        <f t="shared" si="1"/>
        <v>766.74520708622947</v>
      </c>
      <c r="W9" s="56">
        <f t="shared" si="1"/>
        <v>766.80843097489708</v>
      </c>
      <c r="X9" s="56">
        <f t="shared" si="1"/>
        <v>771.95219634160526</v>
      </c>
    </row>
    <row r="10" spans="1:24" s="5" customFormat="1" ht="12.75" x14ac:dyDescent="0.2">
      <c r="A10" s="8"/>
      <c r="B10" s="25"/>
      <c r="C10" s="26"/>
      <c r="D10" s="26"/>
      <c r="E10" s="26"/>
      <c r="F10" s="55"/>
      <c r="G10" s="55"/>
      <c r="H10" s="55"/>
      <c r="I10" s="55"/>
      <c r="J10" s="55"/>
      <c r="K10" s="55"/>
      <c r="L10" s="55"/>
      <c r="M10" s="55"/>
      <c r="N10" s="55"/>
      <c r="O10" s="55"/>
      <c r="P10" s="55"/>
      <c r="Q10" s="55"/>
      <c r="R10" s="55"/>
      <c r="S10" s="55"/>
      <c r="T10" s="55"/>
      <c r="U10" s="55"/>
      <c r="V10" s="55"/>
      <c r="W10" s="55"/>
      <c r="X10" s="55"/>
    </row>
    <row r="11" spans="1:24" s="5" customFormat="1" ht="15.75" x14ac:dyDescent="0.25">
      <c r="A11" s="94">
        <v>921</v>
      </c>
      <c r="B11" s="17"/>
      <c r="C11" s="17" t="s">
        <v>35</v>
      </c>
      <c r="D11" s="18"/>
      <c r="E11" s="18"/>
      <c r="F11" s="56"/>
      <c r="G11" s="56"/>
      <c r="H11" s="56"/>
      <c r="I11" s="56"/>
      <c r="J11" s="56">
        <f t="shared" ref="J11:X11" si="2">SUM(J13:J21)</f>
        <v>566.95904416410667</v>
      </c>
      <c r="K11" s="56">
        <f t="shared" si="2"/>
        <v>580.62091839730181</v>
      </c>
      <c r="L11" s="56">
        <f t="shared" si="2"/>
        <v>583.38484811251283</v>
      </c>
      <c r="M11" s="56">
        <f t="shared" si="2"/>
        <v>586.77899208060785</v>
      </c>
      <c r="N11" s="56">
        <f t="shared" si="2"/>
        <v>610.25049569403609</v>
      </c>
      <c r="O11" s="56">
        <f t="shared" si="2"/>
        <v>605.89713146045392</v>
      </c>
      <c r="P11" s="56">
        <f t="shared" si="2"/>
        <v>606.63151961638744</v>
      </c>
      <c r="Q11" s="56">
        <f t="shared" si="2"/>
        <v>611.17722098794843</v>
      </c>
      <c r="R11" s="56">
        <f t="shared" si="2"/>
        <v>629.61783540830686</v>
      </c>
      <c r="S11" s="56">
        <f t="shared" si="2"/>
        <v>652.26030579808116</v>
      </c>
      <c r="T11" s="56">
        <f t="shared" si="2"/>
        <v>688.99108608223332</v>
      </c>
      <c r="U11" s="56">
        <f t="shared" si="2"/>
        <v>690.04457202246238</v>
      </c>
      <c r="V11" s="56">
        <f t="shared" si="2"/>
        <v>705.95123255225087</v>
      </c>
      <c r="W11" s="56">
        <f t="shared" si="2"/>
        <v>706.16945306051593</v>
      </c>
      <c r="X11" s="56">
        <f t="shared" si="2"/>
        <v>711.2819444173723</v>
      </c>
    </row>
    <row r="12" spans="1:24" s="5" customFormat="1" ht="12.75" x14ac:dyDescent="0.2">
      <c r="A12" s="10"/>
      <c r="B12" s="43"/>
      <c r="C12" s="25"/>
      <c r="D12" s="9"/>
      <c r="E12" s="9"/>
      <c r="F12" s="55"/>
      <c r="G12" s="55"/>
      <c r="H12" s="55"/>
      <c r="I12" s="55"/>
      <c r="J12" s="55"/>
      <c r="K12" s="55"/>
      <c r="L12" s="55"/>
      <c r="M12" s="55"/>
      <c r="N12" s="55"/>
      <c r="O12" s="55"/>
      <c r="P12" s="55"/>
      <c r="Q12" s="55"/>
      <c r="R12" s="55"/>
      <c r="S12" s="55"/>
      <c r="T12" s="55"/>
      <c r="U12" s="55"/>
      <c r="V12" s="55"/>
      <c r="W12" s="55"/>
      <c r="X12" s="55"/>
    </row>
    <row r="13" spans="1:24" s="5" customFormat="1" ht="15.75" x14ac:dyDescent="0.25">
      <c r="A13" s="4" t="s">
        <v>36</v>
      </c>
      <c r="B13" s="4"/>
      <c r="C13" s="40" t="s">
        <v>164</v>
      </c>
      <c r="D13" s="2"/>
      <c r="E13" s="2"/>
      <c r="F13" s="66"/>
      <c r="G13" s="56"/>
      <c r="H13" s="56"/>
      <c r="I13" s="56"/>
      <c r="J13" s="56">
        <v>71.843149774548309</v>
      </c>
      <c r="K13" s="56">
        <v>74.55290929875261</v>
      </c>
      <c r="L13" s="56">
        <v>73.486053969497249</v>
      </c>
      <c r="M13" s="56">
        <v>73.218765094789347</v>
      </c>
      <c r="N13" s="56">
        <f>'2004-05'!$AB13</f>
        <v>89.593533024446884</v>
      </c>
      <c r="O13" s="56">
        <f>'2005-06'!$AB13</f>
        <v>88.329032817972049</v>
      </c>
      <c r="P13" s="56">
        <f>'2006-07'!$AB13</f>
        <v>87.654704867800078</v>
      </c>
      <c r="Q13" s="56">
        <f>'2007-08'!$AB13</f>
        <v>87.552666283949534</v>
      </c>
      <c r="R13" s="56">
        <f>'2008-09'!$AB13</f>
        <v>89.242543930169063</v>
      </c>
      <c r="S13" s="56">
        <f>'2009-10'!$AB13</f>
        <v>91.383552417731863</v>
      </c>
      <c r="T13" s="56">
        <f>'2010-11'!AB13</f>
        <v>95.801578153255875</v>
      </c>
      <c r="U13" s="56">
        <f>'2011-12'!AB13</f>
        <v>95.294328995616993</v>
      </c>
      <c r="V13" s="56">
        <f>'2012-13'!AB13</f>
        <v>96.355585373716011</v>
      </c>
      <c r="W13" s="56">
        <f>'2013-14'!AB13</f>
        <v>95.159907752861983</v>
      </c>
      <c r="X13" s="56">
        <f>'2014-15'!AB13</f>
        <v>94.976334999679821</v>
      </c>
    </row>
    <row r="14" spans="1:24" s="5" customFormat="1" ht="15.75" x14ac:dyDescent="0.25">
      <c r="A14" s="4" t="s">
        <v>37</v>
      </c>
      <c r="B14" s="4"/>
      <c r="C14" s="40" t="s">
        <v>166</v>
      </c>
      <c r="D14" s="2"/>
      <c r="E14" s="2"/>
      <c r="F14" s="66"/>
      <c r="G14" s="56"/>
      <c r="H14" s="56"/>
      <c r="I14" s="56"/>
      <c r="J14" s="56">
        <v>105.6105147461187</v>
      </c>
      <c r="K14" s="56">
        <v>104.98489651784328</v>
      </c>
      <c r="L14" s="56">
        <v>105.56745537439033</v>
      </c>
      <c r="M14" s="56">
        <v>105.34433489628238</v>
      </c>
      <c r="N14" s="56">
        <f>'2004-05'!$AB14</f>
        <v>109.88295558039187</v>
      </c>
      <c r="O14" s="56">
        <f>'2005-06'!$AB14</f>
        <v>109.63150237985721</v>
      </c>
      <c r="P14" s="56">
        <f>'2006-07'!$AB14</f>
        <v>109.86304869289596</v>
      </c>
      <c r="Q14" s="56">
        <f>'2007-08'!$AB14</f>
        <v>110.79324212562092</v>
      </c>
      <c r="R14" s="56">
        <f>'2008-09'!$AB14</f>
        <v>115.09017864088625</v>
      </c>
      <c r="S14" s="56">
        <f>'2009-10'!$AB14</f>
        <v>118.83637490867784</v>
      </c>
      <c r="T14" s="56">
        <f>'2010-11'!AB14</f>
        <v>125.25403267372752</v>
      </c>
      <c r="U14" s="56">
        <f>'2011-12'!AB14</f>
        <v>125.38908727643698</v>
      </c>
      <c r="V14" s="56">
        <f>'2012-13'!AB14</f>
        <v>128.79335977170459</v>
      </c>
      <c r="W14" s="56">
        <f>'2013-14'!AB14</f>
        <v>128.88965716564533</v>
      </c>
      <c r="X14" s="56">
        <f>'2014-15'!AB14</f>
        <v>129.49706440557702</v>
      </c>
    </row>
    <row r="15" spans="1:24" s="5" customFormat="1" ht="15.75" x14ac:dyDescent="0.25">
      <c r="A15" s="4" t="s">
        <v>38</v>
      </c>
      <c r="B15" s="4"/>
      <c r="C15" s="40" t="s">
        <v>39</v>
      </c>
      <c r="D15" s="2"/>
      <c r="E15" s="2"/>
      <c r="F15" s="66"/>
      <c r="G15" s="56"/>
      <c r="H15" s="56"/>
      <c r="I15" s="56"/>
      <c r="J15" s="56">
        <v>71.777098526060158</v>
      </c>
      <c r="K15" s="56">
        <v>74.841816504396746</v>
      </c>
      <c r="L15" s="56">
        <v>73.771367666473765</v>
      </c>
      <c r="M15" s="56">
        <v>73.726933971398097</v>
      </c>
      <c r="N15" s="56">
        <f>'2004-05'!$AB15</f>
        <v>80.303255985127151</v>
      </c>
      <c r="O15" s="56">
        <f>'2005-06'!$AB15</f>
        <v>79.199403005735547</v>
      </c>
      <c r="P15" s="56">
        <f>'2006-07'!$AB15</f>
        <v>78.902391632360548</v>
      </c>
      <c r="Q15" s="56">
        <f>'2007-08'!$AB15</f>
        <v>79.050743540971979</v>
      </c>
      <c r="R15" s="56">
        <f>'2008-09'!$AB15</f>
        <v>80.410977266493703</v>
      </c>
      <c r="S15" s="56">
        <f>'2009-10'!$AB15</f>
        <v>83.485080640722771</v>
      </c>
      <c r="T15" s="56">
        <f>'2010-11'!AB15</f>
        <v>90.525747169588769</v>
      </c>
      <c r="U15" s="56">
        <f>'2011-12'!AB15</f>
        <v>90.938508718129896</v>
      </c>
      <c r="V15" s="56">
        <f>'2012-13'!AB15</f>
        <v>92.640994762467315</v>
      </c>
      <c r="W15" s="56">
        <f>'2013-14'!AB15</f>
        <v>92.522639667203549</v>
      </c>
      <c r="X15" s="56">
        <f>'2014-15'!AB15</f>
        <v>92.941861084977035</v>
      </c>
    </row>
    <row r="16" spans="1:24" s="5" customFormat="1" ht="15.75" x14ac:dyDescent="0.25">
      <c r="A16" s="4" t="s">
        <v>40</v>
      </c>
      <c r="B16" s="4"/>
      <c r="C16" s="40" t="s">
        <v>41</v>
      </c>
      <c r="D16" s="2"/>
      <c r="E16" s="2"/>
      <c r="F16" s="66"/>
      <c r="G16" s="56"/>
      <c r="H16" s="56"/>
      <c r="I16" s="56"/>
      <c r="J16" s="56">
        <v>67.677263392755094</v>
      </c>
      <c r="K16" s="56">
        <v>69.874890364259215</v>
      </c>
      <c r="L16" s="56">
        <v>69.740433500745453</v>
      </c>
      <c r="M16" s="56">
        <v>70.66627555810517</v>
      </c>
      <c r="N16" s="56">
        <f>'2004-05'!$AB16</f>
        <v>71.552764385464258</v>
      </c>
      <c r="O16" s="56">
        <f>'2005-06'!$AB16</f>
        <v>71.851759761128093</v>
      </c>
      <c r="P16" s="56">
        <f>'2006-07'!$AB16</f>
        <v>72.548535672526882</v>
      </c>
      <c r="Q16" s="56">
        <f>'2007-08'!$AB16</f>
        <v>73.678362911973878</v>
      </c>
      <c r="R16" s="56">
        <f>'2008-09'!$AB16</f>
        <v>76.388679578087093</v>
      </c>
      <c r="S16" s="56">
        <f>'2009-10'!$AB16</f>
        <v>79.989534919825928</v>
      </c>
      <c r="T16" s="56">
        <f>'2010-11'!AB16</f>
        <v>85.44626588272483</v>
      </c>
      <c r="U16" s="56">
        <f>'2011-12'!AB16</f>
        <v>86.160879757645034</v>
      </c>
      <c r="V16" s="56">
        <f>'2012-13'!AB16</f>
        <v>88.299846698718866</v>
      </c>
      <c r="W16" s="56">
        <f>'2013-14'!AB16</f>
        <v>88.684959901176427</v>
      </c>
      <c r="X16" s="56">
        <f>'2014-15'!AB16</f>
        <v>89.955477356972949</v>
      </c>
    </row>
    <row r="17" spans="1:24" s="5" customFormat="1" ht="15.75" x14ac:dyDescent="0.25">
      <c r="A17" s="4" t="s">
        <v>42</v>
      </c>
      <c r="B17" s="4"/>
      <c r="C17" s="40" t="s">
        <v>43</v>
      </c>
      <c r="D17" s="2"/>
      <c r="E17" s="2"/>
      <c r="F17" s="66"/>
      <c r="G17" s="56"/>
      <c r="H17" s="56"/>
      <c r="I17" s="56"/>
      <c r="J17" s="56">
        <v>70.649548284844059</v>
      </c>
      <c r="K17" s="56">
        <v>72.37527177680775</v>
      </c>
      <c r="L17" s="56">
        <v>71.682214342347734</v>
      </c>
      <c r="M17" s="56">
        <v>73.103904212705856</v>
      </c>
      <c r="N17" s="56">
        <f>'2004-05'!$AB17</f>
        <v>70.123282341749942</v>
      </c>
      <c r="O17" s="56">
        <f>'2005-06'!$AB17</f>
        <v>69.996540868801958</v>
      </c>
      <c r="P17" s="56">
        <f>'2006-07'!$AB17</f>
        <v>70.139114020803945</v>
      </c>
      <c r="Q17" s="56">
        <f>'2007-08'!$AB17</f>
        <v>70.757456938926367</v>
      </c>
      <c r="R17" s="56">
        <f>'2008-09'!$AB17</f>
        <v>72.943494166712753</v>
      </c>
      <c r="S17" s="56">
        <f>'2009-10'!$AB17</f>
        <v>76.152960348109872</v>
      </c>
      <c r="T17" s="56">
        <f>'2010-11'!AB17</f>
        <v>80.981444516288107</v>
      </c>
      <c r="U17" s="56">
        <f>'2011-12'!AB17</f>
        <v>81.727584415933848</v>
      </c>
      <c r="V17" s="56">
        <f>'2012-13'!AB17</f>
        <v>83.421649389970582</v>
      </c>
      <c r="W17" s="56">
        <f>'2013-14'!AB17</f>
        <v>83.928783319109641</v>
      </c>
      <c r="X17" s="56">
        <f>'2014-15'!AB17</f>
        <v>84.561321748265584</v>
      </c>
    </row>
    <row r="18" spans="1:24" s="5" customFormat="1" ht="15.75" x14ac:dyDescent="0.25">
      <c r="A18" s="4" t="s">
        <v>44</v>
      </c>
      <c r="B18" s="4"/>
      <c r="C18" s="40" t="s">
        <v>167</v>
      </c>
      <c r="D18" s="2"/>
      <c r="E18" s="2"/>
      <c r="F18" s="66"/>
      <c r="G18" s="56"/>
      <c r="H18" s="56"/>
      <c r="I18" s="56"/>
      <c r="J18" s="56">
        <v>46.154809626847999</v>
      </c>
      <c r="K18" s="56">
        <v>45.861123683445697</v>
      </c>
      <c r="L18" s="56">
        <v>47.587629588113593</v>
      </c>
      <c r="M18" s="56">
        <v>47.697719719972973</v>
      </c>
      <c r="N18" s="56">
        <f>'2004-05'!$AB18</f>
        <v>46.939633332971638</v>
      </c>
      <c r="O18" s="56">
        <f>'2005-06'!$AB18</f>
        <v>46.613730823855178</v>
      </c>
      <c r="P18" s="56">
        <f>'2006-07'!$AB18</f>
        <v>46.933011969056011</v>
      </c>
      <c r="Q18" s="56">
        <f>'2007-08'!$AB18</f>
        <v>47.591394004730702</v>
      </c>
      <c r="R18" s="56">
        <f>'2008-09'!$AB18</f>
        <v>49.573361655376424</v>
      </c>
      <c r="S18" s="56">
        <f>'2009-10'!$AB18</f>
        <v>51.397919659180118</v>
      </c>
      <c r="T18" s="56">
        <f>'2010-11'!AB18</f>
        <v>53.688836660651063</v>
      </c>
      <c r="U18" s="56">
        <f>'2011-12'!AB18</f>
        <v>53.647177804939936</v>
      </c>
      <c r="V18" s="56">
        <f>'2012-13'!AB18</f>
        <v>55.369777159480464</v>
      </c>
      <c r="W18" s="56">
        <f>'2013-14'!AB18</f>
        <v>55.655450635274782</v>
      </c>
      <c r="X18" s="56">
        <f>'2014-15'!AB18</f>
        <v>56.517312052477259</v>
      </c>
    </row>
    <row r="19" spans="1:24" s="5" customFormat="1" ht="15.75" x14ac:dyDescent="0.25">
      <c r="A19" s="4" t="s">
        <v>45</v>
      </c>
      <c r="B19" s="4"/>
      <c r="C19" s="40" t="s">
        <v>46</v>
      </c>
      <c r="D19" s="2"/>
      <c r="E19" s="2"/>
      <c r="F19" s="66"/>
      <c r="G19" s="56"/>
      <c r="H19" s="56"/>
      <c r="I19" s="56"/>
      <c r="J19" s="56">
        <v>30.782174808493707</v>
      </c>
      <c r="K19" s="56">
        <v>30.052453723341866</v>
      </c>
      <c r="L19" s="56">
        <v>31.675315810053949</v>
      </c>
      <c r="M19" s="56">
        <v>31.48182607231228</v>
      </c>
      <c r="N19" s="56">
        <f>'2004-05'!$AB19</f>
        <v>31.996527870311095</v>
      </c>
      <c r="O19" s="56">
        <f>'2005-06'!$AB19</f>
        <v>30.741302522842691</v>
      </c>
      <c r="P19" s="56">
        <f>'2006-07'!$AB19</f>
        <v>30.269901365160933</v>
      </c>
      <c r="Q19" s="56">
        <f>'2007-08'!$AB19</f>
        <v>29.909481060746678</v>
      </c>
      <c r="R19" s="56">
        <f>'2008-09'!$AB19</f>
        <v>30.47619176085465</v>
      </c>
      <c r="S19" s="56">
        <f>'2009-10'!$AB19</f>
        <v>31.240678655402135</v>
      </c>
      <c r="T19" s="56">
        <f>'2010-11'!AB19</f>
        <v>32.363552199161738</v>
      </c>
      <c r="U19" s="56">
        <f>'2011-12'!AB19</f>
        <v>32.126326631584703</v>
      </c>
      <c r="V19" s="56">
        <f>'2012-13'!AB19</f>
        <v>32.876364614738399</v>
      </c>
      <c r="W19" s="56">
        <f>'2013-14'!AB19</f>
        <v>32.793064540980531</v>
      </c>
      <c r="X19" s="56">
        <f>'2014-15'!AB19</f>
        <v>33.111529584245261</v>
      </c>
    </row>
    <row r="20" spans="1:24" s="5" customFormat="1" ht="15.75" x14ac:dyDescent="0.25">
      <c r="A20" s="4" t="s">
        <v>47</v>
      </c>
      <c r="B20" s="4"/>
      <c r="C20" s="40" t="s">
        <v>168</v>
      </c>
      <c r="D20" s="2"/>
      <c r="E20" s="2"/>
      <c r="F20" s="66"/>
      <c r="G20" s="56"/>
      <c r="H20" s="56"/>
      <c r="I20" s="56"/>
      <c r="J20" s="56">
        <v>57.940233998173461</v>
      </c>
      <c r="K20" s="56">
        <v>61.632940989484062</v>
      </c>
      <c r="L20" s="56">
        <v>62.803126933777477</v>
      </c>
      <c r="M20" s="56">
        <v>63.223045366024081</v>
      </c>
      <c r="N20" s="56">
        <f>'2004-05'!$AB20</f>
        <v>61.009317129453805</v>
      </c>
      <c r="O20" s="56">
        <f>'2005-06'!$AB20</f>
        <v>60.403106333483919</v>
      </c>
      <c r="P20" s="56">
        <f>'2006-07'!$AB20</f>
        <v>60.446605533326895</v>
      </c>
      <c r="Q20" s="56">
        <f>'2007-08'!$AB20</f>
        <v>61.093132839327865</v>
      </c>
      <c r="R20" s="56">
        <f>'2008-09'!$AB20</f>
        <v>63.144244291043904</v>
      </c>
      <c r="S20" s="56">
        <f>'2009-10'!$AB20</f>
        <v>65.233947320987838</v>
      </c>
      <c r="T20" s="56">
        <f>'2010-11'!AB20</f>
        <v>67.911384263870133</v>
      </c>
      <c r="U20" s="56">
        <f>'2011-12'!AB20</f>
        <v>67.661556089028878</v>
      </c>
      <c r="V20" s="56">
        <f>'2012-13'!AB20</f>
        <v>69.413614916225512</v>
      </c>
      <c r="W20" s="56">
        <f>'2013-14'!AB20</f>
        <v>69.296492457646053</v>
      </c>
      <c r="X20" s="56">
        <f>'2014-15'!AB20</f>
        <v>70.021365972545709</v>
      </c>
    </row>
    <row r="21" spans="1:24" s="5" customFormat="1" ht="15.75" x14ac:dyDescent="0.25">
      <c r="A21" s="4" t="s">
        <v>48</v>
      </c>
      <c r="B21" s="4"/>
      <c r="C21" s="40" t="s">
        <v>169</v>
      </c>
      <c r="D21" s="2"/>
      <c r="E21" s="2"/>
      <c r="F21" s="66"/>
      <c r="G21" s="56"/>
      <c r="H21" s="56"/>
      <c r="I21" s="56"/>
      <c r="J21" s="56">
        <v>44.524251006265082</v>
      </c>
      <c r="K21" s="56">
        <v>46.444615538970616</v>
      </c>
      <c r="L21" s="56">
        <v>47.071250927113304</v>
      </c>
      <c r="M21" s="56">
        <v>48.316187189017697</v>
      </c>
      <c r="N21" s="56">
        <f>'2004-05'!$AB21</f>
        <v>48.849226044119405</v>
      </c>
      <c r="O21" s="56">
        <f>'2005-06'!$AB21</f>
        <v>49.130752946777172</v>
      </c>
      <c r="P21" s="56">
        <f>'2006-07'!$AB21</f>
        <v>49.874205862456144</v>
      </c>
      <c r="Q21" s="56">
        <f>'2007-08'!$AB21</f>
        <v>50.750741281700456</v>
      </c>
      <c r="R21" s="56">
        <f>'2008-09'!$AB21</f>
        <v>52.348164118683009</v>
      </c>
      <c r="S21" s="56">
        <f>'2009-10'!$AB21</f>
        <v>54.540256927442783</v>
      </c>
      <c r="T21" s="56">
        <f>'2010-11'!AB21</f>
        <v>57.018244562965251</v>
      </c>
      <c r="U21" s="56">
        <f>'2011-12'!AB21</f>
        <v>57.09912233314612</v>
      </c>
      <c r="V21" s="56">
        <f>'2012-13'!AB21</f>
        <v>58.780039865229263</v>
      </c>
      <c r="W21" s="56">
        <f>'2013-14'!AB21</f>
        <v>59.238497620617636</v>
      </c>
      <c r="X21" s="56">
        <f>'2014-15'!AB21</f>
        <v>59.699677212631592</v>
      </c>
    </row>
    <row r="22" spans="1:24" s="5" customFormat="1" ht="15.75" x14ac:dyDescent="0.25">
      <c r="A22" s="10"/>
      <c r="B22" s="43"/>
      <c r="C22" s="2"/>
      <c r="D22" s="9"/>
      <c r="E22" s="9"/>
      <c r="F22" s="55"/>
      <c r="G22" s="57"/>
      <c r="H22" s="57"/>
      <c r="I22" s="57"/>
      <c r="J22" s="57"/>
      <c r="K22" s="57"/>
      <c r="L22" s="57"/>
      <c r="M22" s="57"/>
      <c r="N22" s="57"/>
      <c r="O22" s="57"/>
      <c r="P22" s="57"/>
      <c r="Q22" s="57"/>
      <c r="R22" s="57"/>
      <c r="S22" s="57"/>
      <c r="T22" s="57"/>
      <c r="U22" s="57"/>
      <c r="V22" s="57"/>
      <c r="W22" s="57"/>
      <c r="X22" s="57"/>
    </row>
    <row r="23" spans="1:24" s="5" customFormat="1" ht="15.75" x14ac:dyDescent="0.25">
      <c r="A23" s="4">
        <v>924</v>
      </c>
      <c r="B23" s="1"/>
      <c r="C23" s="40" t="s">
        <v>49</v>
      </c>
      <c r="D23" s="2"/>
      <c r="E23" s="2"/>
      <c r="F23" s="56"/>
      <c r="G23" s="56"/>
      <c r="H23" s="56"/>
      <c r="I23" s="56"/>
      <c r="J23" s="56">
        <v>58.251985287440853</v>
      </c>
      <c r="K23" s="56">
        <v>61.579161416702284</v>
      </c>
      <c r="L23" s="56">
        <v>60.237581435899635</v>
      </c>
      <c r="M23" s="56">
        <v>59.671159615714068</v>
      </c>
      <c r="N23" s="56">
        <f>'2004-05'!$AB23</f>
        <v>53.74798234572858</v>
      </c>
      <c r="O23" s="56">
        <f>'2005-06'!$AB23</f>
        <v>53.622335528198349</v>
      </c>
      <c r="P23" s="56">
        <f>'2006-07'!$AB23</f>
        <v>53.421181536323594</v>
      </c>
      <c r="Q23" s="56">
        <f>'2007-08'!$AB23</f>
        <v>53.604585638019834</v>
      </c>
      <c r="R23" s="56">
        <f>'2008-09'!$AB23</f>
        <v>54.510877803319019</v>
      </c>
      <c r="S23" s="56">
        <f>'2009-10'!$AB23</f>
        <v>56.288029787891219</v>
      </c>
      <c r="T23" s="56">
        <f>'2010-11'!AB23</f>
        <v>59.903731411637544</v>
      </c>
      <c r="U23" s="56">
        <f>'2011-12'!AB23</f>
        <v>59.690232814418081</v>
      </c>
      <c r="V23" s="56">
        <f>'2012-13'!AB23</f>
        <v>60.793974533978556</v>
      </c>
      <c r="W23" s="56">
        <f>'2013-14'!AB23</f>
        <v>60.638977914381094</v>
      </c>
      <c r="X23" s="56">
        <f>'2014-15'!AB23</f>
        <v>60.670251924232922</v>
      </c>
    </row>
    <row r="24" spans="1:24" s="5" customFormat="1" ht="15.75" x14ac:dyDescent="0.25">
      <c r="A24" s="4">
        <v>923</v>
      </c>
      <c r="B24" s="1"/>
      <c r="C24" s="68" t="s">
        <v>50</v>
      </c>
      <c r="D24" s="2"/>
      <c r="E24" s="2"/>
      <c r="F24" s="56"/>
      <c r="G24" s="56"/>
      <c r="H24" s="56"/>
      <c r="I24" s="56"/>
      <c r="J24" s="56">
        <v>73.431577699527708</v>
      </c>
      <c r="K24" s="56">
        <v>74.697865299089244</v>
      </c>
      <c r="L24" s="56">
        <v>76.879932899235357</v>
      </c>
      <c r="M24" s="56">
        <v>77.773919348617667</v>
      </c>
      <c r="N24" s="56">
        <f>'2004-05'!$AB24</f>
        <v>75.092563374168563</v>
      </c>
      <c r="O24" s="56">
        <f>'2005-06'!$AB24</f>
        <v>75.293679021891052</v>
      </c>
      <c r="P24" s="56">
        <f>'2006-07'!$AB24</f>
        <v>75.788508815116785</v>
      </c>
      <c r="Q24" s="56">
        <f>'2007-08'!$AB24</f>
        <v>76.450243070069988</v>
      </c>
      <c r="R24" s="56">
        <f>'2008-09'!$AB24</f>
        <v>79.384999885103028</v>
      </c>
      <c r="S24" s="56">
        <f>'2009-10'!$AB24</f>
        <v>82.705586124564604</v>
      </c>
      <c r="T24" s="56">
        <f>'2010-11'!AB24</f>
        <v>88.084181374558383</v>
      </c>
      <c r="U24" s="56">
        <f>'2011-12'!AB24</f>
        <v>87.632905977902539</v>
      </c>
      <c r="V24" s="56">
        <f>'2012-13'!AB24</f>
        <v>88.881650047468639</v>
      </c>
      <c r="W24" s="56">
        <f>'2013-14'!AB24</f>
        <v>88.621301706005355</v>
      </c>
      <c r="X24" s="56">
        <f>'2014-15'!AB24</f>
        <v>88.816918560671397</v>
      </c>
    </row>
    <row r="25" spans="1:24" s="5" customFormat="1" ht="15.75" x14ac:dyDescent="0.25">
      <c r="A25" s="73"/>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1" t="s">
        <v>74</v>
      </c>
      <c r="B26" s="1"/>
      <c r="C26" s="2"/>
      <c r="D26" s="2"/>
      <c r="E26" s="2"/>
      <c r="F26" s="2"/>
      <c r="G26" s="4"/>
      <c r="H26" s="4"/>
      <c r="I26" s="2"/>
      <c r="J26" s="2"/>
      <c r="K26" s="2"/>
      <c r="L26" s="2"/>
      <c r="M26" s="2"/>
      <c r="N26" s="2"/>
      <c r="O26" s="2"/>
      <c r="P26" s="2"/>
      <c r="Q26" s="2"/>
      <c r="R26" s="2"/>
      <c r="S26" s="2"/>
      <c r="T26" s="2"/>
      <c r="U26" s="2"/>
      <c r="V26" s="2"/>
      <c r="W26" s="2"/>
      <c r="X26" s="2"/>
    </row>
    <row r="27" spans="1:24" ht="31.5" customHeight="1" x14ac:dyDescent="0.2">
      <c r="A27" s="79" t="s">
        <v>129</v>
      </c>
      <c r="B27" s="8"/>
      <c r="C27" s="9"/>
      <c r="D27" s="9"/>
      <c r="E27" s="9"/>
      <c r="F27" s="9"/>
      <c r="G27" s="9"/>
      <c r="H27" s="9"/>
      <c r="I27" s="9"/>
      <c r="J27" s="9"/>
      <c r="K27" s="9"/>
      <c r="L27" s="9"/>
      <c r="M27" s="9"/>
      <c r="N27" s="9"/>
      <c r="O27" s="9"/>
      <c r="P27" s="9"/>
      <c r="Q27" s="9"/>
      <c r="R27" s="9"/>
      <c r="S27" s="9"/>
      <c r="T27" s="9"/>
      <c r="U27" s="9"/>
      <c r="V27" s="9"/>
      <c r="W27" s="9"/>
      <c r="X27" s="9"/>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row>
    <row r="30" spans="1:24" ht="15.75" x14ac:dyDescent="0.25">
      <c r="A30" s="94">
        <v>925</v>
      </c>
      <c r="B30" s="17"/>
      <c r="C30" s="18" t="s">
        <v>32</v>
      </c>
      <c r="D30" s="18"/>
      <c r="E30" s="18"/>
      <c r="F30" s="53" t="s">
        <v>162</v>
      </c>
      <c r="G30" s="53" t="s">
        <v>162</v>
      </c>
      <c r="H30" s="53" t="s">
        <v>162</v>
      </c>
      <c r="I30" s="53" t="s">
        <v>162</v>
      </c>
      <c r="J30" s="20">
        <v>985.71901191001325</v>
      </c>
      <c r="K30" s="20">
        <v>997.68152191624574</v>
      </c>
      <c r="L30" s="20">
        <v>979.13303771547919</v>
      </c>
      <c r="M30" s="20">
        <v>964.61592388488054</v>
      </c>
      <c r="N30" s="20">
        <v>952.12048571392666</v>
      </c>
      <c r="O30" s="20">
        <v>920.96484633688817</v>
      </c>
      <c r="P30" s="20">
        <v>901.98572234165147</v>
      </c>
      <c r="Q30" s="20">
        <v>882.9608875885923</v>
      </c>
      <c r="R30" s="20">
        <v>887.44854334394063</v>
      </c>
      <c r="S30" s="20">
        <v>896.65527616097074</v>
      </c>
      <c r="T30" s="20">
        <v>922.81920511608007</v>
      </c>
      <c r="U30" s="20">
        <v>907.15519035668092</v>
      </c>
      <c r="V30" s="20">
        <v>912.52744083050879</v>
      </c>
      <c r="W30" s="20">
        <v>894.18076158465817</v>
      </c>
      <c r="X30" s="20">
        <v>887.75706465224948</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65" t="s">
        <v>162</v>
      </c>
      <c r="G32" s="65" t="s">
        <v>162</v>
      </c>
      <c r="H32" s="65" t="s">
        <v>162</v>
      </c>
      <c r="I32" s="65" t="s">
        <v>162</v>
      </c>
      <c r="J32" s="23">
        <v>13.027909651265508</v>
      </c>
      <c r="K32" s="23">
        <v>14.482721519439206</v>
      </c>
      <c r="L32" s="23">
        <v>16.327890891996944</v>
      </c>
      <c r="M32" s="23">
        <v>16.150121113405749</v>
      </c>
      <c r="N32" s="23">
        <v>13.775040755128662</v>
      </c>
      <c r="O32" s="23">
        <v>13.399847901365323</v>
      </c>
      <c r="P32" s="23">
        <v>17.139996477871524</v>
      </c>
      <c r="Q32" s="23">
        <v>16.975496966268892</v>
      </c>
      <c r="R32" s="23">
        <v>17.27380826416606</v>
      </c>
      <c r="S32" s="23">
        <v>17.590629498144011</v>
      </c>
      <c r="T32" s="23">
        <v>17.996414212900593</v>
      </c>
      <c r="U32" s="23">
        <v>17.827870486933886</v>
      </c>
      <c r="V32" s="23">
        <v>18.242690426887822</v>
      </c>
      <c r="W32" s="23">
        <v>18.160209187002895</v>
      </c>
      <c r="X32" s="23">
        <v>18.380258600950125</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t="s">
        <v>162</v>
      </c>
      <c r="G34" s="56" t="s">
        <v>162</v>
      </c>
      <c r="H34" s="56" t="s">
        <v>162</v>
      </c>
      <c r="I34" s="56" t="s">
        <v>162</v>
      </c>
      <c r="J34" s="20">
        <v>870.45536466980468</v>
      </c>
      <c r="K34" s="20">
        <v>880.75346343509864</v>
      </c>
      <c r="L34" s="20">
        <v>860.07072298152559</v>
      </c>
      <c r="M34" s="20">
        <v>846.61071979523763</v>
      </c>
      <c r="N34" s="20">
        <v>843.00838789255261</v>
      </c>
      <c r="O34" s="20">
        <v>814.57005400004743</v>
      </c>
      <c r="P34" s="20">
        <v>793.71038689903571</v>
      </c>
      <c r="Q34" s="20">
        <v>776.6681604305702</v>
      </c>
      <c r="R34" s="20">
        <v>779.69984241000009</v>
      </c>
      <c r="S34" s="20">
        <v>787.18067004194438</v>
      </c>
      <c r="T34" s="20">
        <v>809.59868739102137</v>
      </c>
      <c r="U34" s="20">
        <v>796.25669343026664</v>
      </c>
      <c r="V34" s="20">
        <v>801.38735761439227</v>
      </c>
      <c r="W34" s="20">
        <v>785.2660711015817</v>
      </c>
      <c r="X34" s="20">
        <v>779.67171830502127</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t="s">
        <v>162</v>
      </c>
      <c r="G36" s="56" t="s">
        <v>162</v>
      </c>
      <c r="H36" s="56" t="s">
        <v>162</v>
      </c>
      <c r="I36" s="56" t="s">
        <v>162</v>
      </c>
      <c r="J36" s="20">
        <v>789.35354351255478</v>
      </c>
      <c r="K36" s="20">
        <v>796.29993968452925</v>
      </c>
      <c r="L36" s="20">
        <v>779.57542350511767</v>
      </c>
      <c r="M36" s="20">
        <v>768.46355986231242</v>
      </c>
      <c r="N36" s="20">
        <v>774.77027975183398</v>
      </c>
      <c r="O36" s="20">
        <v>748.34130574754931</v>
      </c>
      <c r="P36" s="20">
        <v>729.47165779187458</v>
      </c>
      <c r="Q36" s="20">
        <v>714.04163469962748</v>
      </c>
      <c r="R36" s="20">
        <v>717.57392661068604</v>
      </c>
      <c r="S36" s="20">
        <v>724.64598217604248</v>
      </c>
      <c r="T36" s="20">
        <v>744.83928301567596</v>
      </c>
      <c r="U36" s="20">
        <v>732.86261447826678</v>
      </c>
      <c r="V36" s="20">
        <v>737.84666357366291</v>
      </c>
      <c r="W36" s="20">
        <v>723.16746860981993</v>
      </c>
      <c r="X36" s="20">
        <v>718.39476386154604</v>
      </c>
    </row>
    <row r="37" spans="1:24" ht="15.75" x14ac:dyDescent="0.25">
      <c r="A37" s="10"/>
      <c r="B37" s="43"/>
      <c r="C37" s="25"/>
      <c r="D37" s="9"/>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66" t="s">
        <v>162</v>
      </c>
      <c r="G38" s="66" t="s">
        <v>162</v>
      </c>
      <c r="H38" s="66" t="s">
        <v>162</v>
      </c>
      <c r="I38" s="66" t="s">
        <v>162</v>
      </c>
      <c r="J38" s="20">
        <v>100.02423532241646</v>
      </c>
      <c r="K38" s="20">
        <v>102.24653521229173</v>
      </c>
      <c r="L38" s="20">
        <v>98.199193603228593</v>
      </c>
      <c r="M38" s="20">
        <v>95.889514847755152</v>
      </c>
      <c r="N38" s="20">
        <v>113.74739903547491</v>
      </c>
      <c r="O38" s="20">
        <v>109.09486168896578</v>
      </c>
      <c r="P38" s="20">
        <v>105.40438603257223</v>
      </c>
      <c r="Q38" s="20">
        <v>102.2882509505946</v>
      </c>
      <c r="R38" s="20">
        <v>101.70951181389162</v>
      </c>
      <c r="S38" s="20">
        <v>101.52499471121116</v>
      </c>
      <c r="T38" s="20">
        <v>103.56705656265152</v>
      </c>
      <c r="U38" s="20">
        <v>101.20744937967082</v>
      </c>
      <c r="V38" s="20">
        <v>100.70900638228075</v>
      </c>
      <c r="W38" s="20">
        <v>97.450476375793997</v>
      </c>
      <c r="X38" s="20">
        <v>95.926098349676622</v>
      </c>
    </row>
    <row r="39" spans="1:24" ht="15.75" x14ac:dyDescent="0.25">
      <c r="A39" s="4" t="s">
        <v>37</v>
      </c>
      <c r="B39" s="4"/>
      <c r="C39" s="40" t="s">
        <v>166</v>
      </c>
      <c r="D39" s="2"/>
      <c r="E39" s="2"/>
      <c r="F39" s="66" t="s">
        <v>162</v>
      </c>
      <c r="G39" s="66" t="s">
        <v>162</v>
      </c>
      <c r="H39" s="66" t="s">
        <v>162</v>
      </c>
      <c r="I39" s="66" t="s">
        <v>162</v>
      </c>
      <c r="J39" s="20">
        <v>147.03713593623164</v>
      </c>
      <c r="K39" s="20">
        <v>143.98287095081974</v>
      </c>
      <c r="L39" s="20">
        <v>141.06947411835392</v>
      </c>
      <c r="M39" s="20">
        <v>137.96213514509046</v>
      </c>
      <c r="N39" s="20">
        <v>139.50672524756553</v>
      </c>
      <c r="O39" s="20">
        <v>135.40546304329658</v>
      </c>
      <c r="P39" s="20">
        <v>132.10981900636358</v>
      </c>
      <c r="Q39" s="20">
        <v>129.44034071356521</v>
      </c>
      <c r="R39" s="20">
        <v>131.16799867670403</v>
      </c>
      <c r="S39" s="20">
        <v>132.02444001030085</v>
      </c>
      <c r="T39" s="20">
        <v>135.40686632393718</v>
      </c>
      <c r="U39" s="20">
        <v>133.16962128855334</v>
      </c>
      <c r="V39" s="20">
        <v>134.61234489871228</v>
      </c>
      <c r="W39" s="20">
        <v>131.99212554225232</v>
      </c>
      <c r="X39" s="20">
        <v>130.7920350496328</v>
      </c>
    </row>
    <row r="40" spans="1:24" ht="15.75" x14ac:dyDescent="0.25">
      <c r="A40" s="4" t="s">
        <v>38</v>
      </c>
      <c r="B40" s="4"/>
      <c r="C40" s="40" t="s">
        <v>39</v>
      </c>
      <c r="D40" s="2"/>
      <c r="E40" s="2"/>
      <c r="F40" s="66" t="s">
        <v>162</v>
      </c>
      <c r="G40" s="66" t="s">
        <v>162</v>
      </c>
      <c r="H40" s="66" t="s">
        <v>162</v>
      </c>
      <c r="I40" s="66" t="s">
        <v>162</v>
      </c>
      <c r="J40" s="20">
        <v>99.932274910841372</v>
      </c>
      <c r="K40" s="20">
        <v>102.64276067220779</v>
      </c>
      <c r="L40" s="20">
        <v>98.580457441108351</v>
      </c>
      <c r="M40" s="20">
        <v>96.55502821684378</v>
      </c>
      <c r="N40" s="20">
        <v>101.95252038889599</v>
      </c>
      <c r="O40" s="20">
        <v>97.818889679966858</v>
      </c>
      <c r="P40" s="20">
        <v>94.879768964525368</v>
      </c>
      <c r="Q40" s="20">
        <v>92.355408879562404</v>
      </c>
      <c r="R40" s="20">
        <v>91.644196613810252</v>
      </c>
      <c r="S40" s="20">
        <v>92.749976842329303</v>
      </c>
      <c r="T40" s="20">
        <v>97.863577596716851</v>
      </c>
      <c r="U40" s="20">
        <v>96.581345550753625</v>
      </c>
      <c r="V40" s="20">
        <v>96.826587650404605</v>
      </c>
      <c r="W40" s="20">
        <v>94.749727317214095</v>
      </c>
      <c r="X40" s="20">
        <v>93.8712796958268</v>
      </c>
    </row>
    <row r="41" spans="1:24" ht="15.75" x14ac:dyDescent="0.25">
      <c r="A41" s="4" t="s">
        <v>40</v>
      </c>
      <c r="B41" s="4"/>
      <c r="C41" s="40" t="s">
        <v>41</v>
      </c>
      <c r="D41" s="2"/>
      <c r="E41" s="2"/>
      <c r="F41" s="66" t="s">
        <v>162</v>
      </c>
      <c r="G41" s="66" t="s">
        <v>162</v>
      </c>
      <c r="H41" s="66" t="s">
        <v>162</v>
      </c>
      <c r="I41" s="66" t="s">
        <v>162</v>
      </c>
      <c r="J41" s="20">
        <v>94.224244633164218</v>
      </c>
      <c r="K41" s="20">
        <v>95.830806675223783</v>
      </c>
      <c r="L41" s="20">
        <v>93.193932200461646</v>
      </c>
      <c r="M41" s="20">
        <v>92.546697156009685</v>
      </c>
      <c r="N41" s="20">
        <v>90.842950019884739</v>
      </c>
      <c r="O41" s="20">
        <v>88.743842688767188</v>
      </c>
      <c r="P41" s="20">
        <v>87.239285919197243</v>
      </c>
      <c r="Q41" s="20">
        <v>86.07882769357272</v>
      </c>
      <c r="R41" s="20">
        <v>87.059993651396937</v>
      </c>
      <c r="S41" s="20">
        <v>88.866507099277513</v>
      </c>
      <c r="T41" s="20">
        <v>92.372364029190791</v>
      </c>
      <c r="U41" s="20">
        <v>91.50725933524167</v>
      </c>
      <c r="V41" s="20">
        <v>92.289303108332533</v>
      </c>
      <c r="W41" s="20">
        <v>90.819671790590903</v>
      </c>
      <c r="X41" s="20">
        <v>90.855032130542682</v>
      </c>
    </row>
    <row r="42" spans="1:24" ht="15.75" x14ac:dyDescent="0.25">
      <c r="A42" s="4" t="s">
        <v>42</v>
      </c>
      <c r="B42" s="4"/>
      <c r="C42" s="40" t="s">
        <v>43</v>
      </c>
      <c r="D42" s="2"/>
      <c r="E42" s="2"/>
      <c r="F42" s="66" t="s">
        <v>162</v>
      </c>
      <c r="G42" s="66" t="s">
        <v>162</v>
      </c>
      <c r="H42" s="66" t="s">
        <v>162</v>
      </c>
      <c r="I42" s="66" t="s">
        <v>162</v>
      </c>
      <c r="J42" s="20">
        <v>98.362433513030027</v>
      </c>
      <c r="K42" s="20">
        <v>99.259986549584241</v>
      </c>
      <c r="L42" s="20">
        <v>95.78872811750314</v>
      </c>
      <c r="M42" s="20">
        <v>95.739089553860723</v>
      </c>
      <c r="N42" s="20">
        <v>89.028088400396527</v>
      </c>
      <c r="O42" s="20">
        <v>86.452468697633719</v>
      </c>
      <c r="P42" s="20">
        <v>84.3419672838032</v>
      </c>
      <c r="Q42" s="20">
        <v>82.666317534199692</v>
      </c>
      <c r="R42" s="20">
        <v>83.133524157503814</v>
      </c>
      <c r="S42" s="20">
        <v>84.604162259342615</v>
      </c>
      <c r="T42" s="20">
        <v>87.545633447987186</v>
      </c>
      <c r="U42" s="20">
        <v>86.798873027154002</v>
      </c>
      <c r="V42" s="20">
        <v>87.190705014663877</v>
      </c>
      <c r="W42" s="20">
        <v>85.949010557358847</v>
      </c>
      <c r="X42" s="20">
        <v>85.406934965748235</v>
      </c>
    </row>
    <row r="43" spans="1:24" ht="15.75" x14ac:dyDescent="0.25">
      <c r="A43" s="4" t="s">
        <v>44</v>
      </c>
      <c r="B43" s="4"/>
      <c r="C43" s="40" t="s">
        <v>167</v>
      </c>
      <c r="D43" s="2"/>
      <c r="E43" s="2"/>
      <c r="F43" s="66" t="s">
        <v>162</v>
      </c>
      <c r="G43" s="66" t="s">
        <v>162</v>
      </c>
      <c r="H43" s="66" t="s">
        <v>162</v>
      </c>
      <c r="I43" s="66" t="s">
        <v>162</v>
      </c>
      <c r="J43" s="20">
        <v>64.25942562185223</v>
      </c>
      <c r="K43" s="20">
        <v>62.896821085601204</v>
      </c>
      <c r="L43" s="20">
        <v>63.591206747631361</v>
      </c>
      <c r="M43" s="20">
        <v>62.46637999659329</v>
      </c>
      <c r="N43" s="20">
        <v>59.594270066875367</v>
      </c>
      <c r="O43" s="20">
        <v>57.57244650821611</v>
      </c>
      <c r="P43" s="20">
        <v>56.436734556560822</v>
      </c>
      <c r="Q43" s="20">
        <v>55.601281601825342</v>
      </c>
      <c r="R43" s="20">
        <v>56.498640568641605</v>
      </c>
      <c r="S43" s="20">
        <v>57.101889601667473</v>
      </c>
      <c r="T43" s="20">
        <v>58.040743069195813</v>
      </c>
      <c r="U43" s="20">
        <v>56.976045576703577</v>
      </c>
      <c r="V43" s="20">
        <v>57.871427169604146</v>
      </c>
      <c r="W43" s="20">
        <v>56.995118063824471</v>
      </c>
      <c r="X43" s="20">
        <v>57.082485173002034</v>
      </c>
    </row>
    <row r="44" spans="1:24" ht="15.75" x14ac:dyDescent="0.25">
      <c r="A44" s="4" t="s">
        <v>45</v>
      </c>
      <c r="B44" s="4"/>
      <c r="C44" s="40" t="s">
        <v>46</v>
      </c>
      <c r="D44" s="2"/>
      <c r="E44" s="2"/>
      <c r="F44" s="66" t="s">
        <v>162</v>
      </c>
      <c r="G44" s="66" t="s">
        <v>162</v>
      </c>
      <c r="H44" s="66" t="s">
        <v>162</v>
      </c>
      <c r="I44" s="66" t="s">
        <v>162</v>
      </c>
      <c r="J44" s="20">
        <v>42.856744260832933</v>
      </c>
      <c r="K44" s="20">
        <v>41.215819700960402</v>
      </c>
      <c r="L44" s="20">
        <v>42.327629552214141</v>
      </c>
      <c r="M44" s="20">
        <v>41.229553990528402</v>
      </c>
      <c r="N44" s="20">
        <v>40.62259518687442</v>
      </c>
      <c r="O44" s="20">
        <v>37.968469028518641</v>
      </c>
      <c r="P44" s="20">
        <v>36.399419443295244</v>
      </c>
      <c r="Q44" s="20">
        <v>34.943407601335046</v>
      </c>
      <c r="R44" s="20">
        <v>34.733642155792367</v>
      </c>
      <c r="S44" s="20">
        <v>34.707665125184143</v>
      </c>
      <c r="T44" s="20">
        <v>34.986875015951867</v>
      </c>
      <c r="U44" s="20">
        <v>34.119801362685777</v>
      </c>
      <c r="V44" s="20">
        <v>34.361744583568708</v>
      </c>
      <c r="W44" s="20">
        <v>33.582417604273047</v>
      </c>
      <c r="X44" s="20">
        <v>33.442644880087713</v>
      </c>
    </row>
    <row r="45" spans="1:24" ht="15.75" x14ac:dyDescent="0.25">
      <c r="A45" s="4" t="s">
        <v>47</v>
      </c>
      <c r="B45" s="4"/>
      <c r="C45" s="40" t="s">
        <v>168</v>
      </c>
      <c r="D45" s="2"/>
      <c r="E45" s="2"/>
      <c r="F45" s="66" t="s">
        <v>162</v>
      </c>
      <c r="G45" s="66" t="s">
        <v>162</v>
      </c>
      <c r="H45" s="66" t="s">
        <v>162</v>
      </c>
      <c r="I45" s="66" t="s">
        <v>162</v>
      </c>
      <c r="J45" s="20">
        <v>80.667782777562863</v>
      </c>
      <c r="K45" s="20">
        <v>84.527280429334226</v>
      </c>
      <c r="L45" s="20">
        <v>83.923630233541402</v>
      </c>
      <c r="M45" s="20">
        <v>82.798817208911103</v>
      </c>
      <c r="N45" s="20">
        <v>77.457054166088454</v>
      </c>
      <c r="O45" s="20">
        <v>74.603653190851432</v>
      </c>
      <c r="P45" s="20">
        <v>72.686769678850553</v>
      </c>
      <c r="Q45" s="20">
        <v>71.375435705865982</v>
      </c>
      <c r="R45" s="20">
        <v>71.965342737479517</v>
      </c>
      <c r="S45" s="20">
        <v>72.473393532353313</v>
      </c>
      <c r="T45" s="20">
        <v>73.416141058268835</v>
      </c>
      <c r="U45" s="20">
        <v>71.86003180887198</v>
      </c>
      <c r="V45" s="20">
        <v>72.549776543853895</v>
      </c>
      <c r="W45" s="20">
        <v>70.964509746134397</v>
      </c>
      <c r="X45" s="20">
        <v>70.721579632271172</v>
      </c>
    </row>
    <row r="46" spans="1:24" ht="15.75" x14ac:dyDescent="0.25">
      <c r="A46" s="4" t="s">
        <v>48</v>
      </c>
      <c r="B46" s="4"/>
      <c r="C46" s="40" t="s">
        <v>169</v>
      </c>
      <c r="D46" s="2"/>
      <c r="E46" s="2"/>
      <c r="F46" s="66" t="s">
        <v>162</v>
      </c>
      <c r="G46" s="66" t="s">
        <v>162</v>
      </c>
      <c r="H46" s="66" t="s">
        <v>162</v>
      </c>
      <c r="I46" s="66" t="s">
        <v>162</v>
      </c>
      <c r="J46" s="20">
        <v>61.989266536622928</v>
      </c>
      <c r="K46" s="20">
        <v>63.697058408506216</v>
      </c>
      <c r="L46" s="20">
        <v>62.901171491075182</v>
      </c>
      <c r="M46" s="20">
        <v>63.276343746719931</v>
      </c>
      <c r="N46" s="20">
        <v>62.018677239778015</v>
      </c>
      <c r="O46" s="20">
        <v>60.681211221332852</v>
      </c>
      <c r="P46" s="20">
        <v>59.973506906706234</v>
      </c>
      <c r="Q46" s="20">
        <v>59.292364019106373</v>
      </c>
      <c r="R46" s="20">
        <v>59.661076235465856</v>
      </c>
      <c r="S46" s="20">
        <v>60.592952994376049</v>
      </c>
      <c r="T46" s="20">
        <v>61.640025911775929</v>
      </c>
      <c r="U46" s="20">
        <v>60.642187148632033</v>
      </c>
      <c r="V46" s="20">
        <v>61.435768222242231</v>
      </c>
      <c r="W46" s="20">
        <v>60.664411612377876</v>
      </c>
      <c r="X46" s="20">
        <v>60.296673984757909</v>
      </c>
    </row>
    <row r="47" spans="1:24" ht="15.75" x14ac:dyDescent="0.25">
      <c r="A47" s="10"/>
      <c r="B47" s="43"/>
      <c r="C47" s="2"/>
      <c r="D47" s="9"/>
      <c r="E47" s="9"/>
      <c r="F47" s="55" t="s">
        <v>162</v>
      </c>
      <c r="G47" s="55" t="s">
        <v>162</v>
      </c>
      <c r="H47" s="55" t="s">
        <v>162</v>
      </c>
      <c r="I47" s="55"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56" t="s">
        <v>162</v>
      </c>
      <c r="G48" s="56" t="s">
        <v>162</v>
      </c>
      <c r="H48" s="56" t="s">
        <v>162</v>
      </c>
      <c r="I48" s="56" t="s">
        <v>162</v>
      </c>
      <c r="J48" s="20">
        <v>81.101821157249759</v>
      </c>
      <c r="K48" s="20">
        <v>84.45352375056936</v>
      </c>
      <c r="L48" s="20">
        <v>80.495299476407922</v>
      </c>
      <c r="M48" s="20">
        <v>78.147159932925163</v>
      </c>
      <c r="N48" s="20">
        <v>68.238108140718609</v>
      </c>
      <c r="O48" s="20">
        <v>66.228748252498107</v>
      </c>
      <c r="P48" s="20">
        <v>64.238729107161191</v>
      </c>
      <c r="Q48" s="20">
        <v>62.626525730942781</v>
      </c>
      <c r="R48" s="20">
        <v>62.125915799314164</v>
      </c>
      <c r="S48" s="20">
        <v>62.534687865901958</v>
      </c>
      <c r="T48" s="20">
        <v>64.759404375345369</v>
      </c>
      <c r="U48" s="20">
        <v>63.394078951999767</v>
      </c>
      <c r="V48" s="20">
        <v>63.540694040729292</v>
      </c>
      <c r="W48" s="20">
        <v>62.098602491761703</v>
      </c>
      <c r="X48" s="20">
        <v>61.276954443475255</v>
      </c>
    </row>
    <row r="49" spans="1:24" ht="15.75" x14ac:dyDescent="0.25">
      <c r="A49" s="4">
        <v>923</v>
      </c>
      <c r="B49" s="1"/>
      <c r="C49" s="40" t="s">
        <v>50</v>
      </c>
      <c r="D49" s="2"/>
      <c r="E49" s="2"/>
      <c r="F49" s="56" t="s">
        <v>162</v>
      </c>
      <c r="G49" s="56" t="s">
        <v>162</v>
      </c>
      <c r="H49" s="56" t="s">
        <v>162</v>
      </c>
      <c r="I49" s="56" t="s">
        <v>162</v>
      </c>
      <c r="J49" s="20">
        <v>102.23573758894325</v>
      </c>
      <c r="K49" s="20">
        <v>102.44533696170785</v>
      </c>
      <c r="L49" s="20">
        <v>102.73442384195671</v>
      </c>
      <c r="M49" s="20">
        <v>101.85508297623716</v>
      </c>
      <c r="N49" s="20">
        <v>95.337057066245464</v>
      </c>
      <c r="O49" s="20">
        <v>92.994944435475333</v>
      </c>
      <c r="P49" s="20">
        <v>91.135338964744193</v>
      </c>
      <c r="Q49" s="20">
        <v>89.317230191753254</v>
      </c>
      <c r="R49" s="20">
        <v>90.474892669774377</v>
      </c>
      <c r="S49" s="20">
        <v>91.883976620882237</v>
      </c>
      <c r="T49" s="20">
        <v>95.224103512158109</v>
      </c>
      <c r="U49" s="20">
        <v>93.070626439480492</v>
      </c>
      <c r="V49" s="20">
        <v>92.897392789228775</v>
      </c>
      <c r="W49" s="20">
        <v>90.75448129607345</v>
      </c>
      <c r="X49" s="20">
        <v>89.70508774627811</v>
      </c>
    </row>
    <row r="50" spans="1:24" ht="15.75" x14ac:dyDescent="0.25">
      <c r="A50" s="73"/>
      <c r="B50" s="73"/>
      <c r="C50" s="69" t="s">
        <v>51</v>
      </c>
      <c r="D50" s="69"/>
      <c r="E50" s="69"/>
      <c r="F50" s="70"/>
      <c r="G50" s="70"/>
      <c r="H50" s="70"/>
      <c r="I50" s="70"/>
      <c r="J50" s="71"/>
      <c r="K50" s="71"/>
      <c r="L50" s="71"/>
      <c r="M50" s="71"/>
      <c r="N50" s="71"/>
      <c r="O50" s="71"/>
      <c r="P50" s="71"/>
      <c r="Q50" s="71"/>
      <c r="R50" s="71"/>
      <c r="S50" s="71"/>
      <c r="T50" s="71"/>
      <c r="U50" s="71"/>
      <c r="V50" s="71"/>
      <c r="W50" s="71"/>
      <c r="X50" s="71"/>
    </row>
  </sheetData>
  <conditionalFormatting sqref="F6:X6">
    <cfRule type="cellIs" dxfId="148" priority="12" stopIfTrue="1" operator="equal">
      <formula>TRUE</formula>
    </cfRule>
    <cfRule type="cellIs" dxfId="147" priority="13" stopIfTrue="1" operator="equal">
      <formula>FALSE</formula>
    </cfRule>
  </conditionalFormatting>
  <conditionalFormatting sqref="L4:X4">
    <cfRule type="cellIs" dxfId="146" priority="16" stopIfTrue="1" operator="equal">
      <formula>TRUE</formula>
    </cfRule>
    <cfRule type="cellIs" dxfId="145" priority="17" stopIfTrue="1" operator="notEqual">
      <formula>TRUE</formula>
    </cfRule>
  </conditionalFormatting>
  <conditionalFormatting sqref="F2:X2">
    <cfRule type="cellIs" dxfId="144" priority="18" stopIfTrue="1" operator="equal">
      <formula>FALSE</formula>
    </cfRule>
  </conditionalFormatting>
  <conditionalFormatting sqref="F27:X27">
    <cfRule type="cellIs" dxfId="143" priority="9" stopIfTrue="1" operator="equal">
      <formula>FALSE</formula>
    </cfRule>
  </conditionalFormatting>
  <conditionalFormatting sqref="F31:X31">
    <cfRule type="cellIs" dxfId="142" priority="1" stopIfTrue="1" operator="equal">
      <formula>TRUE</formula>
    </cfRule>
    <cfRule type="cellIs" dxfId="141" priority="2" stopIfTrue="1" operator="equal">
      <formula>FALSE</formula>
    </cfRule>
  </conditionalFormatting>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F1" sqref="F1"/>
    </sheetView>
  </sheetViews>
  <sheetFormatPr defaultRowHeight="15" x14ac:dyDescent="0.2"/>
  <cols>
    <col min="1" max="4" width="8.88671875" style="30"/>
    <col min="5" max="5" width="22.88671875" style="30" customWidth="1"/>
    <col min="6" max="16384" width="8.88671875" style="30"/>
  </cols>
  <sheetData>
    <row r="1" spans="1:24" s="2" customFormat="1" ht="39" customHeight="1" x14ac:dyDescent="0.25">
      <c r="A1" s="213" t="s">
        <v>89</v>
      </c>
      <c r="B1" s="213"/>
      <c r="C1" s="213"/>
      <c r="D1" s="213"/>
      <c r="E1" s="213"/>
      <c r="G1" s="4"/>
      <c r="H1" s="4"/>
    </row>
    <row r="2" spans="1:24" s="5" customFormat="1" ht="31.5" customHeight="1" x14ac:dyDescent="0.2">
      <c r="A2" s="79" t="s">
        <v>2</v>
      </c>
      <c r="B2" s="8"/>
      <c r="C2" s="9"/>
      <c r="D2" s="9"/>
      <c r="E2" s="9"/>
      <c r="F2" s="9"/>
      <c r="G2" s="9"/>
      <c r="H2" s="9"/>
      <c r="I2" s="9"/>
      <c r="J2" s="9"/>
      <c r="K2" s="9"/>
      <c r="L2" s="9"/>
      <c r="M2" s="9"/>
      <c r="N2" s="9"/>
      <c r="O2" s="9"/>
      <c r="P2" s="9"/>
      <c r="Q2" s="9"/>
      <c r="R2" s="9"/>
      <c r="S2" s="9"/>
      <c r="T2" s="9"/>
      <c r="U2" s="9"/>
      <c r="V2" s="9"/>
      <c r="W2" s="9"/>
      <c r="X2" s="9"/>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20">
        <f>F11+F23+F24+F7</f>
        <v>2165.9230000000002</v>
      </c>
      <c r="G5" s="20">
        <f>G11+G23+G24+G7</f>
        <v>3893.4660000000003</v>
      </c>
      <c r="H5" s="20">
        <f>H11+H23+H24+H7</f>
        <v>3557.6930000000011</v>
      </c>
      <c r="I5" s="20">
        <f>I11+I23+I24+I7</f>
        <v>3255.0860000000002</v>
      </c>
      <c r="J5" s="20">
        <f t="shared" ref="J5:X5" si="0">SUM(J11,J23:J24,J7)</f>
        <v>2882.2200000000012</v>
      </c>
      <c r="K5" s="20">
        <f t="shared" si="0"/>
        <v>2605.570901407315</v>
      </c>
      <c r="L5" s="20">
        <f t="shared" si="0"/>
        <v>2624.1158686899994</v>
      </c>
      <c r="M5" s="20">
        <f t="shared" si="0"/>
        <v>2559.18840136366</v>
      </c>
      <c r="N5" s="20">
        <f t="shared" si="0"/>
        <v>2204.4830000000015</v>
      </c>
      <c r="O5" s="20">
        <f t="shared" si="0"/>
        <v>2311.2043118300007</v>
      </c>
      <c r="P5" s="20">
        <f t="shared" si="0"/>
        <v>2439.7983671900015</v>
      </c>
      <c r="Q5" s="20">
        <f t="shared" si="0"/>
        <v>2241.4881393452129</v>
      </c>
      <c r="R5" s="20">
        <f t="shared" si="0"/>
        <v>2856.8277160100001</v>
      </c>
      <c r="S5" s="20">
        <f t="shared" si="0"/>
        <v>4684.0175697100003</v>
      </c>
      <c r="T5" s="20">
        <f t="shared" si="0"/>
        <v>4473.4852258236269</v>
      </c>
      <c r="U5" s="20">
        <f t="shared" si="0"/>
        <v>4933.984994370001</v>
      </c>
      <c r="V5" s="20">
        <f t="shared" si="0"/>
        <v>5169.8070100499963</v>
      </c>
      <c r="W5" s="20">
        <f t="shared" si="0"/>
        <v>4338.0295485261904</v>
      </c>
      <c r="X5" s="20">
        <f t="shared" si="0"/>
        <v>3065.0410876800011</v>
      </c>
    </row>
    <row r="6" spans="1:24" s="5" customFormat="1" ht="15.75" x14ac:dyDescent="0.25">
      <c r="A6" s="94"/>
      <c r="B6" s="17"/>
      <c r="C6" s="18"/>
      <c r="D6" s="18"/>
      <c r="E6" s="18"/>
      <c r="F6" s="64"/>
      <c r="G6" s="64"/>
      <c r="H6" s="64"/>
      <c r="I6" s="64"/>
      <c r="J6" s="64"/>
      <c r="K6" s="64"/>
      <c r="L6" s="64"/>
      <c r="M6" s="64"/>
      <c r="N6" s="64"/>
      <c r="O6" s="64"/>
      <c r="P6" s="64"/>
      <c r="Q6" s="64"/>
      <c r="R6" s="64"/>
      <c r="S6" s="64"/>
      <c r="T6" s="64"/>
      <c r="U6" s="64"/>
      <c r="V6" s="64"/>
      <c r="W6" s="64"/>
      <c r="X6" s="64"/>
    </row>
    <row r="7" spans="1:24" s="5" customFormat="1" ht="15.75" x14ac:dyDescent="0.25">
      <c r="A7" s="4"/>
      <c r="B7" s="4"/>
      <c r="C7" s="2" t="s">
        <v>33</v>
      </c>
      <c r="D7" s="2"/>
      <c r="E7" s="2"/>
      <c r="F7" s="23">
        <v>0</v>
      </c>
      <c r="G7" s="23">
        <v>0</v>
      </c>
      <c r="H7" s="23">
        <v>0</v>
      </c>
      <c r="I7" s="23">
        <v>0</v>
      </c>
      <c r="J7" s="23">
        <f>'2000-01'!$AC7</f>
        <v>0.21779253501254769</v>
      </c>
      <c r="K7" s="23">
        <f>'2001-02'!$AC7</f>
        <v>0.19822207179713897</v>
      </c>
      <c r="L7" s="23">
        <f>'2002-03'!$AC7</f>
        <v>0.21398560299188518</v>
      </c>
      <c r="M7" s="23">
        <f>'2003-04'!$AC7</f>
        <v>0.19950958704932828</v>
      </c>
      <c r="N7" s="23">
        <f>'2004-05'!$AC7</f>
        <v>0.29138156200034199</v>
      </c>
      <c r="O7" s="23">
        <f>'2005-06'!$AC7</f>
        <v>0.21529537268885268</v>
      </c>
      <c r="P7" s="23">
        <f>'2006-07'!$AC7</f>
        <v>0.24684795776013954</v>
      </c>
      <c r="Q7" s="23">
        <f>'2007-08'!$AC7</f>
        <v>0.27288227866969328</v>
      </c>
      <c r="R7" s="23">
        <f>'2008-09'!$AC7</f>
        <v>0.3760514424728868</v>
      </c>
      <c r="S7" s="23">
        <f>'2009-10'!$AC7</f>
        <v>0.65590480413381524</v>
      </c>
      <c r="T7" s="23">
        <f>'2010-11'!$AC7</f>
        <v>0.68699688010140503</v>
      </c>
      <c r="U7" s="23">
        <f>'2011-12'!$AC7</f>
        <v>0.83376723338020453</v>
      </c>
      <c r="V7" s="23">
        <f>'2012-13'!$AC7</f>
        <v>0.92661441845927395</v>
      </c>
      <c r="W7" s="23">
        <f>'2013-14'!$AC7</f>
        <v>0.80576236786328392</v>
      </c>
      <c r="X7" s="23">
        <f>'2014-15'!$AC7</f>
        <v>0.57311526914206412</v>
      </c>
    </row>
    <row r="8" spans="1:24" s="5" customFormat="1" ht="15.75" x14ac:dyDescent="0.25">
      <c r="A8" s="8"/>
      <c r="B8" s="25"/>
      <c r="C8" s="18"/>
      <c r="D8" s="26"/>
      <c r="E8" s="26"/>
      <c r="F8" s="20"/>
      <c r="G8" s="20"/>
      <c r="H8" s="20"/>
      <c r="I8" s="20"/>
      <c r="J8" s="20"/>
      <c r="K8" s="20"/>
      <c r="L8" s="20"/>
      <c r="M8" s="20"/>
      <c r="N8" s="20"/>
      <c r="O8" s="20"/>
      <c r="P8" s="20"/>
      <c r="Q8" s="20"/>
      <c r="R8" s="20"/>
      <c r="S8" s="20"/>
      <c r="T8" s="20"/>
      <c r="U8" s="20"/>
      <c r="V8" s="20"/>
      <c r="W8" s="20"/>
      <c r="X8" s="20"/>
    </row>
    <row r="9" spans="1:24" s="5" customFormat="1" ht="15.75" x14ac:dyDescent="0.25">
      <c r="A9" s="94">
        <v>941</v>
      </c>
      <c r="B9" s="17"/>
      <c r="C9" s="18" t="s">
        <v>34</v>
      </c>
      <c r="D9" s="18"/>
      <c r="E9" s="18"/>
      <c r="F9" s="20">
        <f>F11+F23</f>
        <v>1963.7330170159169</v>
      </c>
      <c r="G9" s="20">
        <f>G11+G23</f>
        <v>3511.0253071968073</v>
      </c>
      <c r="H9" s="20">
        <f>H11+H23</f>
        <v>3196.4648761680855</v>
      </c>
      <c r="I9" s="20">
        <f>I11+I23</f>
        <v>2918.8324071454713</v>
      </c>
      <c r="J9" s="20">
        <f t="shared" ref="J9:X9" si="1">SUM(J11,J23)</f>
        <v>2575.4290371801894</v>
      </c>
      <c r="K9" s="20">
        <f t="shared" si="1"/>
        <v>2322.1415583933695</v>
      </c>
      <c r="L9" s="20">
        <f t="shared" si="1"/>
        <v>2341.3846914091391</v>
      </c>
      <c r="M9" s="20">
        <f t="shared" si="1"/>
        <v>2283.2817089457872</v>
      </c>
      <c r="N9" s="20">
        <f t="shared" si="1"/>
        <v>1962.2244262698487</v>
      </c>
      <c r="O9" s="20">
        <f t="shared" si="1"/>
        <v>2081.9527649185288</v>
      </c>
      <c r="P9" s="20">
        <f t="shared" si="1"/>
        <v>2211.5479094553452</v>
      </c>
      <c r="Q9" s="20">
        <f t="shared" si="1"/>
        <v>2037.3333327489686</v>
      </c>
      <c r="R9" s="20">
        <f t="shared" si="1"/>
        <v>2605.2267441236504</v>
      </c>
      <c r="S9" s="20">
        <f t="shared" si="1"/>
        <v>4276.2337982784693</v>
      </c>
      <c r="T9" s="20">
        <f t="shared" si="1"/>
        <v>4045.0668011374851</v>
      </c>
      <c r="U9" s="20">
        <f t="shared" si="1"/>
        <v>4471.71678190906</v>
      </c>
      <c r="V9" s="20">
        <f t="shared" si="1"/>
        <v>4691.0184520851435</v>
      </c>
      <c r="W9" s="20">
        <f t="shared" si="1"/>
        <v>3928.5080101371091</v>
      </c>
      <c r="X9" s="20">
        <f t="shared" si="1"/>
        <v>2753.8788376202306</v>
      </c>
    </row>
    <row r="10" spans="1:24" s="5" customFormat="1" ht="15.75" x14ac:dyDescent="0.25">
      <c r="A10" s="8"/>
      <c r="B10" s="25"/>
      <c r="C10" s="26"/>
      <c r="D10" s="26"/>
      <c r="E10" s="26"/>
      <c r="F10" s="20"/>
      <c r="G10" s="20"/>
      <c r="H10" s="20"/>
      <c r="I10" s="20"/>
      <c r="J10" s="20"/>
      <c r="K10" s="20"/>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20">
        <f t="shared" ref="F11:X11" si="2">SUM(F13:F21)</f>
        <v>1855.9493805130483</v>
      </c>
      <c r="G11" s="20">
        <f t="shared" si="2"/>
        <v>3312.2132141514071</v>
      </c>
      <c r="H11" s="20">
        <f t="shared" si="2"/>
        <v>3011.7372951512621</v>
      </c>
      <c r="I11" s="20">
        <f t="shared" si="2"/>
        <v>2754.2848747264788</v>
      </c>
      <c r="J11" s="20">
        <f t="shared" si="2"/>
        <v>2421.542188047019</v>
      </c>
      <c r="K11" s="20">
        <f t="shared" si="2"/>
        <v>2186.9852099544155</v>
      </c>
      <c r="L11" s="20">
        <f t="shared" si="2"/>
        <v>2210.3537736985281</v>
      </c>
      <c r="M11" s="20">
        <f t="shared" si="2"/>
        <v>2160.6765271632098</v>
      </c>
      <c r="N11" s="20">
        <f t="shared" si="2"/>
        <v>1857.0591059116509</v>
      </c>
      <c r="O11" s="20">
        <f t="shared" si="2"/>
        <v>1970.6871657855061</v>
      </c>
      <c r="P11" s="20">
        <f t="shared" si="2"/>
        <v>2097.7112189862819</v>
      </c>
      <c r="Q11" s="20">
        <f t="shared" si="2"/>
        <v>1927.6856748576931</v>
      </c>
      <c r="R11" s="20">
        <f t="shared" si="2"/>
        <v>2456.5848224810002</v>
      </c>
      <c r="S11" s="20">
        <f t="shared" si="2"/>
        <v>4036.8830452297734</v>
      </c>
      <c r="T11" s="20">
        <f t="shared" si="2"/>
        <v>3821.0001763987784</v>
      </c>
      <c r="U11" s="20">
        <f t="shared" si="2"/>
        <v>4221.0941452280922</v>
      </c>
      <c r="V11" s="20">
        <f t="shared" si="2"/>
        <v>4420.0195029220504</v>
      </c>
      <c r="W11" s="20">
        <f t="shared" si="2"/>
        <v>3692.1175609143897</v>
      </c>
      <c r="X11" s="20">
        <f t="shared" si="2"/>
        <v>2570.7856606689279</v>
      </c>
    </row>
    <row r="12" spans="1:24" s="5" customFormat="1" ht="15.75" x14ac:dyDescent="0.25">
      <c r="A12" s="10"/>
      <c r="B12" s="43"/>
      <c r="C12" s="25"/>
      <c r="D12" s="9"/>
      <c r="E12" s="9"/>
      <c r="F12" s="20"/>
      <c r="G12" s="20"/>
      <c r="H12" s="20"/>
      <c r="I12" s="20"/>
      <c r="J12" s="20"/>
      <c r="K12" s="20"/>
      <c r="L12" s="20"/>
      <c r="M12" s="20"/>
      <c r="N12" s="20"/>
      <c r="O12" s="20"/>
      <c r="P12" s="20"/>
      <c r="Q12" s="20"/>
      <c r="R12" s="20"/>
      <c r="S12" s="20"/>
      <c r="T12" s="20"/>
      <c r="U12" s="20"/>
      <c r="V12" s="20"/>
      <c r="W12" s="20"/>
      <c r="X12" s="20"/>
    </row>
    <row r="13" spans="1:24" s="5" customFormat="1" ht="15.75" x14ac:dyDescent="0.25">
      <c r="A13" s="4" t="s">
        <v>36</v>
      </c>
      <c r="B13" s="4"/>
      <c r="C13" s="40" t="s">
        <v>164</v>
      </c>
      <c r="D13" s="2"/>
      <c r="E13" s="2"/>
      <c r="F13" s="20">
        <v>126.46449093858502</v>
      </c>
      <c r="G13" s="20">
        <v>249.89350712304423</v>
      </c>
      <c r="H13" s="20">
        <v>227.48073324615933</v>
      </c>
      <c r="I13" s="20">
        <v>216.67992454119366</v>
      </c>
      <c r="J13" s="20">
        <v>195.49963064400748</v>
      </c>
      <c r="K13" s="20">
        <v>172.37845105435133</v>
      </c>
      <c r="L13" s="20">
        <v>162.87660716110116</v>
      </c>
      <c r="M13" s="20">
        <v>147.15095103568729</v>
      </c>
      <c r="N13" s="20">
        <v>123.14797576565689</v>
      </c>
      <c r="O13" s="20">
        <v>128.10883183043259</v>
      </c>
      <c r="P13" s="20">
        <v>136.97037132038895</v>
      </c>
      <c r="Q13" s="20">
        <v>135.24177664284343</v>
      </c>
      <c r="R13" s="20">
        <v>170.24719346708341</v>
      </c>
      <c r="S13" s="20">
        <v>259.79544137389809</v>
      </c>
      <c r="T13" s="20">
        <v>252.5772533038454</v>
      </c>
      <c r="U13" s="20">
        <v>286.91121289811349</v>
      </c>
      <c r="V13" s="20">
        <v>320.3065688426538</v>
      </c>
      <c r="W13" s="20">
        <v>270.93879184355706</v>
      </c>
      <c r="X13" s="20">
        <v>196.49050070560247</v>
      </c>
    </row>
    <row r="14" spans="1:24" s="5" customFormat="1" ht="15.75" x14ac:dyDescent="0.25">
      <c r="A14" s="4" t="s">
        <v>37</v>
      </c>
      <c r="B14" s="4"/>
      <c r="C14" s="40" t="s">
        <v>166</v>
      </c>
      <c r="D14" s="2"/>
      <c r="E14" s="2"/>
      <c r="F14" s="20">
        <v>256.97650675007242</v>
      </c>
      <c r="G14" s="20">
        <v>466.40543640072917</v>
      </c>
      <c r="H14" s="20">
        <v>440.67388659216272</v>
      </c>
      <c r="I14" s="20">
        <v>406.24072677184694</v>
      </c>
      <c r="J14" s="20">
        <v>363.58454951708444</v>
      </c>
      <c r="K14" s="20">
        <v>332.57263768531038</v>
      </c>
      <c r="L14" s="20">
        <v>324.88911212016296</v>
      </c>
      <c r="M14" s="20">
        <v>303.33043616177866</v>
      </c>
      <c r="N14" s="20">
        <v>258.12245232718652</v>
      </c>
      <c r="O14" s="20">
        <v>281.65869938252456</v>
      </c>
      <c r="P14" s="20">
        <v>307.09422007137937</v>
      </c>
      <c r="Q14" s="20">
        <v>296.59374122864784</v>
      </c>
      <c r="R14" s="20">
        <v>380.5722922175936</v>
      </c>
      <c r="S14" s="20">
        <v>602.50843602692987</v>
      </c>
      <c r="T14" s="20">
        <v>566.34753050335564</v>
      </c>
      <c r="U14" s="20">
        <v>636.9910573836072</v>
      </c>
      <c r="V14" s="20">
        <v>674.18695102472543</v>
      </c>
      <c r="W14" s="20">
        <v>563.86431800984974</v>
      </c>
      <c r="X14" s="20">
        <v>365.98814824015415</v>
      </c>
    </row>
    <row r="15" spans="1:24" s="5" customFormat="1" ht="15.75" x14ac:dyDescent="0.25">
      <c r="A15" s="4" t="s">
        <v>38</v>
      </c>
      <c r="B15" s="4"/>
      <c r="C15" s="40" t="s">
        <v>39</v>
      </c>
      <c r="D15" s="2"/>
      <c r="E15" s="2"/>
      <c r="F15" s="20">
        <v>212.46724135416616</v>
      </c>
      <c r="G15" s="20">
        <v>403.13654763252492</v>
      </c>
      <c r="H15" s="20">
        <v>370.8330651667257</v>
      </c>
      <c r="I15" s="20">
        <v>332.36285518815077</v>
      </c>
      <c r="J15" s="20">
        <v>296.80313810193582</v>
      </c>
      <c r="K15" s="20">
        <v>265.58141735701366</v>
      </c>
      <c r="L15" s="20">
        <v>254.07064972192705</v>
      </c>
      <c r="M15" s="20">
        <v>237.69880117212125</v>
      </c>
      <c r="N15" s="20">
        <v>197.90628826640079</v>
      </c>
      <c r="O15" s="20">
        <v>216.64117346610016</v>
      </c>
      <c r="P15" s="20">
        <v>236.87483481675491</v>
      </c>
      <c r="Q15" s="20">
        <v>221.61445686148096</v>
      </c>
      <c r="R15" s="20">
        <v>292.45824736510122</v>
      </c>
      <c r="S15" s="20">
        <v>477.63964415401904</v>
      </c>
      <c r="T15" s="20">
        <v>462.27236786329672</v>
      </c>
      <c r="U15" s="20">
        <v>522.21957561968259</v>
      </c>
      <c r="V15" s="20">
        <v>569.67253018330905</v>
      </c>
      <c r="W15" s="20">
        <v>490.0047489783725</v>
      </c>
      <c r="X15" s="20">
        <v>357.62778496459748</v>
      </c>
    </row>
    <row r="16" spans="1:24" s="5" customFormat="1" ht="15.75" x14ac:dyDescent="0.25">
      <c r="A16" s="4" t="s">
        <v>40</v>
      </c>
      <c r="B16" s="4"/>
      <c r="C16" s="40" t="s">
        <v>41</v>
      </c>
      <c r="D16" s="2"/>
      <c r="E16" s="2"/>
      <c r="F16" s="20">
        <v>131.74586330628702</v>
      </c>
      <c r="G16" s="20">
        <v>225.79599259152872</v>
      </c>
      <c r="H16" s="20">
        <v>215.48854435555168</v>
      </c>
      <c r="I16" s="20">
        <v>207.3448742712026</v>
      </c>
      <c r="J16" s="20">
        <v>194.11322232274549</v>
      </c>
      <c r="K16" s="20">
        <v>175.7727038487694</v>
      </c>
      <c r="L16" s="20">
        <v>169.14788045296831</v>
      </c>
      <c r="M16" s="20">
        <v>167.95746147153605</v>
      </c>
      <c r="N16" s="20">
        <v>144.16200399984635</v>
      </c>
      <c r="O16" s="20">
        <v>155.80892705936299</v>
      </c>
      <c r="P16" s="20">
        <v>167.70107537338748</v>
      </c>
      <c r="Q16" s="20">
        <v>154.61819435562597</v>
      </c>
      <c r="R16" s="20">
        <v>206.72124199362457</v>
      </c>
      <c r="S16" s="20">
        <v>342.89599787541096</v>
      </c>
      <c r="T16" s="20">
        <v>313.15341229873172</v>
      </c>
      <c r="U16" s="20">
        <v>348.83019902857251</v>
      </c>
      <c r="V16" s="20">
        <v>368.27714151127873</v>
      </c>
      <c r="W16" s="20">
        <v>301.61061700630046</v>
      </c>
      <c r="X16" s="20">
        <v>211.67054764593996</v>
      </c>
    </row>
    <row r="17" spans="1:24" s="5" customFormat="1" ht="15.75" x14ac:dyDescent="0.25">
      <c r="A17" s="4" t="s">
        <v>42</v>
      </c>
      <c r="B17" s="4"/>
      <c r="C17" s="40" t="s">
        <v>43</v>
      </c>
      <c r="D17" s="2"/>
      <c r="E17" s="2"/>
      <c r="F17" s="20">
        <v>202.5290937538806</v>
      </c>
      <c r="G17" s="20">
        <v>369.61503273348029</v>
      </c>
      <c r="H17" s="20">
        <v>348.55861595405554</v>
      </c>
      <c r="I17" s="20">
        <v>337.33164983157138</v>
      </c>
      <c r="J17" s="20">
        <v>314.88367972344565</v>
      </c>
      <c r="K17" s="20">
        <v>284.5093545703013</v>
      </c>
      <c r="L17" s="20">
        <v>282.40022587306612</v>
      </c>
      <c r="M17" s="20">
        <v>284.3523439041083</v>
      </c>
      <c r="N17" s="20">
        <v>244.59925885995213</v>
      </c>
      <c r="O17" s="20">
        <v>274.93386755927389</v>
      </c>
      <c r="P17" s="20">
        <v>296.90586708504435</v>
      </c>
      <c r="Q17" s="20">
        <v>278.61963860307617</v>
      </c>
      <c r="R17" s="20">
        <v>345.76485002594728</v>
      </c>
      <c r="S17" s="20">
        <v>554.74853297171819</v>
      </c>
      <c r="T17" s="20">
        <v>511.94772891453636</v>
      </c>
      <c r="U17" s="20">
        <v>550.54636326473292</v>
      </c>
      <c r="V17" s="20">
        <v>566.22178981599234</v>
      </c>
      <c r="W17" s="20">
        <v>488.3100839557311</v>
      </c>
      <c r="X17" s="20">
        <v>347.33072787587469</v>
      </c>
    </row>
    <row r="18" spans="1:24" s="5" customFormat="1" ht="15.75" x14ac:dyDescent="0.25">
      <c r="A18" s="4" t="s">
        <v>44</v>
      </c>
      <c r="B18" s="4"/>
      <c r="C18" s="40" t="s">
        <v>167</v>
      </c>
      <c r="D18" s="2"/>
      <c r="E18" s="2"/>
      <c r="F18" s="20">
        <v>160.90684016097671</v>
      </c>
      <c r="G18" s="20">
        <v>275.34928947999992</v>
      </c>
      <c r="H18" s="20">
        <v>238.55092015354438</v>
      </c>
      <c r="I18" s="20">
        <v>209.62756270804147</v>
      </c>
      <c r="J18" s="20">
        <v>181.05894225670716</v>
      </c>
      <c r="K18" s="20">
        <v>160.54828066597383</v>
      </c>
      <c r="L18" s="20">
        <v>169.66076662274457</v>
      </c>
      <c r="M18" s="20">
        <v>169.08385491375668</v>
      </c>
      <c r="N18" s="20">
        <v>150.24827086325445</v>
      </c>
      <c r="O18" s="20">
        <v>161.42890027523688</v>
      </c>
      <c r="P18" s="20">
        <v>174.35728775307027</v>
      </c>
      <c r="Q18" s="20">
        <v>160.69592180258067</v>
      </c>
      <c r="R18" s="20">
        <v>215.84748673387944</v>
      </c>
      <c r="S18" s="20">
        <v>367.91042272665362</v>
      </c>
      <c r="T18" s="20">
        <v>344.71978782714933</v>
      </c>
      <c r="U18" s="20">
        <v>374.68273224889481</v>
      </c>
      <c r="V18" s="20">
        <v>388.47256887275393</v>
      </c>
      <c r="W18" s="20">
        <v>318.40572799856108</v>
      </c>
      <c r="X18" s="20">
        <v>209.165702595027</v>
      </c>
    </row>
    <row r="19" spans="1:24" s="5" customFormat="1" ht="15.75" x14ac:dyDescent="0.25">
      <c r="A19" s="4" t="s">
        <v>45</v>
      </c>
      <c r="B19" s="4"/>
      <c r="C19" s="40" t="s">
        <v>46</v>
      </c>
      <c r="D19" s="2"/>
      <c r="E19" s="2"/>
      <c r="F19" s="20">
        <v>394.6589298549826</v>
      </c>
      <c r="G19" s="20">
        <v>715.83695541260033</v>
      </c>
      <c r="H19" s="20">
        <v>647.72852990689967</v>
      </c>
      <c r="I19" s="20">
        <v>583.7616460963502</v>
      </c>
      <c r="J19" s="20">
        <v>490.86351397559793</v>
      </c>
      <c r="K19" s="20">
        <v>454.11189870395089</v>
      </c>
      <c r="L19" s="20">
        <v>490.14295222424323</v>
      </c>
      <c r="M19" s="20">
        <v>493.74897276984609</v>
      </c>
      <c r="N19" s="20">
        <v>435.0743575961842</v>
      </c>
      <c r="O19" s="20">
        <v>429.07023864929613</v>
      </c>
      <c r="P19" s="20">
        <v>437.4083455635041</v>
      </c>
      <c r="Q19" s="20">
        <v>380.71217479316999</v>
      </c>
      <c r="R19" s="20">
        <v>417.42031612742733</v>
      </c>
      <c r="S19" s="20">
        <v>677.10209099149563</v>
      </c>
      <c r="T19" s="20">
        <v>685.3425488357932</v>
      </c>
      <c r="U19" s="20">
        <v>760.97410257077627</v>
      </c>
      <c r="V19" s="20">
        <v>766.46227467703739</v>
      </c>
      <c r="W19" s="20">
        <v>642.06699850219752</v>
      </c>
      <c r="X19" s="20">
        <v>470.06863242264262</v>
      </c>
    </row>
    <row r="20" spans="1:24" s="5" customFormat="1" ht="15.75" x14ac:dyDescent="0.25">
      <c r="A20" s="4" t="s">
        <v>47</v>
      </c>
      <c r="B20" s="4"/>
      <c r="C20" s="40" t="s">
        <v>168</v>
      </c>
      <c r="D20" s="2"/>
      <c r="E20" s="2"/>
      <c r="F20" s="20">
        <v>212.90749392679609</v>
      </c>
      <c r="G20" s="20">
        <v>349.50769133443407</v>
      </c>
      <c r="H20" s="20">
        <v>297.20122508485701</v>
      </c>
      <c r="I20" s="20">
        <v>262.93106188312606</v>
      </c>
      <c r="J20" s="20">
        <v>220.85268160437212</v>
      </c>
      <c r="K20" s="20">
        <v>196.9123237276832</v>
      </c>
      <c r="L20" s="20">
        <v>215.5862492000314</v>
      </c>
      <c r="M20" s="20">
        <v>222.07693476112922</v>
      </c>
      <c r="N20" s="20">
        <v>191.32255005674043</v>
      </c>
      <c r="O20" s="20">
        <v>203.76588899102055</v>
      </c>
      <c r="P20" s="20">
        <v>214.21455817039526</v>
      </c>
      <c r="Q20" s="20">
        <v>188.97290136098937</v>
      </c>
      <c r="R20" s="20">
        <v>264.06068679210654</v>
      </c>
      <c r="S20" s="20">
        <v>471.26637460224111</v>
      </c>
      <c r="T20" s="20">
        <v>426.4433465740787</v>
      </c>
      <c r="U20" s="20">
        <v>455.32839114456311</v>
      </c>
      <c r="V20" s="20">
        <v>470.65313783780806</v>
      </c>
      <c r="W20" s="20">
        <v>375.89380054478102</v>
      </c>
      <c r="X20" s="20">
        <v>254.29884085970809</v>
      </c>
    </row>
    <row r="21" spans="1:24" s="5" customFormat="1" ht="15.75" x14ac:dyDescent="0.25">
      <c r="A21" s="4" t="s">
        <v>48</v>
      </c>
      <c r="B21" s="4"/>
      <c r="C21" s="40" t="s">
        <v>169</v>
      </c>
      <c r="D21" s="2"/>
      <c r="E21" s="2"/>
      <c r="F21" s="20">
        <v>157.29292046730154</v>
      </c>
      <c r="G21" s="20">
        <v>256.67276144306504</v>
      </c>
      <c r="H21" s="20">
        <v>225.22177469130546</v>
      </c>
      <c r="I21" s="20">
        <v>198.00457343499619</v>
      </c>
      <c r="J21" s="20">
        <v>163.88282990112239</v>
      </c>
      <c r="K21" s="20">
        <v>144.59814234106156</v>
      </c>
      <c r="L21" s="20">
        <v>141.57933032228331</v>
      </c>
      <c r="M21" s="20">
        <v>135.27677097324639</v>
      </c>
      <c r="N21" s="20">
        <v>112.47594817642904</v>
      </c>
      <c r="O21" s="20">
        <v>119.27063857225812</v>
      </c>
      <c r="P21" s="20">
        <v>126.18465883235727</v>
      </c>
      <c r="Q21" s="20">
        <v>110.61686920927859</v>
      </c>
      <c r="R21" s="20">
        <v>163.49250775823697</v>
      </c>
      <c r="S21" s="20">
        <v>283.01610450740668</v>
      </c>
      <c r="T21" s="20">
        <v>258.19620027799203</v>
      </c>
      <c r="U21" s="20">
        <v>284.6105110691492</v>
      </c>
      <c r="V21" s="20">
        <v>295.76654015649217</v>
      </c>
      <c r="W21" s="20">
        <v>241.02247407503958</v>
      </c>
      <c r="X21" s="20">
        <v>158.14477535938192</v>
      </c>
    </row>
    <row r="22" spans="1:24" s="5" customFormat="1" ht="15.75" x14ac:dyDescent="0.25">
      <c r="A22" s="10"/>
      <c r="B22" s="43"/>
      <c r="C22" s="2"/>
      <c r="D22" s="9"/>
      <c r="E22" s="9"/>
      <c r="F22" s="20"/>
      <c r="G22" s="20"/>
      <c r="H22" s="20"/>
      <c r="I22" s="20"/>
      <c r="J22" s="20"/>
      <c r="K22" s="20"/>
      <c r="L22" s="20"/>
      <c r="M22" s="20"/>
      <c r="N22" s="20"/>
      <c r="O22" s="20"/>
      <c r="P22" s="20"/>
      <c r="Q22" s="20"/>
      <c r="R22" s="20"/>
      <c r="S22" s="20"/>
      <c r="T22" s="20"/>
      <c r="U22" s="20"/>
      <c r="V22" s="20"/>
      <c r="W22" s="20"/>
      <c r="X22" s="20"/>
    </row>
    <row r="23" spans="1:24" s="5" customFormat="1" ht="15.75" x14ac:dyDescent="0.25">
      <c r="A23" s="4">
        <v>924</v>
      </c>
      <c r="B23" s="1"/>
      <c r="C23" s="40" t="s">
        <v>49</v>
      </c>
      <c r="D23" s="2"/>
      <c r="E23" s="2"/>
      <c r="F23" s="20">
        <v>107.78363650286869</v>
      </c>
      <c r="G23" s="20">
        <v>198.81209304540039</v>
      </c>
      <c r="H23" s="20">
        <v>184.72758101682356</v>
      </c>
      <c r="I23" s="20">
        <v>164.54753241899238</v>
      </c>
      <c r="J23" s="20">
        <v>153.88684913317039</v>
      </c>
      <c r="K23" s="20">
        <v>135.15634843895415</v>
      </c>
      <c r="L23" s="20">
        <v>131.03091771061094</v>
      </c>
      <c r="M23" s="20">
        <v>122.6051817825774</v>
      </c>
      <c r="N23" s="20">
        <v>105.1653203581977</v>
      </c>
      <c r="O23" s="20">
        <v>111.26559913302277</v>
      </c>
      <c r="P23" s="20">
        <v>113.83669046906338</v>
      </c>
      <c r="Q23" s="20">
        <v>109.64765789127556</v>
      </c>
      <c r="R23" s="20">
        <v>148.64192164265006</v>
      </c>
      <c r="S23" s="20">
        <v>239.35075304869588</v>
      </c>
      <c r="T23" s="20">
        <v>224.06662473870654</v>
      </c>
      <c r="U23" s="20">
        <v>250.62263668096764</v>
      </c>
      <c r="V23" s="20">
        <v>270.99894916309279</v>
      </c>
      <c r="W23" s="20">
        <v>236.39044922271944</v>
      </c>
      <c r="X23" s="20">
        <v>183.09317695130258</v>
      </c>
    </row>
    <row r="24" spans="1:24" s="5" customFormat="1" ht="15.75" x14ac:dyDescent="0.25">
      <c r="A24" s="4">
        <v>923</v>
      </c>
      <c r="B24" s="1"/>
      <c r="C24" s="68" t="s">
        <v>50</v>
      </c>
      <c r="D24" s="2"/>
      <c r="E24" s="2"/>
      <c r="F24" s="32">
        <v>202.18998298408343</v>
      </c>
      <c r="G24" s="32">
        <v>382.44069280319292</v>
      </c>
      <c r="H24" s="32">
        <v>361.22812383191547</v>
      </c>
      <c r="I24" s="32">
        <v>336.25359285452873</v>
      </c>
      <c r="J24" s="32">
        <v>306.57317028479923</v>
      </c>
      <c r="K24" s="32">
        <v>283.2311209421481</v>
      </c>
      <c r="L24" s="32">
        <v>282.51719167786848</v>
      </c>
      <c r="M24" s="32">
        <v>275.70718283082351</v>
      </c>
      <c r="N24" s="32">
        <v>241.96719216815242</v>
      </c>
      <c r="O24" s="32">
        <v>229.03625153878303</v>
      </c>
      <c r="P24" s="32">
        <v>228.00360977689624</v>
      </c>
      <c r="Q24" s="32">
        <v>203.88192431757452</v>
      </c>
      <c r="R24" s="32">
        <v>251.22492044387664</v>
      </c>
      <c r="S24" s="32">
        <v>407.12786662739722</v>
      </c>
      <c r="T24" s="32">
        <v>427.73142780604053</v>
      </c>
      <c r="U24" s="32">
        <v>461.43444522756062</v>
      </c>
      <c r="V24" s="32">
        <v>477.86194354639377</v>
      </c>
      <c r="W24" s="32">
        <v>408.71577602121806</v>
      </c>
      <c r="X24" s="32">
        <v>310.58913479062841</v>
      </c>
    </row>
    <row r="25" spans="1:24" s="5" customFormat="1" ht="15.75" x14ac:dyDescent="0.25">
      <c r="A25" s="73"/>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213" t="s">
        <v>89</v>
      </c>
      <c r="B26" s="213"/>
      <c r="C26" s="213"/>
      <c r="D26" s="213"/>
      <c r="E26" s="213"/>
      <c r="F26" s="2"/>
      <c r="G26" s="4"/>
      <c r="H26" s="4"/>
      <c r="I26" s="2"/>
      <c r="J26" s="2"/>
      <c r="K26" s="2"/>
      <c r="L26" s="2"/>
      <c r="M26" s="2"/>
      <c r="N26" s="2"/>
      <c r="O26" s="2"/>
      <c r="P26" s="2"/>
      <c r="Q26" s="2"/>
      <c r="R26" s="2"/>
      <c r="S26" s="2"/>
      <c r="T26" s="2"/>
      <c r="U26" s="2"/>
      <c r="V26" s="2"/>
      <c r="W26" s="2"/>
      <c r="X26" s="2"/>
    </row>
    <row r="27" spans="1:24" ht="30" customHeight="1" x14ac:dyDescent="0.2">
      <c r="A27" s="79" t="s">
        <v>129</v>
      </c>
      <c r="B27" s="8"/>
      <c r="C27" s="9"/>
      <c r="D27" s="9"/>
      <c r="E27" s="9"/>
      <c r="F27" s="9"/>
      <c r="G27" s="9"/>
      <c r="H27" s="9"/>
      <c r="I27" s="9"/>
      <c r="J27" s="9"/>
      <c r="K27" s="9"/>
      <c r="L27" s="9"/>
      <c r="M27" s="9"/>
      <c r="N27" s="9"/>
      <c r="O27" s="9"/>
      <c r="P27" s="9"/>
      <c r="Q27" s="9"/>
      <c r="R27" s="9"/>
      <c r="S27" s="9"/>
      <c r="T27" s="9"/>
      <c r="U27" s="9"/>
      <c r="V27" s="9"/>
      <c r="W27" s="9"/>
      <c r="X27" s="9"/>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row>
    <row r="30" spans="1:24" ht="15.75" x14ac:dyDescent="0.25">
      <c r="A30" s="94">
        <v>925</v>
      </c>
      <c r="B30" s="17"/>
      <c r="C30" s="18" t="s">
        <v>32</v>
      </c>
      <c r="D30" s="18"/>
      <c r="E30" s="18"/>
      <c r="F30" s="20">
        <v>3222.7673212628356</v>
      </c>
      <c r="G30" s="20">
        <v>5691.954579009076</v>
      </c>
      <c r="H30" s="20">
        <v>5119.7850364755523</v>
      </c>
      <c r="I30" s="20">
        <v>4635.959247560495</v>
      </c>
      <c r="J30" s="20">
        <v>4012.7952690780785</v>
      </c>
      <c r="K30" s="20">
        <v>3573.4433360781431</v>
      </c>
      <c r="L30" s="20">
        <v>3506.5981680517843</v>
      </c>
      <c r="M30" s="20">
        <v>3351.5907280472206</v>
      </c>
      <c r="N30" s="20">
        <v>2798.7980717257701</v>
      </c>
      <c r="O30" s="20">
        <v>2854.5598959930303</v>
      </c>
      <c r="P30" s="20">
        <v>2933.8464983116264</v>
      </c>
      <c r="Q30" s="20">
        <v>2618.7426497844594</v>
      </c>
      <c r="R30" s="20">
        <v>3255.9196492553601</v>
      </c>
      <c r="S30" s="20">
        <v>5203.834239428782</v>
      </c>
      <c r="T30" s="20">
        <v>4836.0967151699861</v>
      </c>
      <c r="U30" s="20">
        <v>5240.1443173048092</v>
      </c>
      <c r="V30" s="20">
        <v>5403.3829502561175</v>
      </c>
      <c r="W30" s="20">
        <v>4442.4490945708558</v>
      </c>
      <c r="X30" s="20">
        <v>3095.691498556801</v>
      </c>
    </row>
    <row r="31" spans="1:24" ht="15.75" x14ac:dyDescent="0.25">
      <c r="A31" s="94"/>
      <c r="B31" s="17"/>
      <c r="C31" s="18"/>
      <c r="D31" s="18"/>
      <c r="E31" s="18"/>
      <c r="F31" s="64"/>
      <c r="G31" s="64"/>
      <c r="H31" s="64"/>
      <c r="I31" s="64"/>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23">
        <v>0</v>
      </c>
      <c r="G32" s="23">
        <v>0</v>
      </c>
      <c r="H32" s="23">
        <v>0</v>
      </c>
      <c r="I32" s="23">
        <v>0</v>
      </c>
      <c r="J32" s="23">
        <v>0.30322350623438626</v>
      </c>
      <c r="K32" s="23">
        <v>0.27185418026602348</v>
      </c>
      <c r="L32" s="23">
        <v>0.28594831973459828</v>
      </c>
      <c r="M32" s="23">
        <v>0.26128380456661815</v>
      </c>
      <c r="N32" s="23">
        <v>0.36993624077073828</v>
      </c>
      <c r="O32" s="23">
        <v>0.26591051839283547</v>
      </c>
      <c r="P32" s="23">
        <v>0.29683355240706366</v>
      </c>
      <c r="Q32" s="23">
        <v>0.31880983395765206</v>
      </c>
      <c r="R32" s="23">
        <v>0.42858492089552658</v>
      </c>
      <c r="S32" s="23">
        <v>0.72869493479903791</v>
      </c>
      <c r="T32" s="23">
        <v>0.74268343080952937</v>
      </c>
      <c r="U32" s="23">
        <v>0.88550342875740706</v>
      </c>
      <c r="V32" s="23">
        <v>0.96847958549151103</v>
      </c>
      <c r="W32" s="23">
        <v>0.82515765775953265</v>
      </c>
      <c r="X32" s="23">
        <v>0.57884642183348478</v>
      </c>
    </row>
    <row r="33" spans="1:24" ht="15.75" x14ac:dyDescent="0.25">
      <c r="A33" s="8"/>
      <c r="B33" s="25"/>
      <c r="C33" s="18"/>
      <c r="D33" s="26"/>
      <c r="E33" s="26"/>
      <c r="F33" s="20" t="s">
        <v>162</v>
      </c>
      <c r="G33" s="20" t="s">
        <v>162</v>
      </c>
      <c r="H33" s="20" t="s">
        <v>162</v>
      </c>
      <c r="I33" s="20"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20">
        <v>2921.920398335385</v>
      </c>
      <c r="G34" s="20">
        <v>5132.8550382398644</v>
      </c>
      <c r="H34" s="20">
        <v>4599.9508790176769</v>
      </c>
      <c r="I34" s="20">
        <v>4157.0600868871988</v>
      </c>
      <c r="J34" s="20">
        <v>3585.662946007928</v>
      </c>
      <c r="K34" s="20">
        <v>3184.7305605036431</v>
      </c>
      <c r="L34" s="20">
        <v>3128.7853434987574</v>
      </c>
      <c r="M34" s="20">
        <v>2990.2549578392986</v>
      </c>
      <c r="N34" s="20">
        <v>2491.2280750349419</v>
      </c>
      <c r="O34" s="20">
        <v>2571.4121584441627</v>
      </c>
      <c r="P34" s="20">
        <v>2659.3763555456453</v>
      </c>
      <c r="Q34" s="20">
        <v>2380.2274911237228</v>
      </c>
      <c r="R34" s="20">
        <v>2969.1706291637179</v>
      </c>
      <c r="S34" s="20">
        <v>4750.7959831717326</v>
      </c>
      <c r="T34" s="20">
        <v>4372.9515762561787</v>
      </c>
      <c r="U34" s="20">
        <v>4749.191841899652</v>
      </c>
      <c r="V34" s="20">
        <v>4902.9623492828559</v>
      </c>
      <c r="W34" s="20">
        <v>4023.0700730420781</v>
      </c>
      <c r="X34" s="20">
        <v>2781.4176259964329</v>
      </c>
    </row>
    <row r="35" spans="1:24" ht="15.75" x14ac:dyDescent="0.25">
      <c r="A35" s="8"/>
      <c r="B35" s="25"/>
      <c r="C35" s="26"/>
      <c r="D35" s="26"/>
      <c r="E35" s="26"/>
      <c r="F35" s="20" t="s">
        <v>162</v>
      </c>
      <c r="G35" s="20" t="s">
        <v>162</v>
      </c>
      <c r="H35" s="20" t="s">
        <v>162</v>
      </c>
      <c r="I35" s="20"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20">
        <v>2761.5446225167998</v>
      </c>
      <c r="G36" s="20">
        <v>4842.206705013853</v>
      </c>
      <c r="H36" s="20">
        <v>4334.114140121359</v>
      </c>
      <c r="I36" s="20">
        <v>3922.7081666672457</v>
      </c>
      <c r="J36" s="20">
        <v>3371.4126735877389</v>
      </c>
      <c r="K36" s="20">
        <v>2999.3686682607672</v>
      </c>
      <c r="L36" s="20">
        <v>2953.6891210017116</v>
      </c>
      <c r="M36" s="20">
        <v>2829.6874942426084</v>
      </c>
      <c r="N36" s="20">
        <v>2357.7108304787598</v>
      </c>
      <c r="O36" s="20">
        <v>2433.9884285458406</v>
      </c>
      <c r="P36" s="20">
        <v>2522.4882502811511</v>
      </c>
      <c r="Q36" s="20">
        <v>2252.1255426330481</v>
      </c>
      <c r="R36" s="20">
        <v>2799.763790008813</v>
      </c>
      <c r="S36" s="20">
        <v>4484.8828807097834</v>
      </c>
      <c r="T36" s="20">
        <v>4130.7225728780395</v>
      </c>
      <c r="U36" s="20">
        <v>4483.0177884944878</v>
      </c>
      <c r="V36" s="20">
        <v>4619.7194547998333</v>
      </c>
      <c r="W36" s="20">
        <v>3780.9895327028707</v>
      </c>
      <c r="X36" s="20">
        <v>2596.4935172756173</v>
      </c>
    </row>
    <row r="37" spans="1:24" ht="15.75" x14ac:dyDescent="0.25">
      <c r="A37" s="10"/>
      <c r="B37" s="43"/>
      <c r="C37" s="25"/>
      <c r="D37" s="9"/>
      <c r="E37" s="9"/>
      <c r="F37" s="20" t="s">
        <v>162</v>
      </c>
      <c r="G37" s="20" t="s">
        <v>162</v>
      </c>
      <c r="H37" s="20" t="s">
        <v>162</v>
      </c>
      <c r="I37" s="20"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20">
        <v>188.1717995962976</v>
      </c>
      <c r="G38" s="20">
        <v>365.32552027772903</v>
      </c>
      <c r="H38" s="20">
        <v>327.36170719625687</v>
      </c>
      <c r="I38" s="20">
        <v>308.5999263728998</v>
      </c>
      <c r="J38" s="20">
        <v>272.18602082935536</v>
      </c>
      <c r="K38" s="20">
        <v>236.41061806107058</v>
      </c>
      <c r="L38" s="20">
        <v>217.651521834183</v>
      </c>
      <c r="M38" s="20">
        <v>192.71334726733858</v>
      </c>
      <c r="N38" s="20">
        <v>156.34791337009727</v>
      </c>
      <c r="O38" s="20">
        <v>158.22674429683511</v>
      </c>
      <c r="P38" s="20">
        <v>164.70625182587963</v>
      </c>
      <c r="Q38" s="20">
        <v>158.00369509458864</v>
      </c>
      <c r="R38" s="20">
        <v>194.03031528069764</v>
      </c>
      <c r="S38" s="20">
        <v>288.62667420624246</v>
      </c>
      <c r="T38" s="20">
        <v>273.05064471393047</v>
      </c>
      <c r="U38" s="20">
        <v>304.71437662551091</v>
      </c>
      <c r="V38" s="20">
        <v>334.77827113757098</v>
      </c>
      <c r="W38" s="20">
        <v>277.46048685132985</v>
      </c>
      <c r="X38" s="20">
        <v>198.45540571265849</v>
      </c>
    </row>
    <row r="39" spans="1:24" ht="15.75" x14ac:dyDescent="0.25">
      <c r="A39" s="4" t="s">
        <v>37</v>
      </c>
      <c r="B39" s="4"/>
      <c r="C39" s="40" t="s">
        <v>166</v>
      </c>
      <c r="D39" s="2"/>
      <c r="E39" s="2"/>
      <c r="F39" s="20">
        <v>382.3660805515301</v>
      </c>
      <c r="G39" s="20">
        <v>681.84968339157354</v>
      </c>
      <c r="H39" s="20">
        <v>634.16252344990937</v>
      </c>
      <c r="I39" s="20">
        <v>578.57625083135747</v>
      </c>
      <c r="J39" s="20">
        <v>506.20367640639518</v>
      </c>
      <c r="K39" s="20">
        <v>456.11097178611078</v>
      </c>
      <c r="L39" s="20">
        <v>434.14834648641823</v>
      </c>
      <c r="M39" s="20">
        <v>397.25073653531007</v>
      </c>
      <c r="N39" s="20">
        <v>327.71067948469374</v>
      </c>
      <c r="O39" s="20">
        <v>347.8756177026595</v>
      </c>
      <c r="P39" s="20">
        <v>369.2794102677554</v>
      </c>
      <c r="Q39" s="20">
        <v>346.51206320524506</v>
      </c>
      <c r="R39" s="20">
        <v>433.73732243259934</v>
      </c>
      <c r="S39" s="20">
        <v>669.3728155967915</v>
      </c>
      <c r="T39" s="20">
        <v>612.25449367783312</v>
      </c>
      <c r="U39" s="20">
        <v>676.51706953537177</v>
      </c>
      <c r="V39" s="20">
        <v>704.64724686442946</v>
      </c>
      <c r="W39" s="20">
        <v>577.4369448116604</v>
      </c>
      <c r="X39" s="20">
        <v>369.64802972255569</v>
      </c>
    </row>
    <row r="40" spans="1:24" ht="15.75" x14ac:dyDescent="0.25">
      <c r="A40" s="4" t="s">
        <v>38</v>
      </c>
      <c r="B40" s="4"/>
      <c r="C40" s="40" t="s">
        <v>39</v>
      </c>
      <c r="D40" s="2"/>
      <c r="E40" s="2"/>
      <c r="F40" s="20">
        <v>316.13888502733954</v>
      </c>
      <c r="G40" s="20">
        <v>589.35532460354352</v>
      </c>
      <c r="H40" s="20">
        <v>533.65638296248858</v>
      </c>
      <c r="I40" s="20">
        <v>473.35789347965522</v>
      </c>
      <c r="J40" s="20">
        <v>413.22668929608955</v>
      </c>
      <c r="K40" s="20">
        <v>364.2350110403886</v>
      </c>
      <c r="L40" s="20">
        <v>339.5138475022444</v>
      </c>
      <c r="M40" s="20">
        <v>311.29755732400059</v>
      </c>
      <c r="N40" s="20">
        <v>251.26060758119092</v>
      </c>
      <c r="O40" s="20">
        <v>267.57271195446179</v>
      </c>
      <c r="P40" s="20">
        <v>284.84091718844945</v>
      </c>
      <c r="Q40" s="20">
        <v>258.91336197813274</v>
      </c>
      <c r="R40" s="20">
        <v>333.31395829243087</v>
      </c>
      <c r="S40" s="20">
        <v>530.64650107859245</v>
      </c>
      <c r="T40" s="20">
        <v>499.74321292766507</v>
      </c>
      <c r="U40" s="20">
        <v>554.62388813329198</v>
      </c>
      <c r="V40" s="20">
        <v>595.41078242144806</v>
      </c>
      <c r="W40" s="20">
        <v>501.79952189904913</v>
      </c>
      <c r="X40" s="20">
        <v>361.20406281424346</v>
      </c>
    </row>
    <row r="41" spans="1:24" ht="15.75" x14ac:dyDescent="0.25">
      <c r="A41" s="4" t="s">
        <v>40</v>
      </c>
      <c r="B41" s="4"/>
      <c r="C41" s="40" t="s">
        <v>41</v>
      </c>
      <c r="D41" s="2"/>
      <c r="E41" s="2"/>
      <c r="F41" s="20">
        <v>196.03017419135503</v>
      </c>
      <c r="G41" s="20">
        <v>330.09676569751758</v>
      </c>
      <c r="H41" s="20">
        <v>310.10405476904594</v>
      </c>
      <c r="I41" s="20">
        <v>295.30475917129371</v>
      </c>
      <c r="J41" s="20">
        <v>270.25578207153308</v>
      </c>
      <c r="K41" s="20">
        <v>241.06570920544385</v>
      </c>
      <c r="L41" s="20">
        <v>226.03180553239926</v>
      </c>
      <c r="M41" s="20">
        <v>219.962184212149</v>
      </c>
      <c r="N41" s="20">
        <v>183.02719449906959</v>
      </c>
      <c r="O41" s="20">
        <v>192.43902944659933</v>
      </c>
      <c r="P41" s="20">
        <v>201.65978441651745</v>
      </c>
      <c r="Q41" s="20">
        <v>180.64126813092219</v>
      </c>
      <c r="R41" s="20">
        <v>235.59970030868971</v>
      </c>
      <c r="S41" s="20">
        <v>380.94945370105381</v>
      </c>
      <c r="T41" s="20">
        <v>338.53698226606764</v>
      </c>
      <c r="U41" s="20">
        <v>370.47550554565055</v>
      </c>
      <c r="V41" s="20">
        <v>384.91619194733897</v>
      </c>
      <c r="W41" s="20">
        <v>308.87060529309048</v>
      </c>
      <c r="X41" s="20">
        <v>213.78725312239936</v>
      </c>
    </row>
    <row r="42" spans="1:24" ht="15.75" x14ac:dyDescent="0.25">
      <c r="A42" s="4" t="s">
        <v>42</v>
      </c>
      <c r="B42" s="4"/>
      <c r="C42" s="40" t="s">
        <v>43</v>
      </c>
      <c r="D42" s="2"/>
      <c r="E42" s="2"/>
      <c r="F42" s="20">
        <v>301.35150000945714</v>
      </c>
      <c r="G42" s="20">
        <v>540.3493899877185</v>
      </c>
      <c r="H42" s="20">
        <v>501.60179259317812</v>
      </c>
      <c r="I42" s="20">
        <v>480.4345512012622</v>
      </c>
      <c r="J42" s="20">
        <v>438.39947689771742</v>
      </c>
      <c r="K42" s="20">
        <v>390.1939711531208</v>
      </c>
      <c r="L42" s="20">
        <v>377.37057517900666</v>
      </c>
      <c r="M42" s="20">
        <v>372.39645147644535</v>
      </c>
      <c r="N42" s="20">
        <v>310.54171614967589</v>
      </c>
      <c r="O42" s="20">
        <v>339.56980279408941</v>
      </c>
      <c r="P42" s="20">
        <v>357.02796189624581</v>
      </c>
      <c r="Q42" s="20">
        <v>325.51282242811675</v>
      </c>
      <c r="R42" s="20">
        <v>394.06736461995797</v>
      </c>
      <c r="S42" s="20">
        <v>616.31267756534999</v>
      </c>
      <c r="T42" s="20">
        <v>553.44515632920002</v>
      </c>
      <c r="U42" s="20">
        <v>584.70838483830562</v>
      </c>
      <c r="V42" s="20">
        <v>591.80413489470811</v>
      </c>
      <c r="W42" s="20">
        <v>500.06406504906249</v>
      </c>
      <c r="X42" s="20">
        <v>350.80403515463343</v>
      </c>
    </row>
    <row r="43" spans="1:24" ht="15.75" x14ac:dyDescent="0.25">
      <c r="A43" s="4" t="s">
        <v>44</v>
      </c>
      <c r="B43" s="4"/>
      <c r="C43" s="40" t="s">
        <v>167</v>
      </c>
      <c r="D43" s="2"/>
      <c r="E43" s="2"/>
      <c r="F43" s="20">
        <v>239.42000996270787</v>
      </c>
      <c r="G43" s="20">
        <v>402.53996030338544</v>
      </c>
      <c r="H43" s="20">
        <v>343.29253014231142</v>
      </c>
      <c r="I43" s="20">
        <v>298.5558101628996</v>
      </c>
      <c r="J43" s="20">
        <v>252.08084980049932</v>
      </c>
      <c r="K43" s="20">
        <v>220.1859804907848</v>
      </c>
      <c r="L43" s="20">
        <v>226.71717378340352</v>
      </c>
      <c r="M43" s="20">
        <v>221.43734321766351</v>
      </c>
      <c r="N43" s="20">
        <v>190.75428151281159</v>
      </c>
      <c r="O43" s="20">
        <v>199.38023757626323</v>
      </c>
      <c r="P43" s="20">
        <v>209.66384968878103</v>
      </c>
      <c r="Q43" s="20">
        <v>187.74190979827239</v>
      </c>
      <c r="R43" s="20">
        <v>246.0008594010587</v>
      </c>
      <c r="S43" s="20">
        <v>408.73989611149381</v>
      </c>
      <c r="T43" s="20">
        <v>372.66206311389726</v>
      </c>
      <c r="U43" s="20">
        <v>397.93221755369007</v>
      </c>
      <c r="V43" s="20">
        <v>406.02406457507863</v>
      </c>
      <c r="W43" s="20">
        <v>326.06998689853248</v>
      </c>
      <c r="X43" s="20">
        <v>211.25735962097727</v>
      </c>
    </row>
    <row r="44" spans="1:24" ht="15.75" x14ac:dyDescent="0.25">
      <c r="A44" s="4" t="s">
        <v>45</v>
      </c>
      <c r="B44" s="4"/>
      <c r="C44" s="40" t="s">
        <v>46</v>
      </c>
      <c r="D44" s="2"/>
      <c r="E44" s="2"/>
      <c r="F44" s="20">
        <v>587.22951008932421</v>
      </c>
      <c r="G44" s="20">
        <v>1046.4998117832968</v>
      </c>
      <c r="H44" s="20">
        <v>932.12956686134828</v>
      </c>
      <c r="I44" s="20">
        <v>831.40513079885181</v>
      </c>
      <c r="J44" s="20">
        <v>683.40889545014602</v>
      </c>
      <c r="K44" s="20">
        <v>622.79753637905378</v>
      </c>
      <c r="L44" s="20">
        <v>654.97655757519749</v>
      </c>
      <c r="M44" s="20">
        <v>646.62862579264356</v>
      </c>
      <c r="N44" s="20">
        <v>552.36773116305619</v>
      </c>
      <c r="O44" s="20">
        <v>529.94306455003243</v>
      </c>
      <c r="P44" s="20">
        <v>525.98155659960366</v>
      </c>
      <c r="Q44" s="20">
        <v>444.78808159757284</v>
      </c>
      <c r="R44" s="20">
        <v>475.73292630185239</v>
      </c>
      <c r="S44" s="20">
        <v>752.24462595440662</v>
      </c>
      <c r="T44" s="20">
        <v>740.8950028622894</v>
      </c>
      <c r="U44" s="20">
        <v>808.19340224028008</v>
      </c>
      <c r="V44" s="20">
        <v>801.09164209678556</v>
      </c>
      <c r="W44" s="20">
        <v>657.52202105653623</v>
      </c>
      <c r="X44" s="20">
        <v>474.76931874686903</v>
      </c>
    </row>
    <row r="45" spans="1:24" ht="15.75" x14ac:dyDescent="0.25">
      <c r="A45" s="4" t="s">
        <v>47</v>
      </c>
      <c r="B45" s="4"/>
      <c r="C45" s="40" t="s">
        <v>168</v>
      </c>
      <c r="D45" s="2"/>
      <c r="E45" s="2"/>
      <c r="F45" s="20">
        <v>316.79395522335926</v>
      </c>
      <c r="G45" s="20">
        <v>510.95396854368897</v>
      </c>
      <c r="H45" s="20">
        <v>427.69468445187738</v>
      </c>
      <c r="I45" s="20">
        <v>374.47173064182601</v>
      </c>
      <c r="J45" s="20">
        <v>307.4840213117775</v>
      </c>
      <c r="K45" s="20">
        <v>270.05790962598445</v>
      </c>
      <c r="L45" s="20">
        <v>288.08725846369737</v>
      </c>
      <c r="M45" s="20">
        <v>290.83868739868586</v>
      </c>
      <c r="N45" s="20">
        <v>242.90193400287589</v>
      </c>
      <c r="O45" s="20">
        <v>251.67049572721581</v>
      </c>
      <c r="P45" s="20">
        <v>257.59203704174109</v>
      </c>
      <c r="Q45" s="20">
        <v>220.77805711347514</v>
      </c>
      <c r="R45" s="20">
        <v>300.94932708195398</v>
      </c>
      <c r="S45" s="20">
        <v>523.56594729819665</v>
      </c>
      <c r="T45" s="20">
        <v>461.00996504203226</v>
      </c>
      <c r="U45" s="20">
        <v>483.58203036415603</v>
      </c>
      <c r="V45" s="20">
        <v>491.91761617669368</v>
      </c>
      <c r="W45" s="20">
        <v>384.94183942391334</v>
      </c>
      <c r="X45" s="20">
        <v>256.84182926830516</v>
      </c>
    </row>
    <row r="46" spans="1:24" ht="15.75" x14ac:dyDescent="0.25">
      <c r="A46" s="4" t="s">
        <v>48</v>
      </c>
      <c r="B46" s="4"/>
      <c r="C46" s="40" t="s">
        <v>169</v>
      </c>
      <c r="D46" s="2"/>
      <c r="E46" s="2"/>
      <c r="F46" s="20">
        <v>234.04270786542901</v>
      </c>
      <c r="G46" s="20">
        <v>375.2362804253994</v>
      </c>
      <c r="H46" s="20">
        <v>324.11089769494259</v>
      </c>
      <c r="I46" s="20">
        <v>282.0021140072003</v>
      </c>
      <c r="J46" s="20">
        <v>228.16726152422478</v>
      </c>
      <c r="K46" s="20">
        <v>198.31096051880962</v>
      </c>
      <c r="L46" s="20">
        <v>189.19203464516175</v>
      </c>
      <c r="M46" s="20">
        <v>177.16256101837226</v>
      </c>
      <c r="N46" s="20">
        <v>142.79877271528835</v>
      </c>
      <c r="O46" s="20">
        <v>147.31072449768351</v>
      </c>
      <c r="P46" s="20">
        <v>151.73648135617776</v>
      </c>
      <c r="Q46" s="20">
        <v>129.23428328672225</v>
      </c>
      <c r="R46" s="20">
        <v>186.33201628957272</v>
      </c>
      <c r="S46" s="20">
        <v>314.42428919765564</v>
      </c>
      <c r="T46" s="20">
        <v>279.12505194512499</v>
      </c>
      <c r="U46" s="20">
        <v>302.27091365823054</v>
      </c>
      <c r="V46" s="20">
        <v>309.12950468578049</v>
      </c>
      <c r="W46" s="20">
        <v>246.82406141969659</v>
      </c>
      <c r="X46" s="20">
        <v>159.72622311297573</v>
      </c>
    </row>
    <row r="47" spans="1:24" ht="15.75" x14ac:dyDescent="0.25">
      <c r="A47" s="10"/>
      <c r="B47" s="43"/>
      <c r="C47" s="2"/>
      <c r="D47" s="9"/>
      <c r="E47" s="9"/>
      <c r="F47" s="20" t="s">
        <v>162</v>
      </c>
      <c r="G47" s="20" t="s">
        <v>162</v>
      </c>
      <c r="H47" s="20" t="s">
        <v>162</v>
      </c>
      <c r="I47" s="20"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20">
        <v>160.37577581858508</v>
      </c>
      <c r="G48" s="20">
        <v>290.64833322601123</v>
      </c>
      <c r="H48" s="20">
        <v>265.83673889631797</v>
      </c>
      <c r="I48" s="20">
        <v>234.35192021995363</v>
      </c>
      <c r="J48" s="20">
        <v>214.25027242018925</v>
      </c>
      <c r="K48" s="20">
        <v>185.36189224287611</v>
      </c>
      <c r="L48" s="20">
        <v>175.09622249704569</v>
      </c>
      <c r="M48" s="20">
        <v>160.56746359668986</v>
      </c>
      <c r="N48" s="20">
        <v>133.51724455618228</v>
      </c>
      <c r="O48" s="20">
        <v>137.42372989832222</v>
      </c>
      <c r="P48" s="20">
        <v>136.88810526449424</v>
      </c>
      <c r="Q48" s="20">
        <v>128.10194849067474</v>
      </c>
      <c r="R48" s="20">
        <v>169.40683915490473</v>
      </c>
      <c r="S48" s="20">
        <v>265.91310246194939</v>
      </c>
      <c r="T48" s="20">
        <v>242.22900337813866</v>
      </c>
      <c r="U48" s="20">
        <v>266.17405340516439</v>
      </c>
      <c r="V48" s="20">
        <v>283.24289448302227</v>
      </c>
      <c r="W48" s="20">
        <v>242.08054033920732</v>
      </c>
      <c r="X48" s="20">
        <v>184.92410872081561</v>
      </c>
    </row>
    <row r="49" spans="1:24" ht="15.75" x14ac:dyDescent="0.25">
      <c r="A49" s="4">
        <v>923</v>
      </c>
      <c r="B49" s="1"/>
      <c r="C49" s="40" t="s">
        <v>50</v>
      </c>
      <c r="D49" s="2"/>
      <c r="E49" s="2"/>
      <c r="F49" s="20">
        <v>300.84692292745069</v>
      </c>
      <c r="G49" s="20">
        <v>559.09954076921099</v>
      </c>
      <c r="H49" s="20">
        <v>519.83415745787454</v>
      </c>
      <c r="I49" s="20">
        <v>478.89916067329523</v>
      </c>
      <c r="J49" s="20">
        <v>426.82909956391603</v>
      </c>
      <c r="K49" s="20">
        <v>388.44092139423378</v>
      </c>
      <c r="L49" s="20">
        <v>377.52687623329257</v>
      </c>
      <c r="M49" s="20">
        <v>361.07448640335548</v>
      </c>
      <c r="N49" s="20">
        <v>307.20006045005715</v>
      </c>
      <c r="O49" s="20">
        <v>282.88182703047488</v>
      </c>
      <c r="P49" s="20">
        <v>274.17330921357416</v>
      </c>
      <c r="Q49" s="20">
        <v>238.1963488267788</v>
      </c>
      <c r="R49" s="20">
        <v>286.32043517074635</v>
      </c>
      <c r="S49" s="20">
        <v>452.30956132225054</v>
      </c>
      <c r="T49" s="20">
        <v>462.40245548299839</v>
      </c>
      <c r="U49" s="20">
        <v>490.06697197639954</v>
      </c>
      <c r="V49" s="20">
        <v>499.45212138777009</v>
      </c>
      <c r="W49" s="20">
        <v>418.553863871018</v>
      </c>
      <c r="X49" s="20">
        <v>313.69502613853467</v>
      </c>
    </row>
    <row r="50" spans="1:24" ht="15.75" x14ac:dyDescent="0.25">
      <c r="A50" s="73"/>
      <c r="B50" s="73"/>
      <c r="C50" s="69" t="s">
        <v>51</v>
      </c>
      <c r="D50" s="69"/>
      <c r="E50" s="69"/>
      <c r="F50" s="70"/>
      <c r="G50" s="70"/>
      <c r="H50" s="70"/>
      <c r="I50" s="70"/>
      <c r="J50" s="71"/>
      <c r="K50" s="71"/>
      <c r="L50" s="71"/>
      <c r="M50" s="71"/>
      <c r="N50" s="71"/>
      <c r="O50" s="71"/>
      <c r="P50" s="71"/>
      <c r="Q50" s="71"/>
      <c r="R50" s="71"/>
      <c r="S50" s="71"/>
      <c r="T50" s="71"/>
      <c r="U50" s="71"/>
      <c r="V50" s="71"/>
      <c r="W50" s="71"/>
      <c r="X50" s="71"/>
    </row>
  </sheetData>
  <mergeCells count="2">
    <mergeCell ref="A1:E1"/>
    <mergeCell ref="A26:E26"/>
  </mergeCells>
  <conditionalFormatting sqref="F6:V6">
    <cfRule type="cellIs" dxfId="140" priority="14" stopIfTrue="1" operator="equal">
      <formula>TRUE</formula>
    </cfRule>
    <cfRule type="cellIs" dxfId="139" priority="15" stopIfTrue="1" operator="equal">
      <formula>FALSE</formula>
    </cfRule>
  </conditionalFormatting>
  <conditionalFormatting sqref="L4:X4">
    <cfRule type="cellIs" dxfId="138" priority="18" stopIfTrue="1" operator="equal">
      <formula>TRUE</formula>
    </cfRule>
    <cfRule type="cellIs" dxfId="137" priority="19" stopIfTrue="1" operator="notEqual">
      <formula>TRUE</formula>
    </cfRule>
  </conditionalFormatting>
  <conditionalFormatting sqref="F2:X2">
    <cfRule type="cellIs" dxfId="136" priority="20" stopIfTrue="1" operator="equal">
      <formula>FALSE</formula>
    </cfRule>
  </conditionalFormatting>
  <conditionalFormatting sqref="W6:X6">
    <cfRule type="cellIs" dxfId="135" priority="12" stopIfTrue="1" operator="equal">
      <formula>TRUE</formula>
    </cfRule>
    <cfRule type="cellIs" dxfId="134" priority="13" stopIfTrue="1" operator="equal">
      <formula>FALSE</formula>
    </cfRule>
  </conditionalFormatting>
  <conditionalFormatting sqref="F27:X27">
    <cfRule type="cellIs" dxfId="133" priority="11" stopIfTrue="1" operator="equal">
      <formula>FALSE</formula>
    </cfRule>
  </conditionalFormatting>
  <conditionalFormatting sqref="J31:X31">
    <cfRule type="cellIs" dxfId="132" priority="3" stopIfTrue="1" operator="equal">
      <formula>TRUE</formula>
    </cfRule>
    <cfRule type="cellIs" dxfId="131" priority="4" stopIfTrue="1" operator="equal">
      <formula>FALSE</formula>
    </cfRule>
  </conditionalFormatting>
  <conditionalFormatting sqref="F31:I31">
    <cfRule type="cellIs" dxfId="130" priority="1" stopIfTrue="1" operator="equal">
      <formula>TRUE</formula>
    </cfRule>
    <cfRule type="cellIs" dxfId="129" priority="2" stopIfTrue="1" operator="equal">
      <formula>FALSE</formula>
    </cfRule>
  </conditionalFormatting>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F1" sqref="F1"/>
    </sheetView>
  </sheetViews>
  <sheetFormatPr defaultRowHeight="15" x14ac:dyDescent="0.2"/>
  <cols>
    <col min="1" max="4" width="8.88671875" style="30"/>
    <col min="5" max="5" width="23" style="30" customWidth="1"/>
    <col min="6" max="16384" width="8.88671875" style="30"/>
  </cols>
  <sheetData>
    <row r="1" spans="1:24" s="2" customFormat="1" ht="39" customHeight="1" x14ac:dyDescent="0.25">
      <c r="A1" s="1" t="s">
        <v>73</v>
      </c>
      <c r="B1" s="1"/>
      <c r="G1" s="4"/>
      <c r="H1" s="4"/>
    </row>
    <row r="2" spans="1:24" s="5" customFormat="1" ht="31.5" customHeight="1" x14ac:dyDescent="0.2">
      <c r="A2" s="79" t="s">
        <v>2</v>
      </c>
      <c r="B2" s="8"/>
      <c r="C2" s="9"/>
      <c r="D2" s="9"/>
      <c r="E2" s="9"/>
      <c r="F2" s="9"/>
      <c r="G2" s="9"/>
      <c r="H2" s="9"/>
      <c r="I2" s="9"/>
      <c r="J2" s="9"/>
      <c r="K2" s="9"/>
      <c r="L2" s="9"/>
      <c r="M2" s="9"/>
      <c r="N2" s="9"/>
      <c r="O2" s="9"/>
      <c r="P2" s="9"/>
      <c r="Q2" s="9"/>
      <c r="R2" s="9"/>
      <c r="S2" s="9"/>
      <c r="T2" s="9"/>
      <c r="U2" s="9"/>
      <c r="V2" s="9"/>
      <c r="W2" s="9"/>
      <c r="X2" s="9"/>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20">
        <f t="shared" ref="F5:X5" si="0">F11+F23+F24+F7</f>
        <v>32.725000000000001</v>
      </c>
      <c r="G5" s="20">
        <f t="shared" si="0"/>
        <v>35.762999999999998</v>
      </c>
      <c r="H5" s="20">
        <f t="shared" si="0"/>
        <v>38.264000000000003</v>
      </c>
      <c r="I5" s="20">
        <f t="shared" si="0"/>
        <v>38.268000000000001</v>
      </c>
      <c r="J5" s="20">
        <f t="shared" si="0"/>
        <v>44.713000000000001</v>
      </c>
      <c r="K5" s="20">
        <f t="shared" si="0"/>
        <v>55.794706500000004</v>
      </c>
      <c r="L5" s="20">
        <f t="shared" si="0"/>
        <v>68.73589613</v>
      </c>
      <c r="M5" s="20">
        <f t="shared" si="0"/>
        <v>127.61983736719999</v>
      </c>
      <c r="N5" s="20">
        <f t="shared" si="0"/>
        <v>149.76499999999999</v>
      </c>
      <c r="O5" s="20">
        <f t="shared" si="0"/>
        <v>163.62538309999999</v>
      </c>
      <c r="P5" s="20">
        <f t="shared" si="0"/>
        <v>175.38975154999997</v>
      </c>
      <c r="Q5" s="20">
        <f t="shared" si="0"/>
        <v>246.68661228606564</v>
      </c>
      <c r="R5" s="20">
        <f t="shared" si="0"/>
        <v>320.89652102000002</v>
      </c>
      <c r="S5" s="20">
        <f t="shared" si="0"/>
        <v>344.51753750999995</v>
      </c>
      <c r="T5" s="20">
        <f t="shared" si="0"/>
        <v>343.25488572749998</v>
      </c>
      <c r="U5" s="20">
        <f t="shared" si="0"/>
        <v>365.53661895000005</v>
      </c>
      <c r="V5" s="20">
        <f t="shared" si="0"/>
        <v>395.7725847000001</v>
      </c>
      <c r="W5" s="20">
        <f t="shared" si="0"/>
        <v>399.99203899000003</v>
      </c>
      <c r="X5" s="20">
        <f t="shared" si="0"/>
        <v>416.55604172000011</v>
      </c>
    </row>
    <row r="6" spans="1:24" s="5" customFormat="1" ht="15.75" x14ac:dyDescent="0.25">
      <c r="A6" s="94"/>
      <c r="B6" s="17"/>
      <c r="C6" s="18"/>
      <c r="D6" s="18"/>
      <c r="E6" s="18"/>
      <c r="F6" s="64"/>
      <c r="G6" s="64"/>
      <c r="H6" s="64"/>
      <c r="I6" s="64"/>
      <c r="J6" s="64"/>
      <c r="K6" s="64"/>
      <c r="L6" s="64"/>
      <c r="M6" s="64"/>
      <c r="N6" s="64"/>
      <c r="O6" s="64"/>
      <c r="P6" s="64"/>
      <c r="Q6" s="64"/>
      <c r="R6" s="64"/>
      <c r="S6" s="64"/>
      <c r="T6" s="64"/>
      <c r="U6" s="64"/>
      <c r="V6" s="64"/>
      <c r="W6" s="64"/>
      <c r="X6" s="64"/>
    </row>
    <row r="7" spans="1:24" s="5" customFormat="1" ht="15.75" x14ac:dyDescent="0.25">
      <c r="A7" s="4"/>
      <c r="B7" s="4"/>
      <c r="C7" s="2" t="s">
        <v>33</v>
      </c>
      <c r="D7" s="2"/>
      <c r="E7" s="2"/>
      <c r="F7" s="23">
        <v>0</v>
      </c>
      <c r="G7" s="23">
        <v>0</v>
      </c>
      <c r="H7" s="23">
        <v>0</v>
      </c>
      <c r="I7" s="23">
        <v>0</v>
      </c>
      <c r="J7" s="23">
        <v>0</v>
      </c>
      <c r="K7" s="23">
        <v>7.8656467714862011E-2</v>
      </c>
      <c r="L7" s="23">
        <v>0</v>
      </c>
      <c r="M7" s="23">
        <v>0.20169514325981064</v>
      </c>
      <c r="N7" s="23">
        <f>'2004-05'!$AD7</f>
        <v>0.396859609744526</v>
      </c>
      <c r="O7" s="23">
        <f>'2005-06'!$AD7</f>
        <v>0.15751713584208893</v>
      </c>
      <c r="P7" s="23">
        <f>'2006-07'!$AD7</f>
        <v>0.34111181341117669</v>
      </c>
      <c r="Q7" s="23">
        <f>'2007-08'!$AD7</f>
        <v>0.23839552359959709</v>
      </c>
      <c r="R7" s="23">
        <f>'2008-09'!$AD7</f>
        <v>0.52250275119254741</v>
      </c>
      <c r="S7" s="23">
        <f>'2009-10'!AD7</f>
        <v>0.66284090081898506</v>
      </c>
      <c r="T7" s="23">
        <f>'2010-11'!AD7</f>
        <v>0.6652748678981012</v>
      </c>
      <c r="U7" s="23">
        <f>'2011-12'!AD7</f>
        <v>0.75069662602879517</v>
      </c>
      <c r="V7" s="23">
        <f>'2012-13'!AD7</f>
        <v>1.1475476103870772</v>
      </c>
      <c r="W7" s="23">
        <f>'2013-14'!AD7</f>
        <v>1.3909613635294471</v>
      </c>
      <c r="X7" s="23">
        <f>'2014-15'!AD7</f>
        <v>0.86749760745730109</v>
      </c>
    </row>
    <row r="8" spans="1:24" s="5" customFormat="1" ht="15.75" x14ac:dyDescent="0.25">
      <c r="A8" s="8"/>
      <c r="B8" s="25"/>
      <c r="C8" s="18"/>
      <c r="D8" s="26"/>
      <c r="E8" s="26"/>
      <c r="F8" s="20"/>
      <c r="G8" s="20"/>
      <c r="H8" s="20"/>
      <c r="I8" s="20"/>
      <c r="J8" s="20"/>
      <c r="K8" s="20"/>
      <c r="L8" s="20"/>
      <c r="M8" s="20"/>
      <c r="N8" s="20"/>
      <c r="O8" s="20"/>
      <c r="P8" s="20"/>
      <c r="Q8" s="20"/>
      <c r="R8" s="20"/>
      <c r="S8" s="20"/>
      <c r="T8" s="20"/>
      <c r="U8" s="20"/>
      <c r="V8" s="20"/>
      <c r="W8" s="20"/>
      <c r="X8" s="20"/>
    </row>
    <row r="9" spans="1:24" s="5" customFormat="1" ht="15.75" x14ac:dyDescent="0.25">
      <c r="A9" s="94">
        <v>941</v>
      </c>
      <c r="B9" s="17"/>
      <c r="C9" s="18" t="s">
        <v>34</v>
      </c>
      <c r="D9" s="18"/>
      <c r="E9" s="18"/>
      <c r="F9" s="20">
        <f t="shared" ref="F9:X9" si="1">F11+F23</f>
        <v>30.119376869390056</v>
      </c>
      <c r="G9" s="20">
        <f t="shared" si="1"/>
        <v>32.850720956641808</v>
      </c>
      <c r="H9" s="20">
        <f t="shared" si="1"/>
        <v>34.982976075335131</v>
      </c>
      <c r="I9" s="20">
        <f t="shared" si="1"/>
        <v>34.848011661270114</v>
      </c>
      <c r="J9" s="20">
        <f t="shared" si="1"/>
        <v>40.836629842273567</v>
      </c>
      <c r="K9" s="20">
        <f t="shared" si="1"/>
        <v>51.857836479261927</v>
      </c>
      <c r="L9" s="20">
        <f t="shared" si="1"/>
        <v>63.361025794559922</v>
      </c>
      <c r="M9" s="20">
        <f t="shared" si="1"/>
        <v>117.79070087184813</v>
      </c>
      <c r="N9" s="20">
        <f t="shared" si="1"/>
        <v>137.79613279935879</v>
      </c>
      <c r="O9" s="20">
        <f t="shared" si="1"/>
        <v>150.60319292627909</v>
      </c>
      <c r="P9" s="20">
        <f t="shared" si="1"/>
        <v>160.85873073071716</v>
      </c>
      <c r="Q9" s="20">
        <f t="shared" si="1"/>
        <v>225.51803345602977</v>
      </c>
      <c r="R9" s="20">
        <f t="shared" si="1"/>
        <v>296.86211137864842</v>
      </c>
      <c r="S9" s="20">
        <f t="shared" si="1"/>
        <v>316.32190047178705</v>
      </c>
      <c r="T9" s="20">
        <f t="shared" si="1"/>
        <v>317.05712361326675</v>
      </c>
      <c r="U9" s="20">
        <f t="shared" si="1"/>
        <v>340.82529953470123</v>
      </c>
      <c r="V9" s="20">
        <f t="shared" si="1"/>
        <v>367.90738583050359</v>
      </c>
      <c r="W9" s="20">
        <f t="shared" si="1"/>
        <v>371.54398184192695</v>
      </c>
      <c r="X9" s="20">
        <f t="shared" si="1"/>
        <v>385.62245067012162</v>
      </c>
    </row>
    <row r="10" spans="1:24" s="5" customFormat="1" ht="15.75" x14ac:dyDescent="0.25">
      <c r="A10" s="8"/>
      <c r="B10" s="25"/>
      <c r="C10" s="26"/>
      <c r="D10" s="26"/>
      <c r="E10" s="26"/>
      <c r="F10" s="20"/>
      <c r="G10" s="20"/>
      <c r="H10" s="20"/>
      <c r="I10" s="20"/>
      <c r="J10" s="20"/>
      <c r="K10" s="20"/>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20">
        <v>28.576989977569976</v>
      </c>
      <c r="G11" s="20">
        <v>31.103222044058228</v>
      </c>
      <c r="H11" s="20">
        <v>32.948719703454017</v>
      </c>
      <c r="I11" s="20">
        <v>33.650447231085742</v>
      </c>
      <c r="J11" s="20">
        <f t="shared" ref="J11:X11" si="2">SUM(J13:J21)</f>
        <v>38.652744189127453</v>
      </c>
      <c r="K11" s="20">
        <f t="shared" si="2"/>
        <v>49.281394307982936</v>
      </c>
      <c r="L11" s="20">
        <f t="shared" si="2"/>
        <v>60.632070624812521</v>
      </c>
      <c r="M11" s="20">
        <f t="shared" si="2"/>
        <v>112.01957332242188</v>
      </c>
      <c r="N11" s="20">
        <f t="shared" si="2"/>
        <v>130.78774157974755</v>
      </c>
      <c r="O11" s="20">
        <f t="shared" si="2"/>
        <v>144.58228757261239</v>
      </c>
      <c r="P11" s="20">
        <f t="shared" si="2"/>
        <v>154.01050263346011</v>
      </c>
      <c r="Q11" s="20">
        <f t="shared" si="2"/>
        <v>215.05534095266336</v>
      </c>
      <c r="R11" s="20">
        <f t="shared" si="2"/>
        <v>284.24659213075813</v>
      </c>
      <c r="S11" s="20">
        <f t="shared" si="2"/>
        <v>301.66483430009072</v>
      </c>
      <c r="T11" s="20">
        <f t="shared" si="2"/>
        <v>302.42019968416741</v>
      </c>
      <c r="U11" s="20">
        <f t="shared" si="2"/>
        <v>323.14859388871884</v>
      </c>
      <c r="V11" s="20">
        <f t="shared" si="2"/>
        <v>351.28910382812984</v>
      </c>
      <c r="W11" s="20">
        <f t="shared" si="2"/>
        <v>354.28729557729571</v>
      </c>
      <c r="X11" s="20">
        <f t="shared" si="2"/>
        <v>368.86303210624891</v>
      </c>
    </row>
    <row r="12" spans="1:24" s="5" customFormat="1" ht="15.75" x14ac:dyDescent="0.25">
      <c r="A12" s="10"/>
      <c r="B12" s="43"/>
      <c r="C12" s="25"/>
      <c r="D12" s="9"/>
      <c r="E12" s="9"/>
      <c r="F12" s="20"/>
      <c r="G12" s="20"/>
      <c r="H12" s="20"/>
      <c r="I12" s="20"/>
      <c r="J12" s="20"/>
      <c r="K12" s="20"/>
      <c r="L12" s="20"/>
      <c r="M12" s="20"/>
      <c r="N12" s="20"/>
      <c r="O12" s="20"/>
      <c r="P12" s="20"/>
      <c r="Q12" s="20"/>
      <c r="R12" s="20"/>
      <c r="S12" s="20"/>
      <c r="T12" s="20"/>
      <c r="U12" s="20"/>
      <c r="V12" s="20"/>
      <c r="W12" s="20"/>
      <c r="X12" s="20"/>
    </row>
    <row r="13" spans="1:24" s="5" customFormat="1" ht="15.75" x14ac:dyDescent="0.25">
      <c r="A13" s="4" t="s">
        <v>36</v>
      </c>
      <c r="B13" s="4"/>
      <c r="C13" s="40" t="s">
        <v>164</v>
      </c>
      <c r="D13" s="2"/>
      <c r="E13" s="2"/>
      <c r="F13" s="20"/>
      <c r="G13" s="20"/>
      <c r="H13" s="20"/>
      <c r="I13" s="20"/>
      <c r="J13" s="20">
        <v>1.9543809227957973</v>
      </c>
      <c r="K13" s="20">
        <v>2.2700104833696866</v>
      </c>
      <c r="L13" s="20">
        <v>3.0135591252500533</v>
      </c>
      <c r="M13" s="20">
        <v>4.567482231223317</v>
      </c>
      <c r="N13" s="20">
        <f>'2004-05'!$AD13</f>
        <v>4.2380906019523552</v>
      </c>
      <c r="O13" s="20">
        <f>'2005-06'!$AD13</f>
        <v>5.53675727107297</v>
      </c>
      <c r="P13" s="20">
        <f>'2006-07'!$AD13</f>
        <v>6.0925466107614188</v>
      </c>
      <c r="Q13" s="20">
        <f>'2007-08'!$AD13</f>
        <v>9.0676081903656272</v>
      </c>
      <c r="R13" s="20">
        <f>'2008-09'!$AD13</f>
        <v>12.645737537585328</v>
      </c>
      <c r="S13" s="20">
        <f>'2009-10'!AD13</f>
        <v>11.41499588217922</v>
      </c>
      <c r="T13" s="20">
        <f>'2010-11'!AD13</f>
        <v>12.60729695458631</v>
      </c>
      <c r="U13" s="20">
        <f>'2011-12'!AD13</f>
        <v>13.634024685976469</v>
      </c>
      <c r="V13" s="20">
        <f>'2012-13'!AD13</f>
        <v>12.880950336832358</v>
      </c>
      <c r="W13" s="20">
        <f>'2013-14'!AD13</f>
        <v>12.64427375095222</v>
      </c>
      <c r="X13" s="20">
        <f>'2014-15'!AD13</f>
        <v>13.168449801476047</v>
      </c>
    </row>
    <row r="14" spans="1:24" s="5" customFormat="1" ht="15.75" x14ac:dyDescent="0.25">
      <c r="A14" s="4" t="s">
        <v>37</v>
      </c>
      <c r="B14" s="4"/>
      <c r="C14" s="40" t="s">
        <v>166</v>
      </c>
      <c r="D14" s="2"/>
      <c r="E14" s="2"/>
      <c r="F14" s="20"/>
      <c r="G14" s="20"/>
      <c r="H14" s="20"/>
      <c r="I14" s="20"/>
      <c r="J14" s="20">
        <v>3.8044376042893897</v>
      </c>
      <c r="K14" s="20">
        <v>5.7624461700500751</v>
      </c>
      <c r="L14" s="20">
        <v>6.5964145556703109</v>
      </c>
      <c r="M14" s="20">
        <v>11.850707973744811</v>
      </c>
      <c r="N14" s="20">
        <f>'2004-05'!$AD14</f>
        <v>15.710085480253603</v>
      </c>
      <c r="O14" s="20">
        <f>'2005-06'!$AD14</f>
        <v>18.642216662636255</v>
      </c>
      <c r="P14" s="20">
        <f>'2006-07'!$AD14</f>
        <v>17.301085558623893</v>
      </c>
      <c r="Q14" s="20">
        <f>'2007-08'!$AD14</f>
        <v>26.24298869275167</v>
      </c>
      <c r="R14" s="20">
        <f>'2008-09'!$AD14</f>
        <v>32.563506490282485</v>
      </c>
      <c r="S14" s="20">
        <f>'2009-10'!AD14</f>
        <v>36.182507598177054</v>
      </c>
      <c r="T14" s="20">
        <f>'2010-11'!AD14</f>
        <v>33.643332045607679</v>
      </c>
      <c r="U14" s="20">
        <f>'2011-12'!AD14</f>
        <v>34.052540914654287</v>
      </c>
      <c r="V14" s="20">
        <f>'2012-13'!AD14</f>
        <v>39.949259113222681</v>
      </c>
      <c r="W14" s="20">
        <f>'2013-14'!AD14</f>
        <v>40.364547389915664</v>
      </c>
      <c r="X14" s="20">
        <f>'2014-15'!AD14</f>
        <v>45.735501787242761</v>
      </c>
    </row>
    <row r="15" spans="1:24" s="5" customFormat="1" ht="15.75" x14ac:dyDescent="0.25">
      <c r="A15" s="4" t="s">
        <v>38</v>
      </c>
      <c r="B15" s="4"/>
      <c r="C15" s="40" t="s">
        <v>39</v>
      </c>
      <c r="D15" s="2"/>
      <c r="E15" s="2"/>
      <c r="F15" s="20"/>
      <c r="G15" s="20"/>
      <c r="H15" s="20"/>
      <c r="I15" s="20"/>
      <c r="J15" s="20">
        <v>4.3889500733331728</v>
      </c>
      <c r="K15" s="20">
        <v>3.4472904150176782</v>
      </c>
      <c r="L15" s="20">
        <v>6.0669587633943687</v>
      </c>
      <c r="M15" s="20">
        <v>10.747779029116757</v>
      </c>
      <c r="N15" s="20">
        <f>'2004-05'!$AD15</f>
        <v>12.679060502537485</v>
      </c>
      <c r="O15" s="20">
        <f>'2005-06'!$AD15</f>
        <v>15.408499916169694</v>
      </c>
      <c r="P15" s="20">
        <f>'2006-07'!$AD15</f>
        <v>16.429657919186194</v>
      </c>
      <c r="Q15" s="20">
        <f>'2007-08'!$AD15</f>
        <v>19.983084248081664</v>
      </c>
      <c r="R15" s="20">
        <f>'2008-09'!$AD15</f>
        <v>27.214811398654785</v>
      </c>
      <c r="S15" s="20">
        <f>'2009-10'!AD15</f>
        <v>25.934624543589113</v>
      </c>
      <c r="T15" s="20">
        <f>'2010-11'!AD15</f>
        <v>23.802616380478774</v>
      </c>
      <c r="U15" s="20">
        <f>'2011-12'!AD15</f>
        <v>24.513159876005801</v>
      </c>
      <c r="V15" s="20">
        <f>'2012-13'!AD15</f>
        <v>28.751945950581181</v>
      </c>
      <c r="W15" s="20">
        <f>'2013-14'!AD15</f>
        <v>29.050749750382451</v>
      </c>
      <c r="X15" s="20">
        <f>'2014-15'!AD15</f>
        <v>34.284708223451368</v>
      </c>
    </row>
    <row r="16" spans="1:24" s="5" customFormat="1" ht="15.75" x14ac:dyDescent="0.25">
      <c r="A16" s="4" t="s">
        <v>40</v>
      </c>
      <c r="B16" s="4"/>
      <c r="C16" s="40" t="s">
        <v>41</v>
      </c>
      <c r="D16" s="2"/>
      <c r="E16" s="2"/>
      <c r="F16" s="20"/>
      <c r="G16" s="20"/>
      <c r="H16" s="20"/>
      <c r="I16" s="20"/>
      <c r="J16" s="20">
        <v>3.4134904654853213</v>
      </c>
      <c r="K16" s="20">
        <v>4.4422947316106836</v>
      </c>
      <c r="L16" s="20">
        <v>5.245511788977697</v>
      </c>
      <c r="M16" s="20">
        <v>9.2135958300921548</v>
      </c>
      <c r="N16" s="20">
        <f>'2004-05'!$AD16</f>
        <v>13.076077751879753</v>
      </c>
      <c r="O16" s="20">
        <f>'2005-06'!$AD16</f>
        <v>14.025512190621161</v>
      </c>
      <c r="P16" s="20">
        <f>'2006-07'!$AD16</f>
        <v>12.250613259123018</v>
      </c>
      <c r="Q16" s="20">
        <f>'2007-08'!$AD16</f>
        <v>20.475757667299263</v>
      </c>
      <c r="R16" s="20">
        <f>'2008-09'!$AD16</f>
        <v>25.527085229823534</v>
      </c>
      <c r="S16" s="20">
        <f>'2009-10'!AD16</f>
        <v>25.052735957551633</v>
      </c>
      <c r="T16" s="20">
        <f>'2010-11'!AD16</f>
        <v>28.649909513525269</v>
      </c>
      <c r="U16" s="20">
        <f>'2011-12'!AD16</f>
        <v>30.311388563973775</v>
      </c>
      <c r="V16" s="20">
        <f>'2012-13'!AD16</f>
        <v>28.94506653412007</v>
      </c>
      <c r="W16" s="20">
        <f>'2013-14'!AD16</f>
        <v>31.052674624777868</v>
      </c>
      <c r="X16" s="20">
        <f>'2014-15'!AD16</f>
        <v>28.512721514405847</v>
      </c>
    </row>
    <row r="17" spans="1:24" s="5" customFormat="1" ht="15.75" x14ac:dyDescent="0.25">
      <c r="A17" s="4" t="s">
        <v>42</v>
      </c>
      <c r="B17" s="4"/>
      <c r="C17" s="40" t="s">
        <v>43</v>
      </c>
      <c r="D17" s="2"/>
      <c r="E17" s="2"/>
      <c r="F17" s="20"/>
      <c r="G17" s="20"/>
      <c r="H17" s="20"/>
      <c r="I17" s="20"/>
      <c r="J17" s="20">
        <v>5.159298160178885</v>
      </c>
      <c r="K17" s="20">
        <v>5.5168786545267787</v>
      </c>
      <c r="L17" s="20">
        <v>5.2367228834390573</v>
      </c>
      <c r="M17" s="20">
        <v>11.038948122141013</v>
      </c>
      <c r="N17" s="20">
        <f>'2004-05'!$AD17</f>
        <v>11.974784452858804</v>
      </c>
      <c r="O17" s="20">
        <f>'2005-06'!$AD17</f>
        <v>13.659430837628079</v>
      </c>
      <c r="P17" s="20">
        <f>'2006-07'!$AD17</f>
        <v>13.510428961002837</v>
      </c>
      <c r="Q17" s="20">
        <f>'2007-08'!$AD17</f>
        <v>20.183008070947839</v>
      </c>
      <c r="R17" s="20">
        <f>'2008-09'!$AD17</f>
        <v>23.150501541529572</v>
      </c>
      <c r="S17" s="20">
        <f>'2009-10'!AD17</f>
        <v>30.10503222404844</v>
      </c>
      <c r="T17" s="20">
        <f>'2010-11'!AD17</f>
        <v>28.748115071731746</v>
      </c>
      <c r="U17" s="20">
        <f>'2011-12'!AD17</f>
        <v>30.454013556678866</v>
      </c>
      <c r="V17" s="20">
        <f>'2012-13'!AD17</f>
        <v>30.604660299760436</v>
      </c>
      <c r="W17" s="20">
        <f>'2013-14'!AD17</f>
        <v>30.968689907728422</v>
      </c>
      <c r="X17" s="20">
        <f>'2014-15'!AD17</f>
        <v>32.902882188300886</v>
      </c>
    </row>
    <row r="18" spans="1:24" s="5" customFormat="1" ht="15.75" x14ac:dyDescent="0.25">
      <c r="A18" s="4" t="s">
        <v>44</v>
      </c>
      <c r="B18" s="4"/>
      <c r="C18" s="40" t="s">
        <v>167</v>
      </c>
      <c r="D18" s="2"/>
      <c r="E18" s="2"/>
      <c r="F18" s="20"/>
      <c r="G18" s="20"/>
      <c r="H18" s="20"/>
      <c r="I18" s="20"/>
      <c r="J18" s="20">
        <v>4.7805530013704889</v>
      </c>
      <c r="K18" s="20">
        <v>6.8694264294489447</v>
      </c>
      <c r="L18" s="20">
        <v>7.0948692515419998</v>
      </c>
      <c r="M18" s="20">
        <v>14.071912911675733</v>
      </c>
      <c r="N18" s="20">
        <f>'2004-05'!$AD18</f>
        <v>15.829484018502813</v>
      </c>
      <c r="O18" s="20">
        <f>'2005-06'!$AD18</f>
        <v>15.568715955408699</v>
      </c>
      <c r="P18" s="20">
        <f>'2006-07'!$AD18</f>
        <v>17.519532441745504</v>
      </c>
      <c r="Q18" s="20">
        <f>'2007-08'!$AD18</f>
        <v>22.137392860270651</v>
      </c>
      <c r="R18" s="20">
        <f>'2008-09'!$AD18</f>
        <v>33.425271213280851</v>
      </c>
      <c r="S18" s="20">
        <f>'2009-10'!AD18</f>
        <v>34.031814623716997</v>
      </c>
      <c r="T18" s="20">
        <f>'2010-11'!AD18</f>
        <v>32.667878517876176</v>
      </c>
      <c r="U18" s="20">
        <f>'2011-12'!AD18</f>
        <v>35.912094585514609</v>
      </c>
      <c r="V18" s="20">
        <f>'2012-13'!AD18</f>
        <v>42.178012818274759</v>
      </c>
      <c r="W18" s="20">
        <f>'2013-14'!AD18</f>
        <v>41.308684019302888</v>
      </c>
      <c r="X18" s="20">
        <f>'2014-15'!AD18</f>
        <v>40.869476832227789</v>
      </c>
    </row>
    <row r="19" spans="1:24" s="5" customFormat="1" ht="15.75" x14ac:dyDescent="0.25">
      <c r="A19" s="4" t="s">
        <v>45</v>
      </c>
      <c r="B19" s="4"/>
      <c r="C19" s="40" t="s">
        <v>46</v>
      </c>
      <c r="D19" s="2"/>
      <c r="E19" s="2"/>
      <c r="F19" s="20"/>
      <c r="G19" s="20"/>
      <c r="H19" s="20"/>
      <c r="I19" s="20"/>
      <c r="J19" s="20">
        <v>3.3072418590560462</v>
      </c>
      <c r="K19" s="20">
        <v>6.6525145153602203</v>
      </c>
      <c r="L19" s="20">
        <v>8.4391677113427903</v>
      </c>
      <c r="M19" s="20">
        <v>16.132412727252795</v>
      </c>
      <c r="N19" s="20">
        <f>'2004-05'!$AD19</f>
        <v>17.879221724628717</v>
      </c>
      <c r="O19" s="20">
        <f>'2005-06'!$AD19</f>
        <v>18.555192937017033</v>
      </c>
      <c r="P19" s="20">
        <f>'2006-07'!$AD19</f>
        <v>22.215216274939003</v>
      </c>
      <c r="Q19" s="20">
        <f>'2007-08'!$AD19</f>
        <v>33.464045882463296</v>
      </c>
      <c r="R19" s="20">
        <f>'2008-09'!$AD19</f>
        <v>43.762342981286025</v>
      </c>
      <c r="S19" s="20">
        <f>'2009-10'!AD19</f>
        <v>54.390233435481115</v>
      </c>
      <c r="T19" s="20">
        <f>'2010-11'!AD19</f>
        <v>60.030777959729058</v>
      </c>
      <c r="U19" s="20">
        <f>'2011-12'!AD19</f>
        <v>68.479517035442996</v>
      </c>
      <c r="V19" s="20">
        <f>'2012-13'!AD19</f>
        <v>70.084056111203424</v>
      </c>
      <c r="W19" s="20">
        <f>'2013-14'!AD19</f>
        <v>71.298362511246197</v>
      </c>
      <c r="X19" s="20">
        <f>'2014-15'!AD19</f>
        <v>74.582946711483103</v>
      </c>
    </row>
    <row r="20" spans="1:24" s="5" customFormat="1" ht="15.75" x14ac:dyDescent="0.25">
      <c r="A20" s="4" t="s">
        <v>47</v>
      </c>
      <c r="B20" s="4"/>
      <c r="C20" s="40" t="s">
        <v>168</v>
      </c>
      <c r="D20" s="2"/>
      <c r="E20" s="2"/>
      <c r="F20" s="20"/>
      <c r="G20" s="20"/>
      <c r="H20" s="20"/>
      <c r="I20" s="20"/>
      <c r="J20" s="20">
        <v>6.1177394998918038</v>
      </c>
      <c r="K20" s="20">
        <v>7.958103184223706</v>
      </c>
      <c r="L20" s="20">
        <v>11.262363688611549</v>
      </c>
      <c r="M20" s="20">
        <v>20.266835168941345</v>
      </c>
      <c r="N20" s="20">
        <f>'2004-05'!$AD20</f>
        <v>24.689794473417482</v>
      </c>
      <c r="O20" s="20">
        <f>'2005-06'!$AD20</f>
        <v>25.196965856868154</v>
      </c>
      <c r="P20" s="20">
        <f>'2006-07'!$AD20</f>
        <v>28.899992898759614</v>
      </c>
      <c r="Q20" s="20">
        <f>'2007-08'!$AD20</f>
        <v>37.58114697134436</v>
      </c>
      <c r="R20" s="20">
        <f>'2008-09'!$AD20</f>
        <v>52.392154614621383</v>
      </c>
      <c r="S20" s="20">
        <f>'2009-10'!AD20</f>
        <v>49.387132053793685</v>
      </c>
      <c r="T20" s="20">
        <f>'2010-11'!AD20</f>
        <v>51.743280312675793</v>
      </c>
      <c r="U20" s="20">
        <f>'2011-12'!AD20</f>
        <v>55.167170695488252</v>
      </c>
      <c r="V20" s="20">
        <f>'2012-13'!AD20</f>
        <v>59.293164666376057</v>
      </c>
      <c r="W20" s="20">
        <f>'2013-14'!AD20</f>
        <v>57.641515818841775</v>
      </c>
      <c r="X20" s="20">
        <f>'2014-15'!AD20</f>
        <v>56.553338587598006</v>
      </c>
    </row>
    <row r="21" spans="1:24" s="5" customFormat="1" ht="15.75" x14ac:dyDescent="0.25">
      <c r="A21" s="4" t="s">
        <v>48</v>
      </c>
      <c r="B21" s="4"/>
      <c r="C21" s="40" t="s">
        <v>169</v>
      </c>
      <c r="D21" s="2"/>
      <c r="E21" s="2"/>
      <c r="F21" s="20"/>
      <c r="G21" s="20"/>
      <c r="H21" s="20"/>
      <c r="I21" s="20"/>
      <c r="J21" s="20">
        <v>5.726652602726551</v>
      </c>
      <c r="K21" s="20">
        <v>6.362429724375164</v>
      </c>
      <c r="L21" s="20">
        <v>7.6765028565846887</v>
      </c>
      <c r="M21" s="20">
        <v>14.129899328233964</v>
      </c>
      <c r="N21" s="20">
        <f>'2004-05'!$AD21</f>
        <v>14.711142573716522</v>
      </c>
      <c r="O21" s="20">
        <f>'2005-06'!$AD21</f>
        <v>17.988995945190347</v>
      </c>
      <c r="P21" s="20">
        <f>'2006-07'!$AD21</f>
        <v>19.79142870931863</v>
      </c>
      <c r="Q21" s="20">
        <f>'2007-08'!$AD21</f>
        <v>25.920308369138969</v>
      </c>
      <c r="R21" s="20">
        <f>'2008-09'!$AD21</f>
        <v>33.565181123694153</v>
      </c>
      <c r="S21" s="20">
        <f>'2009-10'!AD21</f>
        <v>35.165757981553426</v>
      </c>
      <c r="T21" s="20">
        <f>'2010-11'!AD21</f>
        <v>30.526992927956574</v>
      </c>
      <c r="U21" s="20">
        <f>'2011-12'!AD21</f>
        <v>30.624683974983807</v>
      </c>
      <c r="V21" s="20">
        <f>'2012-13'!AD21</f>
        <v>38.601987997758819</v>
      </c>
      <c r="W21" s="20">
        <f>'2013-14'!AD21</f>
        <v>39.957797804148214</v>
      </c>
      <c r="X21" s="20">
        <f>'2014-15'!AD21</f>
        <v>42.253006460063077</v>
      </c>
    </row>
    <row r="22" spans="1:24" s="5" customFormat="1" ht="15.75" x14ac:dyDescent="0.25">
      <c r="A22" s="10"/>
      <c r="B22" s="43"/>
      <c r="C22" s="2"/>
      <c r="D22" s="9"/>
      <c r="E22" s="9"/>
      <c r="F22" s="20"/>
      <c r="G22" s="20"/>
      <c r="H22" s="20"/>
      <c r="I22" s="20"/>
      <c r="J22" s="20"/>
      <c r="K22" s="20"/>
      <c r="L22" s="20"/>
      <c r="M22" s="20"/>
      <c r="N22" s="20"/>
      <c r="O22" s="20"/>
      <c r="P22" s="20"/>
      <c r="Q22" s="20"/>
      <c r="R22" s="20"/>
      <c r="S22" s="20"/>
      <c r="T22" s="20"/>
      <c r="U22" s="20"/>
      <c r="V22" s="20"/>
      <c r="W22" s="20"/>
      <c r="X22" s="20"/>
    </row>
    <row r="23" spans="1:24" s="5" customFormat="1" ht="15.75" x14ac:dyDescent="0.25">
      <c r="A23" s="4">
        <v>924</v>
      </c>
      <c r="B23" s="1"/>
      <c r="C23" s="40" t="s">
        <v>49</v>
      </c>
      <c r="D23" s="2"/>
      <c r="E23" s="2"/>
      <c r="F23" s="20">
        <v>1.5423868918200792</v>
      </c>
      <c r="G23" s="20">
        <v>1.7474989125835798</v>
      </c>
      <c r="H23" s="20">
        <v>2.0342563718811104</v>
      </c>
      <c r="I23" s="20">
        <v>1.197564430184372</v>
      </c>
      <c r="J23" s="20">
        <v>2.1838856531461133</v>
      </c>
      <c r="K23" s="20">
        <v>2.5764421712789938</v>
      </c>
      <c r="L23" s="20">
        <v>2.7289551697474024</v>
      </c>
      <c r="M23" s="20">
        <v>5.7711275494262502</v>
      </c>
      <c r="N23" s="20">
        <f>'2004-05'!$AD23</f>
        <v>7.0083912196112541</v>
      </c>
      <c r="O23" s="20">
        <f>'2005-06'!$AD23</f>
        <v>6.0209053536666977</v>
      </c>
      <c r="P23" s="20">
        <f>'2006-07'!$AD23</f>
        <v>6.8482280972570422</v>
      </c>
      <c r="Q23" s="20">
        <f>'2007-08'!$AD23</f>
        <v>10.462692503366416</v>
      </c>
      <c r="R23" s="20">
        <f>'2008-09'!$AD23</f>
        <v>12.615519247890285</v>
      </c>
      <c r="S23" s="20">
        <f>'2009-10'!AD23</f>
        <v>14.65706617169632</v>
      </c>
      <c r="T23" s="20">
        <f>'2010-11'!AD23</f>
        <v>14.636923929099357</v>
      </c>
      <c r="U23" s="20">
        <f>'2011-12'!AD23</f>
        <v>17.676705645982377</v>
      </c>
      <c r="V23" s="20">
        <f>'2012-13'!AD23</f>
        <v>16.618282002373746</v>
      </c>
      <c r="W23" s="20">
        <f>'2013-14'!AD23</f>
        <v>17.256686264631266</v>
      </c>
      <c r="X23" s="20">
        <f>'2014-15'!AD23</f>
        <v>16.759418563872714</v>
      </c>
    </row>
    <row r="24" spans="1:24" s="5" customFormat="1" ht="15.75" x14ac:dyDescent="0.25">
      <c r="A24" s="4">
        <v>923</v>
      </c>
      <c r="B24" s="1"/>
      <c r="C24" s="68" t="s">
        <v>50</v>
      </c>
      <c r="D24" s="2"/>
      <c r="E24" s="2"/>
      <c r="F24" s="32">
        <v>2.6056231306099424</v>
      </c>
      <c r="G24" s="32">
        <v>2.9122790433581911</v>
      </c>
      <c r="H24" s="32">
        <v>3.2810239246648711</v>
      </c>
      <c r="I24" s="32">
        <v>3.4199883387298904</v>
      </c>
      <c r="J24" s="32">
        <v>3.8763701577264311</v>
      </c>
      <c r="K24" s="32">
        <v>3.8582135530232153</v>
      </c>
      <c r="L24" s="32">
        <v>5.374870335440078</v>
      </c>
      <c r="M24" s="32">
        <v>9.6274413520920525</v>
      </c>
      <c r="N24" s="32">
        <f>'2004-05'!$AD24</f>
        <v>11.572007590896671</v>
      </c>
      <c r="O24" s="32">
        <f>'2005-06'!$AD24</f>
        <v>12.864673037878816</v>
      </c>
      <c r="P24" s="32">
        <f>'2006-07'!$AD24</f>
        <v>14.189909005871653</v>
      </c>
      <c r="Q24" s="32">
        <f>'2007-08'!$AD24</f>
        <v>20.93018330643628</v>
      </c>
      <c r="R24" s="32">
        <f>'2008-09'!$AD24</f>
        <v>23.511906890159111</v>
      </c>
      <c r="S24" s="32">
        <f>'2009-10'!AD24</f>
        <v>27.532796137393937</v>
      </c>
      <c r="T24" s="32">
        <f>'2010-11'!AD24</f>
        <v>25.532487246335123</v>
      </c>
      <c r="U24" s="32">
        <f>'2011-12'!AD24</f>
        <v>23.96062278927003</v>
      </c>
      <c r="V24" s="32">
        <f>'2012-13'!AD24</f>
        <v>26.717651259109463</v>
      </c>
      <c r="W24" s="32">
        <f>'2013-14'!AD24</f>
        <v>27.057095784543634</v>
      </c>
      <c r="X24" s="32">
        <f>'2014-15'!AD24</f>
        <v>30.066093442421192</v>
      </c>
    </row>
    <row r="25" spans="1:24" s="5" customFormat="1" ht="15.75" x14ac:dyDescent="0.25">
      <c r="A25" s="73"/>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1" t="s">
        <v>73</v>
      </c>
      <c r="B26" s="1"/>
      <c r="C26" s="2"/>
      <c r="D26" s="2"/>
      <c r="E26" s="2"/>
      <c r="F26" s="2"/>
      <c r="G26" s="4"/>
      <c r="H26" s="4"/>
      <c r="I26" s="2"/>
      <c r="J26" s="2"/>
      <c r="K26" s="2"/>
      <c r="L26" s="2"/>
      <c r="M26" s="2"/>
      <c r="N26" s="2"/>
      <c r="O26" s="2"/>
      <c r="P26" s="2"/>
      <c r="Q26" s="2"/>
      <c r="R26" s="2"/>
      <c r="S26" s="2"/>
      <c r="T26" s="2"/>
      <c r="U26" s="2"/>
      <c r="V26" s="2"/>
      <c r="W26" s="2"/>
      <c r="X26" s="2"/>
    </row>
    <row r="27" spans="1:24" ht="31.5" customHeight="1" x14ac:dyDescent="0.2">
      <c r="A27" s="79" t="s">
        <v>129</v>
      </c>
      <c r="B27" s="8"/>
      <c r="C27" s="9"/>
      <c r="D27" s="9"/>
      <c r="E27" s="9"/>
      <c r="F27" s="9"/>
      <c r="G27" s="9"/>
      <c r="H27" s="9"/>
      <c r="I27" s="9"/>
      <c r="J27" s="9"/>
      <c r="K27" s="9"/>
      <c r="L27" s="9"/>
      <c r="M27" s="9"/>
      <c r="N27" s="9"/>
      <c r="O27" s="9"/>
      <c r="P27" s="9"/>
      <c r="Q27" s="9"/>
      <c r="R27" s="9"/>
      <c r="S27" s="9"/>
      <c r="T27" s="9"/>
      <c r="U27" s="9"/>
      <c r="V27" s="9"/>
      <c r="W27" s="9"/>
      <c r="X27" s="9"/>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row>
    <row r="30" spans="1:24" ht="15.75" x14ac:dyDescent="0.25">
      <c r="A30" s="94">
        <v>925</v>
      </c>
      <c r="B30" s="17"/>
      <c r="C30" s="18" t="s">
        <v>32</v>
      </c>
      <c r="D30" s="18"/>
      <c r="E30" s="18"/>
      <c r="F30" s="20">
        <v>48.692894709704028</v>
      </c>
      <c r="G30" s="20">
        <v>52.282817317295574</v>
      </c>
      <c r="H30" s="20">
        <v>55.064744101219659</v>
      </c>
      <c r="I30" s="20">
        <v>54.50205877376051</v>
      </c>
      <c r="J30" s="20">
        <v>62.252053925893257</v>
      </c>
      <c r="K30" s="20">
        <v>76.520359520123833</v>
      </c>
      <c r="L30" s="20">
        <v>91.851571923606159</v>
      </c>
      <c r="M30" s="20">
        <v>167.13480860060426</v>
      </c>
      <c r="N30" s="20">
        <v>190.14072379420008</v>
      </c>
      <c r="O30" s="20">
        <v>202.09310538795472</v>
      </c>
      <c r="P30" s="20">
        <v>210.90538273347457</v>
      </c>
      <c r="Q30" s="20">
        <v>288.20529601957929</v>
      </c>
      <c r="R30" s="20">
        <v>365.72499010403976</v>
      </c>
      <c r="S30" s="20">
        <v>382.75094640373544</v>
      </c>
      <c r="T30" s="20">
        <v>371.07841907026335</v>
      </c>
      <c r="U30" s="20">
        <v>388.21857762910236</v>
      </c>
      <c r="V30" s="20">
        <v>413.65390084959756</v>
      </c>
      <c r="W30" s="20">
        <v>409.62014010494187</v>
      </c>
      <c r="X30" s="20">
        <v>420.72160213720014</v>
      </c>
    </row>
    <row r="31" spans="1:24" ht="15.75" x14ac:dyDescent="0.25">
      <c r="A31" s="94"/>
      <c r="B31" s="17"/>
      <c r="C31" s="18"/>
      <c r="D31" s="18"/>
      <c r="E31" s="18"/>
      <c r="F31" s="64"/>
      <c r="G31" s="64"/>
      <c r="H31" s="64"/>
      <c r="I31" s="64"/>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23">
        <v>0</v>
      </c>
      <c r="G32" s="23">
        <v>0</v>
      </c>
      <c r="H32" s="23">
        <v>0</v>
      </c>
      <c r="I32" s="23">
        <v>0</v>
      </c>
      <c r="J32" s="23">
        <v>0</v>
      </c>
      <c r="K32" s="23">
        <v>0.10787441256858755</v>
      </c>
      <c r="L32" s="23">
        <v>0</v>
      </c>
      <c r="M32" s="23">
        <v>0.26414607524851696</v>
      </c>
      <c r="N32" s="23">
        <v>0.50385052209466807</v>
      </c>
      <c r="O32" s="23">
        <v>0.19454883179518168</v>
      </c>
      <c r="P32" s="23">
        <v>0.41018541235509148</v>
      </c>
      <c r="Q32" s="23">
        <v>0.27851877251080748</v>
      </c>
      <c r="R32" s="23">
        <v>0.59549512379200276</v>
      </c>
      <c r="S32" s="23">
        <v>0.73640077639358814</v>
      </c>
      <c r="T32" s="23">
        <v>0.71920067708165969</v>
      </c>
      <c r="U32" s="23">
        <v>0.79727819670983191</v>
      </c>
      <c r="V32" s="23">
        <v>1.1993947125141751</v>
      </c>
      <c r="W32" s="23">
        <v>1.4244428215325993</v>
      </c>
      <c r="X32" s="23">
        <v>0.87617258353187411</v>
      </c>
    </row>
    <row r="33" spans="1:24" ht="15.75" x14ac:dyDescent="0.25">
      <c r="A33" s="8"/>
      <c r="B33" s="25"/>
      <c r="C33" s="18"/>
      <c r="D33" s="26"/>
      <c r="E33" s="26"/>
      <c r="F33" s="20" t="s">
        <v>162</v>
      </c>
      <c r="G33" s="20" t="s">
        <v>162</v>
      </c>
      <c r="H33" s="20" t="s">
        <v>162</v>
      </c>
      <c r="I33" s="20"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20">
        <v>44.815879193983342</v>
      </c>
      <c r="G34" s="20">
        <v>48.025284302702715</v>
      </c>
      <c r="H34" s="20">
        <v>50.343106457438282</v>
      </c>
      <c r="I34" s="20">
        <v>49.631242283663511</v>
      </c>
      <c r="J34" s="20">
        <v>56.855144657995567</v>
      </c>
      <c r="K34" s="20">
        <v>71.121089082687718</v>
      </c>
      <c r="L34" s="20">
        <v>84.669148808586073</v>
      </c>
      <c r="M34" s="20">
        <v>154.26227341523921</v>
      </c>
      <c r="N34" s="20">
        <v>174.94512353695322</v>
      </c>
      <c r="O34" s="20">
        <v>186.0094464757467</v>
      </c>
      <c r="P34" s="20">
        <v>193.43189594011847</v>
      </c>
      <c r="Q34" s="20">
        <v>263.47393151022567</v>
      </c>
      <c r="R34" s="20">
        <v>338.33303147419872</v>
      </c>
      <c r="S34" s="20">
        <v>351.42625147287447</v>
      </c>
      <c r="T34" s="20">
        <v>342.75712037141233</v>
      </c>
      <c r="U34" s="20">
        <v>361.97389302731705</v>
      </c>
      <c r="V34" s="20">
        <v>384.52973041456283</v>
      </c>
      <c r="W34" s="20">
        <v>380.487317401442</v>
      </c>
      <c r="X34" s="20">
        <v>389.47867517682283</v>
      </c>
    </row>
    <row r="35" spans="1:24" ht="15.75" x14ac:dyDescent="0.25">
      <c r="A35" s="8"/>
      <c r="B35" s="25"/>
      <c r="C35" s="26"/>
      <c r="D35" s="26"/>
      <c r="E35" s="26"/>
      <c r="F35" s="20" t="s">
        <v>162</v>
      </c>
      <c r="G35" s="20" t="s">
        <v>162</v>
      </c>
      <c r="H35" s="20" t="s">
        <v>162</v>
      </c>
      <c r="I35" s="20"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20">
        <v>42.520897298642694</v>
      </c>
      <c r="G36" s="20">
        <v>45.470572270468843</v>
      </c>
      <c r="H36" s="20">
        <v>47.415660122661237</v>
      </c>
      <c r="I36" s="20">
        <v>47.925646826381353</v>
      </c>
      <c r="J36" s="20">
        <v>53.814611313159915</v>
      </c>
      <c r="K36" s="20">
        <v>67.587594713843302</v>
      </c>
      <c r="L36" s="20">
        <v>81.022454196846681</v>
      </c>
      <c r="M36" s="20">
        <v>146.70422978909261</v>
      </c>
      <c r="N36" s="20">
        <v>166.04731310641338</v>
      </c>
      <c r="O36" s="20">
        <v>178.5730485458129</v>
      </c>
      <c r="P36" s="20">
        <v>185.19693263619712</v>
      </c>
      <c r="Q36" s="20">
        <v>251.25031158148062</v>
      </c>
      <c r="R36" s="20">
        <v>323.95515465139437</v>
      </c>
      <c r="S36" s="20">
        <v>335.14259291294962</v>
      </c>
      <c r="T36" s="20">
        <v>326.93375756580974</v>
      </c>
      <c r="U36" s="20">
        <v>343.20032789788115</v>
      </c>
      <c r="V36" s="20">
        <v>367.1606213821338</v>
      </c>
      <c r="W36" s="20">
        <v>362.81525006901694</v>
      </c>
      <c r="X36" s="20">
        <v>372.55166242731138</v>
      </c>
    </row>
    <row r="37" spans="1:24" ht="15.75" x14ac:dyDescent="0.25">
      <c r="A37" s="10"/>
      <c r="B37" s="43"/>
      <c r="C37" s="25"/>
      <c r="D37" s="9"/>
      <c r="E37" s="9"/>
      <c r="F37" s="20" t="s">
        <v>162</v>
      </c>
      <c r="G37" s="20" t="s">
        <v>162</v>
      </c>
      <c r="H37" s="20" t="s">
        <v>162</v>
      </c>
      <c r="I37" s="20"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20" t="s">
        <v>162</v>
      </c>
      <c r="G38" s="20" t="s">
        <v>162</v>
      </c>
      <c r="H38" s="20" t="s">
        <v>162</v>
      </c>
      <c r="I38" s="20" t="s">
        <v>162</v>
      </c>
      <c r="J38" s="20">
        <v>2.7210034351893406</v>
      </c>
      <c r="K38" s="20">
        <v>3.1132347349456619</v>
      </c>
      <c r="L38" s="20">
        <v>4.0270100242154934</v>
      </c>
      <c r="M38" s="20">
        <v>5.9817132214773547</v>
      </c>
      <c r="N38" s="20">
        <v>5.3806537880053291</v>
      </c>
      <c r="O38" s="20">
        <v>6.8384284240705586</v>
      </c>
      <c r="P38" s="20">
        <v>7.3262597352950669</v>
      </c>
      <c r="Q38" s="20">
        <v>10.59373542194249</v>
      </c>
      <c r="R38" s="20">
        <v>14.412316534598489</v>
      </c>
      <c r="S38" s="20">
        <v>12.681794107424857</v>
      </c>
      <c r="T38" s="20">
        <v>13.62921845305123</v>
      </c>
      <c r="U38" s="20">
        <v>14.480031265140783</v>
      </c>
      <c r="V38" s="20">
        <v>13.462921787570298</v>
      </c>
      <c r="W38" s="20">
        <v>12.948630673921421</v>
      </c>
      <c r="X38" s="20">
        <v>13.300134299490807</v>
      </c>
    </row>
    <row r="39" spans="1:24" ht="15.75" x14ac:dyDescent="0.25">
      <c r="A39" s="4" t="s">
        <v>37</v>
      </c>
      <c r="B39" s="4"/>
      <c r="C39" s="40" t="s">
        <v>166</v>
      </c>
      <c r="D39" s="2"/>
      <c r="E39" s="2"/>
      <c r="F39" s="20" t="s">
        <v>162</v>
      </c>
      <c r="G39" s="20" t="s">
        <v>162</v>
      </c>
      <c r="H39" s="20" t="s">
        <v>162</v>
      </c>
      <c r="I39" s="20" t="s">
        <v>162</v>
      </c>
      <c r="J39" s="20">
        <v>5.2967605595669989</v>
      </c>
      <c r="K39" s="20">
        <v>7.9029800550629723</v>
      </c>
      <c r="L39" s="20">
        <v>8.8147689942407119</v>
      </c>
      <c r="M39" s="20">
        <v>15.520046489908404</v>
      </c>
      <c r="N39" s="20">
        <v>19.945427997757648</v>
      </c>
      <c r="O39" s="20">
        <v>23.024932839208336</v>
      </c>
      <c r="P39" s="20">
        <v>20.804477109974915</v>
      </c>
      <c r="Q39" s="20">
        <v>30.659824846361118</v>
      </c>
      <c r="R39" s="20">
        <v>37.112549712463675</v>
      </c>
      <c r="S39" s="20">
        <v>40.197921785217218</v>
      </c>
      <c r="T39" s="20">
        <v>36.370391178207321</v>
      </c>
      <c r="U39" s="20">
        <v>36.165539410299608</v>
      </c>
      <c r="V39" s="20">
        <v>41.754198009349615</v>
      </c>
      <c r="W39" s="20">
        <v>41.336151586614903</v>
      </c>
      <c r="X39" s="20">
        <v>46.192856805115191</v>
      </c>
    </row>
    <row r="40" spans="1:24" ht="15.75" x14ac:dyDescent="0.25">
      <c r="A40" s="4" t="s">
        <v>38</v>
      </c>
      <c r="B40" s="4"/>
      <c r="C40" s="40" t="s">
        <v>39</v>
      </c>
      <c r="D40" s="2"/>
      <c r="E40" s="2"/>
      <c r="F40" s="20" t="s">
        <v>162</v>
      </c>
      <c r="G40" s="20" t="s">
        <v>162</v>
      </c>
      <c r="H40" s="20" t="s">
        <v>162</v>
      </c>
      <c r="I40" s="20" t="s">
        <v>162</v>
      </c>
      <c r="J40" s="20">
        <v>6.1105530079214061</v>
      </c>
      <c r="K40" s="20">
        <v>4.7278302633858216</v>
      </c>
      <c r="L40" s="20">
        <v>8.1072588063670104</v>
      </c>
      <c r="M40" s="20">
        <v>14.075617301912482</v>
      </c>
      <c r="N40" s="20">
        <v>16.097257309671367</v>
      </c>
      <c r="O40" s="20">
        <v>19.030981247730224</v>
      </c>
      <c r="P40" s="20">
        <v>19.756589316099216</v>
      </c>
      <c r="Q40" s="20">
        <v>23.346344812680719</v>
      </c>
      <c r="R40" s="20">
        <v>31.016654832590085</v>
      </c>
      <c r="S40" s="20">
        <v>28.812762799908704</v>
      </c>
      <c r="T40" s="20">
        <v>25.732007390030248</v>
      </c>
      <c r="U40" s="20">
        <v>26.034229040017095</v>
      </c>
      <c r="V40" s="20">
        <v>30.050981445544004</v>
      </c>
      <c r="W40" s="20">
        <v>29.750022557830867</v>
      </c>
      <c r="X40" s="20">
        <v>34.627555305685881</v>
      </c>
    </row>
    <row r="41" spans="1:24" ht="15.75" x14ac:dyDescent="0.25">
      <c r="A41" s="4" t="s">
        <v>40</v>
      </c>
      <c r="B41" s="4"/>
      <c r="C41" s="40" t="s">
        <v>41</v>
      </c>
      <c r="D41" s="2"/>
      <c r="E41" s="2"/>
      <c r="F41" s="20" t="s">
        <v>162</v>
      </c>
      <c r="G41" s="20" t="s">
        <v>162</v>
      </c>
      <c r="H41" s="20" t="s">
        <v>162</v>
      </c>
      <c r="I41" s="20" t="s">
        <v>162</v>
      </c>
      <c r="J41" s="20">
        <v>4.7524610858791556</v>
      </c>
      <c r="K41" s="20">
        <v>6.0924415823784557</v>
      </c>
      <c r="L41" s="20">
        <v>7.0095616772081639</v>
      </c>
      <c r="M41" s="20">
        <v>12.066404466219419</v>
      </c>
      <c r="N41" s="20">
        <v>16.601307970030735</v>
      </c>
      <c r="O41" s="20">
        <v>17.322858223818248</v>
      </c>
      <c r="P41" s="20">
        <v>14.731307019375949</v>
      </c>
      <c r="Q41" s="20">
        <v>23.921937818360043</v>
      </c>
      <c r="R41" s="20">
        <v>29.093157393502334</v>
      </c>
      <c r="S41" s="20">
        <v>27.833005155731595</v>
      </c>
      <c r="T41" s="20">
        <v>30.97221211069661</v>
      </c>
      <c r="U41" s="20">
        <v>32.192244344960002</v>
      </c>
      <c r="V41" s="20">
        <v>30.252827368691424</v>
      </c>
      <c r="W41" s="20">
        <v>31.80013522907311</v>
      </c>
      <c r="X41" s="20">
        <v>28.797848729549905</v>
      </c>
    </row>
    <row r="42" spans="1:24" ht="15.75" x14ac:dyDescent="0.25">
      <c r="A42" s="4" t="s">
        <v>42</v>
      </c>
      <c r="B42" s="4"/>
      <c r="C42" s="40" t="s">
        <v>43</v>
      </c>
      <c r="D42" s="2"/>
      <c r="E42" s="2"/>
      <c r="F42" s="20" t="s">
        <v>162</v>
      </c>
      <c r="G42" s="20" t="s">
        <v>162</v>
      </c>
      <c r="H42" s="20" t="s">
        <v>162</v>
      </c>
      <c r="I42" s="20" t="s">
        <v>162</v>
      </c>
      <c r="J42" s="20">
        <v>7.1830766731648019</v>
      </c>
      <c r="K42" s="20">
        <v>7.5661933641193384</v>
      </c>
      <c r="L42" s="20">
        <v>6.9978170890866194</v>
      </c>
      <c r="M42" s="20">
        <v>14.456941174728575</v>
      </c>
      <c r="N42" s="20">
        <v>15.203112764304795</v>
      </c>
      <c r="O42" s="20">
        <v>16.870712498935323</v>
      </c>
      <c r="P42" s="20">
        <v>16.246229701177331</v>
      </c>
      <c r="Q42" s="20">
        <v>23.579916890291866</v>
      </c>
      <c r="R42" s="20">
        <v>26.384570702939367</v>
      </c>
      <c r="S42" s="20">
        <v>33.445988435160679</v>
      </c>
      <c r="T42" s="20">
        <v>31.078378008979271</v>
      </c>
      <c r="U42" s="20">
        <v>32.343719379010984</v>
      </c>
      <c r="V42" s="20">
        <v>31.987402883827681</v>
      </c>
      <c r="W42" s="20">
        <v>31.714128938419588</v>
      </c>
      <c r="X42" s="20">
        <v>33.231911010183893</v>
      </c>
    </row>
    <row r="43" spans="1:24" ht="15.75" x14ac:dyDescent="0.25">
      <c r="A43" s="4" t="s">
        <v>44</v>
      </c>
      <c r="B43" s="4"/>
      <c r="C43" s="40" t="s">
        <v>167</v>
      </c>
      <c r="D43" s="2"/>
      <c r="E43" s="2"/>
      <c r="F43" s="20" t="s">
        <v>162</v>
      </c>
      <c r="G43" s="20" t="s">
        <v>162</v>
      </c>
      <c r="H43" s="20" t="s">
        <v>162</v>
      </c>
      <c r="I43" s="20" t="s">
        <v>162</v>
      </c>
      <c r="J43" s="20">
        <v>6.6557655097378063</v>
      </c>
      <c r="K43" s="20">
        <v>9.4211622043118695</v>
      </c>
      <c r="L43" s="20">
        <v>9.4808525099328165</v>
      </c>
      <c r="M43" s="20">
        <v>18.429003826185465</v>
      </c>
      <c r="N43" s="20">
        <v>20.097015648294651</v>
      </c>
      <c r="O43" s="20">
        <v>19.228863485127221</v>
      </c>
      <c r="P43" s="20">
        <v>21.067158498622437</v>
      </c>
      <c r="Q43" s="20">
        <v>25.863235151964556</v>
      </c>
      <c r="R43" s="20">
        <v>38.09470088627134</v>
      </c>
      <c r="S43" s="20">
        <v>37.808552067356167</v>
      </c>
      <c r="T43" s="20">
        <v>35.315869398626667</v>
      </c>
      <c r="U43" s="20">
        <v>38.140480479678814</v>
      </c>
      <c r="V43" s="20">
        <v>44.08364855688216</v>
      </c>
      <c r="W43" s="20">
        <v>42.30301427564325</v>
      </c>
      <c r="X43" s="20">
        <v>41.278171600550067</v>
      </c>
    </row>
    <row r="44" spans="1:24" ht="15.75" x14ac:dyDescent="0.25">
      <c r="A44" s="4" t="s">
        <v>45</v>
      </c>
      <c r="B44" s="4"/>
      <c r="C44" s="40" t="s">
        <v>46</v>
      </c>
      <c r="D44" s="2"/>
      <c r="E44" s="2"/>
      <c r="F44" s="20" t="s">
        <v>162</v>
      </c>
      <c r="G44" s="20" t="s">
        <v>162</v>
      </c>
      <c r="H44" s="20" t="s">
        <v>162</v>
      </c>
      <c r="I44" s="20" t="s">
        <v>162</v>
      </c>
      <c r="J44" s="20">
        <v>4.6045355613787589</v>
      </c>
      <c r="K44" s="20">
        <v>9.123675602240267</v>
      </c>
      <c r="L44" s="20">
        <v>11.277234511465982</v>
      </c>
      <c r="M44" s="20">
        <v>21.12749686145839</v>
      </c>
      <c r="N44" s="20">
        <v>22.699350045724241</v>
      </c>
      <c r="O44" s="20">
        <v>22.917450157611988</v>
      </c>
      <c r="P44" s="20">
        <v>26.713697063635099</v>
      </c>
      <c r="Q44" s="20">
        <v>39.096224801952495</v>
      </c>
      <c r="R44" s="20">
        <v>49.875836618256471</v>
      </c>
      <c r="S44" s="20">
        <v>60.426280394931226</v>
      </c>
      <c r="T44" s="20">
        <v>64.896749054691199</v>
      </c>
      <c r="U44" s="20">
        <v>72.72874815276441</v>
      </c>
      <c r="V44" s="20">
        <v>73.250508798472026</v>
      </c>
      <c r="W44" s="20">
        <v>73.01456627700469</v>
      </c>
      <c r="X44" s="20">
        <v>75.328776178597934</v>
      </c>
    </row>
    <row r="45" spans="1:24" ht="15.75" x14ac:dyDescent="0.25">
      <c r="A45" s="4" t="s">
        <v>47</v>
      </c>
      <c r="B45" s="4"/>
      <c r="C45" s="40" t="s">
        <v>168</v>
      </c>
      <c r="D45" s="2"/>
      <c r="E45" s="2"/>
      <c r="F45" s="20" t="s">
        <v>162</v>
      </c>
      <c r="G45" s="20" t="s">
        <v>162</v>
      </c>
      <c r="H45" s="20" t="s">
        <v>162</v>
      </c>
      <c r="I45" s="20" t="s">
        <v>162</v>
      </c>
      <c r="J45" s="20">
        <v>8.5174747668872985</v>
      </c>
      <c r="K45" s="20">
        <v>10.91424177946057</v>
      </c>
      <c r="L45" s="20">
        <v>15.049862831755796</v>
      </c>
      <c r="M45" s="20">
        <v>26.542061851675626</v>
      </c>
      <c r="N45" s="20">
        <v>31.346011361170113</v>
      </c>
      <c r="O45" s="20">
        <v>31.120679321842658</v>
      </c>
      <c r="P45" s="20">
        <v>34.752110710242889</v>
      </c>
      <c r="Q45" s="20">
        <v>43.906256149286065</v>
      </c>
      <c r="R45" s="20">
        <v>59.711212097458358</v>
      </c>
      <c r="S45" s="20">
        <v>54.867951484783603</v>
      </c>
      <c r="T45" s="20">
        <v>55.937483934839555</v>
      </c>
      <c r="U45" s="20">
        <v>58.590355737119353</v>
      </c>
      <c r="V45" s="20">
        <v>61.972076404826275</v>
      </c>
      <c r="W45" s="20">
        <v>59.028989289873046</v>
      </c>
      <c r="X45" s="20">
        <v>57.118871973473986</v>
      </c>
    </row>
    <row r="46" spans="1:24" ht="15.75" x14ac:dyDescent="0.25">
      <c r="A46" s="4" t="s">
        <v>48</v>
      </c>
      <c r="B46" s="4"/>
      <c r="C46" s="40" t="s">
        <v>169</v>
      </c>
      <c r="D46" s="2"/>
      <c r="E46" s="2"/>
      <c r="F46" s="20" t="s">
        <v>162</v>
      </c>
      <c r="G46" s="20" t="s">
        <v>162</v>
      </c>
      <c r="H46" s="20" t="s">
        <v>162</v>
      </c>
      <c r="I46" s="20" t="s">
        <v>162</v>
      </c>
      <c r="J46" s="20">
        <v>7.9729807134343522</v>
      </c>
      <c r="K46" s="20">
        <v>8.7258351279383444</v>
      </c>
      <c r="L46" s="20">
        <v>10.258087752574074</v>
      </c>
      <c r="M46" s="20">
        <v>18.504944595526908</v>
      </c>
      <c r="N46" s="20">
        <v>18.677176221454488</v>
      </c>
      <c r="O46" s="20">
        <v>22.218142347468358</v>
      </c>
      <c r="P46" s="20">
        <v>23.799103481774235</v>
      </c>
      <c r="Q46" s="20">
        <v>30.282835688641249</v>
      </c>
      <c r="R46" s="20">
        <v>38.254155873314254</v>
      </c>
      <c r="S46" s="20">
        <v>39.068336682435522</v>
      </c>
      <c r="T46" s="20">
        <v>33.001448036687613</v>
      </c>
      <c r="U46" s="20">
        <v>32.524980088890146</v>
      </c>
      <c r="V46" s="20">
        <v>40.346056126970225</v>
      </c>
      <c r="W46" s="20">
        <v>40.91961124063603</v>
      </c>
      <c r="X46" s="20">
        <v>42.675536524663706</v>
      </c>
    </row>
    <row r="47" spans="1:24" ht="15.75" x14ac:dyDescent="0.25">
      <c r="A47" s="10"/>
      <c r="B47" s="43"/>
      <c r="C47" s="2"/>
      <c r="D47" s="9"/>
      <c r="E47" s="9"/>
      <c r="F47" s="20" t="s">
        <v>162</v>
      </c>
      <c r="G47" s="20" t="s">
        <v>162</v>
      </c>
      <c r="H47" s="20" t="s">
        <v>162</v>
      </c>
      <c r="I47" s="20"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20">
        <v>2.29498189534065</v>
      </c>
      <c r="G48" s="20">
        <v>2.5547120322338723</v>
      </c>
      <c r="H48" s="20">
        <v>2.9274463347770454</v>
      </c>
      <c r="I48" s="20">
        <v>1.7055954572821588</v>
      </c>
      <c r="J48" s="20">
        <v>3.0405333448356506</v>
      </c>
      <c r="K48" s="20">
        <v>3.5334943688444183</v>
      </c>
      <c r="L48" s="20">
        <v>3.6466946117394046</v>
      </c>
      <c r="M48" s="20">
        <v>7.558043626146592</v>
      </c>
      <c r="N48" s="20">
        <v>8.8978104305398507</v>
      </c>
      <c r="O48" s="20">
        <v>7.4363979299337988</v>
      </c>
      <c r="P48" s="20">
        <v>8.2349633039213401</v>
      </c>
      <c r="Q48" s="20">
        <v>12.223619928745032</v>
      </c>
      <c r="R48" s="20">
        <v>14.377876822804319</v>
      </c>
      <c r="S48" s="20">
        <v>16.283658559924852</v>
      </c>
      <c r="T48" s="20">
        <v>15.82336280560261</v>
      </c>
      <c r="U48" s="20">
        <v>18.773565129435852</v>
      </c>
      <c r="V48" s="20">
        <v>17.369109032429048</v>
      </c>
      <c r="W48" s="20">
        <v>17.672067332425097</v>
      </c>
      <c r="X48" s="20">
        <v>16.927012749511441</v>
      </c>
    </row>
    <row r="49" spans="1:24" ht="15.75" x14ac:dyDescent="0.25">
      <c r="A49" s="4">
        <v>923</v>
      </c>
      <c r="B49" s="1"/>
      <c r="C49" s="40" t="s">
        <v>50</v>
      </c>
      <c r="D49" s="2"/>
      <c r="E49" s="2"/>
      <c r="F49" s="20">
        <v>3.8770155157206818</v>
      </c>
      <c r="G49" s="20">
        <v>4.2575330145928652</v>
      </c>
      <c r="H49" s="20">
        <v>4.7216376437813752</v>
      </c>
      <c r="I49" s="20">
        <v>4.8708164900970017</v>
      </c>
      <c r="J49" s="20">
        <v>5.3969092678976835</v>
      </c>
      <c r="K49" s="20">
        <v>5.2913960248675345</v>
      </c>
      <c r="L49" s="20">
        <v>7.1824231150200832</v>
      </c>
      <c r="M49" s="20">
        <v>12.608389110116537</v>
      </c>
      <c r="N49" s="20">
        <v>14.691749735152213</v>
      </c>
      <c r="O49" s="20">
        <v>15.889110080412845</v>
      </c>
      <c r="P49" s="20">
        <v>17.063301381001011</v>
      </c>
      <c r="Q49" s="20">
        <v>24.45284573684285</v>
      </c>
      <c r="R49" s="20">
        <v>26.796463506049086</v>
      </c>
      <c r="S49" s="20">
        <v>30.58829415446742</v>
      </c>
      <c r="T49" s="20">
        <v>27.602098021769372</v>
      </c>
      <c r="U49" s="20">
        <v>25.447406405075476</v>
      </c>
      <c r="V49" s="20">
        <v>27.924775722520604</v>
      </c>
      <c r="W49" s="20">
        <v>27.7083798819673</v>
      </c>
      <c r="X49" s="20">
        <v>30.366754376845403</v>
      </c>
    </row>
    <row r="50" spans="1:24" ht="15.75" x14ac:dyDescent="0.25">
      <c r="A50" s="73"/>
      <c r="B50" s="73"/>
      <c r="C50" s="69" t="s">
        <v>51</v>
      </c>
      <c r="D50" s="69"/>
      <c r="E50" s="69"/>
      <c r="F50" s="71"/>
      <c r="G50" s="71"/>
      <c r="H50" s="71"/>
      <c r="I50" s="71"/>
      <c r="J50" s="71"/>
      <c r="K50" s="71"/>
      <c r="L50" s="71"/>
      <c r="M50" s="71"/>
      <c r="N50" s="71"/>
      <c r="O50" s="71"/>
      <c r="P50" s="71"/>
      <c r="Q50" s="71"/>
      <c r="R50" s="71"/>
      <c r="S50" s="71"/>
      <c r="T50" s="71"/>
      <c r="U50" s="71"/>
      <c r="V50" s="71"/>
      <c r="W50" s="71"/>
      <c r="X50" s="71"/>
    </row>
  </sheetData>
  <conditionalFormatting sqref="F6:V6">
    <cfRule type="cellIs" dxfId="128" priority="14" stopIfTrue="1" operator="equal">
      <formula>TRUE</formula>
    </cfRule>
    <cfRule type="cellIs" dxfId="127" priority="15" stopIfTrue="1" operator="equal">
      <formula>FALSE</formula>
    </cfRule>
  </conditionalFormatting>
  <conditionalFormatting sqref="L4:X4">
    <cfRule type="cellIs" dxfId="126" priority="18" stopIfTrue="1" operator="equal">
      <formula>TRUE</formula>
    </cfRule>
    <cfRule type="cellIs" dxfId="125" priority="19" stopIfTrue="1" operator="notEqual">
      <formula>TRUE</formula>
    </cfRule>
  </conditionalFormatting>
  <conditionalFormatting sqref="F2:X2">
    <cfRule type="cellIs" dxfId="124" priority="20" stopIfTrue="1" operator="equal">
      <formula>FALSE</formula>
    </cfRule>
  </conditionalFormatting>
  <conditionalFormatting sqref="W6:X6">
    <cfRule type="cellIs" dxfId="123" priority="12" stopIfTrue="1" operator="equal">
      <formula>TRUE</formula>
    </cfRule>
    <cfRule type="cellIs" dxfId="122" priority="13" stopIfTrue="1" operator="equal">
      <formula>FALSE</formula>
    </cfRule>
  </conditionalFormatting>
  <conditionalFormatting sqref="F27:X27">
    <cfRule type="cellIs" dxfId="121" priority="11" stopIfTrue="1" operator="equal">
      <formula>FALSE</formula>
    </cfRule>
  </conditionalFormatting>
  <conditionalFormatting sqref="J31:X31">
    <cfRule type="cellIs" dxfId="120" priority="3" stopIfTrue="1" operator="equal">
      <formula>TRUE</formula>
    </cfRule>
    <cfRule type="cellIs" dxfId="119" priority="4" stopIfTrue="1" operator="equal">
      <formula>FALSE</formula>
    </cfRule>
  </conditionalFormatting>
  <conditionalFormatting sqref="F31:I31">
    <cfRule type="cellIs" dxfId="118" priority="1" stopIfTrue="1" operator="equal">
      <formula>TRUE</formula>
    </cfRule>
    <cfRule type="cellIs" dxfId="117" priority="2" stopIfTrue="1" operator="equal">
      <formula>FALSE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6"/>
  <sheetViews>
    <sheetView zoomScale="70" zoomScaleNormal="70" workbookViewId="0">
      <selection activeCell="B3" sqref="B3"/>
    </sheetView>
  </sheetViews>
  <sheetFormatPr defaultColWidth="8.33203125" defaultRowHeight="15" x14ac:dyDescent="0.2"/>
  <cols>
    <col min="1" max="1" width="12.6640625" style="30" customWidth="1"/>
    <col min="2" max="2" width="8.33203125" style="30"/>
    <col min="3" max="3" width="7.21875" style="30" bestFit="1" customWidth="1"/>
    <col min="4" max="5" width="8.33203125" style="30"/>
    <col min="6" max="6" width="10.6640625" style="30" customWidth="1"/>
    <col min="7" max="7" width="7.44140625" style="30" bestFit="1" customWidth="1"/>
    <col min="8" max="8" width="9.88671875" style="30" customWidth="1"/>
    <col min="9" max="9" width="11.109375" style="30" bestFit="1" customWidth="1"/>
    <col min="10" max="10" width="15.33203125" style="30" bestFit="1" customWidth="1"/>
    <col min="11" max="11" width="10.109375" style="30" bestFit="1" customWidth="1"/>
    <col min="12" max="12" width="8.33203125" style="30" hidden="1" customWidth="1"/>
    <col min="13" max="13" width="11.109375" style="30" bestFit="1" customWidth="1"/>
    <col min="14" max="14" width="10.109375" style="30" bestFit="1" customWidth="1"/>
    <col min="15" max="19" width="8.33203125" style="30" hidden="1" customWidth="1"/>
    <col min="20" max="20" width="8.21875" style="30" bestFit="1" customWidth="1"/>
    <col min="21" max="21" width="9.6640625" style="30" bestFit="1" customWidth="1"/>
    <col min="22" max="22" width="8" style="30" bestFit="1" customWidth="1"/>
    <col min="23" max="23" width="10" style="30" bestFit="1" customWidth="1"/>
    <col min="24" max="24" width="9.6640625" style="30" bestFit="1" customWidth="1"/>
    <col min="25" max="25" width="11.109375" style="30" bestFit="1" customWidth="1"/>
    <col min="26" max="27" width="8" style="30" bestFit="1" customWidth="1"/>
    <col min="28" max="28" width="12" style="30" bestFit="1" customWidth="1"/>
    <col min="29" max="29" width="13.109375" style="30" customWidth="1"/>
    <col min="30" max="30" width="10.109375" style="30" bestFit="1" customWidth="1"/>
    <col min="31" max="32" width="8.33203125" style="30" hidden="1" customWidth="1"/>
    <col min="33" max="33" width="13.44140625" style="30" hidden="1" customWidth="1"/>
    <col min="34" max="34" width="12" style="30" bestFit="1" customWidth="1"/>
    <col min="35" max="35" width="11.109375" style="30" bestFit="1" customWidth="1"/>
    <col min="36" max="36" width="10.44140625" style="30" bestFit="1" customWidth="1"/>
    <col min="37" max="37" width="8.21875" style="30" bestFit="1" customWidth="1"/>
    <col min="38" max="44" width="8.33203125" style="30" hidden="1" customWidth="1"/>
    <col min="45" max="45" width="10.88671875" style="30" bestFit="1" customWidth="1"/>
    <col min="46" max="16384" width="8.33203125" style="30"/>
  </cols>
  <sheetData>
    <row r="1" spans="1:45" s="2" customFormat="1" ht="24" customHeight="1" x14ac:dyDescent="0.25">
      <c r="A1" s="1" t="s">
        <v>142</v>
      </c>
      <c r="B1" s="1"/>
      <c r="G1" s="4"/>
    </row>
    <row r="2" spans="1:45" s="5" customFormat="1" ht="26.25" customHeight="1" x14ac:dyDescent="0.25">
      <c r="A2" s="79" t="s">
        <v>2</v>
      </c>
      <c r="B2" s="8"/>
      <c r="C2" s="9"/>
      <c r="D2" s="9"/>
      <c r="E2" s="9"/>
      <c r="F2" s="9"/>
      <c r="G2" s="94"/>
      <c r="U2" s="174"/>
    </row>
    <row r="3" spans="1:45" s="5" customFormat="1" ht="63" x14ac:dyDescent="0.2">
      <c r="A3" s="12" t="s">
        <v>3</v>
      </c>
      <c r="B3" s="13"/>
      <c r="C3" s="13" t="s">
        <v>4</v>
      </c>
      <c r="D3" s="13"/>
      <c r="E3" s="13"/>
      <c r="F3" s="13"/>
      <c r="G3" s="13"/>
      <c r="H3" s="14" t="s">
        <v>5</v>
      </c>
      <c r="I3" s="15" t="s">
        <v>6</v>
      </c>
      <c r="J3" s="15" t="s">
        <v>7</v>
      </c>
      <c r="K3" s="15" t="s">
        <v>8</v>
      </c>
      <c r="L3" s="15"/>
      <c r="M3" s="15" t="s">
        <v>9</v>
      </c>
      <c r="N3" s="15" t="s">
        <v>10</v>
      </c>
      <c r="O3" s="15"/>
      <c r="P3" s="15"/>
      <c r="Q3" s="15"/>
      <c r="R3" s="15"/>
      <c r="S3" s="15"/>
      <c r="T3" s="15" t="s">
        <v>16</v>
      </c>
      <c r="U3" s="15" t="s">
        <v>17</v>
      </c>
      <c r="V3" s="15" t="s">
        <v>18</v>
      </c>
      <c r="W3" s="16" t="s">
        <v>52</v>
      </c>
      <c r="X3" s="16" t="s">
        <v>19</v>
      </c>
      <c r="Y3" s="16" t="s">
        <v>20</v>
      </c>
      <c r="Z3" s="16" t="s">
        <v>21</v>
      </c>
      <c r="AA3" s="16" t="s">
        <v>22</v>
      </c>
      <c r="AB3" s="15" t="s">
        <v>160</v>
      </c>
      <c r="AC3" s="15" t="s">
        <v>24</v>
      </c>
      <c r="AD3" s="15" t="s">
        <v>25</v>
      </c>
      <c r="AE3" s="15"/>
      <c r="AF3" s="15"/>
      <c r="AG3" s="15"/>
      <c r="AH3" s="15" t="s">
        <v>28</v>
      </c>
      <c r="AI3" s="16" t="s">
        <v>12</v>
      </c>
      <c r="AJ3" s="16" t="s">
        <v>13</v>
      </c>
      <c r="AK3" s="15" t="s">
        <v>29</v>
      </c>
      <c r="AL3" s="15"/>
      <c r="AM3" s="15"/>
      <c r="AN3" s="15"/>
      <c r="AO3" s="15"/>
      <c r="AP3" s="15"/>
      <c r="AQ3" s="15"/>
      <c r="AR3" s="15"/>
      <c r="AS3" s="15" t="s">
        <v>31</v>
      </c>
    </row>
    <row r="4" spans="1:45" s="5" customFormat="1" ht="15.75" x14ac:dyDescent="0.2">
      <c r="A4" s="35"/>
      <c r="B4" s="35"/>
      <c r="C4" s="35"/>
      <c r="D4" s="35"/>
      <c r="E4" s="35"/>
      <c r="F4" s="35"/>
      <c r="G4" s="35"/>
      <c r="H4" s="158"/>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row>
    <row r="5" spans="1:45" s="5" customFormat="1" ht="15.75" customHeight="1" x14ac:dyDescent="0.25">
      <c r="A5" s="17">
        <v>925</v>
      </c>
      <c r="B5" s="17"/>
      <c r="C5" s="18" t="s">
        <v>32</v>
      </c>
      <c r="D5" s="18"/>
      <c r="E5" s="18"/>
      <c r="F5" s="18"/>
      <c r="G5" s="18"/>
      <c r="H5" s="19">
        <f t="shared" ref="H5:H26" si="0">IF(SUM(I5:N5,S5:V5,AB5:AH5,AK5:AS5)=0,"",SUM(I5:N5,S5:V5,AB5:AH5,AK5:AS5))</f>
        <v>95035.62424927004</v>
      </c>
      <c r="I5" s="20">
        <f>I11+I23+I24+I7</f>
        <v>3124.4597597447409</v>
      </c>
      <c r="J5" s="20">
        <v>1099.2956646600001</v>
      </c>
      <c r="K5" s="20">
        <v>931.78101868999988</v>
      </c>
      <c r="L5" s="20"/>
      <c r="M5" s="20">
        <f>M11+M23+M24+M7</f>
        <v>2689.6139499999999</v>
      </c>
      <c r="N5" s="20">
        <v>6580.0587643462241</v>
      </c>
      <c r="O5" s="20"/>
      <c r="P5" s="20"/>
      <c r="Q5" s="20"/>
      <c r="R5" s="20"/>
      <c r="S5" s="20"/>
      <c r="T5" s="20">
        <f t="shared" ref="T5:AA5" si="1">T11+T23+T24+T7</f>
        <v>11625.595130999998</v>
      </c>
      <c r="U5" s="20">
        <f t="shared" si="1"/>
        <v>6749.0433528570802</v>
      </c>
      <c r="V5" s="20">
        <f t="shared" si="1"/>
        <v>14153.821606999456</v>
      </c>
      <c r="W5" s="20">
        <f t="shared" si="1"/>
        <v>4329.2688127383872</v>
      </c>
      <c r="X5" s="20">
        <f t="shared" si="1"/>
        <v>4560.3279730823833</v>
      </c>
      <c r="Y5" s="20">
        <f t="shared" si="1"/>
        <v>4647.6406698571791</v>
      </c>
      <c r="Z5" s="20">
        <f t="shared" si="1"/>
        <v>270.55906472417536</v>
      </c>
      <c r="AA5" s="20">
        <f t="shared" si="1"/>
        <v>346.02508659733024</v>
      </c>
      <c r="AB5" s="20">
        <v>778.45799999999997</v>
      </c>
      <c r="AC5" s="20">
        <f>AC11+AC23+AC24+AC7</f>
        <v>2605.570901407315</v>
      </c>
      <c r="AD5" s="20">
        <v>55.794706500000004</v>
      </c>
      <c r="AE5" s="20"/>
      <c r="AF5" s="20"/>
      <c r="AG5" s="20"/>
      <c r="AH5" s="20">
        <f>AH11+AH23+AH24+AH7</f>
        <v>1039.6609860351218</v>
      </c>
      <c r="AI5" s="20">
        <f>AI11+AI23+AI24+AI7</f>
        <v>874.17398603512174</v>
      </c>
      <c r="AJ5" s="20">
        <f>AJ11+AJ23+AJ24+AJ7</f>
        <v>165.48700000000002</v>
      </c>
      <c r="AK5" s="20">
        <f>AK11+AK23+AK24+AK7</f>
        <v>41921.907407030114</v>
      </c>
      <c r="AL5" s="20"/>
      <c r="AM5" s="20"/>
      <c r="AN5" s="20"/>
      <c r="AO5" s="20"/>
      <c r="AP5" s="20"/>
      <c r="AQ5" s="20"/>
      <c r="AR5" s="20"/>
      <c r="AS5" s="20">
        <f>AS11+AS23+AS24+AS7</f>
        <v>1680.5630000000001</v>
      </c>
    </row>
    <row r="6" spans="1:45" s="5" customFormat="1" ht="15.75" customHeight="1" x14ac:dyDescent="0.25">
      <c r="A6" s="17"/>
      <c r="B6" s="17"/>
      <c r="C6" s="18"/>
      <c r="D6" s="18"/>
      <c r="E6" s="18"/>
      <c r="F6" s="18"/>
      <c r="G6" s="18"/>
      <c r="H6" s="160" t="str">
        <f t="shared" si="0"/>
        <v/>
      </c>
      <c r="I6" s="56"/>
      <c r="J6" s="20"/>
      <c r="K6" s="56"/>
      <c r="L6" s="56"/>
      <c r="M6" s="20"/>
      <c r="N6" s="20"/>
      <c r="O6" s="20"/>
      <c r="P6" s="20"/>
      <c r="Q6" s="20"/>
      <c r="R6" s="20"/>
      <c r="S6" s="20"/>
      <c r="T6" s="20"/>
      <c r="U6" s="20"/>
      <c r="V6" s="20"/>
      <c r="W6" s="20"/>
      <c r="X6" s="20"/>
      <c r="Y6" s="20"/>
      <c r="Z6" s="20"/>
      <c r="AA6" s="20"/>
      <c r="AB6" s="20"/>
      <c r="AC6" s="20"/>
      <c r="AD6" s="64"/>
      <c r="AE6" s="20"/>
      <c r="AF6" s="20"/>
      <c r="AG6" s="20"/>
      <c r="AH6" s="20"/>
      <c r="AI6" s="20"/>
      <c r="AJ6" s="20"/>
      <c r="AK6" s="20"/>
      <c r="AL6" s="20"/>
      <c r="AM6" s="20"/>
      <c r="AN6" s="20"/>
      <c r="AO6" s="20"/>
      <c r="AP6" s="20"/>
      <c r="AQ6" s="20"/>
      <c r="AR6" s="20"/>
      <c r="AS6" s="175"/>
    </row>
    <row r="7" spans="1:45" s="5" customFormat="1" ht="15.75" x14ac:dyDescent="0.25">
      <c r="A7" s="4"/>
      <c r="B7" s="4"/>
      <c r="C7" s="2" t="s">
        <v>33</v>
      </c>
      <c r="D7" s="2"/>
      <c r="E7" s="2"/>
      <c r="F7" s="2"/>
      <c r="G7" s="2"/>
      <c r="H7" s="34">
        <f t="shared" si="0"/>
        <v>1593.370651346713</v>
      </c>
      <c r="I7" s="23">
        <v>0</v>
      </c>
      <c r="J7" s="23">
        <v>26.816208507742971</v>
      </c>
      <c r="K7" s="23">
        <v>1.3540926892315711E-2</v>
      </c>
      <c r="L7" s="23"/>
      <c r="M7" s="23">
        <v>0</v>
      </c>
      <c r="N7" s="23">
        <v>0</v>
      </c>
      <c r="O7" s="23"/>
      <c r="P7" s="23"/>
      <c r="Q7" s="23"/>
      <c r="R7" s="23"/>
      <c r="S7" s="23"/>
      <c r="T7" s="23">
        <v>0</v>
      </c>
      <c r="U7" s="162">
        <v>36.518713964701369</v>
      </c>
      <c r="V7" s="23">
        <v>2.2674182435797778</v>
      </c>
      <c r="W7" s="23">
        <v>0.74182174539349099</v>
      </c>
      <c r="X7" s="23">
        <v>0.67738802553358979</v>
      </c>
      <c r="Y7" s="23">
        <v>0.68411238514292216</v>
      </c>
      <c r="Z7" s="23">
        <v>1.0019513495952483E-2</v>
      </c>
      <c r="AA7" s="23">
        <v>0.15407657401382285</v>
      </c>
      <c r="AB7" s="23">
        <v>11.300390135446513</v>
      </c>
      <c r="AC7" s="23">
        <v>0.19822207179713897</v>
      </c>
      <c r="AD7" s="23">
        <v>7.8656467714862011E-2</v>
      </c>
      <c r="AE7" s="23"/>
      <c r="AF7" s="23"/>
      <c r="AG7" s="23"/>
      <c r="AH7" s="162">
        <v>2.1444753697632777</v>
      </c>
      <c r="AI7" s="162">
        <v>1.7267372634817997</v>
      </c>
      <c r="AJ7" s="162">
        <v>0.41773810628147795</v>
      </c>
      <c r="AK7" s="23">
        <v>1514.0330256590748</v>
      </c>
      <c r="AL7" s="23"/>
      <c r="AM7" s="23"/>
      <c r="AN7" s="23"/>
      <c r="AO7" s="23"/>
      <c r="AP7" s="23"/>
      <c r="AQ7" s="23"/>
      <c r="AR7" s="23"/>
      <c r="AS7" s="23">
        <v>0</v>
      </c>
    </row>
    <row r="8" spans="1:45" s="5" customFormat="1" ht="15.75" customHeight="1" x14ac:dyDescent="0.25">
      <c r="A8" s="25"/>
      <c r="B8" s="25"/>
      <c r="C8" s="18"/>
      <c r="D8" s="26"/>
      <c r="E8" s="26"/>
      <c r="F8" s="26"/>
      <c r="G8" s="26"/>
      <c r="H8" s="19" t="str">
        <f t="shared" si="0"/>
        <v/>
      </c>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row>
    <row r="9" spans="1:45" s="5" customFormat="1" ht="15.75" customHeight="1" x14ac:dyDescent="0.25">
      <c r="A9" s="17">
        <v>941</v>
      </c>
      <c r="B9" s="17"/>
      <c r="C9" s="18" t="s">
        <v>34</v>
      </c>
      <c r="D9" s="18"/>
      <c r="E9" s="18"/>
      <c r="F9" s="18"/>
      <c r="G9" s="18"/>
      <c r="H9" s="19">
        <f t="shared" si="0"/>
        <v>84278.115825342582</v>
      </c>
      <c r="I9" s="20">
        <f>I11+I23</f>
        <v>2805.5305772075876</v>
      </c>
      <c r="J9" s="20">
        <v>951.95566512988842</v>
      </c>
      <c r="K9" s="20">
        <v>841.19149019208055</v>
      </c>
      <c r="L9" s="20"/>
      <c r="M9" s="20">
        <f>M11+M23</f>
        <v>2373.7890480000001</v>
      </c>
      <c r="N9" s="20">
        <v>5832.0560651953483</v>
      </c>
      <c r="O9" s="20"/>
      <c r="P9" s="20"/>
      <c r="Q9" s="20"/>
      <c r="R9" s="20"/>
      <c r="S9" s="20"/>
      <c r="T9" s="20">
        <f t="shared" ref="T9:AA9" si="2">T11+T23</f>
        <v>10507.504114999998</v>
      </c>
      <c r="U9" s="20">
        <f t="shared" si="2"/>
        <v>5869.0592676433471</v>
      </c>
      <c r="V9" s="20">
        <f t="shared" si="2"/>
        <v>12777.878659613834</v>
      </c>
      <c r="W9" s="20">
        <f t="shared" si="2"/>
        <v>3916.3037512690689</v>
      </c>
      <c r="X9" s="20">
        <f t="shared" si="2"/>
        <v>4059.4322965846914</v>
      </c>
      <c r="Y9" s="20">
        <f t="shared" si="2"/>
        <v>4244.516250544124</v>
      </c>
      <c r="Z9" s="20">
        <f t="shared" si="2"/>
        <v>243.51521121497754</v>
      </c>
      <c r="AA9" s="20">
        <f t="shared" si="2"/>
        <v>314.111150000973</v>
      </c>
      <c r="AB9" s="20">
        <v>687.2228908498497</v>
      </c>
      <c r="AC9" s="20">
        <f>AC11+AC23</f>
        <v>2322.1415583933695</v>
      </c>
      <c r="AD9" s="20">
        <v>51.857836479261927</v>
      </c>
      <c r="AE9" s="20"/>
      <c r="AF9" s="20"/>
      <c r="AG9" s="20"/>
      <c r="AH9" s="20">
        <f>AH11+AH23</f>
        <v>922.65017816597572</v>
      </c>
      <c r="AI9" s="20">
        <f>AI11+AI23</f>
        <v>776.35496962441243</v>
      </c>
      <c r="AJ9" s="20">
        <f>AJ11+AJ23</f>
        <v>146.29520854156326</v>
      </c>
      <c r="AK9" s="20">
        <f>AK11+AK23</f>
        <v>36806.617383084515</v>
      </c>
      <c r="AL9" s="20"/>
      <c r="AM9" s="20"/>
      <c r="AN9" s="20"/>
      <c r="AO9" s="20"/>
      <c r="AP9" s="20"/>
      <c r="AQ9" s="20"/>
      <c r="AR9" s="20"/>
      <c r="AS9" s="20">
        <f>AS11+AS23</f>
        <v>1528.6610903875128</v>
      </c>
    </row>
    <row r="10" spans="1:45" s="5" customFormat="1" ht="15.75" customHeight="1" x14ac:dyDescent="0.25">
      <c r="A10" s="25"/>
      <c r="B10" s="25"/>
      <c r="C10" s="26"/>
      <c r="D10" s="26"/>
      <c r="E10" s="26"/>
      <c r="F10" s="26"/>
      <c r="G10" s="26"/>
      <c r="H10" s="19" t="str">
        <f t="shared" si="0"/>
        <v/>
      </c>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row>
    <row r="11" spans="1:45" s="5" customFormat="1" ht="15.75" x14ac:dyDescent="0.25">
      <c r="A11" s="17">
        <v>921</v>
      </c>
      <c r="B11" s="17"/>
      <c r="C11" s="17" t="s">
        <v>35</v>
      </c>
      <c r="D11" s="18"/>
      <c r="E11" s="18"/>
      <c r="F11" s="18"/>
      <c r="G11" s="18"/>
      <c r="H11" s="19">
        <f t="shared" si="0"/>
        <v>78722.987851964703</v>
      </c>
      <c r="I11" s="20">
        <f>SUM(I13:I21)</f>
        <v>2566.51071257895</v>
      </c>
      <c r="J11" s="20">
        <v>895.53325983173295</v>
      </c>
      <c r="K11" s="20">
        <v>773.93988487261424</v>
      </c>
      <c r="L11" s="20"/>
      <c r="M11" s="20">
        <f>SUM(M13:M21)</f>
        <v>2250.0643720000003</v>
      </c>
      <c r="N11" s="20">
        <v>5290.5939974827306</v>
      </c>
      <c r="O11" s="20"/>
      <c r="P11" s="20"/>
      <c r="Q11" s="20"/>
      <c r="R11" s="20"/>
      <c r="S11" s="20"/>
      <c r="T11" s="20">
        <f t="shared" ref="T11:AA11" si="3">SUM(T13:T21)</f>
        <v>9977.2082459999983</v>
      </c>
      <c r="U11" s="20">
        <f t="shared" si="3"/>
        <v>5233.2698562916903</v>
      </c>
      <c r="V11" s="20">
        <f t="shared" si="3"/>
        <v>11955.506918421459</v>
      </c>
      <c r="W11" s="20">
        <f t="shared" si="3"/>
        <v>3675.6117608990094</v>
      </c>
      <c r="X11" s="20">
        <f t="shared" si="3"/>
        <v>3762.7618818999954</v>
      </c>
      <c r="Y11" s="20">
        <f t="shared" si="3"/>
        <v>3993.1387449918748</v>
      </c>
      <c r="Z11" s="20">
        <f t="shared" si="3"/>
        <v>225.00934180215881</v>
      </c>
      <c r="AA11" s="20">
        <f t="shared" si="3"/>
        <v>298.98518882842183</v>
      </c>
      <c r="AB11" s="20">
        <v>621.32659052993677</v>
      </c>
      <c r="AC11" s="20">
        <f>SUM(AC13:AC21)</f>
        <v>2186.9852099544155</v>
      </c>
      <c r="AD11" s="20">
        <v>49.281394307982936</v>
      </c>
      <c r="AE11" s="20"/>
      <c r="AF11" s="20"/>
      <c r="AG11" s="20"/>
      <c r="AH11" s="20">
        <f>SUM(AH13:AH21)</f>
        <v>852.96431070150265</v>
      </c>
      <c r="AI11" s="20">
        <f>SUM(AI13:AI21)</f>
        <v>720.70572634379005</v>
      </c>
      <c r="AJ11" s="20">
        <f>SUM(AJ13:AJ21)</f>
        <v>132.25858435771264</v>
      </c>
      <c r="AK11" s="20">
        <f>SUM(AK13:AK21)</f>
        <v>34633.915453400397</v>
      </c>
      <c r="AL11" s="20"/>
      <c r="AM11" s="20"/>
      <c r="AN11" s="20"/>
      <c r="AO11" s="20"/>
      <c r="AP11" s="20"/>
      <c r="AQ11" s="20"/>
      <c r="AR11" s="20"/>
      <c r="AS11" s="20">
        <f>SUM(AS13:AS21)</f>
        <v>1435.8876455913016</v>
      </c>
    </row>
    <row r="12" spans="1:45" s="5" customFormat="1" ht="15.75" customHeight="1" x14ac:dyDescent="0.25">
      <c r="A12" s="29"/>
      <c r="B12" s="29"/>
      <c r="C12" s="39"/>
      <c r="D12" s="30"/>
      <c r="E12" s="30"/>
      <c r="F12" s="30"/>
      <c r="G12" s="30"/>
      <c r="H12" s="19" t="str">
        <f t="shared" si="0"/>
        <v/>
      </c>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row>
    <row r="13" spans="1:45" s="5" customFormat="1" ht="15.75" x14ac:dyDescent="0.25">
      <c r="A13" s="4" t="s">
        <v>36</v>
      </c>
      <c r="B13" s="4"/>
      <c r="C13" s="40" t="s">
        <v>164</v>
      </c>
      <c r="D13" s="2"/>
      <c r="E13" s="2"/>
      <c r="F13" s="2"/>
      <c r="G13" s="2"/>
      <c r="H13" s="19">
        <f t="shared" si="0"/>
        <v>4960.1825450373144</v>
      </c>
      <c r="I13" s="20">
        <v>155.15891428104132</v>
      </c>
      <c r="J13" s="20">
        <v>58.774624217775148</v>
      </c>
      <c r="K13" s="20">
        <v>59.916191700010557</v>
      </c>
      <c r="L13" s="20"/>
      <c r="M13" s="20">
        <v>160.67746199999999</v>
      </c>
      <c r="N13" s="20">
        <v>412.28163159224158</v>
      </c>
      <c r="O13" s="20"/>
      <c r="P13" s="20"/>
      <c r="Q13" s="20"/>
      <c r="R13" s="20"/>
      <c r="S13" s="20"/>
      <c r="T13" s="20">
        <v>581.73320200000001</v>
      </c>
      <c r="U13" s="20">
        <v>518.1516025615299</v>
      </c>
      <c r="V13" s="20">
        <v>757.79364314084307</v>
      </c>
      <c r="W13" s="20">
        <v>222.18886544045276</v>
      </c>
      <c r="X13" s="20">
        <v>263.62870124568548</v>
      </c>
      <c r="Y13" s="20">
        <v>237.94959612814171</v>
      </c>
      <c r="Z13" s="20">
        <v>19.079773056309993</v>
      </c>
      <c r="AA13" s="20">
        <v>14.946707270253103</v>
      </c>
      <c r="AB13" s="20">
        <v>79.779600563727897</v>
      </c>
      <c r="AC13" s="20">
        <v>172.37845105435133</v>
      </c>
      <c r="AD13" s="20">
        <v>2.2700104833696866</v>
      </c>
      <c r="AE13" s="20"/>
      <c r="AF13" s="20"/>
      <c r="AG13" s="20"/>
      <c r="AH13" s="20">
        <v>57.709428499101044</v>
      </c>
      <c r="AI13" s="20">
        <v>47.11262415963381</v>
      </c>
      <c r="AJ13" s="20">
        <v>10.596804339467242</v>
      </c>
      <c r="AK13" s="20">
        <v>1865.7933292161806</v>
      </c>
      <c r="AL13" s="20"/>
      <c r="AM13" s="20"/>
      <c r="AN13" s="20"/>
      <c r="AO13" s="20"/>
      <c r="AP13" s="20"/>
      <c r="AQ13" s="20"/>
      <c r="AR13" s="20"/>
      <c r="AS13" s="20">
        <v>77.764453727141614</v>
      </c>
    </row>
    <row r="14" spans="1:45" s="5" customFormat="1" ht="15.75" x14ac:dyDescent="0.25">
      <c r="A14" s="4" t="s">
        <v>37</v>
      </c>
      <c r="B14" s="4"/>
      <c r="C14" s="40" t="s">
        <v>166</v>
      </c>
      <c r="D14" s="2"/>
      <c r="E14" s="2"/>
      <c r="F14" s="2"/>
      <c r="G14" s="2"/>
      <c r="H14" s="19">
        <f t="shared" si="0"/>
        <v>12472.41721959668</v>
      </c>
      <c r="I14" s="20">
        <v>430.98060726374786</v>
      </c>
      <c r="J14" s="20">
        <v>134.20041184133493</v>
      </c>
      <c r="K14" s="20">
        <v>139.32268760843829</v>
      </c>
      <c r="L14" s="20"/>
      <c r="M14" s="20">
        <v>394.02762899999999</v>
      </c>
      <c r="N14" s="20">
        <v>1074.7770842088735</v>
      </c>
      <c r="O14" s="20"/>
      <c r="P14" s="20"/>
      <c r="Q14" s="20"/>
      <c r="R14" s="20"/>
      <c r="S14" s="20"/>
      <c r="T14" s="20">
        <v>1479.2359329999999</v>
      </c>
      <c r="U14" s="20">
        <v>1125.9832347068213</v>
      </c>
      <c r="V14" s="20">
        <v>2040.2356000925081</v>
      </c>
      <c r="W14" s="20">
        <v>590.99348913934909</v>
      </c>
      <c r="X14" s="20">
        <v>726.07358302749344</v>
      </c>
      <c r="Y14" s="20">
        <v>636.9958691141353</v>
      </c>
      <c r="Z14" s="20">
        <v>41.770528504132422</v>
      </c>
      <c r="AA14" s="20">
        <v>44.402130307397705</v>
      </c>
      <c r="AB14" s="20">
        <v>112.34508737753553</v>
      </c>
      <c r="AC14" s="20">
        <v>332.57263768531038</v>
      </c>
      <c r="AD14" s="20">
        <v>5.7624461700500751</v>
      </c>
      <c r="AE14" s="20"/>
      <c r="AF14" s="20"/>
      <c r="AG14" s="20"/>
      <c r="AH14" s="20">
        <v>142.87935682795757</v>
      </c>
      <c r="AI14" s="20">
        <v>118.59596009245162</v>
      </c>
      <c r="AJ14" s="20">
        <v>24.283396735505963</v>
      </c>
      <c r="AK14" s="20">
        <v>4857.8986241284738</v>
      </c>
      <c r="AL14" s="20"/>
      <c r="AM14" s="20"/>
      <c r="AN14" s="20"/>
      <c r="AO14" s="20"/>
      <c r="AP14" s="20"/>
      <c r="AQ14" s="20"/>
      <c r="AR14" s="20"/>
      <c r="AS14" s="20">
        <v>202.19587968562936</v>
      </c>
    </row>
    <row r="15" spans="1:45" s="5" customFormat="1" ht="15.75" x14ac:dyDescent="0.25">
      <c r="A15" s="4" t="s">
        <v>38</v>
      </c>
      <c r="B15" s="4"/>
      <c r="C15" s="40" t="s">
        <v>39</v>
      </c>
      <c r="D15" s="2"/>
      <c r="E15" s="2"/>
      <c r="F15" s="2"/>
      <c r="G15" s="2"/>
      <c r="H15" s="19">
        <f t="shared" si="0"/>
        <v>8238.9230417689632</v>
      </c>
      <c r="I15" s="20">
        <v>266.88840809411715</v>
      </c>
      <c r="J15" s="20">
        <v>91.279177893039744</v>
      </c>
      <c r="K15" s="20">
        <v>94.185120277077274</v>
      </c>
      <c r="L15" s="20"/>
      <c r="M15" s="20">
        <v>231.86987900000003</v>
      </c>
      <c r="N15" s="20">
        <v>644.14688927611292</v>
      </c>
      <c r="O15" s="20"/>
      <c r="P15" s="20"/>
      <c r="Q15" s="20"/>
      <c r="R15" s="20"/>
      <c r="S15" s="20"/>
      <c r="T15" s="20">
        <v>894.269769</v>
      </c>
      <c r="U15" s="20">
        <v>643.91266274031295</v>
      </c>
      <c r="V15" s="20">
        <v>1255.1139401753353</v>
      </c>
      <c r="W15" s="20">
        <v>401.12795774344613</v>
      </c>
      <c r="X15" s="20">
        <v>385.68199427816648</v>
      </c>
      <c r="Y15" s="20">
        <v>410.73434046722554</v>
      </c>
      <c r="Z15" s="20">
        <v>30.760806947548321</v>
      </c>
      <c r="AA15" s="20">
        <v>26.808840738948827</v>
      </c>
      <c r="AB15" s="20">
        <v>80.088762227344645</v>
      </c>
      <c r="AC15" s="20">
        <v>265.58141735701366</v>
      </c>
      <c r="AD15" s="20">
        <v>3.4472904150176782</v>
      </c>
      <c r="AE15" s="20"/>
      <c r="AF15" s="20"/>
      <c r="AG15" s="20"/>
      <c r="AH15" s="20">
        <v>95.295514232772533</v>
      </c>
      <c r="AI15" s="20">
        <v>79.406929584922892</v>
      </c>
      <c r="AJ15" s="20">
        <v>15.888584647849644</v>
      </c>
      <c r="AK15" s="20">
        <v>3525.5947986999158</v>
      </c>
      <c r="AL15" s="20"/>
      <c r="AM15" s="20"/>
      <c r="AN15" s="20"/>
      <c r="AO15" s="20"/>
      <c r="AP15" s="20"/>
      <c r="AQ15" s="20"/>
      <c r="AR15" s="20"/>
      <c r="AS15" s="20">
        <v>147.24941238090307</v>
      </c>
    </row>
    <row r="16" spans="1:45" s="5" customFormat="1" ht="15.75" x14ac:dyDescent="0.25">
      <c r="A16" s="4" t="s">
        <v>40</v>
      </c>
      <c r="B16" s="4"/>
      <c r="C16" s="40" t="s">
        <v>41</v>
      </c>
      <c r="D16" s="2"/>
      <c r="E16" s="2"/>
      <c r="F16" s="2"/>
      <c r="G16" s="2"/>
      <c r="H16" s="19">
        <f t="shared" si="0"/>
        <v>6415.6631234915667</v>
      </c>
      <c r="I16" s="20">
        <v>236.77628028604693</v>
      </c>
      <c r="J16" s="20">
        <v>76.595103565705784</v>
      </c>
      <c r="K16" s="20">
        <v>69.407178173948523</v>
      </c>
      <c r="L16" s="20"/>
      <c r="M16" s="20">
        <v>164.88899800000002</v>
      </c>
      <c r="N16" s="20">
        <v>468.79262909455531</v>
      </c>
      <c r="O16" s="20"/>
      <c r="P16" s="20"/>
      <c r="Q16" s="20"/>
      <c r="R16" s="20"/>
      <c r="S16" s="20"/>
      <c r="T16" s="20">
        <v>596.41028100000005</v>
      </c>
      <c r="U16" s="20">
        <v>475.93282112545205</v>
      </c>
      <c r="V16" s="20">
        <v>889.78498584710701</v>
      </c>
      <c r="W16" s="20">
        <v>295.18306366024274</v>
      </c>
      <c r="X16" s="20">
        <v>268.81379541875322</v>
      </c>
      <c r="Y16" s="20">
        <v>288.36390127016534</v>
      </c>
      <c r="Z16" s="20">
        <v>19.829601036040671</v>
      </c>
      <c r="AA16" s="20">
        <v>17.594624461905095</v>
      </c>
      <c r="AB16" s="20">
        <v>74.773619099907478</v>
      </c>
      <c r="AC16" s="20">
        <v>175.7727038487694</v>
      </c>
      <c r="AD16" s="20">
        <v>4.4422947316106836</v>
      </c>
      <c r="AE16" s="20"/>
      <c r="AF16" s="20"/>
      <c r="AG16" s="20"/>
      <c r="AH16" s="20">
        <v>84.262639258011774</v>
      </c>
      <c r="AI16" s="20">
        <v>72.524796702067121</v>
      </c>
      <c r="AJ16" s="20">
        <v>11.737842555944663</v>
      </c>
      <c r="AK16" s="20">
        <v>2974.9646625662654</v>
      </c>
      <c r="AL16" s="20"/>
      <c r="AM16" s="20"/>
      <c r="AN16" s="20"/>
      <c r="AO16" s="20"/>
      <c r="AP16" s="20"/>
      <c r="AQ16" s="20"/>
      <c r="AR16" s="20"/>
      <c r="AS16" s="20">
        <v>122.85892689418553</v>
      </c>
    </row>
    <row r="17" spans="1:45" s="5" customFormat="1" ht="15.75" x14ac:dyDescent="0.25">
      <c r="A17" s="4" t="s">
        <v>42</v>
      </c>
      <c r="B17" s="4"/>
      <c r="C17" s="40" t="s">
        <v>43</v>
      </c>
      <c r="D17" s="2"/>
      <c r="E17" s="2"/>
      <c r="F17" s="2"/>
      <c r="G17" s="2"/>
      <c r="H17" s="19">
        <f t="shared" si="0"/>
        <v>8742.285858610041</v>
      </c>
      <c r="I17" s="20">
        <v>327.56079789838918</v>
      </c>
      <c r="J17" s="20">
        <v>108.31114107705518</v>
      </c>
      <c r="K17" s="20">
        <v>99.234876789926687</v>
      </c>
      <c r="L17" s="20"/>
      <c r="M17" s="20">
        <v>267.13183099999998</v>
      </c>
      <c r="N17" s="20">
        <v>642.78663829695336</v>
      </c>
      <c r="O17" s="20"/>
      <c r="P17" s="20"/>
      <c r="Q17" s="20"/>
      <c r="R17" s="20"/>
      <c r="S17" s="20"/>
      <c r="T17" s="20">
        <v>958.88540699999987</v>
      </c>
      <c r="U17" s="20">
        <v>623.59656037336413</v>
      </c>
      <c r="V17" s="20">
        <v>1333.4353289034279</v>
      </c>
      <c r="W17" s="20">
        <v>435.88054428994036</v>
      </c>
      <c r="X17" s="20">
        <v>405.57036609198718</v>
      </c>
      <c r="Y17" s="20">
        <v>433.88019365388436</v>
      </c>
      <c r="Z17" s="20">
        <v>30.176080743421359</v>
      </c>
      <c r="AA17" s="20">
        <v>27.928144124194677</v>
      </c>
      <c r="AB17" s="20">
        <v>77.449295102714132</v>
      </c>
      <c r="AC17" s="20">
        <v>284.5093545703013</v>
      </c>
      <c r="AD17" s="20">
        <v>5.5168786545267787</v>
      </c>
      <c r="AE17" s="20"/>
      <c r="AF17" s="20"/>
      <c r="AG17" s="20"/>
      <c r="AH17" s="20">
        <v>95.455297324719297</v>
      </c>
      <c r="AI17" s="20">
        <v>82.428263965762881</v>
      </c>
      <c r="AJ17" s="20">
        <v>13.027033358956414</v>
      </c>
      <c r="AK17" s="20">
        <v>3761.7095448629552</v>
      </c>
      <c r="AL17" s="20"/>
      <c r="AM17" s="20"/>
      <c r="AN17" s="20"/>
      <c r="AO17" s="20"/>
      <c r="AP17" s="20"/>
      <c r="AQ17" s="20"/>
      <c r="AR17" s="20"/>
      <c r="AS17" s="20">
        <v>156.70290675570823</v>
      </c>
    </row>
    <row r="18" spans="1:45" s="5" customFormat="1" ht="15.75" x14ac:dyDescent="0.25">
      <c r="A18" s="4" t="s">
        <v>44</v>
      </c>
      <c r="B18" s="4"/>
      <c r="C18" s="40" t="s">
        <v>167</v>
      </c>
      <c r="D18" s="2"/>
      <c r="E18" s="2"/>
      <c r="F18" s="2"/>
      <c r="G18" s="2"/>
      <c r="H18" s="19">
        <f t="shared" si="0"/>
        <v>7693.4808321888449</v>
      </c>
      <c r="I18" s="20">
        <v>272.41288029455723</v>
      </c>
      <c r="J18" s="20">
        <v>90.835943288389515</v>
      </c>
      <c r="K18" s="20">
        <v>69.402308845826937</v>
      </c>
      <c r="L18" s="20"/>
      <c r="M18" s="20">
        <v>191.35075400000002</v>
      </c>
      <c r="N18" s="20">
        <v>446.4178906885823</v>
      </c>
      <c r="O18" s="20"/>
      <c r="P18" s="20"/>
      <c r="Q18" s="20"/>
      <c r="R18" s="20"/>
      <c r="S18" s="20"/>
      <c r="T18" s="20">
        <v>804.13435400000003</v>
      </c>
      <c r="U18" s="20">
        <v>397.38208167145939</v>
      </c>
      <c r="V18" s="20">
        <v>963.99829953785149</v>
      </c>
      <c r="W18" s="20">
        <v>315.92274187546354</v>
      </c>
      <c r="X18" s="20">
        <v>279.55050258614233</v>
      </c>
      <c r="Y18" s="20">
        <v>330.20951686145764</v>
      </c>
      <c r="Z18" s="20">
        <v>17.669845470219993</v>
      </c>
      <c r="AA18" s="20">
        <v>20.645692744568038</v>
      </c>
      <c r="AB18" s="20">
        <v>49.076315911527225</v>
      </c>
      <c r="AC18" s="20">
        <v>160.54828066597383</v>
      </c>
      <c r="AD18" s="20">
        <v>6.8694264294489447</v>
      </c>
      <c r="AE18" s="20"/>
      <c r="AF18" s="20"/>
      <c r="AG18" s="20"/>
      <c r="AH18" s="20">
        <v>81.321395523355989</v>
      </c>
      <c r="AI18" s="20">
        <v>68.613457166980396</v>
      </c>
      <c r="AJ18" s="20">
        <v>12.707938356375577</v>
      </c>
      <c r="AK18" s="20">
        <v>3999.5484966466001</v>
      </c>
      <c r="AL18" s="20"/>
      <c r="AM18" s="20"/>
      <c r="AN18" s="20"/>
      <c r="AO18" s="20"/>
      <c r="AP18" s="20"/>
      <c r="AQ18" s="20"/>
      <c r="AR18" s="20"/>
      <c r="AS18" s="20">
        <v>160.18240468527233</v>
      </c>
    </row>
    <row r="19" spans="1:45" s="5" customFormat="1" ht="15.75" x14ac:dyDescent="0.25">
      <c r="A19" s="4" t="s">
        <v>45</v>
      </c>
      <c r="B19" s="4"/>
      <c r="C19" s="40" t="s">
        <v>46</v>
      </c>
      <c r="D19" s="2"/>
      <c r="E19" s="2"/>
      <c r="F19" s="2"/>
      <c r="G19" s="2"/>
      <c r="H19" s="19">
        <f t="shared" si="0"/>
        <v>11712.227939585078</v>
      </c>
      <c r="I19" s="20">
        <v>273.5108355409518</v>
      </c>
      <c r="J19" s="20">
        <v>107.52824229208683</v>
      </c>
      <c r="K19" s="20">
        <v>91.612413899256623</v>
      </c>
      <c r="L19" s="20"/>
      <c r="M19" s="20">
        <v>414.91211299999998</v>
      </c>
      <c r="N19" s="20">
        <v>629.18658590462803</v>
      </c>
      <c r="O19" s="20"/>
      <c r="P19" s="20"/>
      <c r="Q19" s="20"/>
      <c r="R19" s="20"/>
      <c r="S19" s="20"/>
      <c r="T19" s="20">
        <v>2644.7826009999999</v>
      </c>
      <c r="U19" s="20">
        <v>526.35945363883843</v>
      </c>
      <c r="V19" s="20">
        <v>2399.3388408146898</v>
      </c>
      <c r="W19" s="20">
        <v>655.94486721583644</v>
      </c>
      <c r="X19" s="20">
        <v>711.57657214661958</v>
      </c>
      <c r="Y19" s="20">
        <v>903.76101081034608</v>
      </c>
      <c r="Z19" s="20">
        <v>28.858990287967259</v>
      </c>
      <c r="AA19" s="20">
        <v>99.197400353920642</v>
      </c>
      <c r="AB19" s="20">
        <v>32.1593453100595</v>
      </c>
      <c r="AC19" s="20">
        <v>454.11189870395089</v>
      </c>
      <c r="AD19" s="20">
        <v>6.6525145153602203</v>
      </c>
      <c r="AE19" s="20"/>
      <c r="AF19" s="20"/>
      <c r="AG19" s="20"/>
      <c r="AH19" s="20">
        <v>91.697088548469793</v>
      </c>
      <c r="AI19" s="20">
        <v>78.757583799035203</v>
      </c>
      <c r="AJ19" s="20">
        <v>12.939504749434587</v>
      </c>
      <c r="AK19" s="20">
        <v>3869.5231080808721</v>
      </c>
      <c r="AL19" s="20"/>
      <c r="AM19" s="20"/>
      <c r="AN19" s="20"/>
      <c r="AO19" s="20"/>
      <c r="AP19" s="20"/>
      <c r="AQ19" s="20"/>
      <c r="AR19" s="20"/>
      <c r="AS19" s="20">
        <v>170.8528983359158</v>
      </c>
    </row>
    <row r="20" spans="1:45" s="5" customFormat="1" ht="15.75" x14ac:dyDescent="0.25">
      <c r="A20" s="4" t="s">
        <v>47</v>
      </c>
      <c r="B20" s="4"/>
      <c r="C20" s="40" t="s">
        <v>168</v>
      </c>
      <c r="D20" s="2"/>
      <c r="E20" s="2"/>
      <c r="F20" s="2"/>
      <c r="G20" s="2"/>
      <c r="H20" s="19">
        <f t="shared" si="0"/>
        <v>10838.929231784425</v>
      </c>
      <c r="I20" s="20">
        <v>312.27126455768854</v>
      </c>
      <c r="J20" s="20">
        <v>146.08075871332525</v>
      </c>
      <c r="K20" s="20">
        <v>83.425699233593846</v>
      </c>
      <c r="L20" s="20"/>
      <c r="M20" s="20">
        <v>246.64964800000001</v>
      </c>
      <c r="N20" s="20">
        <v>548.00293486467172</v>
      </c>
      <c r="O20" s="20"/>
      <c r="P20" s="20"/>
      <c r="Q20" s="20"/>
      <c r="R20" s="20"/>
      <c r="S20" s="20"/>
      <c r="T20" s="20">
        <v>1240.7805629999998</v>
      </c>
      <c r="U20" s="20">
        <v>497.3408644632741</v>
      </c>
      <c r="V20" s="20">
        <v>1337.9419219513904</v>
      </c>
      <c r="W20" s="20">
        <v>422.69487927637499</v>
      </c>
      <c r="X20" s="20">
        <v>403.16045171988856</v>
      </c>
      <c r="Y20" s="20">
        <v>462.66635368060224</v>
      </c>
      <c r="Z20" s="20">
        <v>20.067157667888122</v>
      </c>
      <c r="AA20" s="20">
        <v>29.353079606636673</v>
      </c>
      <c r="AB20" s="20">
        <v>65.953850224743945</v>
      </c>
      <c r="AC20" s="20">
        <v>196.9123237276832</v>
      </c>
      <c r="AD20" s="20">
        <v>7.958103184223706</v>
      </c>
      <c r="AE20" s="20"/>
      <c r="AF20" s="20"/>
      <c r="AG20" s="20"/>
      <c r="AH20" s="20">
        <v>117.40586397907479</v>
      </c>
      <c r="AI20" s="20">
        <v>98.995999226190747</v>
      </c>
      <c r="AJ20" s="20">
        <v>18.40986475288403</v>
      </c>
      <c r="AK20" s="20">
        <v>5803.0675758008792</v>
      </c>
      <c r="AL20" s="20"/>
      <c r="AM20" s="20"/>
      <c r="AN20" s="20"/>
      <c r="AO20" s="20"/>
      <c r="AP20" s="20"/>
      <c r="AQ20" s="20"/>
      <c r="AR20" s="20"/>
      <c r="AS20" s="20">
        <v>235.1378600838766</v>
      </c>
    </row>
    <row r="21" spans="1:45" s="5" customFormat="1" ht="15.75" x14ac:dyDescent="0.25">
      <c r="A21" s="4" t="s">
        <v>48</v>
      </c>
      <c r="B21" s="4"/>
      <c r="C21" s="40" t="s">
        <v>169</v>
      </c>
      <c r="D21" s="2"/>
      <c r="E21" s="2"/>
      <c r="F21" s="2"/>
      <c r="G21" s="2"/>
      <c r="H21" s="19">
        <f t="shared" si="0"/>
        <v>7648.8780599017982</v>
      </c>
      <c r="I21" s="20">
        <v>290.95072436240963</v>
      </c>
      <c r="J21" s="20">
        <v>81.927856943020473</v>
      </c>
      <c r="K21" s="20">
        <v>67.433408344535579</v>
      </c>
      <c r="L21" s="20"/>
      <c r="M21" s="20">
        <v>178.55605800000004</v>
      </c>
      <c r="N21" s="20">
        <v>424.20171355611313</v>
      </c>
      <c r="O21" s="20"/>
      <c r="P21" s="20"/>
      <c r="Q21" s="20"/>
      <c r="R21" s="20"/>
      <c r="S21" s="20"/>
      <c r="T21" s="20">
        <v>776.976136</v>
      </c>
      <c r="U21" s="20">
        <v>424.6105750106376</v>
      </c>
      <c r="V21" s="20">
        <v>977.86435795830585</v>
      </c>
      <c r="W21" s="20">
        <v>335.67535225790294</v>
      </c>
      <c r="X21" s="20">
        <v>318.70591538525878</v>
      </c>
      <c r="Y21" s="20">
        <v>288.57796300591633</v>
      </c>
      <c r="Z21" s="20">
        <v>16.796558088630672</v>
      </c>
      <c r="AA21" s="20">
        <v>18.10856922059704</v>
      </c>
      <c r="AB21" s="20">
        <v>49.700714712376502</v>
      </c>
      <c r="AC21" s="20">
        <v>144.59814234106156</v>
      </c>
      <c r="AD21" s="20">
        <v>6.362429724375164</v>
      </c>
      <c r="AE21" s="20"/>
      <c r="AF21" s="20"/>
      <c r="AG21" s="20"/>
      <c r="AH21" s="20">
        <v>86.937726508039916</v>
      </c>
      <c r="AI21" s="20">
        <v>74.27011164674542</v>
      </c>
      <c r="AJ21" s="20">
        <v>12.667614861294487</v>
      </c>
      <c r="AK21" s="20">
        <v>3975.8153133982541</v>
      </c>
      <c r="AL21" s="20"/>
      <c r="AM21" s="20"/>
      <c r="AN21" s="20"/>
      <c r="AO21" s="20"/>
      <c r="AP21" s="20"/>
      <c r="AQ21" s="20"/>
      <c r="AR21" s="20"/>
      <c r="AS21" s="20">
        <v>162.94290304266903</v>
      </c>
    </row>
    <row r="22" spans="1:45" s="5" customFormat="1" ht="15.75" customHeight="1" x14ac:dyDescent="0.25">
      <c r="A22" s="29"/>
      <c r="B22" s="4"/>
      <c r="C22" s="41"/>
      <c r="D22" s="30"/>
      <c r="E22" s="30"/>
      <c r="F22" s="30"/>
      <c r="G22" s="30"/>
      <c r="H22" s="19" t="str">
        <f t="shared" si="0"/>
        <v/>
      </c>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row>
    <row r="23" spans="1:45" s="5" customFormat="1" ht="15.75" x14ac:dyDescent="0.25">
      <c r="A23" s="1">
        <v>924</v>
      </c>
      <c r="B23" s="4"/>
      <c r="C23" s="40" t="s">
        <v>49</v>
      </c>
      <c r="D23" s="2"/>
      <c r="E23" s="2"/>
      <c r="F23" s="2"/>
      <c r="G23" s="2"/>
      <c r="H23" s="19">
        <f t="shared" si="0"/>
        <v>5555.1279733778565</v>
      </c>
      <c r="I23" s="20">
        <v>239.01986462863761</v>
      </c>
      <c r="J23" s="20">
        <v>56.422405298155482</v>
      </c>
      <c r="K23" s="20">
        <v>67.251605319466293</v>
      </c>
      <c r="L23" s="20"/>
      <c r="M23" s="20">
        <v>123.72467600000002</v>
      </c>
      <c r="N23" s="20">
        <v>541.46206771261791</v>
      </c>
      <c r="O23" s="20"/>
      <c r="P23" s="20"/>
      <c r="Q23" s="20"/>
      <c r="R23" s="20"/>
      <c r="S23" s="20"/>
      <c r="T23" s="20">
        <v>530.29586900000015</v>
      </c>
      <c r="U23" s="20">
        <v>635.78941135165655</v>
      </c>
      <c r="V23" s="20">
        <v>822.37174119237477</v>
      </c>
      <c r="W23" s="20">
        <v>240.6919903700595</v>
      </c>
      <c r="X23" s="20">
        <v>296.67041468469603</v>
      </c>
      <c r="Y23" s="20">
        <v>251.37750555224929</v>
      </c>
      <c r="Z23" s="20">
        <v>18.505869412818733</v>
      </c>
      <c r="AA23" s="20">
        <v>15.125961172551172</v>
      </c>
      <c r="AB23" s="20">
        <v>65.896300319912939</v>
      </c>
      <c r="AC23" s="20">
        <v>135.15634843895415</v>
      </c>
      <c r="AD23" s="20">
        <v>2.5764421712789938</v>
      </c>
      <c r="AE23" s="20"/>
      <c r="AF23" s="20"/>
      <c r="AG23" s="20"/>
      <c r="AH23" s="20">
        <v>69.68586746447302</v>
      </c>
      <c r="AI23" s="20">
        <v>55.649243280622379</v>
      </c>
      <c r="AJ23" s="20">
        <v>14.036624183850625</v>
      </c>
      <c r="AK23" s="20">
        <v>2172.7019296841172</v>
      </c>
      <c r="AL23" s="20"/>
      <c r="AM23" s="20"/>
      <c r="AN23" s="20"/>
      <c r="AO23" s="20"/>
      <c r="AP23" s="20"/>
      <c r="AQ23" s="20"/>
      <c r="AR23" s="20"/>
      <c r="AS23" s="20">
        <v>92.773444796211251</v>
      </c>
    </row>
    <row r="24" spans="1:45" s="5" customFormat="1" ht="15.75" x14ac:dyDescent="0.25">
      <c r="A24" s="1">
        <v>923</v>
      </c>
      <c r="B24" s="4"/>
      <c r="C24" s="40" t="s">
        <v>50</v>
      </c>
      <c r="D24" s="2"/>
      <c r="E24" s="2"/>
      <c r="F24" s="2"/>
      <c r="G24" s="2"/>
      <c r="H24" s="19">
        <f t="shared" si="0"/>
        <v>9164.1377725807688</v>
      </c>
      <c r="I24" s="20">
        <v>318.92918253715317</v>
      </c>
      <c r="J24" s="20">
        <v>120.52379102236871</v>
      </c>
      <c r="K24" s="20">
        <v>90.575987571027014</v>
      </c>
      <c r="L24" s="20"/>
      <c r="M24" s="20">
        <v>315.82490200000001</v>
      </c>
      <c r="N24" s="20">
        <v>748.00269915087495</v>
      </c>
      <c r="O24" s="20"/>
      <c r="P24" s="20"/>
      <c r="Q24" s="20"/>
      <c r="R24" s="20"/>
      <c r="S24" s="20"/>
      <c r="T24" s="20">
        <v>1118.0910160000001</v>
      </c>
      <c r="U24" s="20">
        <v>843.46537124903125</v>
      </c>
      <c r="V24" s="20">
        <v>1373.6755291420416</v>
      </c>
      <c r="W24" s="20">
        <v>412.22323972392519</v>
      </c>
      <c r="X24" s="20">
        <v>500.21828847215909</v>
      </c>
      <c r="Y24" s="20">
        <v>402.44030692791245</v>
      </c>
      <c r="Z24" s="20">
        <v>27.033833995701908</v>
      </c>
      <c r="AA24" s="20">
        <v>31.759860022343432</v>
      </c>
      <c r="AB24" s="20">
        <v>79.93471901470383</v>
      </c>
      <c r="AC24" s="20">
        <v>283.2311209421481</v>
      </c>
      <c r="AD24" s="32">
        <v>3.8582135530232153</v>
      </c>
      <c r="AE24" s="20"/>
      <c r="AF24" s="20"/>
      <c r="AG24" s="20"/>
      <c r="AH24" s="20">
        <v>114.86633249938279</v>
      </c>
      <c r="AI24" s="20">
        <v>96.092279147227472</v>
      </c>
      <c r="AJ24" s="20">
        <v>18.774053352155278</v>
      </c>
      <c r="AK24" s="20">
        <v>3601.2569982865266</v>
      </c>
      <c r="AL24" s="20"/>
      <c r="AM24" s="20"/>
      <c r="AN24" s="20"/>
      <c r="AO24" s="20"/>
      <c r="AP24" s="20"/>
      <c r="AQ24" s="20"/>
      <c r="AR24" s="20"/>
      <c r="AS24" s="20">
        <v>151.90190961248729</v>
      </c>
    </row>
    <row r="25" spans="1:45" s="5" customFormat="1" ht="15.75" x14ac:dyDescent="0.25">
      <c r="A25" s="1">
        <v>922</v>
      </c>
      <c r="B25" s="1"/>
      <c r="C25" s="42" t="s">
        <v>51</v>
      </c>
      <c r="D25" s="2"/>
      <c r="E25" s="2"/>
      <c r="F25" s="2"/>
      <c r="G25" s="2"/>
      <c r="H25" s="19" t="str">
        <f t="shared" si="0"/>
        <v/>
      </c>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row>
    <row r="26" spans="1:45" s="5" customFormat="1" ht="15.75" customHeight="1" x14ac:dyDescent="0.25">
      <c r="A26" s="25"/>
      <c r="B26" s="25"/>
      <c r="C26" s="26"/>
      <c r="D26" s="26"/>
      <c r="E26" s="26"/>
      <c r="F26" s="26"/>
      <c r="G26" s="26"/>
      <c r="H26" s="19" t="str">
        <f t="shared" si="0"/>
        <v/>
      </c>
      <c r="I26" s="20"/>
      <c r="J26" s="20"/>
      <c r="K26" s="20"/>
      <c r="L26" s="20"/>
      <c r="U26" s="20"/>
      <c r="AH26" s="20"/>
      <c r="AI26" s="20"/>
      <c r="AJ26" s="20"/>
    </row>
  </sheetData>
  <conditionalFormatting sqref="B13:B24">
    <cfRule type="cellIs" dxfId="390" priority="5" stopIfTrue="1" operator="equal">
      <formula>TRUE</formula>
    </cfRule>
    <cfRule type="cellIs" dxfId="389" priority="6" stopIfTrue="1" operator="equal">
      <formula>FALSE</formula>
    </cfRule>
  </conditionalFormatting>
  <conditionalFormatting sqref="AD6">
    <cfRule type="cellIs" dxfId="388" priority="1" stopIfTrue="1" operator="equal">
      <formula>TRUE</formula>
    </cfRule>
    <cfRule type="cellIs" dxfId="387" priority="2" stopIfTrue="1" operator="equal">
      <formula>FALSE</formula>
    </cfRule>
  </conditionalFormatting>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F1" sqref="F1"/>
    </sheetView>
  </sheetViews>
  <sheetFormatPr defaultRowHeight="15" x14ac:dyDescent="0.2"/>
  <cols>
    <col min="1" max="4" width="8.88671875" style="30"/>
    <col min="5" max="5" width="23.6640625" style="30" customWidth="1"/>
    <col min="6" max="16384" width="8.88671875" style="30"/>
  </cols>
  <sheetData>
    <row r="1" spans="1:24" s="2" customFormat="1" ht="39" customHeight="1" x14ac:dyDescent="0.25">
      <c r="A1" s="17" t="s">
        <v>90</v>
      </c>
      <c r="B1" s="17"/>
      <c r="C1" s="17"/>
      <c r="D1" s="17"/>
      <c r="E1" s="17"/>
      <c r="G1" s="4"/>
      <c r="H1" s="4"/>
    </row>
    <row r="2" spans="1:24" s="5" customFormat="1" ht="31.5" customHeight="1" x14ac:dyDescent="0.2">
      <c r="A2" s="79" t="s">
        <v>2</v>
      </c>
      <c r="B2" s="8"/>
      <c r="C2" s="9"/>
      <c r="D2" s="9"/>
      <c r="E2" s="9"/>
      <c r="F2" s="9"/>
      <c r="G2" s="9"/>
      <c r="H2" s="9"/>
      <c r="I2" s="9"/>
      <c r="J2" s="9"/>
      <c r="K2" s="9"/>
      <c r="L2" s="9"/>
      <c r="M2" s="9"/>
      <c r="N2" s="9"/>
      <c r="O2" s="9"/>
      <c r="P2" s="9"/>
      <c r="Q2" s="9"/>
      <c r="R2" s="9"/>
      <c r="S2" s="9"/>
      <c r="T2" s="9"/>
      <c r="U2" s="9"/>
      <c r="V2" s="9"/>
      <c r="W2" s="9"/>
      <c r="X2" s="9"/>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53"/>
      <c r="G5" s="53"/>
      <c r="H5" s="53"/>
      <c r="I5" s="53"/>
      <c r="J5" s="20"/>
      <c r="K5" s="20"/>
      <c r="L5" s="20"/>
      <c r="M5" s="20">
        <f>M11+M23+M24+M7</f>
        <v>2336.1031234350612</v>
      </c>
      <c r="N5" s="20">
        <f t="shared" ref="N5:X5" si="0">SUM(N11,N23:N24,N7)</f>
        <v>5970.6159999999991</v>
      </c>
      <c r="O5" s="20">
        <f t="shared" si="0"/>
        <v>6426.2752195999983</v>
      </c>
      <c r="P5" s="20">
        <f t="shared" si="0"/>
        <v>6868.5436596000027</v>
      </c>
      <c r="Q5" s="20">
        <f t="shared" si="0"/>
        <v>7367.1248207140325</v>
      </c>
      <c r="R5" s="20">
        <f t="shared" si="0"/>
        <v>7703.3184822999983</v>
      </c>
      <c r="S5" s="20">
        <f t="shared" si="0"/>
        <v>8128.8851483599919</v>
      </c>
      <c r="T5" s="20">
        <f t="shared" si="0"/>
        <v>8242.1568431600062</v>
      </c>
      <c r="U5" s="20">
        <f t="shared" si="0"/>
        <v>8052.153109310002</v>
      </c>
      <c r="V5" s="20">
        <f t="shared" si="0"/>
        <v>7510.8751163199977</v>
      </c>
      <c r="W5" s="20">
        <f t="shared" si="0"/>
        <v>7041.5234761999673</v>
      </c>
      <c r="X5" s="20">
        <f t="shared" si="0"/>
        <v>6576.0799377400017</v>
      </c>
    </row>
    <row r="6" spans="1:24" s="5" customFormat="1" ht="15.75" x14ac:dyDescent="0.25">
      <c r="A6" s="94"/>
      <c r="B6" s="17"/>
      <c r="C6" s="18"/>
      <c r="D6" s="18"/>
      <c r="E6" s="18"/>
      <c r="F6" s="56"/>
      <c r="G6" s="56"/>
      <c r="H6" s="56"/>
      <c r="I6" s="56"/>
      <c r="J6" s="64"/>
      <c r="K6" s="64"/>
      <c r="L6" s="64"/>
      <c r="M6" s="64"/>
      <c r="N6" s="64"/>
      <c r="O6" s="64"/>
      <c r="P6" s="64"/>
      <c r="Q6" s="64"/>
      <c r="R6" s="64"/>
      <c r="S6" s="64"/>
      <c r="T6" s="64"/>
      <c r="U6" s="64"/>
      <c r="V6" s="64"/>
      <c r="W6" s="64"/>
      <c r="X6" s="64"/>
    </row>
    <row r="7" spans="1:24" s="5" customFormat="1" ht="15.75" x14ac:dyDescent="0.25">
      <c r="A7" s="4"/>
      <c r="B7" s="4"/>
      <c r="C7" s="2" t="s">
        <v>33</v>
      </c>
      <c r="D7" s="2"/>
      <c r="E7" s="2"/>
      <c r="F7" s="65"/>
      <c r="G7" s="65"/>
      <c r="H7" s="65"/>
      <c r="I7" s="65"/>
      <c r="J7" s="23"/>
      <c r="K7" s="23"/>
      <c r="L7" s="23"/>
      <c r="M7" s="23">
        <f>'2003-04'!AF7</f>
        <v>0</v>
      </c>
      <c r="N7" s="23">
        <f>'2004-05'!$AF7</f>
        <v>0.98315245266169271</v>
      </c>
      <c r="O7" s="23">
        <f>'2005-06'!$AF7</f>
        <v>0.74496248741917359</v>
      </c>
      <c r="P7" s="23">
        <f>'2006-07'!$AF7</f>
        <v>1.4824181643426242</v>
      </c>
      <c r="Q7" s="23">
        <f>'2007-08'!$AF7</f>
        <v>1.8475840249154956</v>
      </c>
      <c r="R7" s="23">
        <f>'2008-09'!$AF7</f>
        <v>1.0363523967894754</v>
      </c>
      <c r="S7" s="23">
        <f>'2009-10'!$AF7</f>
        <v>0.85276189903740574</v>
      </c>
      <c r="T7" s="23">
        <f>'2010-11'!$AF7</f>
        <v>0.8946964805151576</v>
      </c>
      <c r="U7" s="23">
        <f>'2011-12'!$AF7</f>
        <v>0.73193374193238481</v>
      </c>
      <c r="V7" s="23">
        <f>'2012-13'!$AF7</f>
        <v>0.55598064672842196</v>
      </c>
      <c r="W7" s="23">
        <f>'2013-14'!$AF7</f>
        <v>0.51935359771297007</v>
      </c>
      <c r="X7" s="23">
        <f>'2014-15'!$AF7</f>
        <v>0.57092124959350588</v>
      </c>
    </row>
    <row r="8" spans="1:24" s="5" customFormat="1" ht="15.75" x14ac:dyDescent="0.25">
      <c r="A8" s="8"/>
      <c r="B8" s="25"/>
      <c r="C8" s="18"/>
      <c r="D8" s="26"/>
      <c r="E8" s="26"/>
      <c r="F8" s="55"/>
      <c r="G8" s="55"/>
      <c r="H8" s="55"/>
      <c r="I8" s="55"/>
      <c r="J8" s="20"/>
      <c r="K8" s="20"/>
      <c r="L8" s="20"/>
      <c r="M8" s="20"/>
      <c r="N8" s="20"/>
      <c r="O8" s="20"/>
      <c r="P8" s="20"/>
      <c r="Q8" s="20"/>
      <c r="R8" s="20"/>
      <c r="S8" s="20"/>
      <c r="T8" s="20"/>
      <c r="U8" s="20"/>
      <c r="V8" s="20"/>
      <c r="W8" s="20"/>
      <c r="X8" s="20"/>
    </row>
    <row r="9" spans="1:24" s="5" customFormat="1" ht="15.75" x14ac:dyDescent="0.25">
      <c r="A9" s="94">
        <v>941</v>
      </c>
      <c r="B9" s="17"/>
      <c r="C9" s="18" t="s">
        <v>34</v>
      </c>
      <c r="D9" s="18"/>
      <c r="E9" s="18"/>
      <c r="F9" s="56"/>
      <c r="G9" s="56"/>
      <c r="H9" s="56"/>
      <c r="I9" s="56"/>
      <c r="J9" s="20"/>
      <c r="K9" s="20"/>
      <c r="L9" s="20"/>
      <c r="M9" s="20">
        <f>M11+M23</f>
        <v>2096.3173977330057</v>
      </c>
      <c r="N9" s="20">
        <f t="shared" ref="N9:X9" si="1">SUM(N11,N23)</f>
        <v>5367.7840516077922</v>
      </c>
      <c r="O9" s="20">
        <f t="shared" si="1"/>
        <v>5781.1887486515297</v>
      </c>
      <c r="P9" s="20">
        <f t="shared" si="1"/>
        <v>6181.3946089797855</v>
      </c>
      <c r="Q9" s="20">
        <f t="shared" si="1"/>
        <v>6630.7511635146757</v>
      </c>
      <c r="R9" s="20">
        <f t="shared" si="1"/>
        <v>6943.4501446010272</v>
      </c>
      <c r="S9" s="20">
        <f t="shared" si="1"/>
        <v>7340.9329150452941</v>
      </c>
      <c r="T9" s="20">
        <f t="shared" si="1"/>
        <v>7456.2630253875832</v>
      </c>
      <c r="U9" s="20">
        <f t="shared" si="1"/>
        <v>7300.2195760941568</v>
      </c>
      <c r="V9" s="20">
        <f t="shared" si="1"/>
        <v>6822.4184954824341</v>
      </c>
      <c r="W9" s="20">
        <f t="shared" si="1"/>
        <v>6403.8596381440921</v>
      </c>
      <c r="X9" s="20">
        <f t="shared" si="1"/>
        <v>5988.3008244629973</v>
      </c>
    </row>
    <row r="10" spans="1:24" s="5" customFormat="1" ht="15.75" x14ac:dyDescent="0.25">
      <c r="A10" s="8"/>
      <c r="B10" s="25"/>
      <c r="C10" s="26"/>
      <c r="D10" s="26"/>
      <c r="E10" s="26"/>
      <c r="F10" s="55"/>
      <c r="G10" s="55"/>
      <c r="H10" s="55"/>
      <c r="I10" s="55"/>
      <c r="J10" s="20"/>
      <c r="K10" s="20"/>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56"/>
      <c r="G11" s="56"/>
      <c r="H11" s="56"/>
      <c r="I11" s="56"/>
      <c r="J11" s="20"/>
      <c r="K11" s="20"/>
      <c r="L11" s="20"/>
      <c r="M11" s="20">
        <f t="shared" ref="M11:X11" si="2">SUM(M13:M21)</f>
        <v>1961.3930063734601</v>
      </c>
      <c r="N11" s="20">
        <f t="shared" si="2"/>
        <v>5015.032715190232</v>
      </c>
      <c r="O11" s="20">
        <f t="shared" si="2"/>
        <v>5400.2935582894315</v>
      </c>
      <c r="P11" s="20">
        <f t="shared" si="2"/>
        <v>5771.4705782417195</v>
      </c>
      <c r="Q11" s="20">
        <f t="shared" si="2"/>
        <v>6188.8281141893822</v>
      </c>
      <c r="R11" s="20">
        <f t="shared" si="2"/>
        <v>6479.7398625904661</v>
      </c>
      <c r="S11" s="20">
        <f t="shared" si="2"/>
        <v>6851.1543100277404</v>
      </c>
      <c r="T11" s="20">
        <f t="shared" si="2"/>
        <v>6963.2113101916439</v>
      </c>
      <c r="U11" s="20">
        <f t="shared" si="2"/>
        <v>6821.1461452785961</v>
      </c>
      <c r="V11" s="20">
        <f t="shared" si="2"/>
        <v>6376.3311780348258</v>
      </c>
      <c r="W11" s="20">
        <f t="shared" si="2"/>
        <v>5986.970977879575</v>
      </c>
      <c r="X11" s="20">
        <f t="shared" si="2"/>
        <v>5601.8162999355754</v>
      </c>
    </row>
    <row r="12" spans="1:24" s="5" customFormat="1" ht="15.75" x14ac:dyDescent="0.25">
      <c r="A12" s="10"/>
      <c r="B12" s="43"/>
      <c r="C12" s="25"/>
      <c r="D12" s="9"/>
      <c r="E12" s="9"/>
      <c r="F12" s="55"/>
      <c r="G12" s="55"/>
      <c r="H12" s="55"/>
      <c r="I12" s="55"/>
      <c r="J12" s="20"/>
      <c r="K12" s="20"/>
      <c r="L12" s="20"/>
      <c r="M12" s="20"/>
      <c r="N12" s="20"/>
      <c r="O12" s="20"/>
      <c r="P12" s="20"/>
      <c r="Q12" s="20"/>
      <c r="R12" s="20"/>
      <c r="S12" s="20"/>
      <c r="T12" s="20"/>
      <c r="U12" s="20"/>
      <c r="V12" s="20"/>
      <c r="W12" s="20"/>
      <c r="X12" s="20"/>
    </row>
    <row r="13" spans="1:24" s="5" customFormat="1" ht="15.75" x14ac:dyDescent="0.25">
      <c r="A13" s="4" t="s">
        <v>36</v>
      </c>
      <c r="B13" s="4"/>
      <c r="C13" s="40" t="s">
        <v>164</v>
      </c>
      <c r="D13" s="2"/>
      <c r="E13" s="2"/>
      <c r="F13" s="66"/>
      <c r="G13" s="66"/>
      <c r="H13" s="66"/>
      <c r="I13" s="66"/>
      <c r="J13" s="20"/>
      <c r="K13" s="20"/>
      <c r="L13" s="20"/>
      <c r="M13" s="20">
        <f>'2003-04'!AF13</f>
        <v>123.90949264231034</v>
      </c>
      <c r="N13" s="20">
        <v>313.57478197270194</v>
      </c>
      <c r="O13" s="20">
        <v>332.79835202506746</v>
      </c>
      <c r="P13" s="20">
        <v>355.62933943321497</v>
      </c>
      <c r="Q13" s="20">
        <v>380.11483584493192</v>
      </c>
      <c r="R13" s="20">
        <v>397.33635326990839</v>
      </c>
      <c r="S13" s="20">
        <v>418.36032322202993</v>
      </c>
      <c r="T13" s="20">
        <v>424.73414294158545</v>
      </c>
      <c r="U13" s="20">
        <v>410.81990306463553</v>
      </c>
      <c r="V13" s="20">
        <v>378.1930847009229</v>
      </c>
      <c r="W13" s="20">
        <v>352.67224339961501</v>
      </c>
      <c r="X13" s="20">
        <v>326.25643395310351</v>
      </c>
    </row>
    <row r="14" spans="1:24" s="5" customFormat="1" ht="15.75" x14ac:dyDescent="0.25">
      <c r="A14" s="4" t="s">
        <v>37</v>
      </c>
      <c r="B14" s="4"/>
      <c r="C14" s="40" t="s">
        <v>166</v>
      </c>
      <c r="D14" s="2"/>
      <c r="E14" s="2"/>
      <c r="F14" s="66"/>
      <c r="G14" s="66"/>
      <c r="H14" s="66"/>
      <c r="I14" s="66"/>
      <c r="J14" s="20"/>
      <c r="K14" s="20"/>
      <c r="L14" s="20"/>
      <c r="M14" s="20">
        <f>'2003-04'!AF14</f>
        <v>312.14498942323519</v>
      </c>
      <c r="N14" s="20">
        <v>788.58942632286346</v>
      </c>
      <c r="O14" s="20">
        <v>844.38889551822751</v>
      </c>
      <c r="P14" s="20">
        <v>899.74808409851562</v>
      </c>
      <c r="Q14" s="20">
        <v>965.83646380725656</v>
      </c>
      <c r="R14" s="20">
        <v>1012.5372284667339</v>
      </c>
      <c r="S14" s="20">
        <v>1067.9829161939044</v>
      </c>
      <c r="T14" s="20">
        <v>1081.3351206531006</v>
      </c>
      <c r="U14" s="20">
        <v>1055.8237365728173</v>
      </c>
      <c r="V14" s="20">
        <v>980.76289326604763</v>
      </c>
      <c r="W14" s="20">
        <v>917.39545152192011</v>
      </c>
      <c r="X14" s="20">
        <v>854.39169423811381</v>
      </c>
    </row>
    <row r="15" spans="1:24" s="5" customFormat="1" ht="15.75" x14ac:dyDescent="0.25">
      <c r="A15" s="4" t="s">
        <v>38</v>
      </c>
      <c r="B15" s="4"/>
      <c r="C15" s="40" t="s">
        <v>39</v>
      </c>
      <c r="D15" s="2"/>
      <c r="E15" s="2"/>
      <c r="F15" s="66"/>
      <c r="G15" s="66"/>
      <c r="H15" s="66"/>
      <c r="I15" s="66"/>
      <c r="J15" s="20"/>
      <c r="K15" s="20"/>
      <c r="L15" s="20"/>
      <c r="M15" s="20">
        <f>'2003-04'!AF15</f>
        <v>208.00083760000186</v>
      </c>
      <c r="N15" s="20">
        <v>528.62087316141037</v>
      </c>
      <c r="O15" s="20">
        <v>562.49686560976284</v>
      </c>
      <c r="P15" s="20">
        <v>599.75753378243712</v>
      </c>
      <c r="Q15" s="20">
        <v>641.96851233989332</v>
      </c>
      <c r="R15" s="20">
        <v>669.41075495643963</v>
      </c>
      <c r="S15" s="20">
        <v>703.02327207825192</v>
      </c>
      <c r="T15" s="20">
        <v>712.06313694314815</v>
      </c>
      <c r="U15" s="20">
        <v>688.52575105786207</v>
      </c>
      <c r="V15" s="20">
        <v>633.78457717153697</v>
      </c>
      <c r="W15" s="20">
        <v>592.30024892215283</v>
      </c>
      <c r="X15" s="20">
        <v>549.30257259975042</v>
      </c>
    </row>
    <row r="16" spans="1:24" s="5" customFormat="1" ht="15.75" x14ac:dyDescent="0.25">
      <c r="A16" s="4" t="s">
        <v>40</v>
      </c>
      <c r="B16" s="4"/>
      <c r="C16" s="40" t="s">
        <v>41</v>
      </c>
      <c r="D16" s="2"/>
      <c r="E16" s="2"/>
      <c r="F16" s="66"/>
      <c r="G16" s="66"/>
      <c r="H16" s="66"/>
      <c r="I16" s="66"/>
      <c r="J16" s="20"/>
      <c r="K16" s="20"/>
      <c r="L16" s="20"/>
      <c r="M16" s="20">
        <f>'2003-04'!AF16</f>
        <v>154.11493072182759</v>
      </c>
      <c r="N16" s="20">
        <v>406.37897084475981</v>
      </c>
      <c r="O16" s="20">
        <v>436.30632524738741</v>
      </c>
      <c r="P16" s="20">
        <v>467.17915154634244</v>
      </c>
      <c r="Q16" s="20">
        <v>499.08499652409057</v>
      </c>
      <c r="R16" s="20">
        <v>518.73978732269188</v>
      </c>
      <c r="S16" s="20">
        <v>550.76968463056733</v>
      </c>
      <c r="T16" s="20">
        <v>562.62029666365208</v>
      </c>
      <c r="U16" s="20">
        <v>552.02300361859034</v>
      </c>
      <c r="V16" s="20">
        <v>512.83410376262441</v>
      </c>
      <c r="W16" s="20">
        <v>481.19259485176593</v>
      </c>
      <c r="X16" s="20">
        <v>445.10556176324502</v>
      </c>
    </row>
    <row r="17" spans="1:24" s="5" customFormat="1" ht="15.75" x14ac:dyDescent="0.25">
      <c r="A17" s="4" t="s">
        <v>42</v>
      </c>
      <c r="B17" s="4"/>
      <c r="C17" s="40" t="s">
        <v>43</v>
      </c>
      <c r="D17" s="2"/>
      <c r="E17" s="2"/>
      <c r="F17" s="66"/>
      <c r="G17" s="66"/>
      <c r="H17" s="66"/>
      <c r="I17" s="66"/>
      <c r="J17" s="20"/>
      <c r="K17" s="20"/>
      <c r="L17" s="20"/>
      <c r="M17" s="20">
        <f>'2003-04'!AF17</f>
        <v>244.01779912751684</v>
      </c>
      <c r="N17" s="20">
        <v>615.09390004246404</v>
      </c>
      <c r="O17" s="20">
        <v>659.12176183489134</v>
      </c>
      <c r="P17" s="20">
        <v>702.08435593991555</v>
      </c>
      <c r="Q17" s="20">
        <v>748.03967939164124</v>
      </c>
      <c r="R17" s="20">
        <v>777.17032045669021</v>
      </c>
      <c r="S17" s="20">
        <v>819.4921235359285</v>
      </c>
      <c r="T17" s="20">
        <v>826.61441967443091</v>
      </c>
      <c r="U17" s="20">
        <v>806.46707716306037</v>
      </c>
      <c r="V17" s="20">
        <v>750.06423640778905</v>
      </c>
      <c r="W17" s="20">
        <v>699.06347768179717</v>
      </c>
      <c r="X17" s="20">
        <v>646.10295780512251</v>
      </c>
    </row>
    <row r="18" spans="1:24" s="5" customFormat="1" ht="15.75" x14ac:dyDescent="0.25">
      <c r="A18" s="4" t="s">
        <v>44</v>
      </c>
      <c r="B18" s="4"/>
      <c r="C18" s="40" t="s">
        <v>167</v>
      </c>
      <c r="D18" s="2"/>
      <c r="E18" s="2"/>
      <c r="F18" s="66"/>
      <c r="G18" s="66"/>
      <c r="H18" s="66"/>
      <c r="I18" s="66"/>
      <c r="J18" s="20"/>
      <c r="K18" s="20"/>
      <c r="L18" s="20"/>
      <c r="M18" s="20">
        <f>'2003-04'!AF18</f>
        <v>169.56309483587444</v>
      </c>
      <c r="N18" s="20">
        <v>458.10853750249805</v>
      </c>
      <c r="O18" s="20">
        <v>499.18509935425709</v>
      </c>
      <c r="P18" s="20">
        <v>538.45085595237902</v>
      </c>
      <c r="Q18" s="20">
        <v>579.23481546567541</v>
      </c>
      <c r="R18" s="20">
        <v>606.70522111156663</v>
      </c>
      <c r="S18" s="20">
        <v>641.02592327044249</v>
      </c>
      <c r="T18" s="20">
        <v>652.00600168428446</v>
      </c>
      <c r="U18" s="20">
        <v>634.01947076543115</v>
      </c>
      <c r="V18" s="20">
        <v>587.62902180398157</v>
      </c>
      <c r="W18" s="20">
        <v>549.25295026709512</v>
      </c>
      <c r="X18" s="20">
        <v>510.08685967881559</v>
      </c>
    </row>
    <row r="19" spans="1:24" s="5" customFormat="1" ht="15.75" x14ac:dyDescent="0.25">
      <c r="A19" s="4" t="s">
        <v>45</v>
      </c>
      <c r="B19" s="4"/>
      <c r="C19" s="40" t="s">
        <v>46</v>
      </c>
      <c r="D19" s="2"/>
      <c r="E19" s="2"/>
      <c r="F19" s="66"/>
      <c r="G19" s="66"/>
      <c r="H19" s="66"/>
      <c r="I19" s="66"/>
      <c r="J19" s="20"/>
      <c r="K19" s="20"/>
      <c r="L19" s="20"/>
      <c r="M19" s="20">
        <f>'2003-04'!AF19</f>
        <v>358.58022211739183</v>
      </c>
      <c r="N19" s="20">
        <v>878.36899917429537</v>
      </c>
      <c r="O19" s="20">
        <v>948.18035041600251</v>
      </c>
      <c r="P19" s="20">
        <v>1004.4980238912814</v>
      </c>
      <c r="Q19" s="20">
        <v>1076.3637354384543</v>
      </c>
      <c r="R19" s="20">
        <v>1133.0167938372351</v>
      </c>
      <c r="S19" s="20">
        <v>1195.9717131441048</v>
      </c>
      <c r="T19" s="20">
        <v>1216.9430646097007</v>
      </c>
      <c r="U19" s="20">
        <v>1208.1659776752599</v>
      </c>
      <c r="V19" s="20">
        <v>1164.4476389929575</v>
      </c>
      <c r="W19" s="20">
        <v>1113.1821595370568</v>
      </c>
      <c r="X19" s="20">
        <v>1077.2100384301934</v>
      </c>
    </row>
    <row r="20" spans="1:24" s="5" customFormat="1" ht="15.75" x14ac:dyDescent="0.25">
      <c r="A20" s="4" t="s">
        <v>47</v>
      </c>
      <c r="B20" s="4"/>
      <c r="C20" s="40" t="s">
        <v>168</v>
      </c>
      <c r="D20" s="2"/>
      <c r="E20" s="2"/>
      <c r="F20" s="66"/>
      <c r="G20" s="66"/>
      <c r="H20" s="66"/>
      <c r="I20" s="66"/>
      <c r="J20" s="20"/>
      <c r="K20" s="20"/>
      <c r="L20" s="20"/>
      <c r="M20" s="20">
        <f>'2003-04'!AF20</f>
        <v>218.19823757079973</v>
      </c>
      <c r="N20" s="20">
        <v>569.13879600981682</v>
      </c>
      <c r="O20" s="20">
        <v>620.85110287075042</v>
      </c>
      <c r="P20" s="20">
        <v>669.72694011381134</v>
      </c>
      <c r="Q20" s="20">
        <v>725.90982222770742</v>
      </c>
      <c r="R20" s="20">
        <v>765.2509706160846</v>
      </c>
      <c r="S20" s="20">
        <v>817.75289690380077</v>
      </c>
      <c r="T20" s="20">
        <v>839.17880795481528</v>
      </c>
      <c r="U20" s="20">
        <v>829.0720494750592</v>
      </c>
      <c r="V20" s="20">
        <v>777.62004689971025</v>
      </c>
      <c r="W20" s="20">
        <v>732.35166776574465</v>
      </c>
      <c r="X20" s="20">
        <v>685.52113811493427</v>
      </c>
    </row>
    <row r="21" spans="1:24" s="5" customFormat="1" ht="15.75" x14ac:dyDescent="0.25">
      <c r="A21" s="4" t="s">
        <v>48</v>
      </c>
      <c r="B21" s="4"/>
      <c r="C21" s="40" t="s">
        <v>169</v>
      </c>
      <c r="D21" s="2"/>
      <c r="E21" s="2"/>
      <c r="F21" s="66"/>
      <c r="G21" s="66"/>
      <c r="H21" s="66"/>
      <c r="I21" s="66"/>
      <c r="J21" s="20"/>
      <c r="K21" s="20"/>
      <c r="L21" s="20"/>
      <c r="M21" s="20">
        <f>'2003-04'!AF21</f>
        <v>172.86340233450207</v>
      </c>
      <c r="N21" s="20">
        <v>457.15843015942238</v>
      </c>
      <c r="O21" s="20">
        <v>496.96480541308466</v>
      </c>
      <c r="P21" s="20">
        <v>534.396293483823</v>
      </c>
      <c r="Q21" s="20">
        <v>572.27525314973207</v>
      </c>
      <c r="R21" s="20">
        <v>599.57243255311676</v>
      </c>
      <c r="S21" s="20">
        <v>636.77545704870977</v>
      </c>
      <c r="T21" s="20">
        <v>647.71631906692664</v>
      </c>
      <c r="U21" s="20">
        <v>636.22917588587939</v>
      </c>
      <c r="V21" s="20">
        <v>590.99557502925529</v>
      </c>
      <c r="W21" s="20">
        <v>549.56018393242846</v>
      </c>
      <c r="X21" s="20">
        <v>507.83904335229613</v>
      </c>
    </row>
    <row r="22" spans="1:24" s="5" customFormat="1" ht="15.75" x14ac:dyDescent="0.25">
      <c r="A22" s="10"/>
      <c r="B22" s="43"/>
      <c r="C22" s="2"/>
      <c r="D22" s="9"/>
      <c r="E22" s="9"/>
      <c r="F22" s="55"/>
      <c r="G22" s="55"/>
      <c r="H22" s="55"/>
      <c r="I22" s="55"/>
      <c r="J22" s="20"/>
      <c r="K22" s="20"/>
      <c r="L22" s="20"/>
      <c r="M22" s="20"/>
      <c r="N22" s="20"/>
      <c r="O22" s="20"/>
      <c r="P22" s="20"/>
      <c r="Q22" s="20"/>
      <c r="R22" s="20"/>
      <c r="S22" s="20"/>
      <c r="T22" s="20"/>
      <c r="U22" s="20"/>
      <c r="V22" s="20"/>
      <c r="W22" s="20"/>
      <c r="X22" s="20"/>
    </row>
    <row r="23" spans="1:24" s="5" customFormat="1" ht="15.75" x14ac:dyDescent="0.25">
      <c r="A23" s="4">
        <v>924</v>
      </c>
      <c r="B23" s="1"/>
      <c r="C23" s="40" t="s">
        <v>49</v>
      </c>
      <c r="D23" s="2"/>
      <c r="E23" s="2"/>
      <c r="F23" s="56"/>
      <c r="G23" s="56"/>
      <c r="H23" s="56"/>
      <c r="I23" s="56"/>
      <c r="J23" s="20"/>
      <c r="K23" s="20"/>
      <c r="L23" s="20"/>
      <c r="M23" s="20">
        <f>'2003-04'!AF23</f>
        <v>134.92439135954567</v>
      </c>
      <c r="N23" s="20">
        <v>352.75133641756003</v>
      </c>
      <c r="O23" s="20">
        <v>380.8951903620985</v>
      </c>
      <c r="P23" s="20">
        <v>409.92403073806639</v>
      </c>
      <c r="Q23" s="20">
        <v>441.92304932529373</v>
      </c>
      <c r="R23" s="20">
        <v>463.71028201056117</v>
      </c>
      <c r="S23" s="20">
        <v>489.77860501755356</v>
      </c>
      <c r="T23" s="20">
        <v>493.05171519593898</v>
      </c>
      <c r="U23" s="20">
        <v>479.07343081556047</v>
      </c>
      <c r="V23" s="20">
        <v>446.08731744760797</v>
      </c>
      <c r="W23" s="20">
        <v>416.88866026451717</v>
      </c>
      <c r="X23" s="20">
        <v>386.48452452742185</v>
      </c>
    </row>
    <row r="24" spans="1:24" s="5" customFormat="1" ht="15.75" x14ac:dyDescent="0.25">
      <c r="A24" s="4">
        <v>923</v>
      </c>
      <c r="B24" s="1"/>
      <c r="C24" s="68" t="s">
        <v>50</v>
      </c>
      <c r="D24" s="2"/>
      <c r="E24" s="2"/>
      <c r="F24" s="56"/>
      <c r="G24" s="56"/>
      <c r="H24" s="56"/>
      <c r="I24" s="56"/>
      <c r="J24" s="32"/>
      <c r="K24" s="32"/>
      <c r="L24" s="32"/>
      <c r="M24" s="32">
        <f>'2003-04'!AF24</f>
        <v>239.78572570205571</v>
      </c>
      <c r="N24" s="32">
        <v>601.84879593954554</v>
      </c>
      <c r="O24" s="32">
        <v>644.34150846104956</v>
      </c>
      <c r="P24" s="32">
        <v>685.66663245587506</v>
      </c>
      <c r="Q24" s="32">
        <v>734.52607317444108</v>
      </c>
      <c r="R24" s="32">
        <v>758.83198530218135</v>
      </c>
      <c r="S24" s="32">
        <v>787.09947141566045</v>
      </c>
      <c r="T24" s="32">
        <v>784.99912129190943</v>
      </c>
      <c r="U24" s="32">
        <v>751.20159947391289</v>
      </c>
      <c r="V24" s="32">
        <v>687.9006401908357</v>
      </c>
      <c r="W24" s="32">
        <v>637.14448445816231</v>
      </c>
      <c r="X24" s="32">
        <v>587.2081920274112</v>
      </c>
    </row>
    <row r="25" spans="1:24" s="5" customFormat="1" ht="15.75" x14ac:dyDescent="0.25">
      <c r="A25" s="73"/>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17" t="s">
        <v>90</v>
      </c>
      <c r="B26" s="17"/>
      <c r="C26" s="17"/>
      <c r="D26" s="17"/>
      <c r="E26" s="17"/>
      <c r="F26" s="2"/>
      <c r="G26" s="4"/>
      <c r="H26" s="4"/>
      <c r="I26" s="2"/>
      <c r="J26" s="2"/>
      <c r="K26" s="2"/>
      <c r="L26" s="2"/>
      <c r="M26" s="2"/>
      <c r="N26" s="2"/>
      <c r="O26" s="2"/>
      <c r="P26" s="2"/>
      <c r="Q26" s="2"/>
      <c r="R26" s="2"/>
      <c r="S26" s="2"/>
      <c r="T26" s="2"/>
      <c r="U26" s="2"/>
      <c r="V26" s="2"/>
      <c r="W26" s="2"/>
      <c r="X26" s="2"/>
    </row>
    <row r="27" spans="1:24" ht="30" customHeight="1" x14ac:dyDescent="0.2">
      <c r="A27" s="79" t="s">
        <v>129</v>
      </c>
      <c r="B27" s="8"/>
      <c r="C27" s="9"/>
      <c r="D27" s="9"/>
      <c r="E27" s="9"/>
      <c r="F27" s="9"/>
      <c r="G27" s="9"/>
      <c r="H27" s="9"/>
      <c r="I27" s="9"/>
      <c r="J27" s="9"/>
      <c r="K27" s="9"/>
      <c r="L27" s="9"/>
      <c r="M27" s="9"/>
      <c r="N27" s="9"/>
      <c r="O27" s="9"/>
      <c r="P27" s="9"/>
      <c r="Q27" s="9"/>
      <c r="R27" s="9"/>
      <c r="S27" s="9"/>
      <c r="T27" s="9"/>
      <c r="U27" s="9"/>
      <c r="V27" s="9"/>
      <c r="W27" s="9"/>
      <c r="X27" s="9"/>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5">
      <c r="A29" s="35"/>
      <c r="B29" s="35"/>
      <c r="C29" s="35"/>
      <c r="D29" s="35"/>
      <c r="E29" s="35"/>
      <c r="F29" s="35"/>
      <c r="G29" s="35"/>
      <c r="H29" s="35"/>
      <c r="I29" s="35"/>
      <c r="J29" s="35"/>
      <c r="K29" s="35"/>
      <c r="L29" s="52"/>
      <c r="M29" s="20"/>
      <c r="N29" s="20"/>
      <c r="O29" s="20"/>
      <c r="P29" s="20"/>
      <c r="Q29" s="20"/>
      <c r="R29" s="20"/>
      <c r="S29" s="20"/>
      <c r="T29" s="20"/>
      <c r="U29" s="20"/>
      <c r="V29" s="20"/>
      <c r="W29" s="20"/>
      <c r="X29" s="20"/>
    </row>
    <row r="30" spans="1:24" ht="15.75" x14ac:dyDescent="0.25">
      <c r="A30" s="94">
        <v>925</v>
      </c>
      <c r="B30" s="17"/>
      <c r="C30" s="18" t="s">
        <v>32</v>
      </c>
      <c r="D30" s="18"/>
      <c r="E30" s="18"/>
      <c r="F30" s="53" t="s">
        <v>162</v>
      </c>
      <c r="G30" s="53" t="s">
        <v>162</v>
      </c>
      <c r="H30" s="53" t="s">
        <v>162</v>
      </c>
      <c r="I30" s="53" t="s">
        <v>162</v>
      </c>
      <c r="J30" s="20" t="s">
        <v>162</v>
      </c>
      <c r="K30" s="20" t="s">
        <v>162</v>
      </c>
      <c r="L30" s="20" t="s">
        <v>162</v>
      </c>
      <c r="M30" s="20">
        <v>3059.4314838622581</v>
      </c>
      <c r="N30" s="20">
        <v>7580.257388156323</v>
      </c>
      <c r="O30" s="20">
        <v>7937.0687518141212</v>
      </c>
      <c r="P30" s="20">
        <v>8259.3926757262616</v>
      </c>
      <c r="Q30" s="20">
        <v>8607.0515545646886</v>
      </c>
      <c r="R30" s="20">
        <v>8779.4534722669814</v>
      </c>
      <c r="S30" s="20">
        <v>9031.0017487912264</v>
      </c>
      <c r="T30" s="20">
        <v>8910.2490838746889</v>
      </c>
      <c r="U30" s="20">
        <v>8551.7982738021456</v>
      </c>
      <c r="V30" s="20">
        <v>7850.2223518463461</v>
      </c>
      <c r="W30" s="20">
        <v>7211.0180996511735</v>
      </c>
      <c r="X30" s="20">
        <v>6641.8407371174017</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65" t="s">
        <v>162</v>
      </c>
      <c r="G32" s="65" t="s">
        <v>162</v>
      </c>
      <c r="H32" s="65" t="s">
        <v>162</v>
      </c>
      <c r="I32" s="65" t="s">
        <v>162</v>
      </c>
      <c r="J32" s="23" t="s">
        <v>162</v>
      </c>
      <c r="K32" s="23" t="s">
        <v>162</v>
      </c>
      <c r="L32" s="23" t="s">
        <v>162</v>
      </c>
      <c r="M32" s="23">
        <v>0</v>
      </c>
      <c r="N32" s="23">
        <v>1.2482043130847482</v>
      </c>
      <c r="O32" s="23">
        <v>0.92010041246513641</v>
      </c>
      <c r="P32" s="23">
        <v>1.7826011358058509</v>
      </c>
      <c r="Q32" s="23">
        <v>2.158542354152285</v>
      </c>
      <c r="R32" s="23">
        <v>1.181128324032239</v>
      </c>
      <c r="S32" s="23">
        <v>0.94739857446049403</v>
      </c>
      <c r="T32" s="23">
        <v>0.96721873261509961</v>
      </c>
      <c r="U32" s="23">
        <v>0.77735105453444164</v>
      </c>
      <c r="V32" s="23">
        <v>0.5811002889207797</v>
      </c>
      <c r="W32" s="23">
        <v>0.53185481890181063</v>
      </c>
      <c r="X32" s="23">
        <v>0.57663046208944091</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t="s">
        <v>162</v>
      </c>
      <c r="G34" s="56" t="s">
        <v>162</v>
      </c>
      <c r="H34" s="56" t="s">
        <v>162</v>
      </c>
      <c r="I34" s="56" t="s">
        <v>162</v>
      </c>
      <c r="J34" s="20" t="s">
        <v>162</v>
      </c>
      <c r="K34" s="20" t="s">
        <v>162</v>
      </c>
      <c r="L34" s="20" t="s">
        <v>162</v>
      </c>
      <c r="M34" s="20">
        <v>2745.4008268958337</v>
      </c>
      <c r="N34" s="20">
        <v>6814.9056504768778</v>
      </c>
      <c r="O34" s="20">
        <v>7140.3248378331336</v>
      </c>
      <c r="P34" s="20">
        <v>7433.0990511829496</v>
      </c>
      <c r="Q34" s="20">
        <v>7746.742250028713</v>
      </c>
      <c r="R34" s="20">
        <v>7913.4333627251608</v>
      </c>
      <c r="S34" s="20">
        <v>8155.6052009061023</v>
      </c>
      <c r="T34" s="20">
        <v>8060.6523335239908</v>
      </c>
      <c r="U34" s="20">
        <v>7753.206418421958</v>
      </c>
      <c r="V34" s="20">
        <v>7130.6607202819487</v>
      </c>
      <c r="W34" s="20">
        <v>6558.0052263353809</v>
      </c>
      <c r="X34" s="20">
        <v>6048.1838327076275</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t="s">
        <v>162</v>
      </c>
      <c r="G36" s="56" t="s">
        <v>162</v>
      </c>
      <c r="H36" s="56" t="s">
        <v>162</v>
      </c>
      <c r="I36" s="56" t="s">
        <v>162</v>
      </c>
      <c r="J36" s="20" t="s">
        <v>162</v>
      </c>
      <c r="K36" s="20" t="s">
        <v>162</v>
      </c>
      <c r="L36" s="20" t="s">
        <v>162</v>
      </c>
      <c r="M36" s="20">
        <v>2568.6997529041309</v>
      </c>
      <c r="N36" s="20">
        <v>6367.0547211822741</v>
      </c>
      <c r="O36" s="20">
        <v>6669.8825972147051</v>
      </c>
      <c r="P36" s="20">
        <v>6940.1672588152878</v>
      </c>
      <c r="Q36" s="20">
        <v>7230.4411744722684</v>
      </c>
      <c r="R36" s="20">
        <v>7384.9438740875321</v>
      </c>
      <c r="S36" s="20">
        <v>7611.4725975162719</v>
      </c>
      <c r="T36" s="20">
        <v>7527.6348628271917</v>
      </c>
      <c r="U36" s="20">
        <v>7244.4059419461628</v>
      </c>
      <c r="V36" s="20">
        <v>6664.4188275505248</v>
      </c>
      <c r="W36" s="20">
        <v>6131.0817509159551</v>
      </c>
      <c r="X36" s="20">
        <v>5657.8344629349313</v>
      </c>
    </row>
    <row r="37" spans="1:24" ht="15.75" x14ac:dyDescent="0.25">
      <c r="A37" s="10"/>
      <c r="B37" s="43"/>
      <c r="C37" s="25"/>
      <c r="D37" s="9"/>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66" t="s">
        <v>162</v>
      </c>
      <c r="G38" s="66" t="s">
        <v>162</v>
      </c>
      <c r="H38" s="66" t="s">
        <v>162</v>
      </c>
      <c r="I38" s="66" t="s">
        <v>162</v>
      </c>
      <c r="J38" s="20" t="s">
        <v>162</v>
      </c>
      <c r="K38" s="20" t="s">
        <v>162</v>
      </c>
      <c r="L38" s="20" t="s">
        <v>162</v>
      </c>
      <c r="M38" s="20">
        <v>162.27562864684518</v>
      </c>
      <c r="N38" s="20">
        <v>398.11261648514699</v>
      </c>
      <c r="O38" s="20">
        <v>411.03801350696193</v>
      </c>
      <c r="P38" s="20">
        <v>427.64267171581469</v>
      </c>
      <c r="Q38" s="20">
        <v>444.09020729136063</v>
      </c>
      <c r="R38" s="20">
        <v>452.84328233198767</v>
      </c>
      <c r="S38" s="20">
        <v>464.78855853994588</v>
      </c>
      <c r="T38" s="20">
        <v>459.16221688698266</v>
      </c>
      <c r="U38" s="20">
        <v>436.31174049704185</v>
      </c>
      <c r="V38" s="20">
        <v>395.28014523659596</v>
      </c>
      <c r="W38" s="20">
        <v>361.16132240343433</v>
      </c>
      <c r="X38" s="20">
        <v>329.51899829263454</v>
      </c>
    </row>
    <row r="39" spans="1:24" ht="15.75" x14ac:dyDescent="0.25">
      <c r="A39" s="4" t="s">
        <v>37</v>
      </c>
      <c r="B39" s="4"/>
      <c r="C39" s="40" t="s">
        <v>166</v>
      </c>
      <c r="D39" s="2"/>
      <c r="E39" s="2"/>
      <c r="F39" s="66" t="s">
        <v>162</v>
      </c>
      <c r="G39" s="66" t="s">
        <v>162</v>
      </c>
      <c r="H39" s="66" t="s">
        <v>162</v>
      </c>
      <c r="I39" s="66" t="s">
        <v>162</v>
      </c>
      <c r="J39" s="20" t="s">
        <v>162</v>
      </c>
      <c r="K39" s="20" t="s">
        <v>162</v>
      </c>
      <c r="L39" s="20" t="s">
        <v>162</v>
      </c>
      <c r="M39" s="20">
        <v>408.7945427542013</v>
      </c>
      <c r="N39" s="20">
        <v>1001.1882903046927</v>
      </c>
      <c r="O39" s="20">
        <v>1042.9016013126379</v>
      </c>
      <c r="P39" s="20">
        <v>1081.9430004518297</v>
      </c>
      <c r="Q39" s="20">
        <v>1128.3919357378013</v>
      </c>
      <c r="R39" s="20">
        <v>1153.9862342037929</v>
      </c>
      <c r="S39" s="20">
        <v>1186.5041033052585</v>
      </c>
      <c r="T39" s="20">
        <v>1168.9859161266354</v>
      </c>
      <c r="U39" s="20">
        <v>1121.3387879352522</v>
      </c>
      <c r="V39" s="20">
        <v>1025.0745309091087</v>
      </c>
      <c r="W39" s="20">
        <v>939.47783144114044</v>
      </c>
      <c r="X39" s="20">
        <v>862.93561118049502</v>
      </c>
    </row>
    <row r="40" spans="1:24" ht="15.75" x14ac:dyDescent="0.25">
      <c r="A40" s="4" t="s">
        <v>38</v>
      </c>
      <c r="B40" s="4"/>
      <c r="C40" s="40" t="s">
        <v>39</v>
      </c>
      <c r="D40" s="2"/>
      <c r="E40" s="2"/>
      <c r="F40" s="66" t="s">
        <v>162</v>
      </c>
      <c r="G40" s="66" t="s">
        <v>162</v>
      </c>
      <c r="H40" s="66" t="s">
        <v>162</v>
      </c>
      <c r="I40" s="66" t="s">
        <v>162</v>
      </c>
      <c r="J40" s="20" t="s">
        <v>162</v>
      </c>
      <c r="K40" s="20" t="s">
        <v>162</v>
      </c>
      <c r="L40" s="20" t="s">
        <v>162</v>
      </c>
      <c r="M40" s="20">
        <v>272.40420375254718</v>
      </c>
      <c r="N40" s="20">
        <v>671.13381254386957</v>
      </c>
      <c r="O40" s="20">
        <v>694.7377979405203</v>
      </c>
      <c r="P40" s="20">
        <v>721.20572092611371</v>
      </c>
      <c r="Q40" s="20">
        <v>750.01526600727846</v>
      </c>
      <c r="R40" s="20">
        <v>762.92582092756038</v>
      </c>
      <c r="S40" s="20">
        <v>781.04245338741669</v>
      </c>
      <c r="T40" s="20">
        <v>769.78150675134555</v>
      </c>
      <c r="U40" s="20">
        <v>731.24954896312329</v>
      </c>
      <c r="V40" s="20">
        <v>662.4194620353627</v>
      </c>
      <c r="W40" s="20">
        <v>606.55734939202068</v>
      </c>
      <c r="X40" s="20">
        <v>554.79559832574796</v>
      </c>
    </row>
    <row r="41" spans="1:24" ht="15.75" x14ac:dyDescent="0.25">
      <c r="A41" s="4" t="s">
        <v>40</v>
      </c>
      <c r="B41" s="4"/>
      <c r="C41" s="40" t="s">
        <v>41</v>
      </c>
      <c r="D41" s="2"/>
      <c r="E41" s="2"/>
      <c r="F41" s="66" t="s">
        <v>162</v>
      </c>
      <c r="G41" s="66" t="s">
        <v>162</v>
      </c>
      <c r="H41" s="66" t="s">
        <v>162</v>
      </c>
      <c r="I41" s="66" t="s">
        <v>162</v>
      </c>
      <c r="J41" s="20" t="s">
        <v>162</v>
      </c>
      <c r="K41" s="20" t="s">
        <v>162</v>
      </c>
      <c r="L41" s="20" t="s">
        <v>162</v>
      </c>
      <c r="M41" s="20">
        <v>201.83358622041453</v>
      </c>
      <c r="N41" s="20">
        <v>515.93624445741511</v>
      </c>
      <c r="O41" s="20">
        <v>538.88032833978752</v>
      </c>
      <c r="P41" s="20">
        <v>561.78081610368349</v>
      </c>
      <c r="Q41" s="20">
        <v>583.0836859332926</v>
      </c>
      <c r="R41" s="20">
        <v>591.20648295635158</v>
      </c>
      <c r="S41" s="20">
        <v>611.89226988689268</v>
      </c>
      <c r="T41" s="20">
        <v>608.22513794758322</v>
      </c>
      <c r="U41" s="20">
        <v>586.27665238832822</v>
      </c>
      <c r="V41" s="20">
        <v>536.00435126378989</v>
      </c>
      <c r="W41" s="20">
        <v>492.77525277338992</v>
      </c>
      <c r="X41" s="20">
        <v>449.55661738087747</v>
      </c>
    </row>
    <row r="42" spans="1:24" ht="15.75" x14ac:dyDescent="0.25">
      <c r="A42" s="4" t="s">
        <v>42</v>
      </c>
      <c r="B42" s="4"/>
      <c r="C42" s="40" t="s">
        <v>43</v>
      </c>
      <c r="D42" s="2"/>
      <c r="E42" s="2"/>
      <c r="F42" s="66" t="s">
        <v>162</v>
      </c>
      <c r="G42" s="66" t="s">
        <v>162</v>
      </c>
      <c r="H42" s="66" t="s">
        <v>162</v>
      </c>
      <c r="I42" s="66" t="s">
        <v>162</v>
      </c>
      <c r="J42" s="20" t="s">
        <v>162</v>
      </c>
      <c r="K42" s="20" t="s">
        <v>162</v>
      </c>
      <c r="L42" s="20" t="s">
        <v>162</v>
      </c>
      <c r="M42" s="20">
        <v>319.57310864588379</v>
      </c>
      <c r="N42" s="20">
        <v>780.91943615311652</v>
      </c>
      <c r="O42" s="20">
        <v>814.078849835818</v>
      </c>
      <c r="P42" s="20">
        <v>844.25326161933833</v>
      </c>
      <c r="Q42" s="20">
        <v>873.93878101279086</v>
      </c>
      <c r="R42" s="20">
        <v>885.73913750988163</v>
      </c>
      <c r="S42" s="20">
        <v>910.43663007918485</v>
      </c>
      <c r="T42" s="20">
        <v>893.61808028854102</v>
      </c>
      <c r="U42" s="20">
        <v>856.50926711604848</v>
      </c>
      <c r="V42" s="20">
        <v>783.9527275822868</v>
      </c>
      <c r="W42" s="20">
        <v>715.89044720318691</v>
      </c>
      <c r="X42" s="20">
        <v>652.56398738317375</v>
      </c>
    </row>
    <row r="43" spans="1:24" ht="15.75" x14ac:dyDescent="0.25">
      <c r="A43" s="4" t="s">
        <v>44</v>
      </c>
      <c r="B43" s="4"/>
      <c r="C43" s="40" t="s">
        <v>167</v>
      </c>
      <c r="D43" s="2"/>
      <c r="E43" s="2"/>
      <c r="F43" s="66" t="s">
        <v>162</v>
      </c>
      <c r="G43" s="66" t="s">
        <v>162</v>
      </c>
      <c r="H43" s="66" t="s">
        <v>162</v>
      </c>
      <c r="I43" s="66" t="s">
        <v>162</v>
      </c>
      <c r="J43" s="20" t="s">
        <v>162</v>
      </c>
      <c r="K43" s="20" t="s">
        <v>162</v>
      </c>
      <c r="L43" s="20" t="s">
        <v>162</v>
      </c>
      <c r="M43" s="20">
        <v>222.06497035079059</v>
      </c>
      <c r="N43" s="20">
        <v>581.61178444247616</v>
      </c>
      <c r="O43" s="20">
        <v>616.54166963962041</v>
      </c>
      <c r="P43" s="20">
        <v>647.48471820161774</v>
      </c>
      <c r="Q43" s="20">
        <v>676.7231505151326</v>
      </c>
      <c r="R43" s="20">
        <v>691.4604754261818</v>
      </c>
      <c r="S43" s="20">
        <v>712.16484529171044</v>
      </c>
      <c r="T43" s="20">
        <v>704.85626392919312</v>
      </c>
      <c r="U43" s="20">
        <v>673.36109262251489</v>
      </c>
      <c r="V43" s="20">
        <v>614.17856243353413</v>
      </c>
      <c r="W43" s="20">
        <v>562.47387075392498</v>
      </c>
      <c r="X43" s="20">
        <v>515.18772827560372</v>
      </c>
    </row>
    <row r="44" spans="1:24" ht="15.75" x14ac:dyDescent="0.25">
      <c r="A44" s="4" t="s">
        <v>45</v>
      </c>
      <c r="B44" s="4"/>
      <c r="C44" s="40" t="s">
        <v>46</v>
      </c>
      <c r="D44" s="2"/>
      <c r="E44" s="2"/>
      <c r="F44" s="66" t="s">
        <v>162</v>
      </c>
      <c r="G44" s="66" t="s">
        <v>162</v>
      </c>
      <c r="H44" s="66" t="s">
        <v>162</v>
      </c>
      <c r="I44" s="66" t="s">
        <v>162</v>
      </c>
      <c r="J44" s="20" t="s">
        <v>162</v>
      </c>
      <c r="K44" s="20" t="s">
        <v>162</v>
      </c>
      <c r="L44" s="20" t="s">
        <v>162</v>
      </c>
      <c r="M44" s="20">
        <v>469.60753146168463</v>
      </c>
      <c r="N44" s="20">
        <v>1115.1718843614174</v>
      </c>
      <c r="O44" s="20">
        <v>1171.09404331417</v>
      </c>
      <c r="P44" s="20">
        <v>1207.9043291387204</v>
      </c>
      <c r="Q44" s="20">
        <v>1257.5215416921214</v>
      </c>
      <c r="R44" s="20">
        <v>1291.2965039219223</v>
      </c>
      <c r="S44" s="20">
        <v>1328.6966706730163</v>
      </c>
      <c r="T44" s="20">
        <v>1315.5859604352036</v>
      </c>
      <c r="U44" s="20">
        <v>1283.1340365850456</v>
      </c>
      <c r="V44" s="20">
        <v>1217.0582976828935</v>
      </c>
      <c r="W44" s="20">
        <v>1139.9772688058192</v>
      </c>
      <c r="X44" s="20">
        <v>1087.9821388144953</v>
      </c>
    </row>
    <row r="45" spans="1:24" ht="15.75" x14ac:dyDescent="0.25">
      <c r="A45" s="4" t="s">
        <v>47</v>
      </c>
      <c r="B45" s="4"/>
      <c r="C45" s="40" t="s">
        <v>168</v>
      </c>
      <c r="D45" s="2"/>
      <c r="E45" s="2"/>
      <c r="F45" s="66" t="s">
        <v>162</v>
      </c>
      <c r="G45" s="66" t="s">
        <v>162</v>
      </c>
      <c r="H45" s="66" t="s">
        <v>162</v>
      </c>
      <c r="I45" s="66" t="s">
        <v>162</v>
      </c>
      <c r="J45" s="20" t="s">
        <v>162</v>
      </c>
      <c r="K45" s="20" t="s">
        <v>162</v>
      </c>
      <c r="L45" s="20" t="s">
        <v>162</v>
      </c>
      <c r="M45" s="20">
        <v>285.75902795154076</v>
      </c>
      <c r="N45" s="20">
        <v>722.57511843665861</v>
      </c>
      <c r="O45" s="20">
        <v>766.81090051905585</v>
      </c>
      <c r="P45" s="20">
        <v>805.34361548117602</v>
      </c>
      <c r="Q45" s="20">
        <v>848.08434985538986</v>
      </c>
      <c r="R45" s="20">
        <v>872.15468327944643</v>
      </c>
      <c r="S45" s="20">
        <v>908.5043898679354</v>
      </c>
      <c r="T45" s="20">
        <v>907.200911978725</v>
      </c>
      <c r="U45" s="20">
        <v>880.51690340572429</v>
      </c>
      <c r="V45" s="20">
        <v>812.753531229906</v>
      </c>
      <c r="W45" s="20">
        <v>749.97990838460657</v>
      </c>
      <c r="X45" s="20">
        <v>692.37634949608366</v>
      </c>
    </row>
    <row r="46" spans="1:24" ht="15.75" x14ac:dyDescent="0.25">
      <c r="A46" s="4" t="s">
        <v>48</v>
      </c>
      <c r="B46" s="4"/>
      <c r="C46" s="40" t="s">
        <v>169</v>
      </c>
      <c r="D46" s="2"/>
      <c r="E46" s="2"/>
      <c r="F46" s="66" t="s">
        <v>162</v>
      </c>
      <c r="G46" s="66" t="s">
        <v>162</v>
      </c>
      <c r="H46" s="66" t="s">
        <v>162</v>
      </c>
      <c r="I46" s="66" t="s">
        <v>162</v>
      </c>
      <c r="J46" s="20" t="s">
        <v>162</v>
      </c>
      <c r="K46" s="20" t="s">
        <v>162</v>
      </c>
      <c r="L46" s="20" t="s">
        <v>162</v>
      </c>
      <c r="M46" s="20">
        <v>226.38715312022291</v>
      </c>
      <c r="N46" s="20">
        <v>580.40553399748171</v>
      </c>
      <c r="O46" s="20">
        <v>613.79939280613326</v>
      </c>
      <c r="P46" s="20">
        <v>642.60912517699444</v>
      </c>
      <c r="Q46" s="20">
        <v>668.59225642710169</v>
      </c>
      <c r="R46" s="20">
        <v>683.33125353040839</v>
      </c>
      <c r="S46" s="20">
        <v>707.44267648491041</v>
      </c>
      <c r="T46" s="20">
        <v>700.21886848298232</v>
      </c>
      <c r="U46" s="20">
        <v>675.70791243308361</v>
      </c>
      <c r="V46" s="20">
        <v>617.69721917704726</v>
      </c>
      <c r="W46" s="20">
        <v>562.78849975843355</v>
      </c>
      <c r="X46" s="20">
        <v>512.91743378581907</v>
      </c>
    </row>
    <row r="47" spans="1:24" ht="15.75" x14ac:dyDescent="0.25">
      <c r="A47" s="10"/>
      <c r="B47" s="43"/>
      <c r="C47" s="2"/>
      <c r="D47" s="9"/>
      <c r="E47" s="9"/>
      <c r="F47" s="55" t="s">
        <v>162</v>
      </c>
      <c r="G47" s="55" t="s">
        <v>162</v>
      </c>
      <c r="H47" s="55" t="s">
        <v>162</v>
      </c>
      <c r="I47" s="55"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56" t="s">
        <v>162</v>
      </c>
      <c r="G48" s="56" t="s">
        <v>162</v>
      </c>
      <c r="H48" s="56" t="s">
        <v>162</v>
      </c>
      <c r="I48" s="56" t="s">
        <v>162</v>
      </c>
      <c r="J48" s="20" t="s">
        <v>162</v>
      </c>
      <c r="K48" s="20" t="s">
        <v>162</v>
      </c>
      <c r="L48" s="20" t="s">
        <v>162</v>
      </c>
      <c r="M48" s="20">
        <v>176.70107399170283</v>
      </c>
      <c r="N48" s="20">
        <v>447.85092929460319</v>
      </c>
      <c r="O48" s="20">
        <v>470.44224061842795</v>
      </c>
      <c r="P48" s="20">
        <v>492.93179236766241</v>
      </c>
      <c r="Q48" s="20">
        <v>516.30107555644497</v>
      </c>
      <c r="R48" s="20">
        <v>528.48948863762894</v>
      </c>
      <c r="S48" s="20">
        <v>544.13260338983082</v>
      </c>
      <c r="T48" s="20">
        <v>533.01747069679891</v>
      </c>
      <c r="U48" s="20">
        <v>508.80047647579477</v>
      </c>
      <c r="V48" s="20">
        <v>466.24189273142377</v>
      </c>
      <c r="W48" s="20">
        <v>426.92347541942519</v>
      </c>
      <c r="X48" s="20">
        <v>390.34936977269609</v>
      </c>
    </row>
    <row r="49" spans="1:24" ht="15.75" x14ac:dyDescent="0.25">
      <c r="A49" s="4">
        <v>923</v>
      </c>
      <c r="B49" s="1"/>
      <c r="C49" s="40" t="s">
        <v>50</v>
      </c>
      <c r="D49" s="2"/>
      <c r="E49" s="2"/>
      <c r="F49" s="56" t="s">
        <v>162</v>
      </c>
      <c r="G49" s="56" t="s">
        <v>162</v>
      </c>
      <c r="H49" s="56" t="s">
        <v>162</v>
      </c>
      <c r="I49" s="56" t="s">
        <v>162</v>
      </c>
      <c r="J49" s="20" t="s">
        <v>162</v>
      </c>
      <c r="K49" s="20" t="s">
        <v>162</v>
      </c>
      <c r="L49" s="20" t="s">
        <v>162</v>
      </c>
      <c r="M49" s="20">
        <v>314.0306569664246</v>
      </c>
      <c r="N49" s="20">
        <v>764.10353336636081</v>
      </c>
      <c r="O49" s="20">
        <v>795.82381356852341</v>
      </c>
      <c r="P49" s="20">
        <v>824.51102340750754</v>
      </c>
      <c r="Q49" s="20">
        <v>858.15076218182242</v>
      </c>
      <c r="R49" s="20">
        <v>864.83898121778736</v>
      </c>
      <c r="S49" s="20">
        <v>874.44914931066319</v>
      </c>
      <c r="T49" s="20">
        <v>848.62953161808525</v>
      </c>
      <c r="U49" s="20">
        <v>797.81450432565214</v>
      </c>
      <c r="V49" s="20">
        <v>718.98053127547666</v>
      </c>
      <c r="W49" s="20">
        <v>652.48101849689112</v>
      </c>
      <c r="X49" s="20">
        <v>593.08027394768533</v>
      </c>
    </row>
    <row r="50" spans="1:24" ht="15.75" x14ac:dyDescent="0.25">
      <c r="A50" s="73"/>
      <c r="B50" s="73"/>
      <c r="C50" s="69" t="s">
        <v>51</v>
      </c>
      <c r="D50" s="69"/>
      <c r="E50" s="69"/>
      <c r="F50" s="70"/>
      <c r="G50" s="70"/>
      <c r="H50" s="70"/>
      <c r="I50" s="70"/>
      <c r="J50" s="71"/>
      <c r="K50" s="71"/>
      <c r="L50" s="71"/>
      <c r="M50" s="71"/>
      <c r="N50" s="71"/>
      <c r="O50" s="71"/>
      <c r="P50" s="71"/>
      <c r="Q50" s="71"/>
      <c r="R50" s="71"/>
      <c r="S50" s="71"/>
      <c r="T50" s="71"/>
      <c r="U50" s="71"/>
      <c r="V50" s="71"/>
      <c r="W50" s="71"/>
      <c r="X50" s="71"/>
    </row>
  </sheetData>
  <conditionalFormatting sqref="F6:V6">
    <cfRule type="cellIs" dxfId="116" priority="12" stopIfTrue="1" operator="equal">
      <formula>TRUE</formula>
    </cfRule>
    <cfRule type="cellIs" dxfId="115" priority="13" stopIfTrue="1" operator="equal">
      <formula>FALSE</formula>
    </cfRule>
  </conditionalFormatting>
  <conditionalFormatting sqref="L4:X4">
    <cfRule type="cellIs" dxfId="114" priority="16" stopIfTrue="1" operator="equal">
      <formula>TRUE</formula>
    </cfRule>
    <cfRule type="cellIs" dxfId="113" priority="17" stopIfTrue="1" operator="notEqual">
      <formula>TRUE</formula>
    </cfRule>
  </conditionalFormatting>
  <conditionalFormatting sqref="F2:X2">
    <cfRule type="cellIs" dxfId="112" priority="18" stopIfTrue="1" operator="equal">
      <formula>FALSE</formula>
    </cfRule>
  </conditionalFormatting>
  <conditionalFormatting sqref="W6:X6">
    <cfRule type="cellIs" dxfId="111" priority="10" stopIfTrue="1" operator="equal">
      <formula>TRUE</formula>
    </cfRule>
    <cfRule type="cellIs" dxfId="110" priority="11" stopIfTrue="1" operator="equal">
      <formula>FALSE</formula>
    </cfRule>
  </conditionalFormatting>
  <conditionalFormatting sqref="L29">
    <cfRule type="cellIs" dxfId="109" priority="7" stopIfTrue="1" operator="equal">
      <formula>TRUE</formula>
    </cfRule>
    <cfRule type="cellIs" dxfId="108" priority="8" stopIfTrue="1" operator="notEqual">
      <formula>TRUE</formula>
    </cfRule>
  </conditionalFormatting>
  <conditionalFormatting sqref="F27:X27">
    <cfRule type="cellIs" dxfId="107" priority="9" stopIfTrue="1" operator="equal">
      <formula>FALSE</formula>
    </cfRule>
  </conditionalFormatting>
  <conditionalFormatting sqref="F31:X31">
    <cfRule type="cellIs" dxfId="106" priority="1" stopIfTrue="1" operator="equal">
      <formula>TRUE</formula>
    </cfRule>
    <cfRule type="cellIs" dxfId="105" priority="2" stopIfTrue="1" operator="equal">
      <formula>FALSE</formula>
    </cfRule>
  </conditionalFormatting>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G1" sqref="G1"/>
    </sheetView>
  </sheetViews>
  <sheetFormatPr defaultRowHeight="15" x14ac:dyDescent="0.2"/>
  <cols>
    <col min="1" max="4" width="8.88671875" style="30"/>
    <col min="5" max="5" width="22.77734375" style="30" customWidth="1"/>
    <col min="6" max="22" width="8.88671875" style="30" customWidth="1"/>
    <col min="23" max="16384" width="8.88671875" style="30"/>
  </cols>
  <sheetData>
    <row r="1" spans="1:24" s="2" customFormat="1" ht="39" customHeight="1" x14ac:dyDescent="0.25">
      <c r="A1" s="17" t="s">
        <v>125</v>
      </c>
      <c r="B1" s="17"/>
      <c r="C1" s="17"/>
      <c r="D1" s="17"/>
      <c r="E1" s="17"/>
      <c r="G1" s="4"/>
      <c r="H1" s="4"/>
    </row>
    <row r="2" spans="1:24" s="5" customFormat="1" ht="30" customHeight="1" x14ac:dyDescent="0.2">
      <c r="A2" s="79" t="s">
        <v>2</v>
      </c>
      <c r="B2" s="8"/>
      <c r="C2" s="9"/>
      <c r="D2" s="9"/>
      <c r="E2" s="9"/>
      <c r="F2" s="9"/>
      <c r="G2" s="9"/>
      <c r="H2" s="9"/>
      <c r="I2" s="9"/>
      <c r="J2" s="9"/>
      <c r="K2" s="9"/>
      <c r="L2" s="9"/>
      <c r="M2" s="9"/>
      <c r="N2" s="9"/>
      <c r="O2" s="9"/>
      <c r="P2" s="9"/>
      <c r="Q2" s="9"/>
      <c r="R2" s="9"/>
      <c r="S2" s="9"/>
      <c r="T2" s="9"/>
      <c r="U2" s="9"/>
      <c r="V2" s="9"/>
      <c r="W2" s="9"/>
      <c r="X2" s="9"/>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53"/>
      <c r="G5" s="53"/>
      <c r="H5" s="53"/>
      <c r="I5" s="53"/>
      <c r="J5" s="20"/>
      <c r="K5" s="20"/>
      <c r="L5" s="20"/>
      <c r="M5" s="20"/>
      <c r="N5" s="20"/>
      <c r="O5" s="20"/>
      <c r="P5" s="20"/>
      <c r="Q5" s="20"/>
      <c r="R5" s="20"/>
      <c r="S5" s="20"/>
      <c r="T5" s="20"/>
      <c r="U5" s="20"/>
      <c r="V5" s="20"/>
      <c r="W5" s="20">
        <f t="shared" ref="W5:X5" si="0">SUM(W11,W23:W24,W7)</f>
        <v>160.55389873000004</v>
      </c>
      <c r="X5" s="20">
        <f t="shared" si="0"/>
        <v>1564.5857339800014</v>
      </c>
    </row>
    <row r="6" spans="1:24" s="5" customFormat="1" ht="15.75" x14ac:dyDescent="0.25">
      <c r="A6" s="94"/>
      <c r="B6" s="17"/>
      <c r="C6" s="18"/>
      <c r="D6" s="18"/>
      <c r="E6" s="18"/>
      <c r="F6" s="56"/>
      <c r="G6" s="56"/>
      <c r="H6" s="56"/>
      <c r="I6" s="56"/>
      <c r="J6" s="64"/>
      <c r="K6" s="64"/>
      <c r="L6" s="64"/>
      <c r="M6" s="64"/>
      <c r="N6" s="64"/>
      <c r="O6" s="64"/>
      <c r="P6" s="64"/>
      <c r="Q6" s="64"/>
      <c r="R6" s="64"/>
      <c r="S6" s="64"/>
      <c r="T6" s="64"/>
      <c r="U6" s="64"/>
      <c r="V6" s="64"/>
      <c r="W6" s="64"/>
      <c r="X6" s="64"/>
    </row>
    <row r="7" spans="1:24" s="5" customFormat="1" ht="15.75" x14ac:dyDescent="0.25">
      <c r="A7" s="4"/>
      <c r="B7" s="4"/>
      <c r="C7" s="2" t="s">
        <v>33</v>
      </c>
      <c r="D7" s="2"/>
      <c r="E7" s="2"/>
      <c r="F7" s="65"/>
      <c r="G7" s="65"/>
      <c r="H7" s="65"/>
      <c r="I7" s="65"/>
      <c r="J7" s="23"/>
      <c r="K7" s="23"/>
      <c r="L7" s="23"/>
      <c r="M7" s="23"/>
      <c r="N7" s="23"/>
      <c r="O7" s="23"/>
      <c r="P7" s="23"/>
      <c r="Q7" s="23"/>
      <c r="R7" s="23"/>
      <c r="S7" s="23"/>
      <c r="T7" s="23"/>
      <c r="U7" s="23"/>
      <c r="V7" s="23"/>
      <c r="W7" s="23">
        <f>'2013-14'!$AG7</f>
        <v>0.29682439547998435</v>
      </c>
      <c r="X7" s="23">
        <f>'2014-15'!$AG7</f>
        <v>5.721569022334136</v>
      </c>
    </row>
    <row r="8" spans="1:24" s="5" customFormat="1" ht="15.75" x14ac:dyDescent="0.25">
      <c r="A8" s="8"/>
      <c r="B8" s="25"/>
      <c r="C8" s="18"/>
      <c r="D8" s="26"/>
      <c r="E8" s="26"/>
      <c r="F8" s="55"/>
      <c r="G8" s="55"/>
      <c r="H8" s="55"/>
      <c r="I8" s="55"/>
      <c r="J8" s="20"/>
      <c r="K8" s="20"/>
      <c r="L8" s="20"/>
      <c r="M8" s="20"/>
      <c r="N8" s="20"/>
      <c r="O8" s="20"/>
      <c r="P8" s="20"/>
      <c r="Q8" s="20"/>
      <c r="R8" s="20"/>
      <c r="S8" s="20"/>
      <c r="T8" s="20"/>
      <c r="U8" s="20"/>
      <c r="V8" s="20"/>
      <c r="W8" s="20"/>
      <c r="X8" s="20"/>
    </row>
    <row r="9" spans="1:24" s="5" customFormat="1" ht="15.75" x14ac:dyDescent="0.25">
      <c r="A9" s="94">
        <v>941</v>
      </c>
      <c r="B9" s="17"/>
      <c r="C9" s="18" t="s">
        <v>34</v>
      </c>
      <c r="D9" s="18"/>
      <c r="E9" s="18"/>
      <c r="F9" s="56"/>
      <c r="G9" s="56"/>
      <c r="H9" s="56"/>
      <c r="I9" s="56"/>
      <c r="J9" s="20"/>
      <c r="K9" s="20"/>
      <c r="L9" s="20"/>
      <c r="M9" s="20"/>
      <c r="N9" s="20"/>
      <c r="O9" s="20"/>
      <c r="P9" s="20"/>
      <c r="Q9" s="20"/>
      <c r="R9" s="20"/>
      <c r="S9" s="20"/>
      <c r="T9" s="20"/>
      <c r="U9" s="20"/>
      <c r="V9" s="20"/>
      <c r="W9" s="20">
        <f t="shared" ref="W9:X9" si="1">SUM(W11,W23)</f>
        <v>140.20020083752857</v>
      </c>
      <c r="X9" s="20">
        <f t="shared" si="1"/>
        <v>1394.7486137919827</v>
      </c>
    </row>
    <row r="10" spans="1:24" s="5" customFormat="1" ht="15.75" x14ac:dyDescent="0.25">
      <c r="A10" s="8"/>
      <c r="B10" s="25"/>
      <c r="C10" s="26"/>
      <c r="D10" s="26"/>
      <c r="E10" s="26"/>
      <c r="F10" s="55"/>
      <c r="G10" s="55"/>
      <c r="H10" s="55"/>
      <c r="I10" s="55"/>
      <c r="J10" s="20"/>
      <c r="K10" s="20"/>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56"/>
      <c r="G11" s="56"/>
      <c r="H11" s="56"/>
      <c r="I11" s="56"/>
      <c r="J11" s="20"/>
      <c r="K11" s="20"/>
      <c r="L11" s="20"/>
      <c r="M11" s="20"/>
      <c r="N11" s="20"/>
      <c r="O11" s="20"/>
      <c r="P11" s="20"/>
      <c r="Q11" s="20"/>
      <c r="R11" s="20"/>
      <c r="S11" s="20"/>
      <c r="T11" s="20"/>
      <c r="U11" s="20"/>
      <c r="V11" s="20"/>
      <c r="W11" s="20">
        <f t="shared" ref="W11:X11" si="2">SUM(W13:W21)</f>
        <v>131.887269022021</v>
      </c>
      <c r="X11" s="20">
        <f t="shared" si="2"/>
        <v>1245.6861880397782</v>
      </c>
    </row>
    <row r="12" spans="1:24" s="5" customFormat="1" ht="15.75" x14ac:dyDescent="0.25">
      <c r="A12" s="10"/>
      <c r="B12" s="43"/>
      <c r="C12" s="25"/>
      <c r="D12" s="9"/>
      <c r="E12" s="9"/>
      <c r="F12" s="55"/>
      <c r="G12" s="55"/>
      <c r="H12" s="55"/>
      <c r="I12" s="55"/>
      <c r="J12" s="20"/>
      <c r="K12" s="20"/>
      <c r="L12" s="20"/>
      <c r="M12" s="20"/>
      <c r="N12" s="20"/>
      <c r="O12" s="20"/>
      <c r="P12" s="20"/>
      <c r="Q12" s="20"/>
      <c r="R12" s="20"/>
      <c r="S12" s="20"/>
      <c r="T12" s="20"/>
      <c r="U12" s="20"/>
      <c r="V12" s="20"/>
      <c r="W12" s="20"/>
      <c r="X12" s="20"/>
    </row>
    <row r="13" spans="1:24" s="5" customFormat="1" ht="15.75" x14ac:dyDescent="0.25">
      <c r="A13" s="4" t="s">
        <v>36</v>
      </c>
      <c r="B13" s="4"/>
      <c r="C13" s="40" t="s">
        <v>164</v>
      </c>
      <c r="D13" s="2"/>
      <c r="E13" s="2"/>
      <c r="F13" s="66"/>
      <c r="G13" s="66"/>
      <c r="H13" s="66"/>
      <c r="I13" s="66"/>
      <c r="J13" s="20"/>
      <c r="K13" s="20"/>
      <c r="L13" s="20"/>
      <c r="M13" s="20"/>
      <c r="N13" s="20"/>
      <c r="O13" s="20"/>
      <c r="P13" s="20"/>
      <c r="Q13" s="20"/>
      <c r="R13" s="20"/>
      <c r="S13" s="20"/>
      <c r="T13" s="20"/>
      <c r="U13" s="20"/>
      <c r="V13" s="20"/>
      <c r="W13" s="20">
        <f>'2013-14'!$AG13</f>
        <v>14.684239355880733</v>
      </c>
      <c r="X13" s="20">
        <f>'2014-15'!$AG13</f>
        <v>96.12035434955348</v>
      </c>
    </row>
    <row r="14" spans="1:24" s="5" customFormat="1" ht="15.75" x14ac:dyDescent="0.25">
      <c r="A14" s="4" t="s">
        <v>37</v>
      </c>
      <c r="B14" s="4"/>
      <c r="C14" s="40" t="s">
        <v>166</v>
      </c>
      <c r="D14" s="2"/>
      <c r="E14" s="2"/>
      <c r="F14" s="66"/>
      <c r="G14" s="66"/>
      <c r="H14" s="66"/>
      <c r="I14" s="66"/>
      <c r="J14" s="20"/>
      <c r="K14" s="20"/>
      <c r="L14" s="20"/>
      <c r="M14" s="20"/>
      <c r="N14" s="20"/>
      <c r="O14" s="20"/>
      <c r="P14" s="20"/>
      <c r="Q14" s="20"/>
      <c r="R14" s="20"/>
      <c r="S14" s="20"/>
      <c r="T14" s="20"/>
      <c r="U14" s="20"/>
      <c r="V14" s="20"/>
      <c r="W14" s="20">
        <f>'2013-14'!$AG14</f>
        <v>34.010606884723103</v>
      </c>
      <c r="X14" s="20">
        <f>'2014-15'!$AG14</f>
        <v>219.4263728511921</v>
      </c>
    </row>
    <row r="15" spans="1:24" s="5" customFormat="1" ht="15.75" x14ac:dyDescent="0.25">
      <c r="A15" s="4" t="s">
        <v>38</v>
      </c>
      <c r="B15" s="4"/>
      <c r="C15" s="40" t="s">
        <v>39</v>
      </c>
      <c r="D15" s="2"/>
      <c r="E15" s="2"/>
      <c r="F15" s="66"/>
      <c r="G15" s="66"/>
      <c r="H15" s="66"/>
      <c r="I15" s="66"/>
      <c r="J15" s="20"/>
      <c r="K15" s="20"/>
      <c r="L15" s="20"/>
      <c r="M15" s="20"/>
      <c r="N15" s="20"/>
      <c r="O15" s="20"/>
      <c r="P15" s="20"/>
      <c r="Q15" s="20"/>
      <c r="R15" s="20"/>
      <c r="S15" s="20"/>
      <c r="T15" s="20"/>
      <c r="U15" s="20"/>
      <c r="V15" s="20"/>
      <c r="W15" s="20">
        <f>'2013-14'!$AG15</f>
        <v>15.846709156632411</v>
      </c>
      <c r="X15" s="20">
        <f>'2014-15'!$AG15</f>
        <v>123.44183483631988</v>
      </c>
    </row>
    <row r="16" spans="1:24" s="5" customFormat="1" ht="15.75" x14ac:dyDescent="0.25">
      <c r="A16" s="4" t="s">
        <v>40</v>
      </c>
      <c r="B16" s="4"/>
      <c r="C16" s="40" t="s">
        <v>41</v>
      </c>
      <c r="D16" s="2"/>
      <c r="E16" s="2"/>
      <c r="F16" s="66"/>
      <c r="G16" s="66"/>
      <c r="H16" s="66"/>
      <c r="I16" s="66"/>
      <c r="J16" s="20"/>
      <c r="K16" s="20"/>
      <c r="L16" s="20"/>
      <c r="M16" s="20"/>
      <c r="N16" s="20"/>
      <c r="O16" s="20"/>
      <c r="P16" s="20"/>
      <c r="Q16" s="20"/>
      <c r="R16" s="20"/>
      <c r="S16" s="20"/>
      <c r="T16" s="20"/>
      <c r="U16" s="20"/>
      <c r="V16" s="20"/>
      <c r="W16" s="20">
        <f>'2013-14'!$AG16</f>
        <v>9.1800230464543784</v>
      </c>
      <c r="X16" s="20">
        <f>'2014-15'!$AG16</f>
        <v>160.86434693343423</v>
      </c>
    </row>
    <row r="17" spans="1:24" s="5" customFormat="1" ht="15.75" x14ac:dyDescent="0.25">
      <c r="A17" s="4" t="s">
        <v>42</v>
      </c>
      <c r="B17" s="4"/>
      <c r="C17" s="40" t="s">
        <v>43</v>
      </c>
      <c r="D17" s="2"/>
      <c r="E17" s="2"/>
      <c r="F17" s="66"/>
      <c r="G17" s="66"/>
      <c r="H17" s="66"/>
      <c r="I17" s="66"/>
      <c r="J17" s="20"/>
      <c r="K17" s="20"/>
      <c r="L17" s="20"/>
      <c r="M17" s="20"/>
      <c r="N17" s="20"/>
      <c r="O17" s="20"/>
      <c r="P17" s="20"/>
      <c r="Q17" s="20"/>
      <c r="R17" s="20"/>
      <c r="S17" s="20"/>
      <c r="T17" s="20"/>
      <c r="U17" s="20"/>
      <c r="V17" s="20"/>
      <c r="W17" s="20">
        <f>'2013-14'!$AG17</f>
        <v>11.368230168914323</v>
      </c>
      <c r="X17" s="20">
        <f>'2014-15'!$AG17</f>
        <v>208.58614135902354</v>
      </c>
    </row>
    <row r="18" spans="1:24" s="5" customFormat="1" ht="15.75" x14ac:dyDescent="0.25">
      <c r="A18" s="4" t="s">
        <v>44</v>
      </c>
      <c r="B18" s="4"/>
      <c r="C18" s="40" t="s">
        <v>167</v>
      </c>
      <c r="D18" s="2"/>
      <c r="E18" s="2"/>
      <c r="F18" s="66"/>
      <c r="G18" s="66"/>
      <c r="H18" s="66"/>
      <c r="I18" s="66"/>
      <c r="J18" s="20"/>
      <c r="K18" s="20"/>
      <c r="L18" s="20"/>
      <c r="M18" s="20"/>
      <c r="N18" s="20"/>
      <c r="O18" s="20"/>
      <c r="P18" s="20"/>
      <c r="Q18" s="20"/>
      <c r="R18" s="20"/>
      <c r="S18" s="20"/>
      <c r="T18" s="20"/>
      <c r="U18" s="20"/>
      <c r="V18" s="20"/>
      <c r="W18" s="20">
        <f>'2013-14'!$AG18</f>
        <v>11.879536526720955</v>
      </c>
      <c r="X18" s="20">
        <f>'2014-15'!$AG18</f>
        <v>121.70808658328491</v>
      </c>
    </row>
    <row r="19" spans="1:24" s="5" customFormat="1" ht="15.75" x14ac:dyDescent="0.25">
      <c r="A19" s="4" t="s">
        <v>45</v>
      </c>
      <c r="B19" s="4"/>
      <c r="C19" s="40" t="s">
        <v>46</v>
      </c>
      <c r="D19" s="2"/>
      <c r="E19" s="2"/>
      <c r="F19" s="66"/>
      <c r="G19" s="66"/>
      <c r="H19" s="66"/>
      <c r="I19" s="66"/>
      <c r="J19" s="20"/>
      <c r="K19" s="20"/>
      <c r="L19" s="20"/>
      <c r="M19" s="20"/>
      <c r="N19" s="20"/>
      <c r="O19" s="20"/>
      <c r="P19" s="20"/>
      <c r="Q19" s="20"/>
      <c r="R19" s="20"/>
      <c r="S19" s="20"/>
      <c r="T19" s="20"/>
      <c r="U19" s="20"/>
      <c r="V19" s="20"/>
      <c r="W19" s="20">
        <f>'2013-14'!$AG19</f>
        <v>10.011551348184909</v>
      </c>
      <c r="X19" s="20">
        <f>'2014-15'!$AG19</f>
        <v>103.40634857341567</v>
      </c>
    </row>
    <row r="20" spans="1:24" s="5" customFormat="1" ht="15.75" x14ac:dyDescent="0.25">
      <c r="A20" s="4" t="s">
        <v>47</v>
      </c>
      <c r="B20" s="4"/>
      <c r="C20" s="40" t="s">
        <v>168</v>
      </c>
      <c r="D20" s="2"/>
      <c r="E20" s="2"/>
      <c r="F20" s="66"/>
      <c r="G20" s="66"/>
      <c r="H20" s="66"/>
      <c r="I20" s="66"/>
      <c r="J20" s="20"/>
      <c r="K20" s="20"/>
      <c r="L20" s="20"/>
      <c r="M20" s="20"/>
      <c r="N20" s="20"/>
      <c r="O20" s="20"/>
      <c r="P20" s="20"/>
      <c r="Q20" s="20"/>
      <c r="R20" s="20"/>
      <c r="S20" s="20"/>
      <c r="T20" s="20"/>
      <c r="U20" s="20"/>
      <c r="V20" s="20"/>
      <c r="W20" s="20">
        <f>'2013-14'!$AG20</f>
        <v>13.541591135347858</v>
      </c>
      <c r="X20" s="20">
        <f>'2014-15'!$AG20</f>
        <v>118.32894145618833</v>
      </c>
    </row>
    <row r="21" spans="1:24" s="5" customFormat="1" ht="15.75" x14ac:dyDescent="0.25">
      <c r="A21" s="4" t="s">
        <v>48</v>
      </c>
      <c r="B21" s="4"/>
      <c r="C21" s="40" t="s">
        <v>169</v>
      </c>
      <c r="D21" s="2"/>
      <c r="E21" s="2"/>
      <c r="F21" s="66"/>
      <c r="G21" s="66"/>
      <c r="H21" s="66"/>
      <c r="I21" s="66"/>
      <c r="J21" s="20"/>
      <c r="K21" s="20"/>
      <c r="L21" s="20"/>
      <c r="M21" s="20"/>
      <c r="N21" s="20"/>
      <c r="O21" s="20"/>
      <c r="P21" s="20"/>
      <c r="Q21" s="20"/>
      <c r="R21" s="20"/>
      <c r="S21" s="20"/>
      <c r="T21" s="20"/>
      <c r="U21" s="20"/>
      <c r="V21" s="20"/>
      <c r="W21" s="20">
        <f>'2013-14'!$AG21</f>
        <v>11.364781399162322</v>
      </c>
      <c r="X21" s="20">
        <f>'2014-15'!$AG21</f>
        <v>93.803761097365793</v>
      </c>
    </row>
    <row r="22" spans="1:24" s="5" customFormat="1" ht="15.75" x14ac:dyDescent="0.25">
      <c r="A22" s="10"/>
      <c r="B22" s="43"/>
      <c r="C22" s="2"/>
      <c r="D22" s="9"/>
      <c r="E22" s="9"/>
      <c r="F22" s="55"/>
      <c r="G22" s="55"/>
      <c r="H22" s="55"/>
      <c r="I22" s="55"/>
      <c r="J22" s="20"/>
      <c r="K22" s="20"/>
      <c r="L22" s="20"/>
      <c r="M22" s="20"/>
      <c r="N22" s="20"/>
      <c r="O22" s="20"/>
      <c r="P22" s="20"/>
      <c r="Q22" s="20"/>
      <c r="R22" s="20"/>
      <c r="S22" s="20"/>
      <c r="T22" s="20"/>
      <c r="U22" s="20"/>
      <c r="V22" s="20"/>
      <c r="W22" s="20"/>
      <c r="X22" s="20"/>
    </row>
    <row r="23" spans="1:24" s="5" customFormat="1" ht="15.75" x14ac:dyDescent="0.25">
      <c r="A23" s="4">
        <v>924</v>
      </c>
      <c r="B23" s="1"/>
      <c r="C23" s="40" t="s">
        <v>49</v>
      </c>
      <c r="D23" s="2"/>
      <c r="E23" s="2"/>
      <c r="F23" s="56"/>
      <c r="G23" s="56"/>
      <c r="H23" s="56"/>
      <c r="I23" s="56"/>
      <c r="J23" s="20"/>
      <c r="K23" s="20"/>
      <c r="L23" s="20"/>
      <c r="M23" s="20"/>
      <c r="N23" s="20"/>
      <c r="O23" s="20"/>
      <c r="P23" s="20"/>
      <c r="Q23" s="20"/>
      <c r="R23" s="20"/>
      <c r="S23" s="20"/>
      <c r="T23" s="20"/>
      <c r="U23" s="20"/>
      <c r="V23" s="20"/>
      <c r="W23" s="20">
        <f>'2013-14'!$AG23</f>
        <v>8.3129318155075609</v>
      </c>
      <c r="X23" s="20">
        <f>'2014-15'!$AG23</f>
        <v>149.0624257522044</v>
      </c>
    </row>
    <row r="24" spans="1:24" s="5" customFormat="1" ht="15.75" x14ac:dyDescent="0.25">
      <c r="A24" s="4">
        <v>923</v>
      </c>
      <c r="B24" s="1"/>
      <c r="C24" s="68" t="s">
        <v>50</v>
      </c>
      <c r="D24" s="2"/>
      <c r="E24" s="2"/>
      <c r="F24" s="56"/>
      <c r="G24" s="56"/>
      <c r="H24" s="56"/>
      <c r="I24" s="56"/>
      <c r="J24" s="32"/>
      <c r="K24" s="32"/>
      <c r="L24" s="32"/>
      <c r="M24" s="32"/>
      <c r="N24" s="32"/>
      <c r="O24" s="32"/>
      <c r="P24" s="32"/>
      <c r="Q24" s="32"/>
      <c r="R24" s="32"/>
      <c r="S24" s="32"/>
      <c r="T24" s="32"/>
      <c r="U24" s="32"/>
      <c r="V24" s="32"/>
      <c r="W24" s="32">
        <f>'2013-14'!$AG24</f>
        <v>20.056873496991489</v>
      </c>
      <c r="X24" s="32">
        <f>'2014-15'!$AG24</f>
        <v>164.11555116568451</v>
      </c>
    </row>
    <row r="25" spans="1:24" s="5" customFormat="1" ht="15.75" x14ac:dyDescent="0.25">
      <c r="A25" s="73"/>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17" t="s">
        <v>125</v>
      </c>
      <c r="B26" s="17"/>
      <c r="C26" s="17"/>
      <c r="D26" s="17"/>
      <c r="E26" s="17"/>
      <c r="F26" s="2"/>
      <c r="G26" s="4"/>
      <c r="H26" s="4"/>
      <c r="I26" s="2"/>
      <c r="J26" s="2"/>
      <c r="K26" s="2"/>
      <c r="L26" s="2"/>
      <c r="M26" s="2"/>
      <c r="N26" s="2"/>
      <c r="O26" s="2"/>
      <c r="P26" s="2"/>
      <c r="Q26" s="2"/>
      <c r="R26" s="2"/>
      <c r="S26" s="2"/>
      <c r="T26" s="2"/>
      <c r="U26" s="2"/>
      <c r="V26" s="2"/>
      <c r="W26" s="2"/>
      <c r="X26" s="2"/>
    </row>
    <row r="27" spans="1:24" ht="28.5" customHeight="1" x14ac:dyDescent="0.2">
      <c r="A27" s="79" t="s">
        <v>129</v>
      </c>
      <c r="B27" s="8"/>
      <c r="C27" s="9"/>
      <c r="D27" s="9"/>
      <c r="E27" s="9"/>
      <c r="F27" s="9"/>
      <c r="G27" s="9"/>
      <c r="H27" s="9"/>
      <c r="I27" s="9"/>
      <c r="J27" s="9"/>
      <c r="K27" s="9"/>
      <c r="L27" s="9"/>
      <c r="M27" s="9"/>
      <c r="N27" s="9"/>
      <c r="O27" s="9"/>
      <c r="P27" s="9"/>
      <c r="Q27" s="9"/>
      <c r="R27" s="9"/>
      <c r="S27" s="9"/>
      <c r="T27" s="9"/>
      <c r="U27" s="9"/>
      <c r="V27" s="9"/>
      <c r="W27" s="9"/>
      <c r="X27" s="9"/>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5">
      <c r="A29" s="35"/>
      <c r="B29" s="35"/>
      <c r="C29" s="35"/>
      <c r="D29" s="35"/>
      <c r="E29" s="35"/>
      <c r="F29" s="35"/>
      <c r="G29" s="35"/>
      <c r="H29" s="35"/>
      <c r="I29" s="35"/>
      <c r="J29" s="35"/>
      <c r="K29" s="35"/>
      <c r="L29" s="52"/>
      <c r="M29" s="52"/>
      <c r="N29" s="52"/>
      <c r="O29" s="52"/>
      <c r="P29" s="52"/>
      <c r="Q29" s="52"/>
      <c r="R29" s="52"/>
      <c r="S29" s="52"/>
      <c r="T29" s="52"/>
      <c r="U29" s="52"/>
      <c r="V29" s="52"/>
      <c r="W29" s="20"/>
      <c r="X29" s="20"/>
    </row>
    <row r="30" spans="1:24" ht="15.75" x14ac:dyDescent="0.25">
      <c r="A30" s="94">
        <v>925</v>
      </c>
      <c r="B30" s="17"/>
      <c r="C30" s="18" t="s">
        <v>32</v>
      </c>
      <c r="D30" s="18"/>
      <c r="E30" s="18"/>
      <c r="F30" s="53" t="s">
        <v>162</v>
      </c>
      <c r="G30" s="53" t="s">
        <v>162</v>
      </c>
      <c r="H30" s="53" t="s">
        <v>162</v>
      </c>
      <c r="I30" s="53" t="s">
        <v>162</v>
      </c>
      <c r="J30" s="20" t="s">
        <v>162</v>
      </c>
      <c r="K30" s="20" t="s">
        <v>162</v>
      </c>
      <c r="L30" s="20" t="s">
        <v>162</v>
      </c>
      <c r="M30" s="20" t="s">
        <v>162</v>
      </c>
      <c r="N30" s="20" t="s">
        <v>162</v>
      </c>
      <c r="O30" s="20" t="s">
        <v>162</v>
      </c>
      <c r="P30" s="20" t="s">
        <v>162</v>
      </c>
      <c r="Q30" s="20" t="s">
        <v>162</v>
      </c>
      <c r="R30" s="20" t="s">
        <v>162</v>
      </c>
      <c r="S30" s="20" t="s">
        <v>162</v>
      </c>
      <c r="T30" s="20" t="s">
        <v>162</v>
      </c>
      <c r="U30" s="20" t="s">
        <v>162</v>
      </c>
      <c r="V30" s="20" t="s">
        <v>162</v>
      </c>
      <c r="W30" s="20">
        <v>164.41854857471662</v>
      </c>
      <c r="X30" s="20">
        <v>1580.2315913198013</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65" t="s">
        <v>162</v>
      </c>
      <c r="G32" s="65" t="s">
        <v>162</v>
      </c>
      <c r="H32" s="65" t="s">
        <v>162</v>
      </c>
      <c r="I32" s="65" t="s">
        <v>162</v>
      </c>
      <c r="J32" s="23" t="s">
        <v>162</v>
      </c>
      <c r="K32" s="23" t="s">
        <v>162</v>
      </c>
      <c r="L32" s="23" t="s">
        <v>162</v>
      </c>
      <c r="M32" s="23" t="s">
        <v>162</v>
      </c>
      <c r="N32" s="23" t="s">
        <v>162</v>
      </c>
      <c r="O32" s="23" t="s">
        <v>162</v>
      </c>
      <c r="P32" s="23" t="s">
        <v>162</v>
      </c>
      <c r="Q32" s="23" t="s">
        <v>162</v>
      </c>
      <c r="R32" s="23" t="s">
        <v>162</v>
      </c>
      <c r="S32" s="23" t="s">
        <v>162</v>
      </c>
      <c r="T32" s="23" t="s">
        <v>162</v>
      </c>
      <c r="U32" s="23" t="s">
        <v>162</v>
      </c>
      <c r="V32" s="23" t="s">
        <v>162</v>
      </c>
      <c r="W32" s="23">
        <v>0.30396917591181249</v>
      </c>
      <c r="X32" s="23">
        <v>5.7787847125574778</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t="s">
        <v>162</v>
      </c>
      <c r="G34" s="56" t="s">
        <v>162</v>
      </c>
      <c r="H34" s="56" t="s">
        <v>162</v>
      </c>
      <c r="I34" s="56" t="s">
        <v>162</v>
      </c>
      <c r="J34" s="20" t="s">
        <v>162</v>
      </c>
      <c r="K34" s="20" t="s">
        <v>162</v>
      </c>
      <c r="L34" s="20" t="s">
        <v>162</v>
      </c>
      <c r="M34" s="20" t="s">
        <v>162</v>
      </c>
      <c r="N34" s="20" t="s">
        <v>162</v>
      </c>
      <c r="O34" s="20" t="s">
        <v>162</v>
      </c>
      <c r="P34" s="20" t="s">
        <v>162</v>
      </c>
      <c r="Q34" s="20" t="s">
        <v>162</v>
      </c>
      <c r="R34" s="20" t="s">
        <v>162</v>
      </c>
      <c r="S34" s="20" t="s">
        <v>162</v>
      </c>
      <c r="T34" s="20" t="s">
        <v>162</v>
      </c>
      <c r="U34" s="20" t="s">
        <v>162</v>
      </c>
      <c r="V34" s="20" t="s">
        <v>162</v>
      </c>
      <c r="W34" s="20">
        <v>143.57492227800361</v>
      </c>
      <c r="X34" s="20">
        <v>1408.6960999299026</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t="s">
        <v>162</v>
      </c>
      <c r="G36" s="56" t="s">
        <v>162</v>
      </c>
      <c r="H36" s="56" t="s">
        <v>162</v>
      </c>
      <c r="I36" s="56" t="s">
        <v>162</v>
      </c>
      <c r="J36" s="20" t="s">
        <v>162</v>
      </c>
      <c r="K36" s="20" t="s">
        <v>162</v>
      </c>
      <c r="L36" s="20" t="s">
        <v>162</v>
      </c>
      <c r="M36" s="20" t="s">
        <v>162</v>
      </c>
      <c r="N36" s="20" t="s">
        <v>162</v>
      </c>
      <c r="O36" s="20" t="s">
        <v>162</v>
      </c>
      <c r="P36" s="20" t="s">
        <v>162</v>
      </c>
      <c r="Q36" s="20" t="s">
        <v>162</v>
      </c>
      <c r="R36" s="20" t="s">
        <v>162</v>
      </c>
      <c r="S36" s="20" t="s">
        <v>162</v>
      </c>
      <c r="T36" s="20" t="s">
        <v>162</v>
      </c>
      <c r="U36" s="20" t="s">
        <v>162</v>
      </c>
      <c r="V36" s="20" t="s">
        <v>162</v>
      </c>
      <c r="W36" s="20">
        <v>135.06189210983027</v>
      </c>
      <c r="X36" s="20">
        <v>1258.1430499201761</v>
      </c>
    </row>
    <row r="37" spans="1:24" ht="15.75" x14ac:dyDescent="0.25">
      <c r="A37" s="10"/>
      <c r="B37" s="43"/>
      <c r="C37" s="25"/>
      <c r="D37" s="9"/>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66" t="s">
        <v>162</v>
      </c>
      <c r="G38" s="66" t="s">
        <v>162</v>
      </c>
      <c r="H38" s="66" t="s">
        <v>162</v>
      </c>
      <c r="I38" s="66" t="s">
        <v>162</v>
      </c>
      <c r="J38" s="20" t="s">
        <v>162</v>
      </c>
      <c r="K38" s="20" t="s">
        <v>162</v>
      </c>
      <c r="L38" s="20" t="s">
        <v>162</v>
      </c>
      <c r="M38" s="20" t="s">
        <v>162</v>
      </c>
      <c r="N38" s="20" t="s">
        <v>162</v>
      </c>
      <c r="O38" s="20" t="s">
        <v>162</v>
      </c>
      <c r="P38" s="20" t="s">
        <v>162</v>
      </c>
      <c r="Q38" s="20" t="s">
        <v>162</v>
      </c>
      <c r="R38" s="20" t="s">
        <v>162</v>
      </c>
      <c r="S38" s="20" t="s">
        <v>162</v>
      </c>
      <c r="T38" s="20" t="s">
        <v>162</v>
      </c>
      <c r="U38" s="20" t="s">
        <v>162</v>
      </c>
      <c r="V38" s="20" t="s">
        <v>162</v>
      </c>
      <c r="W38" s="20">
        <v>15.037699743921014</v>
      </c>
      <c r="X38" s="20">
        <v>97.081557893049009</v>
      </c>
    </row>
    <row r="39" spans="1:24" ht="15.75" x14ac:dyDescent="0.25">
      <c r="A39" s="4" t="s">
        <v>37</v>
      </c>
      <c r="B39" s="4"/>
      <c r="C39" s="40" t="s">
        <v>166</v>
      </c>
      <c r="D39" s="2"/>
      <c r="E39" s="2"/>
      <c r="F39" s="66" t="s">
        <v>162</v>
      </c>
      <c r="G39" s="66" t="s">
        <v>162</v>
      </c>
      <c r="H39" s="66" t="s">
        <v>162</v>
      </c>
      <c r="I39" s="66" t="s">
        <v>162</v>
      </c>
      <c r="J39" s="20" t="s">
        <v>162</v>
      </c>
      <c r="K39" s="20" t="s">
        <v>162</v>
      </c>
      <c r="L39" s="20" t="s">
        <v>162</v>
      </c>
      <c r="M39" s="20" t="s">
        <v>162</v>
      </c>
      <c r="N39" s="20" t="s">
        <v>162</v>
      </c>
      <c r="O39" s="20" t="s">
        <v>162</v>
      </c>
      <c r="P39" s="20" t="s">
        <v>162</v>
      </c>
      <c r="Q39" s="20" t="s">
        <v>162</v>
      </c>
      <c r="R39" s="20" t="s">
        <v>162</v>
      </c>
      <c r="S39" s="20" t="s">
        <v>162</v>
      </c>
      <c r="T39" s="20" t="s">
        <v>162</v>
      </c>
      <c r="U39" s="20" t="s">
        <v>162</v>
      </c>
      <c r="V39" s="20" t="s">
        <v>162</v>
      </c>
      <c r="W39" s="20">
        <v>34.829267083294802</v>
      </c>
      <c r="X39" s="20">
        <v>221.62063657970401</v>
      </c>
    </row>
    <row r="40" spans="1:24" ht="15.75" x14ac:dyDescent="0.25">
      <c r="A40" s="4" t="s">
        <v>38</v>
      </c>
      <c r="B40" s="4"/>
      <c r="C40" s="40" t="s">
        <v>39</v>
      </c>
      <c r="D40" s="2"/>
      <c r="E40" s="2"/>
      <c r="F40" s="66" t="s">
        <v>162</v>
      </c>
      <c r="G40" s="66" t="s">
        <v>162</v>
      </c>
      <c r="H40" s="66" t="s">
        <v>162</v>
      </c>
      <c r="I40" s="66" t="s">
        <v>162</v>
      </c>
      <c r="J40" s="20" t="s">
        <v>162</v>
      </c>
      <c r="K40" s="20" t="s">
        <v>162</v>
      </c>
      <c r="L40" s="20" t="s">
        <v>162</v>
      </c>
      <c r="M40" s="20" t="s">
        <v>162</v>
      </c>
      <c r="N40" s="20" t="s">
        <v>162</v>
      </c>
      <c r="O40" s="20" t="s">
        <v>162</v>
      </c>
      <c r="P40" s="20" t="s">
        <v>162</v>
      </c>
      <c r="Q40" s="20" t="s">
        <v>162</v>
      </c>
      <c r="R40" s="20" t="s">
        <v>162</v>
      </c>
      <c r="S40" s="20" t="s">
        <v>162</v>
      </c>
      <c r="T40" s="20" t="s">
        <v>162</v>
      </c>
      <c r="U40" s="20" t="s">
        <v>162</v>
      </c>
      <c r="V40" s="20" t="s">
        <v>162</v>
      </c>
      <c r="W40" s="20">
        <v>16.228151043536929</v>
      </c>
      <c r="X40" s="20">
        <v>124.67625318468309</v>
      </c>
    </row>
    <row r="41" spans="1:24" ht="15.75" x14ac:dyDescent="0.25">
      <c r="A41" s="4" t="s">
        <v>40</v>
      </c>
      <c r="B41" s="4"/>
      <c r="C41" s="40" t="s">
        <v>41</v>
      </c>
      <c r="D41" s="2"/>
      <c r="E41" s="2"/>
      <c r="F41" s="66" t="s">
        <v>162</v>
      </c>
      <c r="G41" s="66" t="s">
        <v>162</v>
      </c>
      <c r="H41" s="66" t="s">
        <v>162</v>
      </c>
      <c r="I41" s="66" t="s">
        <v>162</v>
      </c>
      <c r="J41" s="20" t="s">
        <v>162</v>
      </c>
      <c r="K41" s="20" t="s">
        <v>162</v>
      </c>
      <c r="L41" s="20" t="s">
        <v>162</v>
      </c>
      <c r="M41" s="20" t="s">
        <v>162</v>
      </c>
      <c r="N41" s="20" t="s">
        <v>162</v>
      </c>
      <c r="O41" s="20" t="s">
        <v>162</v>
      </c>
      <c r="P41" s="20" t="s">
        <v>162</v>
      </c>
      <c r="Q41" s="20" t="s">
        <v>162</v>
      </c>
      <c r="R41" s="20" t="s">
        <v>162</v>
      </c>
      <c r="S41" s="20" t="s">
        <v>162</v>
      </c>
      <c r="T41" s="20" t="s">
        <v>162</v>
      </c>
      <c r="U41" s="20" t="s">
        <v>162</v>
      </c>
      <c r="V41" s="20" t="s">
        <v>162</v>
      </c>
      <c r="W41" s="20">
        <v>9.4009929196347013</v>
      </c>
      <c r="X41" s="20">
        <v>162.47299040276857</v>
      </c>
    </row>
    <row r="42" spans="1:24" ht="15.75" x14ac:dyDescent="0.25">
      <c r="A42" s="4" t="s">
        <v>42</v>
      </c>
      <c r="B42" s="4"/>
      <c r="C42" s="40" t="s">
        <v>43</v>
      </c>
      <c r="D42" s="2"/>
      <c r="E42" s="2"/>
      <c r="F42" s="66" t="s">
        <v>162</v>
      </c>
      <c r="G42" s="66" t="s">
        <v>162</v>
      </c>
      <c r="H42" s="66" t="s">
        <v>162</v>
      </c>
      <c r="I42" s="66" t="s">
        <v>162</v>
      </c>
      <c r="J42" s="20" t="s">
        <v>162</v>
      </c>
      <c r="K42" s="20" t="s">
        <v>162</v>
      </c>
      <c r="L42" s="20" t="s">
        <v>162</v>
      </c>
      <c r="M42" s="20" t="s">
        <v>162</v>
      </c>
      <c r="N42" s="20" t="s">
        <v>162</v>
      </c>
      <c r="O42" s="20" t="s">
        <v>162</v>
      </c>
      <c r="P42" s="20" t="s">
        <v>162</v>
      </c>
      <c r="Q42" s="20" t="s">
        <v>162</v>
      </c>
      <c r="R42" s="20" t="s">
        <v>162</v>
      </c>
      <c r="S42" s="20" t="s">
        <v>162</v>
      </c>
      <c r="T42" s="20" t="s">
        <v>162</v>
      </c>
      <c r="U42" s="20" t="s">
        <v>162</v>
      </c>
      <c r="V42" s="20" t="s">
        <v>162</v>
      </c>
      <c r="W42" s="20">
        <v>11.641871788984107</v>
      </c>
      <c r="X42" s="20">
        <v>210.67200277261378</v>
      </c>
    </row>
    <row r="43" spans="1:24" ht="15.75" x14ac:dyDescent="0.25">
      <c r="A43" s="4" t="s">
        <v>44</v>
      </c>
      <c r="B43" s="4"/>
      <c r="C43" s="40" t="s">
        <v>167</v>
      </c>
      <c r="D43" s="2"/>
      <c r="E43" s="2"/>
      <c r="F43" s="66" t="s">
        <v>162</v>
      </c>
      <c r="G43" s="66" t="s">
        <v>162</v>
      </c>
      <c r="H43" s="66" t="s">
        <v>162</v>
      </c>
      <c r="I43" s="66" t="s">
        <v>162</v>
      </c>
      <c r="J43" s="20" t="s">
        <v>162</v>
      </c>
      <c r="K43" s="20" t="s">
        <v>162</v>
      </c>
      <c r="L43" s="20" t="s">
        <v>162</v>
      </c>
      <c r="M43" s="20" t="s">
        <v>162</v>
      </c>
      <c r="N43" s="20" t="s">
        <v>162</v>
      </c>
      <c r="O43" s="20" t="s">
        <v>162</v>
      </c>
      <c r="P43" s="20" t="s">
        <v>162</v>
      </c>
      <c r="Q43" s="20" t="s">
        <v>162</v>
      </c>
      <c r="R43" s="20" t="s">
        <v>162</v>
      </c>
      <c r="S43" s="20" t="s">
        <v>162</v>
      </c>
      <c r="T43" s="20" t="s">
        <v>162</v>
      </c>
      <c r="U43" s="20" t="s">
        <v>162</v>
      </c>
      <c r="V43" s="20" t="s">
        <v>162</v>
      </c>
      <c r="W43" s="20">
        <v>12.165485665025615</v>
      </c>
      <c r="X43" s="20">
        <v>122.92516744911777</v>
      </c>
    </row>
    <row r="44" spans="1:24" ht="15.75" x14ac:dyDescent="0.25">
      <c r="A44" s="4" t="s">
        <v>45</v>
      </c>
      <c r="B44" s="4"/>
      <c r="C44" s="40" t="s">
        <v>46</v>
      </c>
      <c r="D44" s="2"/>
      <c r="E44" s="2"/>
      <c r="F44" s="66" t="s">
        <v>162</v>
      </c>
      <c r="G44" s="66" t="s">
        <v>162</v>
      </c>
      <c r="H44" s="66" t="s">
        <v>162</v>
      </c>
      <c r="I44" s="66" t="s">
        <v>162</v>
      </c>
      <c r="J44" s="20" t="s">
        <v>162</v>
      </c>
      <c r="K44" s="20" t="s">
        <v>162</v>
      </c>
      <c r="L44" s="20" t="s">
        <v>162</v>
      </c>
      <c r="M44" s="20" t="s">
        <v>162</v>
      </c>
      <c r="N44" s="20" t="s">
        <v>162</v>
      </c>
      <c r="O44" s="20" t="s">
        <v>162</v>
      </c>
      <c r="P44" s="20" t="s">
        <v>162</v>
      </c>
      <c r="Q44" s="20" t="s">
        <v>162</v>
      </c>
      <c r="R44" s="20" t="s">
        <v>162</v>
      </c>
      <c r="S44" s="20" t="s">
        <v>162</v>
      </c>
      <c r="T44" s="20" t="s">
        <v>162</v>
      </c>
      <c r="U44" s="20" t="s">
        <v>162</v>
      </c>
      <c r="V44" s="20" t="s">
        <v>162</v>
      </c>
      <c r="W44" s="20">
        <v>10.252536716146611</v>
      </c>
      <c r="X44" s="20">
        <v>104.44041205914982</v>
      </c>
    </row>
    <row r="45" spans="1:24" ht="15.75" x14ac:dyDescent="0.25">
      <c r="A45" s="4" t="s">
        <v>47</v>
      </c>
      <c r="B45" s="4"/>
      <c r="C45" s="40" t="s">
        <v>168</v>
      </c>
      <c r="D45" s="2"/>
      <c r="E45" s="2"/>
      <c r="F45" s="66" t="s">
        <v>162</v>
      </c>
      <c r="G45" s="66" t="s">
        <v>162</v>
      </c>
      <c r="H45" s="66" t="s">
        <v>162</v>
      </c>
      <c r="I45" s="66" t="s">
        <v>162</v>
      </c>
      <c r="J45" s="20" t="s">
        <v>162</v>
      </c>
      <c r="K45" s="20" t="s">
        <v>162</v>
      </c>
      <c r="L45" s="20" t="s">
        <v>162</v>
      </c>
      <c r="M45" s="20" t="s">
        <v>162</v>
      </c>
      <c r="N45" s="20" t="s">
        <v>162</v>
      </c>
      <c r="O45" s="20" t="s">
        <v>162</v>
      </c>
      <c r="P45" s="20" t="s">
        <v>162</v>
      </c>
      <c r="Q45" s="20" t="s">
        <v>162</v>
      </c>
      <c r="R45" s="20" t="s">
        <v>162</v>
      </c>
      <c r="S45" s="20" t="s">
        <v>162</v>
      </c>
      <c r="T45" s="20" t="s">
        <v>162</v>
      </c>
      <c r="U45" s="20" t="s">
        <v>162</v>
      </c>
      <c r="V45" s="20" t="s">
        <v>162</v>
      </c>
      <c r="W45" s="20">
        <v>13.867547144466302</v>
      </c>
      <c r="X45" s="20">
        <v>119.51223087075022</v>
      </c>
    </row>
    <row r="46" spans="1:24" ht="15.75" x14ac:dyDescent="0.25">
      <c r="A46" s="4" t="s">
        <v>48</v>
      </c>
      <c r="B46" s="4"/>
      <c r="C46" s="40" t="s">
        <v>169</v>
      </c>
      <c r="D46" s="2"/>
      <c r="E46" s="2"/>
      <c r="F46" s="66" t="s">
        <v>162</v>
      </c>
      <c r="G46" s="66" t="s">
        <v>162</v>
      </c>
      <c r="H46" s="66" t="s">
        <v>162</v>
      </c>
      <c r="I46" s="66" t="s">
        <v>162</v>
      </c>
      <c r="J46" s="20" t="s">
        <v>162</v>
      </c>
      <c r="K46" s="20" t="s">
        <v>162</v>
      </c>
      <c r="L46" s="20" t="s">
        <v>162</v>
      </c>
      <c r="M46" s="20" t="s">
        <v>162</v>
      </c>
      <c r="N46" s="20" t="s">
        <v>162</v>
      </c>
      <c r="O46" s="20" t="s">
        <v>162</v>
      </c>
      <c r="P46" s="20" t="s">
        <v>162</v>
      </c>
      <c r="Q46" s="20" t="s">
        <v>162</v>
      </c>
      <c r="R46" s="20" t="s">
        <v>162</v>
      </c>
      <c r="S46" s="20" t="s">
        <v>162</v>
      </c>
      <c r="T46" s="20" t="s">
        <v>162</v>
      </c>
      <c r="U46" s="20" t="s">
        <v>162</v>
      </c>
      <c r="V46" s="20" t="s">
        <v>162</v>
      </c>
      <c r="W46" s="20">
        <v>11.638340004820172</v>
      </c>
      <c r="X46" s="20">
        <v>94.741798708339445</v>
      </c>
    </row>
    <row r="47" spans="1:24" ht="15.75" x14ac:dyDescent="0.25">
      <c r="A47" s="10"/>
      <c r="B47" s="43"/>
      <c r="C47" s="2"/>
      <c r="D47" s="9"/>
      <c r="E47" s="9"/>
      <c r="F47" s="55" t="s">
        <v>162</v>
      </c>
      <c r="G47" s="55" t="s">
        <v>162</v>
      </c>
      <c r="H47" s="55" t="s">
        <v>162</v>
      </c>
      <c r="I47" s="55"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56" t="s">
        <v>162</v>
      </c>
      <c r="G48" s="56" t="s">
        <v>162</v>
      </c>
      <c r="H48" s="56" t="s">
        <v>162</v>
      </c>
      <c r="I48" s="56" t="s">
        <v>162</v>
      </c>
      <c r="J48" s="20" t="s">
        <v>162</v>
      </c>
      <c r="K48" s="20" t="s">
        <v>162</v>
      </c>
      <c r="L48" s="20" t="s">
        <v>162</v>
      </c>
      <c r="M48" s="20" t="s">
        <v>162</v>
      </c>
      <c r="N48" s="20" t="s">
        <v>162</v>
      </c>
      <c r="O48" s="20" t="s">
        <v>162</v>
      </c>
      <c r="P48" s="20" t="s">
        <v>162</v>
      </c>
      <c r="Q48" s="20" t="s">
        <v>162</v>
      </c>
      <c r="R48" s="20" t="s">
        <v>162</v>
      </c>
      <c r="S48" s="20" t="s">
        <v>162</v>
      </c>
      <c r="T48" s="20" t="s">
        <v>162</v>
      </c>
      <c r="U48" s="20" t="s">
        <v>162</v>
      </c>
      <c r="V48" s="20" t="s">
        <v>162</v>
      </c>
      <c r="W48" s="20">
        <v>8.5130301681733371</v>
      </c>
      <c r="X48" s="20">
        <v>150.55305000972646</v>
      </c>
    </row>
    <row r="49" spans="1:24" ht="15.75" x14ac:dyDescent="0.25">
      <c r="A49" s="4">
        <v>923</v>
      </c>
      <c r="B49" s="1"/>
      <c r="C49" s="40" t="s">
        <v>50</v>
      </c>
      <c r="D49" s="2"/>
      <c r="E49" s="2"/>
      <c r="F49" s="56" t="s">
        <v>162</v>
      </c>
      <c r="G49" s="56" t="s">
        <v>162</v>
      </c>
      <c r="H49" s="56" t="s">
        <v>162</v>
      </c>
      <c r="I49" s="56" t="s">
        <v>162</v>
      </c>
      <c r="J49" s="20" t="s">
        <v>162</v>
      </c>
      <c r="K49" s="20" t="s">
        <v>162</v>
      </c>
      <c r="L49" s="20" t="s">
        <v>162</v>
      </c>
      <c r="M49" s="20" t="s">
        <v>162</v>
      </c>
      <c r="N49" s="20" t="s">
        <v>162</v>
      </c>
      <c r="O49" s="20" t="s">
        <v>162</v>
      </c>
      <c r="P49" s="20" t="s">
        <v>162</v>
      </c>
      <c r="Q49" s="20" t="s">
        <v>162</v>
      </c>
      <c r="R49" s="20" t="s">
        <v>162</v>
      </c>
      <c r="S49" s="20" t="s">
        <v>162</v>
      </c>
      <c r="T49" s="20" t="s">
        <v>162</v>
      </c>
      <c r="U49" s="20" t="s">
        <v>162</v>
      </c>
      <c r="V49" s="20" t="s">
        <v>162</v>
      </c>
      <c r="W49" s="20">
        <v>20.539657120801213</v>
      </c>
      <c r="X49" s="20">
        <v>165.75670667734136</v>
      </c>
    </row>
    <row r="50" spans="1:24" ht="15.75" x14ac:dyDescent="0.25">
      <c r="A50" s="73"/>
      <c r="B50" s="73"/>
      <c r="C50" s="69" t="s">
        <v>51</v>
      </c>
      <c r="D50" s="69"/>
      <c r="E50" s="69"/>
      <c r="F50" s="70"/>
      <c r="G50" s="70"/>
      <c r="H50" s="70"/>
      <c r="I50" s="70"/>
      <c r="J50" s="71"/>
      <c r="K50" s="71"/>
      <c r="L50" s="71"/>
      <c r="M50" s="71"/>
      <c r="N50" s="71"/>
      <c r="O50" s="71"/>
      <c r="P50" s="71"/>
      <c r="Q50" s="71"/>
      <c r="R50" s="71"/>
      <c r="S50" s="71"/>
      <c r="T50" s="71"/>
      <c r="U50" s="71"/>
      <c r="V50" s="71"/>
      <c r="W50" s="71"/>
      <c r="X50" s="71"/>
    </row>
  </sheetData>
  <conditionalFormatting sqref="F6:Q6">
    <cfRule type="cellIs" dxfId="104" priority="14" stopIfTrue="1" operator="equal">
      <formula>TRUE</formula>
    </cfRule>
    <cfRule type="cellIs" dxfId="103" priority="15" stopIfTrue="1" operator="equal">
      <formula>FALSE</formula>
    </cfRule>
  </conditionalFormatting>
  <conditionalFormatting sqref="L4:X4">
    <cfRule type="cellIs" dxfId="102" priority="16" stopIfTrue="1" operator="equal">
      <formula>TRUE</formula>
    </cfRule>
    <cfRule type="cellIs" dxfId="101" priority="17" stopIfTrue="1" operator="notEqual">
      <formula>TRUE</formula>
    </cfRule>
  </conditionalFormatting>
  <conditionalFormatting sqref="F2:X2">
    <cfRule type="cellIs" dxfId="100" priority="18" stopIfTrue="1" operator="equal">
      <formula>FALSE</formula>
    </cfRule>
  </conditionalFormatting>
  <conditionalFormatting sqref="R6:X6">
    <cfRule type="cellIs" dxfId="99" priority="10" stopIfTrue="1" operator="equal">
      <formula>TRUE</formula>
    </cfRule>
    <cfRule type="cellIs" dxfId="98" priority="11" stopIfTrue="1" operator="equal">
      <formula>FALSE</formula>
    </cfRule>
  </conditionalFormatting>
  <conditionalFormatting sqref="L29:V29">
    <cfRule type="cellIs" dxfId="97" priority="7" stopIfTrue="1" operator="equal">
      <formula>TRUE</formula>
    </cfRule>
    <cfRule type="cellIs" dxfId="96" priority="8" stopIfTrue="1" operator="notEqual">
      <formula>TRUE</formula>
    </cfRule>
  </conditionalFormatting>
  <conditionalFormatting sqref="F27:X27">
    <cfRule type="cellIs" dxfId="95" priority="9" stopIfTrue="1" operator="equal">
      <formula>FALSE</formula>
    </cfRule>
  </conditionalFormatting>
  <conditionalFormatting sqref="F31:X31">
    <cfRule type="cellIs" dxfId="94" priority="1" stopIfTrue="1" operator="equal">
      <formula>TRUE</formula>
    </cfRule>
    <cfRule type="cellIs" dxfId="93" priority="2" stopIfTrue="1" operator="equal">
      <formula>FALSE</formula>
    </cfRule>
  </conditionalFormatting>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F1" sqref="F1"/>
    </sheetView>
  </sheetViews>
  <sheetFormatPr defaultRowHeight="15" x14ac:dyDescent="0.2"/>
  <cols>
    <col min="1" max="4" width="8.88671875" style="30"/>
    <col min="5" max="5" width="26.77734375" style="30" customWidth="1"/>
    <col min="6" max="16384" width="8.88671875" style="30"/>
  </cols>
  <sheetData>
    <row r="1" spans="1:24" s="2" customFormat="1" ht="39" customHeight="1" x14ac:dyDescent="0.25">
      <c r="A1" s="17" t="s">
        <v>91</v>
      </c>
      <c r="B1" s="17"/>
      <c r="C1" s="17"/>
      <c r="D1" s="17"/>
      <c r="E1" s="17"/>
      <c r="G1" s="4"/>
      <c r="H1" s="4"/>
    </row>
    <row r="2" spans="1:24" s="5" customFormat="1" ht="33" customHeight="1" x14ac:dyDescent="0.2">
      <c r="A2" s="79" t="s">
        <v>2</v>
      </c>
      <c r="B2" s="8"/>
      <c r="C2" s="9"/>
      <c r="D2" s="9"/>
      <c r="E2" s="9"/>
      <c r="F2" s="9"/>
      <c r="G2" s="9"/>
      <c r="H2" s="9"/>
      <c r="I2" s="9"/>
      <c r="J2" s="9"/>
      <c r="K2" s="9"/>
      <c r="L2" s="9"/>
      <c r="M2" s="9"/>
      <c r="N2" s="9"/>
      <c r="O2" s="9"/>
      <c r="P2" s="9"/>
      <c r="Q2" s="9"/>
      <c r="R2" s="9"/>
      <c r="S2" s="9"/>
      <c r="T2" s="9"/>
      <c r="U2" s="9"/>
      <c r="V2" s="9"/>
      <c r="W2" s="9"/>
      <c r="X2" s="9"/>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20">
        <f>F11+F23+F24+F7</f>
        <v>905.78099999999984</v>
      </c>
      <c r="G5" s="20">
        <f>G11+G23+G24+G7</f>
        <v>998.82600000000014</v>
      </c>
      <c r="H5" s="20">
        <f>H11+H23+H24+H7</f>
        <v>984.22199999999998</v>
      </c>
      <c r="I5" s="20">
        <f>I11+I23+I24+I7</f>
        <v>1006.2390000000001</v>
      </c>
      <c r="J5" s="20">
        <f t="shared" ref="J5:X5" si="0">SUM(J11,J23:J24,J7)</f>
        <v>1014.208</v>
      </c>
      <c r="K5" s="20">
        <f t="shared" si="0"/>
        <v>1039.6609860351218</v>
      </c>
      <c r="L5" s="20">
        <f t="shared" si="0"/>
        <v>957.64443993986276</v>
      </c>
      <c r="M5" s="20">
        <f t="shared" si="0"/>
        <v>936.04611806509149</v>
      </c>
      <c r="N5" s="20">
        <f t="shared" si="0"/>
        <v>918.40400000000011</v>
      </c>
      <c r="O5" s="20">
        <f t="shared" si="0"/>
        <v>900.21167600999968</v>
      </c>
      <c r="P5" s="20">
        <f t="shared" si="0"/>
        <v>903.50131325999996</v>
      </c>
      <c r="Q5" s="20">
        <f t="shared" si="0"/>
        <v>898.33186294287168</v>
      </c>
      <c r="R5" s="20">
        <f t="shared" si="0"/>
        <v>887.43066767999892</v>
      </c>
      <c r="S5" s="20">
        <f t="shared" si="0"/>
        <v>906.54925573999969</v>
      </c>
      <c r="T5" s="20">
        <f t="shared" si="0"/>
        <v>888.26432449502147</v>
      </c>
      <c r="U5" s="20">
        <f t="shared" si="0"/>
        <v>880.68628873999933</v>
      </c>
      <c r="V5" s="20">
        <f t="shared" si="0"/>
        <v>886.8649119400003</v>
      </c>
      <c r="W5" s="20">
        <f t="shared" si="0"/>
        <v>859.74400185000025</v>
      </c>
      <c r="X5" s="20">
        <f t="shared" si="0"/>
        <v>735.16706013999953</v>
      </c>
    </row>
    <row r="6" spans="1:24" s="5" customFormat="1" ht="15.75" x14ac:dyDescent="0.25">
      <c r="A6" s="94"/>
      <c r="B6" s="17"/>
      <c r="C6" s="18"/>
      <c r="D6" s="18"/>
      <c r="E6" s="18"/>
      <c r="F6" s="64"/>
      <c r="G6" s="64"/>
      <c r="H6" s="64"/>
      <c r="I6" s="64"/>
      <c r="J6" s="64"/>
      <c r="K6" s="64"/>
      <c r="L6" s="64"/>
      <c r="M6" s="64"/>
      <c r="N6" s="64"/>
      <c r="O6" s="64"/>
      <c r="P6" s="64"/>
      <c r="Q6" s="64"/>
      <c r="R6" s="64"/>
      <c r="S6" s="64"/>
      <c r="T6" s="64"/>
      <c r="U6" s="64"/>
      <c r="V6" s="64"/>
      <c r="W6" s="64"/>
      <c r="X6" s="64"/>
    </row>
    <row r="7" spans="1:24" s="5" customFormat="1" ht="15.75" x14ac:dyDescent="0.25">
      <c r="A7" s="4"/>
      <c r="B7" s="4"/>
      <c r="C7" s="2" t="s">
        <v>33</v>
      </c>
      <c r="D7" s="2"/>
      <c r="E7" s="2"/>
      <c r="F7" s="23">
        <v>0.67478636681710258</v>
      </c>
      <c r="G7" s="23">
        <v>0.59893208292979916</v>
      </c>
      <c r="H7" s="23">
        <v>0.7927511605905786</v>
      </c>
      <c r="I7" s="23">
        <v>0.83138374719943231</v>
      </c>
      <c r="J7" s="23">
        <f>'2000-01'!$AH7</f>
        <v>2.3565033170387002</v>
      </c>
      <c r="K7" s="23">
        <f>'2001-02'!$AH7</f>
        <v>2.1444753697632777</v>
      </c>
      <c r="L7" s="23">
        <f>'2002-03'!$AH7</f>
        <v>1.6764872412633873</v>
      </c>
      <c r="M7" s="23">
        <f>'2003-04'!$AH7</f>
        <v>1.5851905911850244</v>
      </c>
      <c r="N7" s="23">
        <f>'2004-05'!$AH7</f>
        <v>1.6521352608846456</v>
      </c>
      <c r="O7" s="23">
        <f>'2005-06'!$AH7</f>
        <v>1.6993219173085448</v>
      </c>
      <c r="P7" s="23">
        <f>'2006-07'!$AH7</f>
        <v>1.8737000440989178</v>
      </c>
      <c r="Q7" s="23">
        <f>'2007-08'!$AH7</f>
        <v>1.8996312635423793</v>
      </c>
      <c r="R7" s="23">
        <f>'2008-09'!$AH7</f>
        <v>1.9511936164182131</v>
      </c>
      <c r="S7" s="23">
        <f>'2009-10'!$AH7</f>
        <v>1.945699337894331</v>
      </c>
      <c r="T7" s="23">
        <f>'2010-11'!$AH7</f>
        <v>1.832330803525585</v>
      </c>
      <c r="U7" s="23">
        <f>'2011-12'!$AH7</f>
        <v>1.8690611712201957</v>
      </c>
      <c r="V7" s="23">
        <f>'2012-13'!$AH7</f>
        <v>1.8919096135723212</v>
      </c>
      <c r="W7" s="23">
        <f>'2013-14'!$AH7</f>
        <v>1.3958729528220633</v>
      </c>
      <c r="X7" s="23">
        <f>'2014-15'!$AH7</f>
        <v>0.48896148353116176</v>
      </c>
    </row>
    <row r="8" spans="1:24" s="5" customFormat="1" ht="15.75" x14ac:dyDescent="0.25">
      <c r="A8" s="8"/>
      <c r="B8" s="25"/>
      <c r="C8" s="18"/>
      <c r="D8" s="26"/>
      <c r="E8" s="26"/>
      <c r="F8" s="20"/>
      <c r="G8" s="20"/>
      <c r="H8" s="20"/>
      <c r="I8" s="20"/>
      <c r="J8" s="20"/>
      <c r="K8" s="20"/>
      <c r="L8" s="20"/>
      <c r="M8" s="20"/>
      <c r="N8" s="20"/>
      <c r="O8" s="20"/>
      <c r="P8" s="20"/>
      <c r="Q8" s="20"/>
      <c r="R8" s="20"/>
      <c r="S8" s="20"/>
      <c r="T8" s="20"/>
      <c r="U8" s="20"/>
      <c r="V8" s="20"/>
      <c r="W8" s="20"/>
      <c r="X8" s="20"/>
    </row>
    <row r="9" spans="1:24" s="5" customFormat="1" ht="15.75" x14ac:dyDescent="0.25">
      <c r="A9" s="94">
        <v>941</v>
      </c>
      <c r="B9" s="17"/>
      <c r="C9" s="18" t="s">
        <v>34</v>
      </c>
      <c r="D9" s="18"/>
      <c r="E9" s="18"/>
      <c r="F9" s="20">
        <f>F11+F23</f>
        <v>800.4198702760408</v>
      </c>
      <c r="G9" s="20">
        <f>G11+G23</f>
        <v>882.89493925144757</v>
      </c>
      <c r="H9" s="20">
        <f>H11+H23</f>
        <v>869.32567561441397</v>
      </c>
      <c r="I9" s="20">
        <f>I11+I23</f>
        <v>889.44459626314983</v>
      </c>
      <c r="J9" s="20">
        <f t="shared" ref="J9:X9" si="1">SUM(J11,J23)</f>
        <v>899.45845504907368</v>
      </c>
      <c r="K9" s="20">
        <f t="shared" si="1"/>
        <v>922.65017816597572</v>
      </c>
      <c r="L9" s="20">
        <f t="shared" si="1"/>
        <v>850.060537618127</v>
      </c>
      <c r="M9" s="20">
        <f t="shared" si="1"/>
        <v>831.0989968096336</v>
      </c>
      <c r="N9" s="20">
        <f t="shared" si="1"/>
        <v>815.05667352775902</v>
      </c>
      <c r="O9" s="20">
        <f t="shared" si="1"/>
        <v>798.59577637165262</v>
      </c>
      <c r="P9" s="20">
        <f t="shared" si="1"/>
        <v>801.64812904686971</v>
      </c>
      <c r="Q9" s="20">
        <f t="shared" si="1"/>
        <v>797.22026712650734</v>
      </c>
      <c r="R9" s="20">
        <f t="shared" si="1"/>
        <v>787.47665906563998</v>
      </c>
      <c r="S9" s="20">
        <f t="shared" si="1"/>
        <v>804.55333229373377</v>
      </c>
      <c r="T9" s="20">
        <f t="shared" si="1"/>
        <v>788.64694920618649</v>
      </c>
      <c r="U9" s="20">
        <f t="shared" si="1"/>
        <v>782.10184597531395</v>
      </c>
      <c r="V9" s="20">
        <f t="shared" si="1"/>
        <v>788.20921484723578</v>
      </c>
      <c r="W9" s="20">
        <f t="shared" si="1"/>
        <v>767.3945081907533</v>
      </c>
      <c r="X9" s="20">
        <f t="shared" si="1"/>
        <v>657.48027322922781</v>
      </c>
    </row>
    <row r="10" spans="1:24" s="5" customFormat="1" ht="15.75" x14ac:dyDescent="0.25">
      <c r="A10" s="8"/>
      <c r="B10" s="25"/>
      <c r="C10" s="26"/>
      <c r="D10" s="26"/>
      <c r="E10" s="26"/>
      <c r="F10" s="20"/>
      <c r="G10" s="20"/>
      <c r="H10" s="20"/>
      <c r="I10" s="20"/>
      <c r="J10" s="20"/>
      <c r="K10" s="20"/>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20">
        <f t="shared" ref="F11:X11" si="2">SUM(F13:F21)</f>
        <v>736.60748315433852</v>
      </c>
      <c r="G11" s="20">
        <f t="shared" si="2"/>
        <v>813.86454005660994</v>
      </c>
      <c r="H11" s="20">
        <f t="shared" si="2"/>
        <v>801.79074384652074</v>
      </c>
      <c r="I11" s="20">
        <f t="shared" si="2"/>
        <v>820.33387942023319</v>
      </c>
      <c r="J11" s="20">
        <f t="shared" si="2"/>
        <v>831.39331037856482</v>
      </c>
      <c r="K11" s="20">
        <f t="shared" si="2"/>
        <v>852.96431070150265</v>
      </c>
      <c r="L11" s="20">
        <f t="shared" si="2"/>
        <v>785.49722877114129</v>
      </c>
      <c r="M11" s="20">
        <f t="shared" si="2"/>
        <v>767.67356558694587</v>
      </c>
      <c r="N11" s="20">
        <f t="shared" si="2"/>
        <v>753.95248880866211</v>
      </c>
      <c r="O11" s="20">
        <f t="shared" si="2"/>
        <v>738.8591147994814</v>
      </c>
      <c r="P11" s="20">
        <f t="shared" si="2"/>
        <v>741.7911442795064</v>
      </c>
      <c r="Q11" s="20">
        <f t="shared" si="2"/>
        <v>736.71628861917111</v>
      </c>
      <c r="R11" s="20">
        <f t="shared" si="2"/>
        <v>728.20596181479925</v>
      </c>
      <c r="S11" s="20">
        <f t="shared" si="2"/>
        <v>744.20449465681691</v>
      </c>
      <c r="T11" s="20">
        <f t="shared" si="2"/>
        <v>729.65153099976692</v>
      </c>
      <c r="U11" s="20">
        <f t="shared" si="2"/>
        <v>723.64995690903231</v>
      </c>
      <c r="V11" s="20">
        <f t="shared" si="2"/>
        <v>729.45103419140287</v>
      </c>
      <c r="W11" s="20">
        <f t="shared" si="2"/>
        <v>710.14549314469559</v>
      </c>
      <c r="X11" s="20">
        <f t="shared" si="2"/>
        <v>607.82196687428882</v>
      </c>
    </row>
    <row r="12" spans="1:24" s="5" customFormat="1" ht="15.75" x14ac:dyDescent="0.25">
      <c r="A12" s="10"/>
      <c r="B12" s="43"/>
      <c r="C12" s="25"/>
      <c r="D12" s="9"/>
      <c r="E12" s="9"/>
      <c r="F12" s="20"/>
      <c r="G12" s="20"/>
      <c r="H12" s="20"/>
      <c r="I12" s="20"/>
      <c r="J12" s="20"/>
      <c r="K12" s="20"/>
      <c r="L12" s="20"/>
      <c r="M12" s="20"/>
      <c r="N12" s="20"/>
      <c r="O12" s="20"/>
      <c r="P12" s="20"/>
      <c r="Q12" s="20"/>
      <c r="R12" s="20"/>
      <c r="S12" s="20"/>
      <c r="T12" s="20"/>
      <c r="U12" s="20"/>
      <c r="V12" s="20"/>
      <c r="W12" s="20"/>
      <c r="X12" s="20"/>
    </row>
    <row r="13" spans="1:24" s="5" customFormat="1" ht="15.75" x14ac:dyDescent="0.25">
      <c r="A13" s="4" t="s">
        <v>36</v>
      </c>
      <c r="B13" s="4"/>
      <c r="C13" s="40" t="s">
        <v>164</v>
      </c>
      <c r="D13" s="2"/>
      <c r="E13" s="2"/>
      <c r="F13" s="20">
        <v>50.241355529544343</v>
      </c>
      <c r="G13" s="20">
        <v>55.613465097761178</v>
      </c>
      <c r="H13" s="20">
        <v>54.400319211578527</v>
      </c>
      <c r="I13" s="20">
        <v>55.375873750833023</v>
      </c>
      <c r="J13" s="20">
        <v>56.158807197773129</v>
      </c>
      <c r="K13" s="20">
        <v>57.709428499101044</v>
      </c>
      <c r="L13" s="20">
        <v>53.439566744771092</v>
      </c>
      <c r="M13" s="20">
        <v>52.201887227714991</v>
      </c>
      <c r="N13" s="20">
        <v>50.776482716740944</v>
      </c>
      <c r="O13" s="20">
        <v>49.749504443360053</v>
      </c>
      <c r="P13" s="20">
        <v>50.028740091724245</v>
      </c>
      <c r="Q13" s="20">
        <v>49.790006545062113</v>
      </c>
      <c r="R13" s="20">
        <v>49.1879045790199</v>
      </c>
      <c r="S13" s="20">
        <v>50.230783401117421</v>
      </c>
      <c r="T13" s="20">
        <v>49.126499058420677</v>
      </c>
      <c r="U13" s="20">
        <v>48.716344903702506</v>
      </c>
      <c r="V13" s="20">
        <v>48.905469853598724</v>
      </c>
      <c r="W13" s="20">
        <v>47.818997358552494</v>
      </c>
      <c r="X13" s="20">
        <v>39.573144529033314</v>
      </c>
    </row>
    <row r="14" spans="1:24" s="5" customFormat="1" ht="15.75" x14ac:dyDescent="0.25">
      <c r="A14" s="4" t="s">
        <v>37</v>
      </c>
      <c r="B14" s="4"/>
      <c r="C14" s="40" t="s">
        <v>166</v>
      </c>
      <c r="D14" s="2"/>
      <c r="E14" s="2"/>
      <c r="F14" s="20">
        <v>129.85215366102642</v>
      </c>
      <c r="G14" s="20">
        <v>141.56532787267381</v>
      </c>
      <c r="H14" s="20">
        <v>137.24200123446926</v>
      </c>
      <c r="I14" s="20">
        <v>138.22242499347917</v>
      </c>
      <c r="J14" s="20">
        <v>139.69560982308366</v>
      </c>
      <c r="K14" s="20">
        <v>142.87935682795757</v>
      </c>
      <c r="L14" s="20">
        <v>132.82258822709395</v>
      </c>
      <c r="M14" s="20">
        <v>129.92041855096184</v>
      </c>
      <c r="N14" s="20">
        <v>127.1267502755264</v>
      </c>
      <c r="O14" s="20">
        <v>124.37617012510216</v>
      </c>
      <c r="P14" s="20">
        <v>124.76056906629026</v>
      </c>
      <c r="Q14" s="20">
        <v>124.1707337329433</v>
      </c>
      <c r="R14" s="20">
        <v>122.00085220119614</v>
      </c>
      <c r="S14" s="20">
        <v>124.65934659513965</v>
      </c>
      <c r="T14" s="20">
        <v>121.99444562818987</v>
      </c>
      <c r="U14" s="20">
        <v>120.94795247894587</v>
      </c>
      <c r="V14" s="20">
        <v>121.92060656730735</v>
      </c>
      <c r="W14" s="20">
        <v>118.86178237422642</v>
      </c>
      <c r="X14" s="20">
        <v>104.90732665061712</v>
      </c>
    </row>
    <row r="15" spans="1:24" s="5" customFormat="1" ht="15.75" x14ac:dyDescent="0.25">
      <c r="A15" s="4" t="s">
        <v>38</v>
      </c>
      <c r="B15" s="4"/>
      <c r="C15" s="40" t="s">
        <v>39</v>
      </c>
      <c r="D15" s="2"/>
      <c r="E15" s="2"/>
      <c r="F15" s="20">
        <v>88.956821715662727</v>
      </c>
      <c r="G15" s="20">
        <v>96.918641771100681</v>
      </c>
      <c r="H15" s="20">
        <v>95.287733785076384</v>
      </c>
      <c r="I15" s="20">
        <v>97.591417550947</v>
      </c>
      <c r="J15" s="20">
        <v>93.044778946258788</v>
      </c>
      <c r="K15" s="20">
        <v>95.295514232772533</v>
      </c>
      <c r="L15" s="20">
        <v>87.62702513593473</v>
      </c>
      <c r="M15" s="20">
        <v>85.688091921672324</v>
      </c>
      <c r="N15" s="20">
        <v>83.7519691439621</v>
      </c>
      <c r="O15" s="20">
        <v>82.287073469917246</v>
      </c>
      <c r="P15" s="20">
        <v>82.565135431512573</v>
      </c>
      <c r="Q15" s="20">
        <v>82.465035938523741</v>
      </c>
      <c r="R15" s="20">
        <v>81.534562983238274</v>
      </c>
      <c r="S15" s="20">
        <v>83.266718732706636</v>
      </c>
      <c r="T15" s="20">
        <v>81.474445948240657</v>
      </c>
      <c r="U15" s="20">
        <v>80.527740937019999</v>
      </c>
      <c r="V15" s="20">
        <v>81.09982509773991</v>
      </c>
      <c r="W15" s="20">
        <v>78.249094571354462</v>
      </c>
      <c r="X15" s="20">
        <v>60.966804384891354</v>
      </c>
    </row>
    <row r="16" spans="1:24" s="5" customFormat="1" ht="15.75" x14ac:dyDescent="0.25">
      <c r="A16" s="4" t="s">
        <v>40</v>
      </c>
      <c r="B16" s="4"/>
      <c r="C16" s="40" t="s">
        <v>41</v>
      </c>
      <c r="D16" s="2"/>
      <c r="E16" s="2"/>
      <c r="F16" s="20">
        <v>66.998669905100144</v>
      </c>
      <c r="G16" s="20">
        <v>74.393902701383325</v>
      </c>
      <c r="H16" s="20">
        <v>74.340755714785061</v>
      </c>
      <c r="I16" s="20">
        <v>78.10124900990705</v>
      </c>
      <c r="J16" s="20">
        <v>82.279301588668673</v>
      </c>
      <c r="K16" s="20">
        <v>84.262639258011774</v>
      </c>
      <c r="L16" s="20">
        <v>77.201584976740705</v>
      </c>
      <c r="M16" s="20">
        <v>74.826109299432858</v>
      </c>
      <c r="N16" s="20">
        <v>73.488583693983486</v>
      </c>
      <c r="O16" s="20">
        <v>71.898491264417146</v>
      </c>
      <c r="P16" s="20">
        <v>72.031410949477163</v>
      </c>
      <c r="Q16" s="20">
        <v>70.955675521117499</v>
      </c>
      <c r="R16" s="20">
        <v>70.243304461840808</v>
      </c>
      <c r="S16" s="20">
        <v>71.669682042108889</v>
      </c>
      <c r="T16" s="20">
        <v>70.405014114613579</v>
      </c>
      <c r="U16" s="20">
        <v>69.9157065427774</v>
      </c>
      <c r="V16" s="20">
        <v>70.716803475677509</v>
      </c>
      <c r="W16" s="20">
        <v>68.396479964970439</v>
      </c>
      <c r="X16" s="20">
        <v>55.585119725604059</v>
      </c>
    </row>
    <row r="17" spans="1:24" s="5" customFormat="1" ht="15.75" x14ac:dyDescent="0.25">
      <c r="A17" s="4" t="s">
        <v>42</v>
      </c>
      <c r="B17" s="4"/>
      <c r="C17" s="40" t="s">
        <v>43</v>
      </c>
      <c r="D17" s="2"/>
      <c r="E17" s="2"/>
      <c r="F17" s="20">
        <v>81.65012349068742</v>
      </c>
      <c r="G17" s="20">
        <v>90.596225719886505</v>
      </c>
      <c r="H17" s="20">
        <v>87.416270996793315</v>
      </c>
      <c r="I17" s="20">
        <v>88.096301840513249</v>
      </c>
      <c r="J17" s="20">
        <v>92.901902235104174</v>
      </c>
      <c r="K17" s="20">
        <v>95.455297324719297</v>
      </c>
      <c r="L17" s="20">
        <v>86.644906974083653</v>
      </c>
      <c r="M17" s="20">
        <v>84.729615664842726</v>
      </c>
      <c r="N17" s="20">
        <v>83.498347978656341</v>
      </c>
      <c r="O17" s="20">
        <v>81.75091052866668</v>
      </c>
      <c r="P17" s="20">
        <v>82.248971493834844</v>
      </c>
      <c r="Q17" s="20">
        <v>81.527765884878718</v>
      </c>
      <c r="R17" s="20">
        <v>80.808498929628925</v>
      </c>
      <c r="S17" s="20">
        <v>82.781893414571002</v>
      </c>
      <c r="T17" s="20">
        <v>81.468486926957553</v>
      </c>
      <c r="U17" s="20">
        <v>81.046143443441565</v>
      </c>
      <c r="V17" s="20">
        <v>81.927321562800117</v>
      </c>
      <c r="W17" s="20">
        <v>80.565938572204658</v>
      </c>
      <c r="X17" s="20">
        <v>73.347065604006531</v>
      </c>
    </row>
    <row r="18" spans="1:24" s="5" customFormat="1" ht="15.75" x14ac:dyDescent="0.25">
      <c r="A18" s="4" t="s">
        <v>44</v>
      </c>
      <c r="B18" s="4"/>
      <c r="C18" s="40" t="s">
        <v>167</v>
      </c>
      <c r="D18" s="2"/>
      <c r="E18" s="2"/>
      <c r="F18" s="20">
        <v>65.627039200200201</v>
      </c>
      <c r="G18" s="20">
        <v>73.207642413233287</v>
      </c>
      <c r="H18" s="20">
        <v>72.814216963669779</v>
      </c>
      <c r="I18" s="20">
        <v>74.706521277534534</v>
      </c>
      <c r="J18" s="20">
        <v>78.992256258133253</v>
      </c>
      <c r="K18" s="20">
        <v>81.321395523355989</v>
      </c>
      <c r="L18" s="20">
        <v>74.938250325302477</v>
      </c>
      <c r="M18" s="20">
        <v>73.753700290667254</v>
      </c>
      <c r="N18" s="20">
        <v>72.643780646939035</v>
      </c>
      <c r="O18" s="20">
        <v>71.422235756897919</v>
      </c>
      <c r="P18" s="20">
        <v>71.944432807019126</v>
      </c>
      <c r="Q18" s="20">
        <v>71.896253990212344</v>
      </c>
      <c r="R18" s="20">
        <v>71.079799569492408</v>
      </c>
      <c r="S18" s="20">
        <v>72.854718466126855</v>
      </c>
      <c r="T18" s="20">
        <v>71.224474855140357</v>
      </c>
      <c r="U18" s="20">
        <v>70.795342689574085</v>
      </c>
      <c r="V18" s="20">
        <v>71.374668928272285</v>
      </c>
      <c r="W18" s="20">
        <v>69.270590067352146</v>
      </c>
      <c r="X18" s="20">
        <v>60.046238742109871</v>
      </c>
    </row>
    <row r="19" spans="1:24" s="5" customFormat="1" ht="15.75" x14ac:dyDescent="0.25">
      <c r="A19" s="4" t="s">
        <v>45</v>
      </c>
      <c r="B19" s="4"/>
      <c r="C19" s="40" t="s">
        <v>46</v>
      </c>
      <c r="D19" s="2"/>
      <c r="E19" s="2"/>
      <c r="F19" s="20">
        <v>77.482648325570352</v>
      </c>
      <c r="G19" s="20">
        <v>86.561541598802592</v>
      </c>
      <c r="H19" s="20">
        <v>86.311911407349768</v>
      </c>
      <c r="I19" s="20">
        <v>87.594209818960749</v>
      </c>
      <c r="J19" s="20">
        <v>89.750027539634431</v>
      </c>
      <c r="K19" s="20">
        <v>91.697088548469793</v>
      </c>
      <c r="L19" s="20">
        <v>84.85112790920428</v>
      </c>
      <c r="M19" s="20">
        <v>82.626989684128105</v>
      </c>
      <c r="N19" s="20">
        <v>81.361933420696062</v>
      </c>
      <c r="O19" s="20">
        <v>79.21155579840817</v>
      </c>
      <c r="P19" s="20">
        <v>79.059122726669528</v>
      </c>
      <c r="Q19" s="20">
        <v>77.76464372679574</v>
      </c>
      <c r="R19" s="20">
        <v>76.786398490217593</v>
      </c>
      <c r="S19" s="20">
        <v>78.089296837190318</v>
      </c>
      <c r="T19" s="20">
        <v>76.018103790813655</v>
      </c>
      <c r="U19" s="20">
        <v>75.01562380392879</v>
      </c>
      <c r="V19" s="20">
        <v>75.290776377315524</v>
      </c>
      <c r="W19" s="20">
        <v>73.85102292475662</v>
      </c>
      <c r="X19" s="20">
        <v>71.023191081955929</v>
      </c>
    </row>
    <row r="20" spans="1:24" s="5" customFormat="1" ht="15.75" x14ac:dyDescent="0.25">
      <c r="A20" s="4" t="s">
        <v>47</v>
      </c>
      <c r="B20" s="4"/>
      <c r="C20" s="40" t="s">
        <v>168</v>
      </c>
      <c r="D20" s="2"/>
      <c r="E20" s="2"/>
      <c r="F20" s="20">
        <v>100.33732143899478</v>
      </c>
      <c r="G20" s="20">
        <v>110.34077526535656</v>
      </c>
      <c r="H20" s="20">
        <v>110.04549977670044</v>
      </c>
      <c r="I20" s="20">
        <v>113.54696470655433</v>
      </c>
      <c r="J20" s="20">
        <v>114.44174288656954</v>
      </c>
      <c r="K20" s="20">
        <v>117.40586397907479</v>
      </c>
      <c r="L20" s="20">
        <v>107.7525002590463</v>
      </c>
      <c r="M20" s="20">
        <v>105.33833932214119</v>
      </c>
      <c r="N20" s="20">
        <v>103.79145674463267</v>
      </c>
      <c r="O20" s="20">
        <v>102.07406381119661</v>
      </c>
      <c r="P20" s="20">
        <v>102.55437389572319</v>
      </c>
      <c r="Q20" s="20">
        <v>101.81107856821367</v>
      </c>
      <c r="R20" s="20">
        <v>100.74455100117699</v>
      </c>
      <c r="S20" s="20">
        <v>103.16993493216874</v>
      </c>
      <c r="T20" s="20">
        <v>101.57338718645585</v>
      </c>
      <c r="U20" s="20">
        <v>100.70721640585143</v>
      </c>
      <c r="V20" s="20">
        <v>101.42301635491765</v>
      </c>
      <c r="W20" s="20">
        <v>97.896830876289755</v>
      </c>
      <c r="X20" s="20">
        <v>79.31359067645883</v>
      </c>
    </row>
    <row r="21" spans="1:24" s="5" customFormat="1" ht="15.75" x14ac:dyDescent="0.25">
      <c r="A21" s="4" t="s">
        <v>48</v>
      </c>
      <c r="B21" s="4"/>
      <c r="C21" s="40" t="s">
        <v>169</v>
      </c>
      <c r="D21" s="2"/>
      <c r="E21" s="2"/>
      <c r="F21" s="20">
        <v>75.461349887552217</v>
      </c>
      <c r="G21" s="20">
        <v>84.667017616412025</v>
      </c>
      <c r="H21" s="20">
        <v>83.932034756098219</v>
      </c>
      <c r="I21" s="20">
        <v>87.098916471503998</v>
      </c>
      <c r="J21" s="20">
        <v>84.128883903339258</v>
      </c>
      <c r="K21" s="20">
        <v>86.937726508039916</v>
      </c>
      <c r="L21" s="20">
        <v>80.219678218964077</v>
      </c>
      <c r="M21" s="20">
        <v>78.588413625384561</v>
      </c>
      <c r="N21" s="20">
        <v>77.513184187524971</v>
      </c>
      <c r="O21" s="20">
        <v>76.089109601515347</v>
      </c>
      <c r="P21" s="20">
        <v>76.598387817255428</v>
      </c>
      <c r="Q21" s="20">
        <v>76.335094711423935</v>
      </c>
      <c r="R21" s="20">
        <v>75.820089598988247</v>
      </c>
      <c r="S21" s="20">
        <v>77.482120235687333</v>
      </c>
      <c r="T21" s="20">
        <v>76.366673490934815</v>
      </c>
      <c r="U21" s="20">
        <v>75.977885703790619</v>
      </c>
      <c r="V21" s="20">
        <v>76.79254597377377</v>
      </c>
      <c r="W21" s="20">
        <v>75.234756434988483</v>
      </c>
      <c r="X21" s="20">
        <v>63.059485479611787</v>
      </c>
    </row>
    <row r="22" spans="1:24" s="5" customFormat="1" ht="15.75" x14ac:dyDescent="0.25">
      <c r="A22" s="10"/>
      <c r="B22" s="43"/>
      <c r="C22" s="2"/>
      <c r="D22" s="9"/>
      <c r="E22" s="9"/>
      <c r="F22" s="20"/>
      <c r="G22" s="20"/>
      <c r="H22" s="20"/>
      <c r="I22" s="20"/>
      <c r="J22" s="20"/>
      <c r="K22" s="20"/>
      <c r="L22" s="20"/>
      <c r="M22" s="20"/>
      <c r="N22" s="20"/>
      <c r="O22" s="20"/>
      <c r="P22" s="20"/>
      <c r="Q22" s="20"/>
      <c r="R22" s="20"/>
      <c r="S22" s="20"/>
      <c r="T22" s="20"/>
      <c r="U22" s="20"/>
      <c r="V22" s="20"/>
      <c r="W22" s="20"/>
      <c r="X22" s="20"/>
    </row>
    <row r="23" spans="1:24" s="5" customFormat="1" ht="15.75" x14ac:dyDescent="0.25">
      <c r="A23" s="4">
        <v>924</v>
      </c>
      <c r="B23" s="1"/>
      <c r="C23" s="40" t="s">
        <v>49</v>
      </c>
      <c r="D23" s="2"/>
      <c r="E23" s="2"/>
      <c r="F23" s="20">
        <v>63.812387121702315</v>
      </c>
      <c r="G23" s="20">
        <v>69.030399194837571</v>
      </c>
      <c r="H23" s="20">
        <v>67.53493176789317</v>
      </c>
      <c r="I23" s="20">
        <v>69.110716842916631</v>
      </c>
      <c r="J23" s="20">
        <v>68.065144670508829</v>
      </c>
      <c r="K23" s="20">
        <v>69.68586746447302</v>
      </c>
      <c r="L23" s="20">
        <v>64.563308846985649</v>
      </c>
      <c r="M23" s="20">
        <v>63.425431222687692</v>
      </c>
      <c r="N23" s="20">
        <v>61.104184719096928</v>
      </c>
      <c r="O23" s="20">
        <v>59.73666157217118</v>
      </c>
      <c r="P23" s="20">
        <v>59.856984767363301</v>
      </c>
      <c r="Q23" s="20">
        <v>60.503978507336214</v>
      </c>
      <c r="R23" s="20">
        <v>59.27069725084074</v>
      </c>
      <c r="S23" s="20">
        <v>60.348837636916905</v>
      </c>
      <c r="T23" s="20">
        <v>58.995418206419529</v>
      </c>
      <c r="U23" s="20">
        <v>58.451889066281609</v>
      </c>
      <c r="V23" s="20">
        <v>58.758180655832916</v>
      </c>
      <c r="W23" s="20">
        <v>57.249015046057714</v>
      </c>
      <c r="X23" s="20">
        <v>49.658306354939008</v>
      </c>
    </row>
    <row r="24" spans="1:24" s="5" customFormat="1" ht="15.75" x14ac:dyDescent="0.25">
      <c r="A24" s="4">
        <v>923</v>
      </c>
      <c r="B24" s="1"/>
      <c r="C24" s="68" t="s">
        <v>50</v>
      </c>
      <c r="D24" s="2"/>
      <c r="E24" s="2"/>
      <c r="F24" s="32">
        <v>104.68634335714191</v>
      </c>
      <c r="G24" s="32">
        <v>115.33212866562283</v>
      </c>
      <c r="H24" s="32">
        <v>114.10357322499544</v>
      </c>
      <c r="I24" s="32">
        <v>115.96301998965093</v>
      </c>
      <c r="J24" s="32">
        <v>112.39304163388759</v>
      </c>
      <c r="K24" s="32">
        <v>114.86633249938279</v>
      </c>
      <c r="L24" s="32">
        <v>105.90741508047229</v>
      </c>
      <c r="M24" s="32">
        <v>103.36193066427295</v>
      </c>
      <c r="N24" s="32">
        <v>101.69519121135649</v>
      </c>
      <c r="O24" s="32">
        <v>99.91657772103845</v>
      </c>
      <c r="P24" s="32">
        <v>99.979484169031338</v>
      </c>
      <c r="Q24" s="32">
        <v>99.211964552822039</v>
      </c>
      <c r="R24" s="32">
        <v>98.002814997940774</v>
      </c>
      <c r="S24" s="32">
        <v>100.05022410837158</v>
      </c>
      <c r="T24" s="32">
        <v>97.785044485309371</v>
      </c>
      <c r="U24" s="32">
        <v>96.71538159346521</v>
      </c>
      <c r="V24" s="32">
        <v>96.763787479192118</v>
      </c>
      <c r="W24" s="32">
        <v>90.953620706424829</v>
      </c>
      <c r="X24" s="32">
        <v>77.197825427240517</v>
      </c>
    </row>
    <row r="25" spans="1:24" s="5" customFormat="1" ht="15.75" x14ac:dyDescent="0.25">
      <c r="A25" s="73"/>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17" t="s">
        <v>91</v>
      </c>
      <c r="B26" s="8"/>
      <c r="C26" s="9"/>
      <c r="D26" s="9"/>
      <c r="E26" s="9"/>
      <c r="F26" s="2"/>
      <c r="G26" s="4"/>
      <c r="H26" s="4"/>
      <c r="I26" s="2"/>
      <c r="J26" s="2"/>
      <c r="K26" s="2"/>
      <c r="L26" s="2"/>
      <c r="M26" s="2"/>
      <c r="N26" s="2"/>
      <c r="O26" s="2"/>
      <c r="P26" s="2"/>
      <c r="Q26" s="2"/>
      <c r="R26" s="2"/>
      <c r="S26" s="2"/>
      <c r="T26" s="2"/>
      <c r="U26" s="2"/>
      <c r="V26" s="2"/>
      <c r="W26" s="2"/>
      <c r="X26" s="2"/>
    </row>
    <row r="27" spans="1:24" ht="36" customHeight="1" x14ac:dyDescent="0.2">
      <c r="A27" s="79" t="s">
        <v>129</v>
      </c>
      <c r="B27" s="8"/>
      <c r="C27" s="9"/>
      <c r="D27" s="9"/>
      <c r="E27" s="9"/>
      <c r="F27" s="9"/>
      <c r="G27" s="9"/>
      <c r="H27" s="9"/>
      <c r="I27" s="9"/>
      <c r="J27" s="9"/>
      <c r="K27" s="9"/>
      <c r="L27" s="9"/>
      <c r="M27" s="9"/>
      <c r="N27" s="9"/>
      <c r="O27" s="9"/>
      <c r="P27" s="9"/>
      <c r="Q27" s="9"/>
      <c r="R27" s="9"/>
      <c r="S27" s="9"/>
      <c r="T27" s="9"/>
      <c r="U27" s="9"/>
      <c r="V27" s="9"/>
      <c r="W27" s="9"/>
      <c r="X27" s="9"/>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row>
    <row r="30" spans="1:24" ht="15.75" x14ac:dyDescent="0.25">
      <c r="A30" s="94">
        <v>925</v>
      </c>
      <c r="B30" s="17"/>
      <c r="C30" s="18" t="s">
        <v>32</v>
      </c>
      <c r="D30" s="18"/>
      <c r="E30" s="18"/>
      <c r="F30" s="53">
        <v>1347.7493923010059</v>
      </c>
      <c r="G30" s="53">
        <v>1460.2085196925616</v>
      </c>
      <c r="H30" s="53">
        <v>1416.368716516585</v>
      </c>
      <c r="I30" s="53">
        <v>1433.1059140391451</v>
      </c>
      <c r="J30" s="20">
        <v>1412.0397000441112</v>
      </c>
      <c r="K30" s="20">
        <v>1425.856275997329</v>
      </c>
      <c r="L30" s="20">
        <v>1279.6973940081787</v>
      </c>
      <c r="M30" s="20">
        <v>1225.874378244243</v>
      </c>
      <c r="N30" s="20">
        <v>1166.0000754214175</v>
      </c>
      <c r="O30" s="20">
        <v>1111.8481109998161</v>
      </c>
      <c r="P30" s="20">
        <v>1086.4562415380035</v>
      </c>
      <c r="Q30" s="20">
        <v>1049.5259474520537</v>
      </c>
      <c r="R30" s="20">
        <v>1011.4025889830725</v>
      </c>
      <c r="S30" s="20">
        <v>1007.1550728706094</v>
      </c>
      <c r="T30" s="20">
        <v>960.26519928925438</v>
      </c>
      <c r="U30" s="20">
        <v>935.33386431760505</v>
      </c>
      <c r="V30" s="20">
        <v>926.93416505515688</v>
      </c>
      <c r="W30" s="20">
        <v>880.4386691830756</v>
      </c>
      <c r="X30" s="20">
        <v>742.51873074139951</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89">
        <v>1.0040428269203636</v>
      </c>
      <c r="G32" s="89">
        <v>0.87559367718832359</v>
      </c>
      <c r="H32" s="89">
        <v>1.1408279268729118</v>
      </c>
      <c r="I32" s="89">
        <v>1.1840735301926599</v>
      </c>
      <c r="J32" s="23">
        <v>3.2808617531554467</v>
      </c>
      <c r="K32" s="23">
        <v>2.9410680075239126</v>
      </c>
      <c r="L32" s="23">
        <v>2.2402848742769725</v>
      </c>
      <c r="M32" s="23">
        <v>2.0760136630708561</v>
      </c>
      <c r="N32" s="23">
        <v>2.0975407759525</v>
      </c>
      <c r="O32" s="23">
        <v>2.0988262139793705</v>
      </c>
      <c r="P32" s="23">
        <v>2.2531158259595041</v>
      </c>
      <c r="Q32" s="23">
        <v>2.2193494229934103</v>
      </c>
      <c r="R32" s="23">
        <v>2.2237706528801571</v>
      </c>
      <c r="S32" s="23">
        <v>2.1616265702426265</v>
      </c>
      <c r="T32" s="23">
        <v>1.9808557607124715</v>
      </c>
      <c r="U32" s="23">
        <v>1.9850385208387022</v>
      </c>
      <c r="V32" s="23">
        <v>1.9773875754993528</v>
      </c>
      <c r="W32" s="23">
        <v>1.4294726363740633</v>
      </c>
      <c r="X32" s="23">
        <v>0.4938510983664734</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v>1190.9781655280738</v>
      </c>
      <c r="G34" s="56">
        <v>1290.7260246413391</v>
      </c>
      <c r="H34" s="56">
        <v>1251.0243536568992</v>
      </c>
      <c r="I34" s="56">
        <v>1266.7649645013557</v>
      </c>
      <c r="J34" s="20">
        <v>1252.2786717020904</v>
      </c>
      <c r="K34" s="20">
        <v>1265.3803160442608</v>
      </c>
      <c r="L34" s="20">
        <v>1135.9333478795327</v>
      </c>
      <c r="M34" s="20">
        <v>1088.432446127164</v>
      </c>
      <c r="N34" s="20">
        <v>1034.7909447324887</v>
      </c>
      <c r="O34" s="20">
        <v>986.34268925144488</v>
      </c>
      <c r="P34" s="20">
        <v>963.97824833000561</v>
      </c>
      <c r="Q34" s="20">
        <v>931.39672619753901</v>
      </c>
      <c r="R34" s="20">
        <v>897.48524673470592</v>
      </c>
      <c r="S34" s="20">
        <v>893.83998153872585</v>
      </c>
      <c r="T34" s="20">
        <v>852.57304494230607</v>
      </c>
      <c r="U34" s="20">
        <v>830.63214590591599</v>
      </c>
      <c r="V34" s="20">
        <v>823.82112610024228</v>
      </c>
      <c r="W34" s="20">
        <v>785.86625562494748</v>
      </c>
      <c r="X34" s="20">
        <v>664.05507596152006</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v>1096.0290487277093</v>
      </c>
      <c r="G36" s="56">
        <v>1189.8087707632058</v>
      </c>
      <c r="H36" s="56">
        <v>1153.8365600207826</v>
      </c>
      <c r="I36" s="56">
        <v>1168.3360852479491</v>
      </c>
      <c r="J36" s="20">
        <v>1157.514396066319</v>
      </c>
      <c r="K36" s="20">
        <v>1169.808747227904</v>
      </c>
      <c r="L36" s="20">
        <v>1049.6575918325168</v>
      </c>
      <c r="M36" s="20">
        <v>1005.3685782637873</v>
      </c>
      <c r="N36" s="20">
        <v>957.21344725748725</v>
      </c>
      <c r="O36" s="20">
        <v>912.56215951999536</v>
      </c>
      <c r="P36" s="20">
        <v>892.0004949546402</v>
      </c>
      <c r="Q36" s="20">
        <v>860.70960266670079</v>
      </c>
      <c r="R36" s="20">
        <v>829.93457620508605</v>
      </c>
      <c r="S36" s="20">
        <v>826.79383089327484</v>
      </c>
      <c r="T36" s="20">
        <v>788.7955797679092</v>
      </c>
      <c r="U36" s="20">
        <v>768.55325132558971</v>
      </c>
      <c r="V36" s="20">
        <v>762.40820470364145</v>
      </c>
      <c r="W36" s="20">
        <v>727.23921488871338</v>
      </c>
      <c r="X36" s="20">
        <v>613.90018654303174</v>
      </c>
    </row>
    <row r="37" spans="1:24" ht="15.75" x14ac:dyDescent="0.25">
      <c r="A37" s="10"/>
      <c r="B37" s="43"/>
      <c r="C37" s="25"/>
      <c r="D37" s="9"/>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56">
        <v>74.75621191361067</v>
      </c>
      <c r="G38" s="56">
        <v>81.302704920952976</v>
      </c>
      <c r="H38" s="56">
        <v>78.286108520024953</v>
      </c>
      <c r="I38" s="56">
        <v>78.867438220347111</v>
      </c>
      <c r="J38" s="20">
        <v>78.187576187900945</v>
      </c>
      <c r="K38" s="20">
        <v>79.146329346711269</v>
      </c>
      <c r="L38" s="20">
        <v>71.41113282556536</v>
      </c>
      <c r="M38" s="20">
        <v>68.365174336422172</v>
      </c>
      <c r="N38" s="20">
        <v>64.465510469634538</v>
      </c>
      <c r="O38" s="20">
        <v>61.44542890589257</v>
      </c>
      <c r="P38" s="20">
        <v>60.159333618251125</v>
      </c>
      <c r="Q38" s="20">
        <v>58.16993245866135</v>
      </c>
      <c r="R38" s="20">
        <v>56.059336069521663</v>
      </c>
      <c r="S38" s="20">
        <v>55.805228448844026</v>
      </c>
      <c r="T38" s="20">
        <v>53.108591787175961</v>
      </c>
      <c r="U38" s="20">
        <v>51.739248943458428</v>
      </c>
      <c r="V38" s="20">
        <v>51.115057383669011</v>
      </c>
      <c r="W38" s="20">
        <v>48.970035621578504</v>
      </c>
      <c r="X38" s="20">
        <v>39.968875974323645</v>
      </c>
    </row>
    <row r="39" spans="1:24" ht="15.75" x14ac:dyDescent="0.25">
      <c r="A39" s="4" t="s">
        <v>37</v>
      </c>
      <c r="B39" s="4"/>
      <c r="C39" s="40" t="s">
        <v>166</v>
      </c>
      <c r="D39" s="2"/>
      <c r="E39" s="2"/>
      <c r="F39" s="56">
        <v>193.21244449334355</v>
      </c>
      <c r="G39" s="56">
        <v>206.95786638788852</v>
      </c>
      <c r="H39" s="56">
        <v>197.50145509918778</v>
      </c>
      <c r="I39" s="56">
        <v>196.859170347191</v>
      </c>
      <c r="J39" s="20">
        <v>194.49239898725531</v>
      </c>
      <c r="K39" s="20">
        <v>195.95371027678715</v>
      </c>
      <c r="L39" s="20">
        <v>177.4904264366713</v>
      </c>
      <c r="M39" s="20">
        <v>170.14771947520322</v>
      </c>
      <c r="N39" s="20">
        <v>161.39934104091824</v>
      </c>
      <c r="O39" s="20">
        <v>153.61654763234873</v>
      </c>
      <c r="P39" s="20">
        <v>150.02401985540664</v>
      </c>
      <c r="Q39" s="20">
        <v>145.0693361136758</v>
      </c>
      <c r="R39" s="20">
        <v>139.04407664546164</v>
      </c>
      <c r="S39" s="20">
        <v>138.49362570106044</v>
      </c>
      <c r="T39" s="20">
        <v>131.88306387283308</v>
      </c>
      <c r="U39" s="20">
        <v>128.45290907762995</v>
      </c>
      <c r="V39" s="20">
        <v>127.4290753078424</v>
      </c>
      <c r="W39" s="20">
        <v>121.72287246564666</v>
      </c>
      <c r="X39" s="20">
        <v>105.95639991712329</v>
      </c>
    </row>
    <row r="40" spans="1:24" ht="15.75" x14ac:dyDescent="0.25">
      <c r="A40" s="4" t="s">
        <v>38</v>
      </c>
      <c r="B40" s="4"/>
      <c r="C40" s="40" t="s">
        <v>39</v>
      </c>
      <c r="D40" s="2"/>
      <c r="E40" s="2"/>
      <c r="F40" s="56">
        <v>132.36257153584961</v>
      </c>
      <c r="G40" s="56">
        <v>141.68776787067276</v>
      </c>
      <c r="H40" s="56">
        <v>137.12614146091298</v>
      </c>
      <c r="I40" s="56">
        <v>138.99166863113609</v>
      </c>
      <c r="J40" s="20">
        <v>129.54238356820878</v>
      </c>
      <c r="K40" s="20">
        <v>130.69424443960165</v>
      </c>
      <c r="L40" s="20">
        <v>117.09573097734129</v>
      </c>
      <c r="M40" s="20">
        <v>112.21972334498912</v>
      </c>
      <c r="N40" s="20">
        <v>106.33098542531611</v>
      </c>
      <c r="O40" s="20">
        <v>101.63246004844562</v>
      </c>
      <c r="P40" s="20">
        <v>99.284201811872194</v>
      </c>
      <c r="Q40" s="20">
        <v>96.344345052526293</v>
      </c>
      <c r="R40" s="20">
        <v>92.924744541943866</v>
      </c>
      <c r="S40" s="20">
        <v>92.507381857018075</v>
      </c>
      <c r="T40" s="20">
        <v>88.078596559584554</v>
      </c>
      <c r="U40" s="20">
        <v>85.524577909746895</v>
      </c>
      <c r="V40" s="20">
        <v>84.763978877742105</v>
      </c>
      <c r="W40" s="20">
        <v>80.132607544732622</v>
      </c>
      <c r="X40" s="20">
        <v>61.576472428740267</v>
      </c>
    </row>
    <row r="41" spans="1:24" ht="15.75" x14ac:dyDescent="0.25">
      <c r="A41" s="4" t="s">
        <v>40</v>
      </c>
      <c r="B41" s="4"/>
      <c r="C41" s="40" t="s">
        <v>41</v>
      </c>
      <c r="D41" s="2"/>
      <c r="E41" s="2"/>
      <c r="F41" s="56">
        <v>99.690120072704573</v>
      </c>
      <c r="G41" s="56">
        <v>108.75829277345542</v>
      </c>
      <c r="H41" s="56">
        <v>106.98188087303789</v>
      </c>
      <c r="I41" s="56">
        <v>111.23337681201157</v>
      </c>
      <c r="J41" s="20">
        <v>114.55405630314756</v>
      </c>
      <c r="K41" s="20">
        <v>115.56306779994553</v>
      </c>
      <c r="L41" s="20">
        <v>103.16424654879221</v>
      </c>
      <c r="M41" s="20">
        <v>97.994541554735022</v>
      </c>
      <c r="N41" s="20">
        <v>93.300654319665284</v>
      </c>
      <c r="O41" s="20">
        <v>88.801560595611505</v>
      </c>
      <c r="P41" s="20">
        <v>86.617445779326516</v>
      </c>
      <c r="Q41" s="20">
        <v>82.897897369957988</v>
      </c>
      <c r="R41" s="20">
        <v>80.056124471292279</v>
      </c>
      <c r="S41" s="20">
        <v>79.62334465854515</v>
      </c>
      <c r="T41" s="20">
        <v>76.111899403555412</v>
      </c>
      <c r="U41" s="20">
        <v>74.254054835702973</v>
      </c>
      <c r="V41" s="20">
        <v>73.911844185725812</v>
      </c>
      <c r="W41" s="20">
        <v>70.042833294080808</v>
      </c>
      <c r="X41" s="20">
        <v>56.140970922860099</v>
      </c>
    </row>
    <row r="42" spans="1:24" ht="15.75" x14ac:dyDescent="0.25">
      <c r="A42" s="4" t="s">
        <v>42</v>
      </c>
      <c r="B42" s="4"/>
      <c r="C42" s="40" t="s">
        <v>43</v>
      </c>
      <c r="D42" s="2"/>
      <c r="E42" s="2"/>
      <c r="F42" s="56">
        <v>121.49062998216576</v>
      </c>
      <c r="G42" s="56">
        <v>132.4448709266365</v>
      </c>
      <c r="H42" s="56">
        <v>125.79852061262005</v>
      </c>
      <c r="I42" s="56">
        <v>125.46853299525972</v>
      </c>
      <c r="J42" s="20">
        <v>129.34346225388072</v>
      </c>
      <c r="K42" s="20">
        <v>130.91338099229603</v>
      </c>
      <c r="L42" s="20">
        <v>115.78332942211705</v>
      </c>
      <c r="M42" s="20">
        <v>110.96447377691052</v>
      </c>
      <c r="N42" s="20">
        <v>106.00898955217643</v>
      </c>
      <c r="O42" s="20">
        <v>100.97024718306737</v>
      </c>
      <c r="P42" s="20">
        <v>98.904016107216378</v>
      </c>
      <c r="Q42" s="20">
        <v>95.249327407434947</v>
      </c>
      <c r="R42" s="20">
        <v>92.097251093348248</v>
      </c>
      <c r="S42" s="20">
        <v>91.968752239791343</v>
      </c>
      <c r="T42" s="20">
        <v>88.072154512322058</v>
      </c>
      <c r="U42" s="20">
        <v>86.075147875241569</v>
      </c>
      <c r="V42" s="20">
        <v>85.628862282869505</v>
      </c>
      <c r="W42" s="20">
        <v>82.50521967627877</v>
      </c>
      <c r="X42" s="20">
        <v>74.0805362600466</v>
      </c>
    </row>
    <row r="43" spans="1:24" ht="15.75" x14ac:dyDescent="0.25">
      <c r="A43" s="4" t="s">
        <v>44</v>
      </c>
      <c r="B43" s="4"/>
      <c r="C43" s="40" t="s">
        <v>167</v>
      </c>
      <c r="D43" s="2"/>
      <c r="E43" s="2"/>
      <c r="F43" s="56">
        <v>97.649213441863026</v>
      </c>
      <c r="G43" s="56">
        <v>107.02406941590402</v>
      </c>
      <c r="H43" s="56">
        <v>104.78507798544751</v>
      </c>
      <c r="I43" s="56">
        <v>106.39853698785872</v>
      </c>
      <c r="J43" s="20">
        <v>109.9776395300984</v>
      </c>
      <c r="K43" s="20">
        <v>111.5292616894649</v>
      </c>
      <c r="L43" s="20">
        <v>100.13975923970722</v>
      </c>
      <c r="M43" s="20">
        <v>96.590082200145147</v>
      </c>
      <c r="N43" s="20">
        <v>92.228097561887594</v>
      </c>
      <c r="O43" s="20">
        <v>88.213339180026779</v>
      </c>
      <c r="P43" s="20">
        <v>86.512854956530759</v>
      </c>
      <c r="Q43" s="20">
        <v>83.996780254614777</v>
      </c>
      <c r="R43" s="20">
        <v>81.009475925510415</v>
      </c>
      <c r="S43" s="20">
        <v>80.939892478124889</v>
      </c>
      <c r="T43" s="20">
        <v>76.997783942213445</v>
      </c>
      <c r="U43" s="20">
        <v>75.188273395587572</v>
      </c>
      <c r="V43" s="20">
        <v>74.599432516045084</v>
      </c>
      <c r="W43" s="20">
        <v>70.937983866349299</v>
      </c>
      <c r="X43" s="20">
        <v>60.646701129530967</v>
      </c>
    </row>
    <row r="44" spans="1:24" ht="15.75" x14ac:dyDescent="0.25">
      <c r="A44" s="4" t="s">
        <v>45</v>
      </c>
      <c r="B44" s="4"/>
      <c r="C44" s="40" t="s">
        <v>46</v>
      </c>
      <c r="D44" s="2"/>
      <c r="E44" s="2"/>
      <c r="F44" s="56">
        <v>115.28966957207096</v>
      </c>
      <c r="G44" s="56">
        <v>126.54646607146151</v>
      </c>
      <c r="H44" s="56">
        <v>124.20926496270272</v>
      </c>
      <c r="I44" s="56">
        <v>124.75344339380445</v>
      </c>
      <c r="J44" s="20">
        <v>124.95523794528945</v>
      </c>
      <c r="K44" s="20">
        <v>125.75913778984639</v>
      </c>
      <c r="L44" s="20">
        <v>113.38630783559093</v>
      </c>
      <c r="M44" s="20">
        <v>108.21081103845826</v>
      </c>
      <c r="N44" s="20">
        <v>103.29661075622921</v>
      </c>
      <c r="O44" s="20">
        <v>97.833899549241508</v>
      </c>
      <c r="P44" s="20">
        <v>95.068237396342766</v>
      </c>
      <c r="Q44" s="20">
        <v>90.852851548945864</v>
      </c>
      <c r="R44" s="20">
        <v>87.513272935138531</v>
      </c>
      <c r="S44" s="20">
        <v>86.755386922993054</v>
      </c>
      <c r="T44" s="20">
        <v>82.179974556307911</v>
      </c>
      <c r="U44" s="20">
        <v>79.670427703727768</v>
      </c>
      <c r="V44" s="20">
        <v>78.69247277468456</v>
      </c>
      <c r="W44" s="20">
        <v>75.628671094847377</v>
      </c>
      <c r="X44" s="20">
        <v>71.733422992775488</v>
      </c>
    </row>
    <row r="45" spans="1:24" ht="15.75" x14ac:dyDescent="0.25">
      <c r="A45" s="4" t="s">
        <v>47</v>
      </c>
      <c r="B45" s="4"/>
      <c r="C45" s="40" t="s">
        <v>168</v>
      </c>
      <c r="D45" s="2"/>
      <c r="E45" s="2"/>
      <c r="F45" s="56">
        <v>149.29609253728651</v>
      </c>
      <c r="G45" s="56">
        <v>161.3099179556358</v>
      </c>
      <c r="H45" s="56">
        <v>158.36366518646338</v>
      </c>
      <c r="I45" s="56">
        <v>161.71588125898231</v>
      </c>
      <c r="J45" s="20">
        <v>159.33248830425018</v>
      </c>
      <c r="K45" s="20">
        <v>161.0177646771842</v>
      </c>
      <c r="L45" s="20">
        <v>143.98934304680583</v>
      </c>
      <c r="M45" s="20">
        <v>137.95428315940225</v>
      </c>
      <c r="N45" s="20">
        <v>131.77299575387352</v>
      </c>
      <c r="O45" s="20">
        <v>126.07129862342839</v>
      </c>
      <c r="P45" s="20">
        <v>123.32117062896515</v>
      </c>
      <c r="Q45" s="20">
        <v>118.94643071590031</v>
      </c>
      <c r="R45" s="20">
        <v>114.81832149761765</v>
      </c>
      <c r="S45" s="20">
        <v>114.61939070243471</v>
      </c>
      <c r="T45" s="20">
        <v>109.80671653624798</v>
      </c>
      <c r="U45" s="20">
        <v>106.95621254683007</v>
      </c>
      <c r="V45" s="20">
        <v>106.00538787431631</v>
      </c>
      <c r="W45" s="20">
        <v>100.25327924183546</v>
      </c>
      <c r="X45" s="20">
        <v>80.10672658322342</v>
      </c>
    </row>
    <row r="46" spans="1:24" ht="15.75" x14ac:dyDescent="0.25">
      <c r="A46" s="4" t="s">
        <v>48</v>
      </c>
      <c r="B46" s="4"/>
      <c r="C46" s="40" t="s">
        <v>169</v>
      </c>
      <c r="D46" s="2"/>
      <c r="E46" s="2"/>
      <c r="F46" s="56">
        <v>112.28209517881486</v>
      </c>
      <c r="G46" s="56">
        <v>123.77681444059829</v>
      </c>
      <c r="H46" s="56">
        <v>120.78444532038529</v>
      </c>
      <c r="I46" s="56">
        <v>124.04803660135801</v>
      </c>
      <c r="J46" s="20">
        <v>117.12915298628785</v>
      </c>
      <c r="K46" s="20">
        <v>119.23185021606689</v>
      </c>
      <c r="L46" s="20">
        <v>107.19731549992555</v>
      </c>
      <c r="M46" s="20">
        <v>102.92176937752158</v>
      </c>
      <c r="N46" s="20">
        <v>98.410262377786168</v>
      </c>
      <c r="O46" s="20">
        <v>93.977377801932732</v>
      </c>
      <c r="P46" s="20">
        <v>92.109214800728608</v>
      </c>
      <c r="Q46" s="20">
        <v>89.182701744983433</v>
      </c>
      <c r="R46" s="20">
        <v>86.411973025251783</v>
      </c>
      <c r="S46" s="20">
        <v>86.080827884463048</v>
      </c>
      <c r="T46" s="20">
        <v>82.556798597668944</v>
      </c>
      <c r="U46" s="20">
        <v>80.692399037664458</v>
      </c>
      <c r="V46" s="20">
        <v>80.262093500746644</v>
      </c>
      <c r="W46" s="20">
        <v>77.045712083363782</v>
      </c>
      <c r="X46" s="20">
        <v>63.690080334407902</v>
      </c>
    </row>
    <row r="47" spans="1:24" ht="15.75" x14ac:dyDescent="0.25">
      <c r="A47" s="10"/>
      <c r="B47" s="43"/>
      <c r="C47" s="2"/>
      <c r="D47" s="9"/>
      <c r="E47" s="9"/>
      <c r="F47" s="55" t="s">
        <v>162</v>
      </c>
      <c r="G47" s="55" t="s">
        <v>162</v>
      </c>
      <c r="H47" s="55" t="s">
        <v>162</v>
      </c>
      <c r="I47" s="55"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56">
        <v>94.949116800364379</v>
      </c>
      <c r="G48" s="56">
        <v>100.91725387813328</v>
      </c>
      <c r="H48" s="56">
        <v>97.187793636116652</v>
      </c>
      <c r="I48" s="56">
        <v>98.428879253406564</v>
      </c>
      <c r="J48" s="20">
        <v>94.764275635771284</v>
      </c>
      <c r="K48" s="20">
        <v>95.571568816356717</v>
      </c>
      <c r="L48" s="20">
        <v>86.275756047015847</v>
      </c>
      <c r="M48" s="20">
        <v>83.063867863376487</v>
      </c>
      <c r="N48" s="20">
        <v>77.577497475001451</v>
      </c>
      <c r="O48" s="20">
        <v>73.780529731449576</v>
      </c>
      <c r="P48" s="20">
        <v>71.977753375365424</v>
      </c>
      <c r="Q48" s="20">
        <v>70.68712353083815</v>
      </c>
      <c r="R48" s="20">
        <v>67.550670529619893</v>
      </c>
      <c r="S48" s="20">
        <v>67.046150645451121</v>
      </c>
      <c r="T48" s="20">
        <v>63.777465174396823</v>
      </c>
      <c r="U48" s="20">
        <v>62.078894580326207</v>
      </c>
      <c r="V48" s="20">
        <v>61.412921396600829</v>
      </c>
      <c r="W48" s="20">
        <v>58.627040736234143</v>
      </c>
      <c r="X48" s="20">
        <v>50.154889418488395</v>
      </c>
    </row>
    <row r="49" spans="1:24" ht="15.75" x14ac:dyDescent="0.25">
      <c r="A49" s="4">
        <v>923</v>
      </c>
      <c r="B49" s="1"/>
      <c r="C49" s="40" t="s">
        <v>50</v>
      </c>
      <c r="D49" s="2"/>
      <c r="E49" s="2"/>
      <c r="F49" s="56">
        <v>155.76718394601176</v>
      </c>
      <c r="G49" s="56">
        <v>168.60690137403427</v>
      </c>
      <c r="H49" s="56">
        <v>164.20353493281291</v>
      </c>
      <c r="I49" s="56">
        <v>165.15687600759694</v>
      </c>
      <c r="J49" s="20">
        <v>156.48016658886533</v>
      </c>
      <c r="K49" s="20">
        <v>157.53489194554425</v>
      </c>
      <c r="L49" s="20">
        <v>141.52376125436879</v>
      </c>
      <c r="M49" s="20">
        <v>135.36591845400824</v>
      </c>
      <c r="N49" s="20">
        <v>129.11158991297634</v>
      </c>
      <c r="O49" s="20">
        <v>123.40659553439171</v>
      </c>
      <c r="P49" s="20">
        <v>120.22487738203834</v>
      </c>
      <c r="Q49" s="20">
        <v>115.90987183152141</v>
      </c>
      <c r="R49" s="20">
        <v>111.69357159548655</v>
      </c>
      <c r="S49" s="20">
        <v>111.15346476164083</v>
      </c>
      <c r="T49" s="20">
        <v>105.71129858623573</v>
      </c>
      <c r="U49" s="20">
        <v>102.71667989085043</v>
      </c>
      <c r="V49" s="20">
        <v>101.13565137941515</v>
      </c>
      <c r="W49" s="20">
        <v>93.142940921753961</v>
      </c>
      <c r="X49" s="20">
        <v>77.969803681512929</v>
      </c>
    </row>
    <row r="50" spans="1:24" ht="15.75" x14ac:dyDescent="0.25">
      <c r="A50" s="73"/>
      <c r="B50" s="73"/>
      <c r="C50" s="69" t="s">
        <v>51</v>
      </c>
      <c r="D50" s="69"/>
      <c r="E50" s="69"/>
      <c r="F50" s="70"/>
      <c r="G50" s="70"/>
      <c r="H50" s="70"/>
      <c r="I50" s="70"/>
      <c r="J50" s="71"/>
      <c r="K50" s="71"/>
      <c r="L50" s="71"/>
      <c r="M50" s="71"/>
      <c r="N50" s="71"/>
      <c r="O50" s="71"/>
      <c r="P50" s="71"/>
      <c r="Q50" s="71"/>
      <c r="R50" s="71"/>
      <c r="S50" s="71"/>
      <c r="T50" s="71"/>
      <c r="U50" s="71"/>
      <c r="V50" s="71"/>
      <c r="W50" s="71"/>
      <c r="X50" s="71"/>
    </row>
  </sheetData>
  <conditionalFormatting sqref="F6:V6">
    <cfRule type="cellIs" dxfId="92" priority="13" stopIfTrue="1" operator="equal">
      <formula>TRUE</formula>
    </cfRule>
    <cfRule type="cellIs" dxfId="91" priority="14" stopIfTrue="1" operator="equal">
      <formula>FALSE</formula>
    </cfRule>
  </conditionalFormatting>
  <conditionalFormatting sqref="L4:X4">
    <cfRule type="cellIs" dxfId="90" priority="17" stopIfTrue="1" operator="equal">
      <formula>TRUE</formula>
    </cfRule>
    <cfRule type="cellIs" dxfId="89" priority="18" stopIfTrue="1" operator="notEqual">
      <formula>TRUE</formula>
    </cfRule>
  </conditionalFormatting>
  <conditionalFormatting sqref="F2:X2">
    <cfRule type="cellIs" dxfId="88" priority="19" stopIfTrue="1" operator="equal">
      <formula>FALSE</formula>
    </cfRule>
  </conditionalFormatting>
  <conditionalFormatting sqref="W6:X6">
    <cfRule type="cellIs" dxfId="87" priority="11" stopIfTrue="1" operator="equal">
      <formula>TRUE</formula>
    </cfRule>
    <cfRule type="cellIs" dxfId="86" priority="12" stopIfTrue="1" operator="equal">
      <formula>FALSE</formula>
    </cfRule>
  </conditionalFormatting>
  <conditionalFormatting sqref="F27:X27">
    <cfRule type="cellIs" dxfId="85" priority="10" stopIfTrue="1" operator="equal">
      <formula>FALSE</formula>
    </cfRule>
  </conditionalFormatting>
  <conditionalFormatting sqref="F31:X31">
    <cfRule type="cellIs" dxfId="84" priority="2" stopIfTrue="1" operator="equal">
      <formula>TRUE</formula>
    </cfRule>
    <cfRule type="cellIs" dxfId="83" priority="3" stopIfTrue="1" operator="equal">
      <formula>FALSE</formula>
    </cfRule>
  </conditionalFormatting>
  <conditionalFormatting sqref="F26:X26">
    <cfRule type="cellIs" dxfId="82" priority="1" stopIfTrue="1" operator="equal">
      <formula>FALSE</formula>
    </cfRule>
  </conditionalFormatting>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70" zoomScaleNormal="70" workbookViewId="0">
      <selection activeCell="B3" sqref="B3"/>
    </sheetView>
  </sheetViews>
  <sheetFormatPr defaultRowHeight="15" x14ac:dyDescent="0.2"/>
  <cols>
    <col min="1" max="4" width="8.88671875" style="30"/>
    <col min="5" max="5" width="22.77734375" style="30" customWidth="1"/>
    <col min="6" max="9" width="8.88671875" style="30" customWidth="1"/>
    <col min="10" max="16384" width="8.88671875" style="30"/>
  </cols>
  <sheetData>
    <row r="1" spans="1:24" s="2" customFormat="1" ht="39" customHeight="1" x14ac:dyDescent="0.25">
      <c r="A1" s="17" t="s">
        <v>92</v>
      </c>
      <c r="B1" s="17"/>
      <c r="C1" s="17"/>
      <c r="D1" s="17"/>
      <c r="E1" s="17"/>
      <c r="G1" s="4"/>
      <c r="H1" s="4"/>
    </row>
    <row r="2" spans="1:24" s="5" customFormat="1" ht="31.5" customHeight="1" x14ac:dyDescent="0.2">
      <c r="A2" s="79" t="s">
        <v>2</v>
      </c>
      <c r="B2" s="8"/>
      <c r="C2" s="9"/>
      <c r="D2" s="9"/>
      <c r="E2" s="9"/>
      <c r="F2" s="9"/>
      <c r="G2" s="9"/>
      <c r="H2" s="9"/>
      <c r="I2" s="9"/>
      <c r="J2" s="9"/>
      <c r="K2" s="9"/>
      <c r="L2" s="9"/>
      <c r="M2" s="9"/>
      <c r="N2" s="9"/>
      <c r="O2" s="9"/>
      <c r="P2" s="9"/>
      <c r="Q2" s="9"/>
      <c r="R2" s="9"/>
      <c r="S2" s="9"/>
      <c r="T2" s="9"/>
      <c r="U2" s="9"/>
      <c r="V2" s="9"/>
      <c r="W2" s="9"/>
      <c r="X2" s="9"/>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53"/>
      <c r="G5" s="53"/>
      <c r="H5" s="53"/>
      <c r="I5" s="53"/>
      <c r="J5" s="20">
        <f t="shared" ref="J5:X5" si="0">SUM(J11,J23:J24,J7)</f>
        <v>851.15600000000018</v>
      </c>
      <c r="K5" s="20">
        <f t="shared" si="0"/>
        <v>874.17398603512174</v>
      </c>
      <c r="L5" s="20">
        <f t="shared" si="0"/>
        <v>794.99319101826813</v>
      </c>
      <c r="M5" s="20">
        <f t="shared" si="0"/>
        <v>766.143129363708</v>
      </c>
      <c r="N5" s="20">
        <f t="shared" si="0"/>
        <v>794.12100000000009</v>
      </c>
      <c r="O5" s="20">
        <f t="shared" si="0"/>
        <v>771.95111937118679</v>
      </c>
      <c r="P5" s="20">
        <f t="shared" si="0"/>
        <v>768.33523924275983</v>
      </c>
      <c r="Q5" s="20">
        <f t="shared" si="0"/>
        <v>697.57744277639608</v>
      </c>
      <c r="R5" s="20">
        <f t="shared" si="0"/>
        <v>711.89560463857413</v>
      </c>
      <c r="S5" s="20">
        <f t="shared" si="0"/>
        <v>723.31083959144439</v>
      </c>
      <c r="T5" s="20">
        <f t="shared" si="0"/>
        <v>718.27939070806258</v>
      </c>
      <c r="U5" s="20">
        <f t="shared" si="0"/>
        <v>711.36393400661302</v>
      </c>
      <c r="V5" s="20">
        <f t="shared" si="0"/>
        <v>727.39818972298974</v>
      </c>
      <c r="W5" s="20">
        <f t="shared" si="0"/>
        <v>696.8483203340719</v>
      </c>
      <c r="X5" s="20">
        <f t="shared" si="0"/>
        <v>599.30510731476636</v>
      </c>
    </row>
    <row r="6" spans="1:24" s="5" customFormat="1" ht="15.75" x14ac:dyDescent="0.25">
      <c r="A6" s="94"/>
      <c r="B6" s="17"/>
      <c r="C6" s="18"/>
      <c r="D6" s="18"/>
      <c r="E6" s="18"/>
      <c r="F6" s="56"/>
      <c r="G6" s="56"/>
      <c r="H6" s="56"/>
      <c r="I6" s="56"/>
      <c r="J6" s="64"/>
      <c r="K6" s="64"/>
      <c r="L6" s="64"/>
      <c r="M6" s="64"/>
      <c r="N6" s="64"/>
      <c r="O6" s="64"/>
      <c r="P6" s="64"/>
      <c r="Q6" s="64"/>
      <c r="R6" s="64"/>
      <c r="S6" s="64"/>
      <c r="T6" s="64"/>
      <c r="U6" s="64"/>
      <c r="V6" s="64"/>
      <c r="W6" s="64"/>
      <c r="X6" s="64"/>
    </row>
    <row r="7" spans="1:24" s="5" customFormat="1" ht="15.75" x14ac:dyDescent="0.25">
      <c r="A7" s="4"/>
      <c r="B7" s="4"/>
      <c r="C7" s="2" t="s">
        <v>33</v>
      </c>
      <c r="D7" s="2"/>
      <c r="E7" s="2"/>
      <c r="F7" s="65"/>
      <c r="G7" s="65"/>
      <c r="H7" s="65"/>
      <c r="I7" s="65"/>
      <c r="J7" s="23">
        <f>'2000-01'!$AI7</f>
        <v>1.8534243064560885</v>
      </c>
      <c r="K7" s="23">
        <f>'2001-02'!$AI7</f>
        <v>1.7267372634817997</v>
      </c>
      <c r="L7" s="23">
        <f>'2002-03'!$AI7</f>
        <v>1.3985922192071558</v>
      </c>
      <c r="M7" s="23">
        <f>'2003-04'!$AI7</f>
        <v>1.3385791854427214</v>
      </c>
      <c r="N7" s="23">
        <f>'2004-05'!$AI7</f>
        <v>1.452513351248097</v>
      </c>
      <c r="O7" s="23">
        <f>'2005-06'!$AI7</f>
        <v>1.517556302446097</v>
      </c>
      <c r="P7" s="23">
        <f>'2006-07'!$AI7</f>
        <v>1.6661624689258825</v>
      </c>
      <c r="Q7" s="23">
        <f>'2007-08'!$AI7</f>
        <v>1.5671763191155974</v>
      </c>
      <c r="R7" s="23">
        <f>'2008-09'!$AI7</f>
        <v>1.6549574775211355</v>
      </c>
      <c r="S7" s="23">
        <f>'2009-10'!$AI7</f>
        <v>1.6760486741300427</v>
      </c>
      <c r="T7" s="23">
        <f>'2010-11'!$AI7</f>
        <v>1.5834473327265295</v>
      </c>
      <c r="U7" s="23">
        <f>'2011-12'!$AI7</f>
        <v>1.5922740358331047</v>
      </c>
      <c r="V7" s="23">
        <f>'2012-13'!$AI7</f>
        <v>1.612720499693578</v>
      </c>
      <c r="W7" s="23">
        <f>'2013-14'!$AI7</f>
        <v>1.1262533399072643</v>
      </c>
      <c r="X7" s="23">
        <f>'2014-15'!$AI7</f>
        <v>0.22313775264214478</v>
      </c>
    </row>
    <row r="8" spans="1:24" s="5" customFormat="1" ht="15.75" x14ac:dyDescent="0.25">
      <c r="A8" s="8"/>
      <c r="B8" s="25"/>
      <c r="C8" s="18"/>
      <c r="D8" s="26"/>
      <c r="E8" s="26"/>
      <c r="F8" s="55"/>
      <c r="G8" s="55"/>
      <c r="H8" s="55"/>
      <c r="I8" s="55"/>
      <c r="J8" s="20"/>
      <c r="K8" s="20"/>
      <c r="L8" s="20"/>
      <c r="M8" s="20"/>
      <c r="N8" s="20"/>
      <c r="O8" s="20"/>
      <c r="P8" s="20"/>
      <c r="Q8" s="20"/>
      <c r="R8" s="20"/>
      <c r="S8" s="20"/>
      <c r="T8" s="20"/>
      <c r="U8" s="20"/>
      <c r="V8" s="20"/>
      <c r="W8" s="20"/>
      <c r="X8" s="20"/>
    </row>
    <row r="9" spans="1:24" s="5" customFormat="1" ht="15.75" x14ac:dyDescent="0.25">
      <c r="A9" s="94">
        <v>941</v>
      </c>
      <c r="B9" s="17"/>
      <c r="C9" s="18" t="s">
        <v>34</v>
      </c>
      <c r="D9" s="18"/>
      <c r="E9" s="18"/>
      <c r="F9" s="56"/>
      <c r="G9" s="56"/>
      <c r="H9" s="56"/>
      <c r="I9" s="56"/>
      <c r="J9" s="20">
        <f t="shared" ref="J9:X9" si="1">SUM(J11,J23)</f>
        <v>755.30853620163487</v>
      </c>
      <c r="K9" s="20">
        <f t="shared" si="1"/>
        <v>776.35496962441243</v>
      </c>
      <c r="L9" s="20">
        <f t="shared" si="1"/>
        <v>706.11028172519275</v>
      </c>
      <c r="M9" s="20">
        <f t="shared" si="1"/>
        <v>680.37595503220768</v>
      </c>
      <c r="N9" s="20">
        <f t="shared" si="1"/>
        <v>704.88069827842526</v>
      </c>
      <c r="O9" s="20">
        <f t="shared" si="1"/>
        <v>684.92238022332594</v>
      </c>
      <c r="P9" s="20">
        <f t="shared" si="1"/>
        <v>681.58008806054988</v>
      </c>
      <c r="Q9" s="20">
        <f t="shared" si="1"/>
        <v>618.60219730636948</v>
      </c>
      <c r="R9" s="20">
        <f t="shared" si="1"/>
        <v>631.16168275870132</v>
      </c>
      <c r="S9" s="20">
        <f t="shared" si="1"/>
        <v>641.30905936786564</v>
      </c>
      <c r="T9" s="20">
        <f t="shared" si="1"/>
        <v>636.97943284745145</v>
      </c>
      <c r="U9" s="20">
        <f t="shared" si="1"/>
        <v>630.81814055312884</v>
      </c>
      <c r="V9" s="20">
        <f t="shared" si="1"/>
        <v>645.66633944421335</v>
      </c>
      <c r="W9" s="20">
        <f t="shared" si="1"/>
        <v>621.76305350136431</v>
      </c>
      <c r="X9" s="20">
        <f t="shared" si="1"/>
        <v>535.97698348387758</v>
      </c>
    </row>
    <row r="10" spans="1:24" s="5" customFormat="1" ht="15.75" x14ac:dyDescent="0.25">
      <c r="A10" s="8"/>
      <c r="B10" s="25"/>
      <c r="C10" s="26"/>
      <c r="D10" s="26"/>
      <c r="E10" s="26"/>
      <c r="F10" s="55"/>
      <c r="G10" s="55"/>
      <c r="H10" s="55"/>
      <c r="I10" s="55"/>
      <c r="J10" s="20"/>
      <c r="K10" s="20"/>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56"/>
      <c r="G11" s="56"/>
      <c r="H11" s="56"/>
      <c r="I11" s="56"/>
      <c r="J11" s="20">
        <f t="shared" ref="J11:X11" si="2">SUM(J13:J21)</f>
        <v>701.200722194832</v>
      </c>
      <c r="K11" s="20">
        <f t="shared" si="2"/>
        <v>720.70572634379005</v>
      </c>
      <c r="L11" s="20">
        <f t="shared" si="2"/>
        <v>655.41355586296527</v>
      </c>
      <c r="M11" s="20">
        <f t="shared" si="2"/>
        <v>631.4928536358974</v>
      </c>
      <c r="N11" s="20">
        <f t="shared" si="2"/>
        <v>654.30468659080088</v>
      </c>
      <c r="O11" s="20">
        <f t="shared" si="2"/>
        <v>635.82600846281002</v>
      </c>
      <c r="P11" s="20">
        <f t="shared" si="2"/>
        <v>632.86255720413533</v>
      </c>
      <c r="Q11" s="20">
        <f t="shared" si="2"/>
        <v>574.64502113330911</v>
      </c>
      <c r="R11" s="20">
        <f t="shared" si="2"/>
        <v>586.34707697810177</v>
      </c>
      <c r="S11" s="20">
        <f t="shared" si="2"/>
        <v>595.82311280923091</v>
      </c>
      <c r="T11" s="20">
        <f t="shared" si="2"/>
        <v>591.78208429896745</v>
      </c>
      <c r="U11" s="20">
        <f t="shared" si="2"/>
        <v>586.10279265885288</v>
      </c>
      <c r="V11" s="20">
        <f t="shared" si="2"/>
        <v>599.776668573184</v>
      </c>
      <c r="W11" s="20">
        <f t="shared" si="2"/>
        <v>577.72591495121753</v>
      </c>
      <c r="X11" s="20">
        <f t="shared" si="2"/>
        <v>497.30928778680391</v>
      </c>
    </row>
    <row r="12" spans="1:24" s="5" customFormat="1" ht="15.75" x14ac:dyDescent="0.25">
      <c r="A12" s="10"/>
      <c r="B12" s="43"/>
      <c r="C12" s="25"/>
      <c r="D12" s="9"/>
      <c r="E12" s="9"/>
      <c r="F12" s="55"/>
      <c r="G12" s="55"/>
      <c r="H12" s="55"/>
      <c r="I12" s="55"/>
      <c r="J12" s="20"/>
      <c r="K12" s="20"/>
      <c r="L12" s="20"/>
      <c r="M12" s="20"/>
      <c r="N12" s="20"/>
      <c r="O12" s="20"/>
      <c r="P12" s="20"/>
      <c r="Q12" s="20"/>
      <c r="R12" s="20"/>
      <c r="S12" s="20"/>
      <c r="T12" s="20"/>
      <c r="U12" s="20"/>
      <c r="V12" s="20"/>
      <c r="W12" s="20"/>
      <c r="X12" s="20"/>
    </row>
    <row r="13" spans="1:24" s="5" customFormat="1" ht="15.75" x14ac:dyDescent="0.25">
      <c r="A13" s="4" t="s">
        <v>36</v>
      </c>
      <c r="B13" s="4"/>
      <c r="C13" s="2" t="s">
        <v>164</v>
      </c>
      <c r="D13" s="2"/>
      <c r="E13" s="2"/>
      <c r="F13" s="66"/>
      <c r="G13" s="66"/>
      <c r="H13" s="66"/>
      <c r="I13" s="66"/>
      <c r="J13" s="20">
        <v>45.589468790996293</v>
      </c>
      <c r="K13" s="20">
        <v>47.11262415963381</v>
      </c>
      <c r="L13" s="20">
        <v>43.2066522176614</v>
      </c>
      <c r="M13" s="20">
        <v>41.639788097321571</v>
      </c>
      <c r="N13" s="20">
        <v>43.162872970805097</v>
      </c>
      <c r="O13" s="20">
        <v>41.969643955851538</v>
      </c>
      <c r="P13" s="20">
        <v>41.905277626074962</v>
      </c>
      <c r="Q13" s="20">
        <v>37.958631250757264</v>
      </c>
      <c r="R13" s="20">
        <v>38.788674103945652</v>
      </c>
      <c r="S13" s="20">
        <v>39.523511854983767</v>
      </c>
      <c r="T13" s="20">
        <v>39.303610749624582</v>
      </c>
      <c r="U13" s="20">
        <v>39.000053976618815</v>
      </c>
      <c r="V13" s="20">
        <v>39.801852893383746</v>
      </c>
      <c r="W13" s="20">
        <v>38.569816277315809</v>
      </c>
      <c r="X13" s="20">
        <v>32.340404339243783</v>
      </c>
    </row>
    <row r="14" spans="1:24" s="5" customFormat="1" ht="15.75" x14ac:dyDescent="0.25">
      <c r="A14" s="4" t="s">
        <v>37</v>
      </c>
      <c r="B14" s="4"/>
      <c r="C14" s="2" t="s">
        <v>166</v>
      </c>
      <c r="D14" s="2"/>
      <c r="E14" s="2"/>
      <c r="F14" s="66"/>
      <c r="G14" s="66"/>
      <c r="H14" s="66"/>
      <c r="I14" s="66"/>
      <c r="J14" s="20">
        <v>115.96078767692165</v>
      </c>
      <c r="K14" s="20">
        <v>118.59596009245162</v>
      </c>
      <c r="L14" s="20">
        <v>108.81394162457337</v>
      </c>
      <c r="M14" s="20">
        <v>105.00115181348946</v>
      </c>
      <c r="N14" s="20">
        <v>108.98635396823663</v>
      </c>
      <c r="O14" s="20">
        <v>105.6839651713199</v>
      </c>
      <c r="P14" s="20">
        <v>105.05632717733829</v>
      </c>
      <c r="Q14" s="20">
        <v>95.17856769667128</v>
      </c>
      <c r="R14" s="20">
        <v>96.740751792310732</v>
      </c>
      <c r="S14" s="20">
        <v>98.319588845709148</v>
      </c>
      <c r="T14" s="20">
        <v>97.594428333887137</v>
      </c>
      <c r="U14" s="20">
        <v>96.625326272849037</v>
      </c>
      <c r="V14" s="20">
        <v>98.89652627429561</v>
      </c>
      <c r="W14" s="20">
        <v>95.208176633875155</v>
      </c>
      <c r="X14" s="20">
        <v>85.293132179469083</v>
      </c>
    </row>
    <row r="15" spans="1:24" s="5" customFormat="1" ht="15.75" x14ac:dyDescent="0.25">
      <c r="A15" s="4" t="s">
        <v>38</v>
      </c>
      <c r="B15" s="4"/>
      <c r="C15" s="2" t="s">
        <v>39</v>
      </c>
      <c r="D15" s="2"/>
      <c r="E15" s="2"/>
      <c r="F15" s="66"/>
      <c r="G15" s="66"/>
      <c r="H15" s="66"/>
      <c r="I15" s="66"/>
      <c r="J15" s="20">
        <v>77.332295454569206</v>
      </c>
      <c r="K15" s="20">
        <v>79.406929584922892</v>
      </c>
      <c r="L15" s="20">
        <v>71.971792934518831</v>
      </c>
      <c r="M15" s="20">
        <v>69.394763857762811</v>
      </c>
      <c r="N15" s="20">
        <v>71.866819625314179</v>
      </c>
      <c r="O15" s="20">
        <v>70.075265080400456</v>
      </c>
      <c r="P15" s="20">
        <v>69.673397853734485</v>
      </c>
      <c r="Q15" s="20">
        <v>63.336681384442301</v>
      </c>
      <c r="R15" s="20">
        <v>64.823475830208196</v>
      </c>
      <c r="S15" s="20">
        <v>65.816661787223495</v>
      </c>
      <c r="T15" s="20">
        <v>65.428276685389875</v>
      </c>
      <c r="U15" s="20">
        <v>64.689775549321482</v>
      </c>
      <c r="V15" s="20">
        <v>66.235424144631068</v>
      </c>
      <c r="W15" s="20">
        <v>63.272029326834229</v>
      </c>
      <c r="X15" s="20">
        <v>48.64646673475535</v>
      </c>
    </row>
    <row r="16" spans="1:24" s="5" customFormat="1" ht="15.75" x14ac:dyDescent="0.25">
      <c r="A16" s="4" t="s">
        <v>40</v>
      </c>
      <c r="B16" s="4"/>
      <c r="C16" s="2" t="s">
        <v>41</v>
      </c>
      <c r="D16" s="2"/>
      <c r="E16" s="2"/>
      <c r="F16" s="66"/>
      <c r="G16" s="66"/>
      <c r="H16" s="66"/>
      <c r="I16" s="66"/>
      <c r="J16" s="20">
        <v>70.823326403876479</v>
      </c>
      <c r="K16" s="20">
        <v>72.524796702067121</v>
      </c>
      <c r="L16" s="20">
        <v>65.626816090175936</v>
      </c>
      <c r="M16" s="20">
        <v>62.691211113732535</v>
      </c>
      <c r="N16" s="20">
        <v>64.53336236605395</v>
      </c>
      <c r="O16" s="20">
        <v>62.613288346976688</v>
      </c>
      <c r="P16" s="20">
        <v>62.198174721309442</v>
      </c>
      <c r="Q16" s="20">
        <v>56.250877720898053</v>
      </c>
      <c r="R16" s="20">
        <v>57.365825352687622</v>
      </c>
      <c r="S16" s="20">
        <v>58.197125093110856</v>
      </c>
      <c r="T16" s="20">
        <v>57.97247378864941</v>
      </c>
      <c r="U16" s="20">
        <v>57.437258800442621</v>
      </c>
      <c r="V16" s="20">
        <v>58.901425940633999</v>
      </c>
      <c r="W16" s="20">
        <v>56.223804606155639</v>
      </c>
      <c r="X16" s="20">
        <v>45.405989086595461</v>
      </c>
    </row>
    <row r="17" spans="1:24" s="5" customFormat="1" ht="15.75" x14ac:dyDescent="0.25">
      <c r="A17" s="4" t="s">
        <v>42</v>
      </c>
      <c r="B17" s="4"/>
      <c r="C17" s="2" t="s">
        <v>43</v>
      </c>
      <c r="D17" s="2"/>
      <c r="E17" s="2"/>
      <c r="F17" s="66"/>
      <c r="G17" s="66"/>
      <c r="H17" s="66"/>
      <c r="I17" s="66"/>
      <c r="J17" s="20">
        <v>80.132007586099746</v>
      </c>
      <c r="K17" s="20">
        <v>82.428263965762881</v>
      </c>
      <c r="L17" s="20">
        <v>73.615098801083633</v>
      </c>
      <c r="M17" s="20">
        <v>70.905447026391798</v>
      </c>
      <c r="N17" s="20">
        <v>73.290601189753005</v>
      </c>
      <c r="O17" s="20">
        <v>71.198927838359396</v>
      </c>
      <c r="P17" s="20">
        <v>71.025649819129555</v>
      </c>
      <c r="Q17" s="20">
        <v>64.51194814966972</v>
      </c>
      <c r="R17" s="20">
        <v>65.769865175017415</v>
      </c>
      <c r="S17" s="20">
        <v>66.907321211781948</v>
      </c>
      <c r="T17" s="20">
        <v>66.607784198621843</v>
      </c>
      <c r="U17" s="20">
        <v>66.224707844123301</v>
      </c>
      <c r="V17" s="20">
        <v>67.94641198555054</v>
      </c>
      <c r="W17" s="20">
        <v>66.194707790669327</v>
      </c>
      <c r="X17" s="20">
        <v>61.173244982087702</v>
      </c>
    </row>
    <row r="18" spans="1:24" s="5" customFormat="1" ht="15.75" x14ac:dyDescent="0.25">
      <c r="A18" s="4" t="s">
        <v>44</v>
      </c>
      <c r="B18" s="4"/>
      <c r="C18" s="2" t="s">
        <v>167</v>
      </c>
      <c r="D18" s="2"/>
      <c r="E18" s="2"/>
      <c r="F18" s="66"/>
      <c r="G18" s="66"/>
      <c r="H18" s="66"/>
      <c r="I18" s="66"/>
      <c r="J18" s="20">
        <v>66.520683868160219</v>
      </c>
      <c r="K18" s="20">
        <v>68.613457166980396</v>
      </c>
      <c r="L18" s="20">
        <v>62.727378657659123</v>
      </c>
      <c r="M18" s="20">
        <v>60.802789495390314</v>
      </c>
      <c r="N18" s="20">
        <v>63.074051120099519</v>
      </c>
      <c r="O18" s="20">
        <v>61.59123109038439</v>
      </c>
      <c r="P18" s="20">
        <v>61.532438728682102</v>
      </c>
      <c r="Q18" s="20">
        <v>56.196469671152897</v>
      </c>
      <c r="R18" s="20">
        <v>57.434553024186869</v>
      </c>
      <c r="S18" s="20">
        <v>58.515452003872568</v>
      </c>
      <c r="T18" s="20">
        <v>57.910394046138691</v>
      </c>
      <c r="U18" s="20">
        <v>57.377749072375202</v>
      </c>
      <c r="V18" s="20">
        <v>58.807470071661108</v>
      </c>
      <c r="W18" s="20">
        <v>56.326969962799041</v>
      </c>
      <c r="X18" s="20">
        <v>49.321818523449004</v>
      </c>
    </row>
    <row r="19" spans="1:24" s="5" customFormat="1" ht="15.75" x14ac:dyDescent="0.25">
      <c r="A19" s="4" t="s">
        <v>45</v>
      </c>
      <c r="B19" s="4"/>
      <c r="C19" s="2" t="s">
        <v>46</v>
      </c>
      <c r="D19" s="2"/>
      <c r="E19" s="2"/>
      <c r="F19" s="66"/>
      <c r="G19" s="66"/>
      <c r="H19" s="66"/>
      <c r="I19" s="66"/>
      <c r="J19" s="20">
        <v>76.89147486987369</v>
      </c>
      <c r="K19" s="20">
        <v>78.757583799035203</v>
      </c>
      <c r="L19" s="20">
        <v>72.215727825538465</v>
      </c>
      <c r="M19" s="20">
        <v>69.275788797331529</v>
      </c>
      <c r="N19" s="20">
        <v>71.51058256691185</v>
      </c>
      <c r="O19" s="20">
        <v>69.043981801707687</v>
      </c>
      <c r="P19" s="20">
        <v>68.251585895020384</v>
      </c>
      <c r="Q19" s="20">
        <v>61.734981298211423</v>
      </c>
      <c r="R19" s="20">
        <v>62.820098369317336</v>
      </c>
      <c r="S19" s="20">
        <v>63.513709231863402</v>
      </c>
      <c r="T19" s="20">
        <v>62.561469971521248</v>
      </c>
      <c r="U19" s="20">
        <v>61.62484957354318</v>
      </c>
      <c r="V19" s="20">
        <v>62.654452706704198</v>
      </c>
      <c r="W19" s="20">
        <v>60.927244907099094</v>
      </c>
      <c r="X19" s="20">
        <v>59.928682577417376</v>
      </c>
    </row>
    <row r="20" spans="1:24" s="5" customFormat="1" ht="15.75" x14ac:dyDescent="0.25">
      <c r="A20" s="4" t="s">
        <v>47</v>
      </c>
      <c r="B20" s="4"/>
      <c r="C20" s="2" t="s">
        <v>168</v>
      </c>
      <c r="D20" s="2"/>
      <c r="E20" s="2"/>
      <c r="F20" s="66"/>
      <c r="G20" s="66"/>
      <c r="H20" s="66"/>
      <c r="I20" s="66"/>
      <c r="J20" s="20">
        <v>96.170347521651763</v>
      </c>
      <c r="K20" s="20">
        <v>98.995999226190747</v>
      </c>
      <c r="L20" s="20">
        <v>89.650093817447924</v>
      </c>
      <c r="M20" s="20">
        <v>86.591136313986311</v>
      </c>
      <c r="N20" s="20">
        <v>90.147037768455135</v>
      </c>
      <c r="O20" s="20">
        <v>87.849319721330858</v>
      </c>
      <c r="P20" s="20">
        <v>87.481232475330842</v>
      </c>
      <c r="Q20" s="20">
        <v>79.528713474081869</v>
      </c>
      <c r="R20" s="20">
        <v>81.324437202738523</v>
      </c>
      <c r="S20" s="20">
        <v>82.66804686261186</v>
      </c>
      <c r="T20" s="20">
        <v>82.109763963901045</v>
      </c>
      <c r="U20" s="20">
        <v>81.231963877216543</v>
      </c>
      <c r="V20" s="20">
        <v>83.087888759318275</v>
      </c>
      <c r="W20" s="20">
        <v>79.428388266133894</v>
      </c>
      <c r="X20" s="20">
        <v>63.604996113204756</v>
      </c>
    </row>
    <row r="21" spans="1:24" s="5" customFormat="1" ht="15.75" x14ac:dyDescent="0.25">
      <c r="A21" s="4" t="s">
        <v>48</v>
      </c>
      <c r="B21" s="4"/>
      <c r="C21" s="2" t="s">
        <v>169</v>
      </c>
      <c r="D21" s="2"/>
      <c r="E21" s="2"/>
      <c r="F21" s="66"/>
      <c r="G21" s="66"/>
      <c r="H21" s="66"/>
      <c r="I21" s="66"/>
      <c r="J21" s="20">
        <v>71.780330022682847</v>
      </c>
      <c r="K21" s="20">
        <v>74.27011164674542</v>
      </c>
      <c r="L21" s="20">
        <v>67.586053894306531</v>
      </c>
      <c r="M21" s="20">
        <v>65.190777120491006</v>
      </c>
      <c r="N21" s="20">
        <v>67.733005015171386</v>
      </c>
      <c r="O21" s="20">
        <v>65.800385456479148</v>
      </c>
      <c r="P21" s="20">
        <v>65.738472907515188</v>
      </c>
      <c r="Q21" s="20">
        <v>59.948150487424286</v>
      </c>
      <c r="R21" s="20">
        <v>61.279396127689466</v>
      </c>
      <c r="S21" s="20">
        <v>62.361695918073863</v>
      </c>
      <c r="T21" s="20">
        <v>62.293882561233715</v>
      </c>
      <c r="U21" s="20">
        <v>61.891107692362681</v>
      </c>
      <c r="V21" s="20">
        <v>63.445215797005446</v>
      </c>
      <c r="W21" s="20">
        <v>61.574777180335424</v>
      </c>
      <c r="X21" s="20">
        <v>51.594553250581392</v>
      </c>
    </row>
    <row r="22" spans="1:24" s="5" customFormat="1" ht="15.75" x14ac:dyDescent="0.25">
      <c r="A22" s="10"/>
      <c r="B22" s="43"/>
      <c r="C22" s="2"/>
      <c r="D22" s="9"/>
      <c r="E22" s="9"/>
      <c r="F22" s="55"/>
      <c r="G22" s="55"/>
      <c r="H22" s="55"/>
      <c r="I22" s="55"/>
      <c r="J22" s="20"/>
      <c r="K22" s="20"/>
      <c r="L22" s="20"/>
      <c r="M22" s="20"/>
      <c r="N22" s="20"/>
      <c r="O22" s="20"/>
      <c r="P22" s="20"/>
      <c r="Q22" s="20"/>
      <c r="R22" s="20"/>
      <c r="S22" s="20"/>
      <c r="T22" s="20"/>
      <c r="U22" s="20"/>
      <c r="V22" s="20"/>
      <c r="W22" s="20"/>
      <c r="X22" s="20"/>
    </row>
    <row r="23" spans="1:24" s="5" customFormat="1" ht="15.75" x14ac:dyDescent="0.25">
      <c r="A23" s="4">
        <v>924</v>
      </c>
      <c r="B23" s="1"/>
      <c r="C23" s="2" t="s">
        <v>49</v>
      </c>
      <c r="D23" s="2"/>
      <c r="E23" s="2"/>
      <c r="F23" s="56"/>
      <c r="G23" s="56"/>
      <c r="H23" s="56"/>
      <c r="I23" s="56"/>
      <c r="J23" s="20">
        <v>54.107814006802833</v>
      </c>
      <c r="K23" s="20">
        <v>55.649243280622379</v>
      </c>
      <c r="L23" s="20">
        <v>50.696725862227467</v>
      </c>
      <c r="M23" s="20">
        <v>48.883101396310337</v>
      </c>
      <c r="N23" s="20">
        <v>50.576011687624401</v>
      </c>
      <c r="O23" s="20">
        <v>49.096371760515865</v>
      </c>
      <c r="P23" s="20">
        <v>48.717530856414577</v>
      </c>
      <c r="Q23" s="20">
        <v>43.957176173060354</v>
      </c>
      <c r="R23" s="20">
        <v>44.814605780599493</v>
      </c>
      <c r="S23" s="20">
        <v>45.485946558634765</v>
      </c>
      <c r="T23" s="20">
        <v>45.197348548484037</v>
      </c>
      <c r="U23" s="20">
        <v>44.715347894275951</v>
      </c>
      <c r="V23" s="20">
        <v>45.889670871029381</v>
      </c>
      <c r="W23" s="20">
        <v>44.037138550146786</v>
      </c>
      <c r="X23" s="20">
        <v>38.66769569707369</v>
      </c>
    </row>
    <row r="24" spans="1:24" s="5" customFormat="1" ht="15.75" x14ac:dyDescent="0.25">
      <c r="A24" s="4">
        <v>923</v>
      </c>
      <c r="B24" s="1"/>
      <c r="C24" s="2" t="s">
        <v>50</v>
      </c>
      <c r="D24" s="2"/>
      <c r="E24" s="2"/>
      <c r="F24" s="56"/>
      <c r="G24" s="56"/>
      <c r="H24" s="56"/>
      <c r="I24" s="56"/>
      <c r="J24" s="32">
        <v>93.994039491909234</v>
      </c>
      <c r="K24" s="32">
        <v>96.092279147227472</v>
      </c>
      <c r="L24" s="32">
        <v>87.484317073868255</v>
      </c>
      <c r="M24" s="32">
        <v>84.42859514605756</v>
      </c>
      <c r="N24" s="32">
        <v>87.787788370326808</v>
      </c>
      <c r="O24" s="32">
        <v>85.511182845414709</v>
      </c>
      <c r="P24" s="32">
        <v>85.088988713283996</v>
      </c>
      <c r="Q24" s="32">
        <v>77.408069150911075</v>
      </c>
      <c r="R24" s="32">
        <v>79.078964402351616</v>
      </c>
      <c r="S24" s="32">
        <v>80.32573154944869</v>
      </c>
      <c r="T24" s="32">
        <v>79.716510527884552</v>
      </c>
      <c r="U24" s="32">
        <v>78.953519417650966</v>
      </c>
      <c r="V24" s="32">
        <v>80.119129779082883</v>
      </c>
      <c r="W24" s="32">
        <v>73.95901349280031</v>
      </c>
      <c r="X24" s="32">
        <v>63.10498607824659</v>
      </c>
    </row>
    <row r="25" spans="1:24" s="5" customFormat="1" ht="15.75" x14ac:dyDescent="0.25">
      <c r="A25" s="73"/>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213" t="s">
        <v>92</v>
      </c>
      <c r="B26" s="213"/>
      <c r="C26" s="213"/>
      <c r="D26" s="213"/>
      <c r="E26" s="213"/>
      <c r="F26" s="2"/>
      <c r="G26" s="4"/>
      <c r="H26" s="4"/>
      <c r="I26" s="2"/>
      <c r="J26" s="2"/>
      <c r="K26" s="2"/>
      <c r="L26" s="2"/>
      <c r="M26" s="2"/>
      <c r="N26" s="2"/>
      <c r="O26" s="2"/>
      <c r="P26" s="2"/>
      <c r="Q26" s="2"/>
      <c r="R26" s="2"/>
      <c r="S26" s="2"/>
      <c r="T26" s="2"/>
      <c r="U26" s="2"/>
      <c r="V26" s="2"/>
      <c r="W26" s="2"/>
      <c r="X26" s="2"/>
    </row>
    <row r="27" spans="1:24" x14ac:dyDescent="0.2">
      <c r="A27" s="6" t="s">
        <v>1</v>
      </c>
      <c r="B27" s="61"/>
      <c r="C27" s="5"/>
      <c r="D27" s="5"/>
      <c r="E27" s="5"/>
      <c r="F27" s="5"/>
      <c r="G27" s="5"/>
      <c r="H27" s="5"/>
      <c r="I27" s="5"/>
      <c r="J27" s="5"/>
      <c r="K27" s="5"/>
      <c r="L27" s="5"/>
      <c r="M27" s="5"/>
      <c r="N27" s="5"/>
      <c r="O27" s="5"/>
      <c r="P27" s="5"/>
      <c r="Q27" s="5"/>
      <c r="R27" s="5"/>
      <c r="S27" s="5"/>
      <c r="T27" s="5"/>
      <c r="U27" s="5"/>
      <c r="V27" s="5"/>
      <c r="W27" s="5"/>
      <c r="X27" s="5"/>
    </row>
    <row r="28" spans="1:24" x14ac:dyDescent="0.2">
      <c r="A28" s="7" t="s">
        <v>129</v>
      </c>
      <c r="B28" s="8"/>
      <c r="C28" s="9"/>
      <c r="D28" s="9"/>
      <c r="E28" s="9"/>
      <c r="F28" s="9"/>
      <c r="G28" s="9"/>
      <c r="H28" s="9"/>
      <c r="I28" s="9"/>
      <c r="J28" s="9"/>
      <c r="K28" s="9"/>
      <c r="L28" s="9"/>
      <c r="M28" s="9"/>
      <c r="N28" s="9"/>
      <c r="O28" s="9"/>
      <c r="P28" s="9"/>
      <c r="Q28" s="9"/>
      <c r="R28" s="9"/>
      <c r="S28" s="9"/>
      <c r="T28" s="9"/>
      <c r="U28" s="9"/>
      <c r="V28" s="9"/>
      <c r="W28" s="9"/>
      <c r="X28" s="9"/>
    </row>
    <row r="29" spans="1:24" ht="15.75" x14ac:dyDescent="0.2">
      <c r="A29" s="12" t="s">
        <v>3</v>
      </c>
      <c r="B29" s="13"/>
      <c r="C29" s="13" t="s">
        <v>4</v>
      </c>
      <c r="D29" s="13"/>
      <c r="E29" s="13"/>
      <c r="F29" s="15" t="s">
        <v>66</v>
      </c>
      <c r="G29" s="15" t="s">
        <v>67</v>
      </c>
      <c r="H29" s="15" t="s">
        <v>68</v>
      </c>
      <c r="I29" s="15" t="s">
        <v>69</v>
      </c>
      <c r="J29" s="15" t="s">
        <v>70</v>
      </c>
      <c r="K29" s="15" t="s">
        <v>53</v>
      </c>
      <c r="L29" s="15" t="s">
        <v>54</v>
      </c>
      <c r="M29" s="15" t="s">
        <v>55</v>
      </c>
      <c r="N29" s="15" t="s">
        <v>57</v>
      </c>
      <c r="O29" s="15" t="s">
        <v>58</v>
      </c>
      <c r="P29" s="15" t="s">
        <v>59</v>
      </c>
      <c r="Q29" s="15" t="s">
        <v>60</v>
      </c>
      <c r="R29" s="15" t="s">
        <v>61</v>
      </c>
      <c r="S29" s="15" t="s">
        <v>62</v>
      </c>
      <c r="T29" s="15" t="s">
        <v>63</v>
      </c>
      <c r="U29" s="15" t="s">
        <v>64</v>
      </c>
      <c r="V29" s="15" t="s">
        <v>65</v>
      </c>
      <c r="W29" s="15" t="s">
        <v>0</v>
      </c>
      <c r="X29" s="15" t="s">
        <v>56</v>
      </c>
    </row>
    <row r="30" spans="1:24" ht="15.75" x14ac:dyDescent="0.2">
      <c r="A30" s="35"/>
      <c r="B30" s="35"/>
      <c r="C30" s="35"/>
      <c r="D30" s="35"/>
      <c r="E30" s="35"/>
      <c r="F30" s="35"/>
      <c r="G30" s="35"/>
      <c r="H30" s="35"/>
      <c r="I30" s="35"/>
      <c r="J30" s="35"/>
      <c r="K30" s="35"/>
      <c r="L30" s="52"/>
      <c r="M30" s="52"/>
      <c r="N30" s="52"/>
      <c r="O30" s="52"/>
      <c r="P30" s="52"/>
      <c r="Q30" s="52"/>
      <c r="R30" s="52"/>
      <c r="S30" s="52"/>
      <c r="T30" s="52"/>
      <c r="U30" s="52"/>
      <c r="V30" s="52"/>
      <c r="W30" s="52"/>
      <c r="X30" s="52"/>
    </row>
    <row r="31" spans="1:24" ht="15.75" x14ac:dyDescent="0.25">
      <c r="A31" s="94">
        <v>925</v>
      </c>
      <c r="B31" s="17"/>
      <c r="C31" s="18" t="s">
        <v>32</v>
      </c>
      <c r="D31" s="18"/>
      <c r="E31" s="18"/>
      <c r="F31" s="53" t="s">
        <v>162</v>
      </c>
      <c r="G31" s="53" t="s">
        <v>162</v>
      </c>
      <c r="H31" s="53" t="s">
        <v>162</v>
      </c>
      <c r="I31" s="53" t="s">
        <v>162</v>
      </c>
      <c r="J31" s="20">
        <v>1185.029168504632</v>
      </c>
      <c r="K31" s="20">
        <v>1198.8970260923807</v>
      </c>
      <c r="L31" s="20">
        <v>1062.3470177138088</v>
      </c>
      <c r="M31" s="20">
        <v>1003.3642725811973</v>
      </c>
      <c r="N31" s="20">
        <v>1008.2111422573632</v>
      </c>
      <c r="O31" s="20">
        <v>953.43397195340708</v>
      </c>
      <c r="P31" s="20">
        <v>923.91964905608552</v>
      </c>
      <c r="Q31" s="20">
        <v>814.98347854732219</v>
      </c>
      <c r="R31" s="20">
        <v>811.34570151767082</v>
      </c>
      <c r="S31" s="20">
        <v>803.58146757527561</v>
      </c>
      <c r="T31" s="20">
        <v>776.50163723029016</v>
      </c>
      <c r="U31" s="20">
        <v>755.50486687207979</v>
      </c>
      <c r="V31" s="20">
        <v>760.26261111018857</v>
      </c>
      <c r="W31" s="20">
        <v>713.62196939692637</v>
      </c>
      <c r="X31" s="20">
        <v>605.29815838791399</v>
      </c>
    </row>
    <row r="32" spans="1:24" ht="15.75" x14ac:dyDescent="0.25">
      <c r="A32" s="94"/>
      <c r="B32" s="17"/>
      <c r="C32" s="18"/>
      <c r="D32" s="18"/>
      <c r="E32" s="18"/>
      <c r="F32" s="56"/>
      <c r="G32" s="56"/>
      <c r="H32" s="56"/>
      <c r="I32" s="56"/>
      <c r="J32" s="64"/>
      <c r="K32" s="64"/>
      <c r="L32" s="64"/>
      <c r="M32" s="64"/>
      <c r="N32" s="64"/>
      <c r="O32" s="64"/>
      <c r="P32" s="64"/>
      <c r="Q32" s="64"/>
      <c r="R32" s="64"/>
      <c r="S32" s="64"/>
      <c r="T32" s="64"/>
      <c r="U32" s="64"/>
      <c r="V32" s="64"/>
      <c r="W32" s="64"/>
      <c r="X32" s="64"/>
    </row>
    <row r="33" spans="1:24" ht="15.75" x14ac:dyDescent="0.25">
      <c r="A33" s="4"/>
      <c r="B33" s="4"/>
      <c r="C33" s="2" t="s">
        <v>33</v>
      </c>
      <c r="D33" s="2"/>
      <c r="E33" s="2"/>
      <c r="F33" s="65" t="s">
        <v>162</v>
      </c>
      <c r="G33" s="65" t="s">
        <v>162</v>
      </c>
      <c r="H33" s="65" t="s">
        <v>162</v>
      </c>
      <c r="I33" s="65" t="s">
        <v>162</v>
      </c>
      <c r="J33" s="23">
        <v>2.5804457288275384</v>
      </c>
      <c r="K33" s="23">
        <v>2.3681557711648167</v>
      </c>
      <c r="L33" s="23">
        <v>1.8689345894514933</v>
      </c>
      <c r="M33" s="23">
        <v>1.7530438885610258</v>
      </c>
      <c r="N33" s="23">
        <v>1.8441020260211156</v>
      </c>
      <c r="O33" s="23">
        <v>1.8743281754455003</v>
      </c>
      <c r="P33" s="23">
        <v>2.0035528307638124</v>
      </c>
      <c r="Q33" s="23">
        <v>1.8309405232004088</v>
      </c>
      <c r="R33" s="23">
        <v>1.8861510407316033</v>
      </c>
      <c r="S33" s="23">
        <v>1.8620509738880258</v>
      </c>
      <c r="T33" s="23">
        <v>1.7117983088976363</v>
      </c>
      <c r="U33" s="23">
        <v>1.6910764321301335</v>
      </c>
      <c r="V33" s="23">
        <v>1.6855844782276568</v>
      </c>
      <c r="W33" s="23">
        <v>1.1533630820537555</v>
      </c>
      <c r="X33" s="23">
        <v>0.22536913016856622</v>
      </c>
    </row>
    <row r="34" spans="1:24" ht="15.75" x14ac:dyDescent="0.25">
      <c r="A34" s="8"/>
      <c r="B34" s="25"/>
      <c r="C34" s="18"/>
      <c r="D34" s="26"/>
      <c r="E34" s="26"/>
      <c r="F34" s="55" t="s">
        <v>162</v>
      </c>
      <c r="G34" s="55" t="s">
        <v>162</v>
      </c>
      <c r="H34" s="55" t="s">
        <v>162</v>
      </c>
      <c r="I34" s="55" t="s">
        <v>162</v>
      </c>
      <c r="J34" s="20" t="s">
        <v>162</v>
      </c>
      <c r="K34" s="20" t="s">
        <v>162</v>
      </c>
      <c r="L34" s="20" t="s">
        <v>162</v>
      </c>
      <c r="M34" s="20" t="s">
        <v>162</v>
      </c>
      <c r="N34" s="20" t="s">
        <v>162</v>
      </c>
      <c r="O34" s="20" t="s">
        <v>162</v>
      </c>
      <c r="P34" s="20" t="s">
        <v>162</v>
      </c>
      <c r="Q34" s="20" t="s">
        <v>162</v>
      </c>
      <c r="R34" s="20" t="s">
        <v>162</v>
      </c>
      <c r="S34" s="20" t="s">
        <v>162</v>
      </c>
      <c r="T34" s="20" t="s">
        <v>162</v>
      </c>
      <c r="U34" s="20" t="s">
        <v>162</v>
      </c>
      <c r="V34" s="20" t="s">
        <v>162</v>
      </c>
      <c r="W34" s="20" t="s">
        <v>162</v>
      </c>
      <c r="X34" s="20" t="s">
        <v>162</v>
      </c>
    </row>
    <row r="35" spans="1:24" ht="15.75" x14ac:dyDescent="0.25">
      <c r="A35" s="94">
        <v>941</v>
      </c>
      <c r="B35" s="17"/>
      <c r="C35" s="18" t="s">
        <v>34</v>
      </c>
      <c r="D35" s="18"/>
      <c r="E35" s="18"/>
      <c r="F35" s="56" t="s">
        <v>162</v>
      </c>
      <c r="G35" s="56" t="s">
        <v>162</v>
      </c>
      <c r="H35" s="56" t="s">
        <v>162</v>
      </c>
      <c r="I35" s="56" t="s">
        <v>162</v>
      </c>
      <c r="J35" s="20">
        <v>1051.5847231523644</v>
      </c>
      <c r="K35" s="20">
        <v>1064.7418925108038</v>
      </c>
      <c r="L35" s="20">
        <v>943.57305250250693</v>
      </c>
      <c r="M35" s="20">
        <v>891.0409805144252</v>
      </c>
      <c r="N35" s="20">
        <v>894.9122035136445</v>
      </c>
      <c r="O35" s="20">
        <v>845.94509816638231</v>
      </c>
      <c r="P35" s="20">
        <v>819.59697226063827</v>
      </c>
      <c r="Q35" s="20">
        <v>722.71627447013668</v>
      </c>
      <c r="R35" s="20">
        <v>719.33344570784061</v>
      </c>
      <c r="S35" s="20">
        <v>712.47940289023802</v>
      </c>
      <c r="T35" s="20">
        <v>688.61167240297334</v>
      </c>
      <c r="U35" s="20">
        <v>669.96111626690094</v>
      </c>
      <c r="V35" s="20">
        <v>674.83805165744513</v>
      </c>
      <c r="W35" s="20">
        <v>636.72934523997515</v>
      </c>
      <c r="X35" s="20">
        <v>541.33675331871632</v>
      </c>
    </row>
    <row r="36" spans="1:24" ht="15.75" x14ac:dyDescent="0.25">
      <c r="A36" s="8"/>
      <c r="B36" s="25"/>
      <c r="C36" s="26"/>
      <c r="D36" s="26"/>
      <c r="E36" s="26"/>
      <c r="F36" s="55" t="s">
        <v>162</v>
      </c>
      <c r="G36" s="55" t="s">
        <v>162</v>
      </c>
      <c r="H36" s="55" t="s">
        <v>162</v>
      </c>
      <c r="I36" s="55" t="s">
        <v>162</v>
      </c>
      <c r="J36" s="20" t="s">
        <v>162</v>
      </c>
      <c r="K36" s="20" t="s">
        <v>162</v>
      </c>
      <c r="L36" s="20" t="s">
        <v>162</v>
      </c>
      <c r="M36" s="20" t="s">
        <v>162</v>
      </c>
      <c r="N36" s="20" t="s">
        <v>162</v>
      </c>
      <c r="O36" s="20" t="s">
        <v>162</v>
      </c>
      <c r="P36" s="20" t="s">
        <v>162</v>
      </c>
      <c r="Q36" s="20" t="s">
        <v>162</v>
      </c>
      <c r="R36" s="20" t="s">
        <v>162</v>
      </c>
      <c r="S36" s="20" t="s">
        <v>162</v>
      </c>
      <c r="T36" s="20" t="s">
        <v>162</v>
      </c>
      <c r="U36" s="20" t="s">
        <v>162</v>
      </c>
      <c r="V36" s="20" t="s">
        <v>162</v>
      </c>
      <c r="W36" s="20" t="s">
        <v>162</v>
      </c>
      <c r="X36" s="20" t="s">
        <v>162</v>
      </c>
    </row>
    <row r="37" spans="1:24" ht="15.75" x14ac:dyDescent="0.25">
      <c r="A37" s="94">
        <v>921</v>
      </c>
      <c r="B37" s="17"/>
      <c r="C37" s="17" t="s">
        <v>35</v>
      </c>
      <c r="D37" s="18"/>
      <c r="E37" s="18"/>
      <c r="F37" s="56" t="s">
        <v>162</v>
      </c>
      <c r="G37" s="56" t="s">
        <v>162</v>
      </c>
      <c r="H37" s="56" t="s">
        <v>162</v>
      </c>
      <c r="I37" s="56" t="s">
        <v>162</v>
      </c>
      <c r="J37" s="20">
        <v>976.25265965039193</v>
      </c>
      <c r="K37" s="20">
        <v>988.42103037209802</v>
      </c>
      <c r="L37" s="20">
        <v>875.82716972506023</v>
      </c>
      <c r="M37" s="20">
        <v>827.02218873232516</v>
      </c>
      <c r="N37" s="20">
        <v>830.70120983081586</v>
      </c>
      <c r="O37" s="20">
        <v>785.30635102101871</v>
      </c>
      <c r="P37" s="20">
        <v>761.01436181562133</v>
      </c>
      <c r="Q37" s="20">
        <v>671.36086910889787</v>
      </c>
      <c r="R37" s="20">
        <v>668.25834771821576</v>
      </c>
      <c r="S37" s="20">
        <v>661.94557747392855</v>
      </c>
      <c r="T37" s="20">
        <v>639.75071996527458</v>
      </c>
      <c r="U37" s="20">
        <v>622.47113070110242</v>
      </c>
      <c r="V37" s="20">
        <v>626.87504942247642</v>
      </c>
      <c r="W37" s="20">
        <v>591.63220053609564</v>
      </c>
      <c r="X37" s="20">
        <v>502.28238066467196</v>
      </c>
    </row>
    <row r="38" spans="1:24" ht="15.75" x14ac:dyDescent="0.25">
      <c r="A38" s="10"/>
      <c r="B38" s="43"/>
      <c r="C38" s="25"/>
      <c r="D38" s="9"/>
      <c r="E38" s="9"/>
      <c r="F38" s="55" t="s">
        <v>162</v>
      </c>
      <c r="G38" s="55" t="s">
        <v>162</v>
      </c>
      <c r="H38" s="55" t="s">
        <v>162</v>
      </c>
      <c r="I38" s="55" t="s">
        <v>162</v>
      </c>
      <c r="J38" s="20" t="s">
        <v>162</v>
      </c>
      <c r="K38" s="20" t="s">
        <v>162</v>
      </c>
      <c r="L38" s="20" t="s">
        <v>162</v>
      </c>
      <c r="M38" s="20" t="s">
        <v>162</v>
      </c>
      <c r="N38" s="20" t="s">
        <v>162</v>
      </c>
      <c r="O38" s="20" t="s">
        <v>162</v>
      </c>
      <c r="P38" s="20" t="s">
        <v>162</v>
      </c>
      <c r="Q38" s="20" t="s">
        <v>162</v>
      </c>
      <c r="R38" s="20" t="s">
        <v>162</v>
      </c>
      <c r="S38" s="20" t="s">
        <v>162</v>
      </c>
      <c r="T38" s="20" t="s">
        <v>162</v>
      </c>
      <c r="U38" s="20" t="s">
        <v>162</v>
      </c>
      <c r="V38" s="20" t="s">
        <v>162</v>
      </c>
      <c r="W38" s="20" t="s">
        <v>162</v>
      </c>
      <c r="X38" s="20" t="s">
        <v>162</v>
      </c>
    </row>
    <row r="39" spans="1:24" ht="15.75" x14ac:dyDescent="0.25">
      <c r="A39" s="4" t="s">
        <v>36</v>
      </c>
      <c r="B39" s="4"/>
      <c r="C39" s="2" t="s">
        <v>164</v>
      </c>
      <c r="D39" s="2"/>
      <c r="E39" s="2"/>
      <c r="F39" s="66" t="s">
        <v>162</v>
      </c>
      <c r="G39" s="66" t="s">
        <v>162</v>
      </c>
      <c r="H39" s="66" t="s">
        <v>162</v>
      </c>
      <c r="I39" s="66" t="s">
        <v>162</v>
      </c>
      <c r="J39" s="20">
        <v>63.472325042603465</v>
      </c>
      <c r="K39" s="20">
        <v>64.613207323380237</v>
      </c>
      <c r="L39" s="20">
        <v>57.736919821965571</v>
      </c>
      <c r="M39" s="20">
        <v>54.532729059912079</v>
      </c>
      <c r="N39" s="20">
        <v>54.799318316736205</v>
      </c>
      <c r="O39" s="20">
        <v>51.836551996832831</v>
      </c>
      <c r="P39" s="20">
        <v>50.39090675580497</v>
      </c>
      <c r="Q39" s="20">
        <v>44.347273063348567</v>
      </c>
      <c r="R39" s="20">
        <v>44.20735820919105</v>
      </c>
      <c r="S39" s="20">
        <v>43.90969956719605</v>
      </c>
      <c r="T39" s="20">
        <v>42.489480404081078</v>
      </c>
      <c r="U39" s="20">
        <v>41.420051227021318</v>
      </c>
      <c r="V39" s="20">
        <v>41.600131860750444</v>
      </c>
      <c r="W39" s="20">
        <v>39.498219982650582</v>
      </c>
      <c r="X39" s="20">
        <v>32.663808382636219</v>
      </c>
    </row>
    <row r="40" spans="1:24" ht="15.75" x14ac:dyDescent="0.25">
      <c r="A40" s="4" t="s">
        <v>37</v>
      </c>
      <c r="B40" s="4"/>
      <c r="C40" s="2" t="s">
        <v>166</v>
      </c>
      <c r="D40" s="2"/>
      <c r="E40" s="2"/>
      <c r="F40" s="66" t="s">
        <v>162</v>
      </c>
      <c r="G40" s="66" t="s">
        <v>162</v>
      </c>
      <c r="H40" s="66" t="s">
        <v>162</v>
      </c>
      <c r="I40" s="66" t="s">
        <v>162</v>
      </c>
      <c r="J40" s="20">
        <v>161.44739131243227</v>
      </c>
      <c r="K40" s="20">
        <v>162.64993712098217</v>
      </c>
      <c r="L40" s="20">
        <v>145.40774396128592</v>
      </c>
      <c r="M40" s="20">
        <v>137.51269217414759</v>
      </c>
      <c r="N40" s="20">
        <v>138.36840534979072</v>
      </c>
      <c r="O40" s="20">
        <v>130.52987443966137</v>
      </c>
      <c r="P40" s="20">
        <v>126.32975813066919</v>
      </c>
      <c r="Q40" s="20">
        <v>111.19763258951764</v>
      </c>
      <c r="R40" s="20">
        <v>110.25520120766626</v>
      </c>
      <c r="S40" s="20">
        <v>109.23076936142627</v>
      </c>
      <c r="T40" s="20">
        <v>105.50523148257571</v>
      </c>
      <c r="U40" s="20">
        <v>102.62103653621755</v>
      </c>
      <c r="V40" s="20">
        <v>103.36474898797377</v>
      </c>
      <c r="W40" s="20">
        <v>97.499907124099025</v>
      </c>
      <c r="X40" s="20">
        <v>86.146063501263768</v>
      </c>
    </row>
    <row r="41" spans="1:24" ht="15.75" x14ac:dyDescent="0.25">
      <c r="A41" s="4" t="s">
        <v>38</v>
      </c>
      <c r="B41" s="4"/>
      <c r="C41" s="2" t="s">
        <v>39</v>
      </c>
      <c r="D41" s="2"/>
      <c r="E41" s="2"/>
      <c r="F41" s="66" t="s">
        <v>162</v>
      </c>
      <c r="G41" s="66" t="s">
        <v>162</v>
      </c>
      <c r="H41" s="66" t="s">
        <v>162</v>
      </c>
      <c r="I41" s="66" t="s">
        <v>162</v>
      </c>
      <c r="J41" s="20">
        <v>107.66654500594798</v>
      </c>
      <c r="K41" s="20">
        <v>108.9036430405357</v>
      </c>
      <c r="L41" s="20">
        <v>96.175691122044967</v>
      </c>
      <c r="M41" s="20">
        <v>90.881486879501622</v>
      </c>
      <c r="N41" s="20">
        <v>91.241672622738719</v>
      </c>
      <c r="O41" s="20">
        <v>86.54970068016442</v>
      </c>
      <c r="P41" s="20">
        <v>83.781945699914061</v>
      </c>
      <c r="Q41" s="20">
        <v>73.996585538793198</v>
      </c>
      <c r="R41" s="20">
        <v>73.879158867648698</v>
      </c>
      <c r="S41" s="20">
        <v>73.12077570931541</v>
      </c>
      <c r="T41" s="20">
        <v>70.731757898941169</v>
      </c>
      <c r="U41" s="20">
        <v>68.703848941434387</v>
      </c>
      <c r="V41" s="20">
        <v>69.227992617585301</v>
      </c>
      <c r="W41" s="20">
        <v>64.795033378726259</v>
      </c>
      <c r="X41" s="20">
        <v>49.132931402102905</v>
      </c>
    </row>
    <row r="42" spans="1:24" ht="15.75" x14ac:dyDescent="0.25">
      <c r="A42" s="4" t="s">
        <v>40</v>
      </c>
      <c r="B42" s="4"/>
      <c r="C42" s="2" t="s">
        <v>41</v>
      </c>
      <c r="D42" s="2"/>
      <c r="E42" s="2"/>
      <c r="F42" s="66" t="s">
        <v>162</v>
      </c>
      <c r="G42" s="66" t="s">
        <v>162</v>
      </c>
      <c r="H42" s="66" t="s">
        <v>162</v>
      </c>
      <c r="I42" s="66" t="s">
        <v>162</v>
      </c>
      <c r="J42" s="20">
        <v>98.604377574872146</v>
      </c>
      <c r="K42" s="20">
        <v>99.465054409168133</v>
      </c>
      <c r="L42" s="20">
        <v>87.696917587623645</v>
      </c>
      <c r="M42" s="20">
        <v>82.102310946266087</v>
      </c>
      <c r="N42" s="20">
        <v>81.931160345574014</v>
      </c>
      <c r="O42" s="20">
        <v>77.333440819867263</v>
      </c>
      <c r="P42" s="20">
        <v>74.793023702879481</v>
      </c>
      <c r="Q42" s="20">
        <v>65.71820300532913</v>
      </c>
      <c r="R42" s="20">
        <v>65.379692627188561</v>
      </c>
      <c r="S42" s="20">
        <v>64.655648209833757</v>
      </c>
      <c r="T42" s="20">
        <v>62.671602991143779</v>
      </c>
      <c r="U42" s="20">
        <v>61.001305364354032</v>
      </c>
      <c r="V42" s="20">
        <v>61.562638615849849</v>
      </c>
      <c r="W42" s="20">
        <v>57.577152730737524</v>
      </c>
      <c r="X42" s="20">
        <v>45.860048977461418</v>
      </c>
    </row>
    <row r="43" spans="1:24" ht="15.75" x14ac:dyDescent="0.25">
      <c r="A43" s="4" t="s">
        <v>42</v>
      </c>
      <c r="B43" s="4"/>
      <c r="C43" s="2" t="s">
        <v>43</v>
      </c>
      <c r="D43" s="2"/>
      <c r="E43" s="2"/>
      <c r="F43" s="66" t="s">
        <v>162</v>
      </c>
      <c r="G43" s="66" t="s">
        <v>162</v>
      </c>
      <c r="H43" s="66" t="s">
        <v>162</v>
      </c>
      <c r="I43" s="66" t="s">
        <v>162</v>
      </c>
      <c r="J43" s="20">
        <v>111.56446799454227</v>
      </c>
      <c r="K43" s="20">
        <v>113.04729048587869</v>
      </c>
      <c r="L43" s="20">
        <v>98.37163582479225</v>
      </c>
      <c r="M43" s="20">
        <v>92.859923362839851</v>
      </c>
      <c r="N43" s="20">
        <v>93.049296948764393</v>
      </c>
      <c r="O43" s="20">
        <v>87.93753239589482</v>
      </c>
      <c r="P43" s="20">
        <v>85.408022570388667</v>
      </c>
      <c r="Q43" s="20">
        <v>75.369656022170531</v>
      </c>
      <c r="R43" s="20">
        <v>74.957756518582244</v>
      </c>
      <c r="S43" s="20">
        <v>74.332472884359177</v>
      </c>
      <c r="T43" s="20">
        <v>72.006873859385465</v>
      </c>
      <c r="U43" s="20">
        <v>70.334025512954426</v>
      </c>
      <c r="V43" s="20">
        <v>71.01628423267799</v>
      </c>
      <c r="W43" s="20">
        <v>67.788062852164757</v>
      </c>
      <c r="X43" s="20">
        <v>61.78497743190858</v>
      </c>
    </row>
    <row r="44" spans="1:24" ht="15.75" x14ac:dyDescent="0.25">
      <c r="A44" s="4" t="s">
        <v>44</v>
      </c>
      <c r="B44" s="4"/>
      <c r="C44" s="2" t="s">
        <v>167</v>
      </c>
      <c r="D44" s="2"/>
      <c r="E44" s="2"/>
      <c r="F44" s="66" t="s">
        <v>162</v>
      </c>
      <c r="G44" s="66" t="s">
        <v>162</v>
      </c>
      <c r="H44" s="66" t="s">
        <v>162</v>
      </c>
      <c r="I44" s="66" t="s">
        <v>162</v>
      </c>
      <c r="J44" s="20">
        <v>92.613986969069558</v>
      </c>
      <c r="K44" s="20">
        <v>94.100798080835091</v>
      </c>
      <c r="L44" s="20">
        <v>83.822408039262953</v>
      </c>
      <c r="M44" s="20">
        <v>79.629176735706523</v>
      </c>
      <c r="N44" s="20">
        <v>80.078427754202252</v>
      </c>
      <c r="O44" s="20">
        <v>76.071101683018313</v>
      </c>
      <c r="P44" s="20">
        <v>73.992479183694783</v>
      </c>
      <c r="Q44" s="20">
        <v>65.65463778816013</v>
      </c>
      <c r="R44" s="20">
        <v>65.458021388432343</v>
      </c>
      <c r="S44" s="20">
        <v>65.009301980960828</v>
      </c>
      <c r="T44" s="20">
        <v>62.604491192695981</v>
      </c>
      <c r="U44" s="20">
        <v>60.938102990671773</v>
      </c>
      <c r="V44" s="20">
        <v>61.464437746939709</v>
      </c>
      <c r="W44" s="20">
        <v>57.682801353017489</v>
      </c>
      <c r="X44" s="20">
        <v>49.815036708683493</v>
      </c>
    </row>
    <row r="45" spans="1:24" ht="15.75" x14ac:dyDescent="0.25">
      <c r="A45" s="4" t="s">
        <v>45</v>
      </c>
      <c r="B45" s="4"/>
      <c r="C45" s="2" t="s">
        <v>46</v>
      </c>
      <c r="D45" s="2"/>
      <c r="E45" s="2"/>
      <c r="F45" s="66" t="s">
        <v>162</v>
      </c>
      <c r="G45" s="66" t="s">
        <v>162</v>
      </c>
      <c r="H45" s="66" t="s">
        <v>162</v>
      </c>
      <c r="I45" s="66" t="s">
        <v>162</v>
      </c>
      <c r="J45" s="20">
        <v>107.05280880372247</v>
      </c>
      <c r="K45" s="20">
        <v>108.013089507666</v>
      </c>
      <c r="L45" s="20">
        <v>96.501660585581035</v>
      </c>
      <c r="M45" s="20">
        <v>90.725673532896167</v>
      </c>
      <c r="N45" s="20">
        <v>90.789396242229685</v>
      </c>
      <c r="O45" s="20">
        <v>85.275966517547857</v>
      </c>
      <c r="P45" s="20">
        <v>82.072223252179469</v>
      </c>
      <c r="Q45" s="20">
        <v>72.125310712774478</v>
      </c>
      <c r="R45" s="20">
        <v>71.595914413236869</v>
      </c>
      <c r="S45" s="20">
        <v>70.5622491493681</v>
      </c>
      <c r="T45" s="20">
        <v>67.632573743389443</v>
      </c>
      <c r="U45" s="20">
        <v>65.448740858766769</v>
      </c>
      <c r="V45" s="20">
        <v>65.485230078203571</v>
      </c>
      <c r="W45" s="20">
        <v>62.393808281964269</v>
      </c>
      <c r="X45" s="20">
        <v>60.527969403191548</v>
      </c>
    </row>
    <row r="46" spans="1:24" ht="15.75" x14ac:dyDescent="0.25">
      <c r="A46" s="4" t="s">
        <v>47</v>
      </c>
      <c r="B46" s="4"/>
      <c r="C46" s="2" t="s">
        <v>168</v>
      </c>
      <c r="D46" s="2"/>
      <c r="E46" s="2"/>
      <c r="F46" s="66" t="s">
        <v>162</v>
      </c>
      <c r="G46" s="66" t="s">
        <v>162</v>
      </c>
      <c r="H46" s="66" t="s">
        <v>162</v>
      </c>
      <c r="I46" s="66" t="s">
        <v>162</v>
      </c>
      <c r="J46" s="20">
        <v>133.89398295774743</v>
      </c>
      <c r="K46" s="20">
        <v>135.76932162627321</v>
      </c>
      <c r="L46" s="20">
        <v>119.79915159114924</v>
      </c>
      <c r="M46" s="20">
        <v>113.40237766253833</v>
      </c>
      <c r="N46" s="20">
        <v>114.45012525755119</v>
      </c>
      <c r="O46" s="20">
        <v>108.50236981784673</v>
      </c>
      <c r="P46" s="20">
        <v>105.19578626545878</v>
      </c>
      <c r="Q46" s="20">
        <v>92.913823723334517</v>
      </c>
      <c r="R46" s="20">
        <v>92.685264697321045</v>
      </c>
      <c r="S46" s="20">
        <v>91.842271376662865</v>
      </c>
      <c r="T46" s="20">
        <v>88.765412143748648</v>
      </c>
      <c r="U46" s="20">
        <v>86.27249867610459</v>
      </c>
      <c r="V46" s="20">
        <v>86.841864816639543</v>
      </c>
      <c r="W46" s="20">
        <v>81.340287701818212</v>
      </c>
      <c r="X46" s="20">
        <v>64.241046074336808</v>
      </c>
    </row>
    <row r="47" spans="1:24" ht="15.75" x14ac:dyDescent="0.25">
      <c r="A47" s="4" t="s">
        <v>48</v>
      </c>
      <c r="B47" s="4"/>
      <c r="C47" s="2" t="s">
        <v>169</v>
      </c>
      <c r="D47" s="2"/>
      <c r="E47" s="2"/>
      <c r="F47" s="66" t="s">
        <v>162</v>
      </c>
      <c r="G47" s="66" t="s">
        <v>162</v>
      </c>
      <c r="H47" s="66" t="s">
        <v>162</v>
      </c>
      <c r="I47" s="66" t="s">
        <v>162</v>
      </c>
      <c r="J47" s="20">
        <v>99.936773989454238</v>
      </c>
      <c r="K47" s="20">
        <v>101.85868877737883</v>
      </c>
      <c r="L47" s="20">
        <v>90.315041191354567</v>
      </c>
      <c r="M47" s="20">
        <v>85.375818378516783</v>
      </c>
      <c r="N47" s="20">
        <v>85.993406993228547</v>
      </c>
      <c r="O47" s="20">
        <v>81.269812670185189</v>
      </c>
      <c r="P47" s="20">
        <v>79.050216254631792</v>
      </c>
      <c r="Q47" s="20">
        <v>70.037746665469669</v>
      </c>
      <c r="R47" s="20">
        <v>69.839979788948725</v>
      </c>
      <c r="S47" s="20">
        <v>69.282389234806132</v>
      </c>
      <c r="T47" s="20">
        <v>67.343296249313426</v>
      </c>
      <c r="U47" s="20">
        <v>65.731520593577542</v>
      </c>
      <c r="V47" s="20">
        <v>66.311720465856226</v>
      </c>
      <c r="W47" s="20">
        <v>63.056927130917579</v>
      </c>
      <c r="X47" s="20">
        <v>52.110498783087209</v>
      </c>
    </row>
    <row r="48" spans="1:24" ht="15.75" x14ac:dyDescent="0.25">
      <c r="A48" s="10"/>
      <c r="B48" s="43"/>
      <c r="C48" s="2"/>
      <c r="D48" s="9"/>
      <c r="E48" s="9"/>
      <c r="F48" s="55" t="s">
        <v>162</v>
      </c>
      <c r="G48" s="55" t="s">
        <v>162</v>
      </c>
      <c r="H48" s="55" t="s">
        <v>162</v>
      </c>
      <c r="I48" s="55" t="s">
        <v>162</v>
      </c>
      <c r="J48" s="20" t="s">
        <v>162</v>
      </c>
      <c r="K48" s="20" t="s">
        <v>162</v>
      </c>
      <c r="L48" s="20" t="s">
        <v>162</v>
      </c>
      <c r="M48" s="20" t="s">
        <v>162</v>
      </c>
      <c r="N48" s="20" t="s">
        <v>162</v>
      </c>
      <c r="O48" s="20" t="s">
        <v>162</v>
      </c>
      <c r="P48" s="20" t="s">
        <v>162</v>
      </c>
      <c r="Q48" s="20" t="s">
        <v>162</v>
      </c>
      <c r="R48" s="20" t="s">
        <v>162</v>
      </c>
      <c r="S48" s="20" t="s">
        <v>162</v>
      </c>
      <c r="T48" s="20" t="s">
        <v>162</v>
      </c>
      <c r="U48" s="20" t="s">
        <v>162</v>
      </c>
      <c r="V48" s="20" t="s">
        <v>162</v>
      </c>
      <c r="W48" s="20" t="s">
        <v>162</v>
      </c>
      <c r="X48" s="20" t="s">
        <v>162</v>
      </c>
    </row>
    <row r="49" spans="1:24" ht="15.75" x14ac:dyDescent="0.25">
      <c r="A49" s="4">
        <v>924</v>
      </c>
      <c r="B49" s="1"/>
      <c r="C49" s="2" t="s">
        <v>49</v>
      </c>
      <c r="D49" s="2"/>
      <c r="E49" s="2"/>
      <c r="F49" s="56" t="s">
        <v>162</v>
      </c>
      <c r="G49" s="56" t="s">
        <v>162</v>
      </c>
      <c r="H49" s="56" t="s">
        <v>162</v>
      </c>
      <c r="I49" s="56" t="s">
        <v>162</v>
      </c>
      <c r="J49" s="20">
        <v>75.332063501972414</v>
      </c>
      <c r="K49" s="20">
        <v>76.320862138705934</v>
      </c>
      <c r="L49" s="20">
        <v>67.745882777446681</v>
      </c>
      <c r="M49" s="20">
        <v>64.018791782100138</v>
      </c>
      <c r="N49" s="20">
        <v>64.210993682828615</v>
      </c>
      <c r="O49" s="20">
        <v>60.638747145363524</v>
      </c>
      <c r="P49" s="20">
        <v>58.582610445017046</v>
      </c>
      <c r="Q49" s="20">
        <v>51.355405361238816</v>
      </c>
      <c r="R49" s="20">
        <v>51.075097989624787</v>
      </c>
      <c r="S49" s="20">
        <v>50.533825416309483</v>
      </c>
      <c r="T49" s="20">
        <v>48.86095243769882</v>
      </c>
      <c r="U49" s="20">
        <v>47.489985565798492</v>
      </c>
      <c r="V49" s="20">
        <v>47.963002234968727</v>
      </c>
      <c r="W49" s="20">
        <v>45.097144703879557</v>
      </c>
      <c r="X49" s="20">
        <v>39.054372654044428</v>
      </c>
    </row>
    <row r="50" spans="1:24" ht="15.75" x14ac:dyDescent="0.25">
      <c r="A50" s="4">
        <v>923</v>
      </c>
      <c r="B50" s="1"/>
      <c r="C50" s="2" t="s">
        <v>50</v>
      </c>
      <c r="D50" s="2"/>
      <c r="E50" s="2"/>
      <c r="F50" s="56" t="s">
        <v>162</v>
      </c>
      <c r="G50" s="56" t="s">
        <v>162</v>
      </c>
      <c r="H50" s="56" t="s">
        <v>162</v>
      </c>
      <c r="I50" s="56" t="s">
        <v>162</v>
      </c>
      <c r="J50" s="20">
        <v>130.86399962344001</v>
      </c>
      <c r="K50" s="20">
        <v>131.78697781041188</v>
      </c>
      <c r="L50" s="20">
        <v>116.90503062185037</v>
      </c>
      <c r="M50" s="20">
        <v>110.57024817821106</v>
      </c>
      <c r="N50" s="20">
        <v>111.45483671769775</v>
      </c>
      <c r="O50" s="20">
        <v>105.61454561157915</v>
      </c>
      <c r="P50" s="20">
        <v>102.31912396468334</v>
      </c>
      <c r="Q50" s="20">
        <v>90.436263553985185</v>
      </c>
      <c r="R50" s="20">
        <v>90.126104769098546</v>
      </c>
      <c r="S50" s="20">
        <v>89.240013711149558</v>
      </c>
      <c r="T50" s="20">
        <v>86.178166518419076</v>
      </c>
      <c r="U50" s="20">
        <v>83.852674173048584</v>
      </c>
      <c r="V50" s="20">
        <v>83.738974974515926</v>
      </c>
      <c r="W50" s="20">
        <v>75.739261074897399</v>
      </c>
      <c r="X50" s="20">
        <v>63.736035939029058</v>
      </c>
    </row>
    <row r="51" spans="1:24" ht="15.75" x14ac:dyDescent="0.25">
      <c r="A51" s="73"/>
      <c r="B51" s="73"/>
      <c r="C51" s="69" t="s">
        <v>51</v>
      </c>
      <c r="D51" s="69"/>
      <c r="E51" s="69"/>
      <c r="F51" s="70"/>
      <c r="G51" s="70"/>
      <c r="H51" s="70"/>
      <c r="I51" s="70"/>
      <c r="J51" s="71"/>
      <c r="K51" s="71"/>
      <c r="L51" s="71"/>
      <c r="M51" s="71"/>
      <c r="N51" s="71"/>
      <c r="O51" s="71"/>
      <c r="P51" s="71"/>
      <c r="Q51" s="71"/>
      <c r="R51" s="71"/>
      <c r="S51" s="71"/>
      <c r="T51" s="71"/>
      <c r="U51" s="71"/>
      <c r="V51" s="71"/>
      <c r="W51" s="71"/>
      <c r="X51" s="71"/>
    </row>
  </sheetData>
  <mergeCells count="1">
    <mergeCell ref="A26:E26"/>
  </mergeCells>
  <conditionalFormatting sqref="F6:V6">
    <cfRule type="cellIs" dxfId="81" priority="12" stopIfTrue="1" operator="equal">
      <formula>TRUE</formula>
    </cfRule>
    <cfRule type="cellIs" dxfId="80" priority="13" stopIfTrue="1" operator="equal">
      <formula>FALSE</formula>
    </cfRule>
  </conditionalFormatting>
  <conditionalFormatting sqref="L4:X4">
    <cfRule type="cellIs" dxfId="79" priority="16" stopIfTrue="1" operator="equal">
      <formula>TRUE</formula>
    </cfRule>
    <cfRule type="cellIs" dxfId="78" priority="17" stopIfTrue="1" operator="notEqual">
      <formula>TRUE</formula>
    </cfRule>
  </conditionalFormatting>
  <conditionalFormatting sqref="F2:X2">
    <cfRule type="cellIs" dxfId="77" priority="18" stopIfTrue="1" operator="equal">
      <formula>FALSE</formula>
    </cfRule>
  </conditionalFormatting>
  <conditionalFormatting sqref="W6:X6">
    <cfRule type="cellIs" dxfId="76" priority="10" stopIfTrue="1" operator="equal">
      <formula>TRUE</formula>
    </cfRule>
    <cfRule type="cellIs" dxfId="75" priority="11" stopIfTrue="1" operator="equal">
      <formula>FALSE</formula>
    </cfRule>
  </conditionalFormatting>
  <conditionalFormatting sqref="L30:X30">
    <cfRule type="cellIs" dxfId="74" priority="7" stopIfTrue="1" operator="equal">
      <formula>TRUE</formula>
    </cfRule>
    <cfRule type="cellIs" dxfId="73" priority="8" stopIfTrue="1" operator="notEqual">
      <formula>TRUE</formula>
    </cfRule>
  </conditionalFormatting>
  <conditionalFormatting sqref="F28:X28">
    <cfRule type="cellIs" dxfId="72" priority="9" stopIfTrue="1" operator="equal">
      <formula>FALSE</formula>
    </cfRule>
  </conditionalFormatting>
  <conditionalFormatting sqref="F32:X32">
    <cfRule type="cellIs" dxfId="71" priority="1" stopIfTrue="1" operator="equal">
      <formula>TRUE</formula>
    </cfRule>
    <cfRule type="cellIs" dxfId="70" priority="2" stopIfTrue="1" operator="equal">
      <formula>FALSE</formula>
    </cfRule>
  </conditionalFormatting>
  <hyperlinks>
    <hyperlink ref="C13" display="NORTH EAST"/>
    <hyperlink ref="C14" display="NORTH WEST "/>
    <hyperlink ref="C15" display="YORKSHIRE AND THE HUMBER"/>
    <hyperlink ref="C16" display="EAST MIDLANDS"/>
    <hyperlink ref="C17" display="WEST MIDLANDS"/>
    <hyperlink ref="C18" display="EAST"/>
    <hyperlink ref="C19" display="LONDON"/>
    <hyperlink ref="C20" display="SOUTH EAST"/>
    <hyperlink ref="C21" display="SOUTH WEST"/>
    <hyperlink ref="C23" display="WALES"/>
    <hyperlink ref="C24" display="SCOTLAND"/>
    <hyperlink ref="C39" display="NORTH EAST"/>
    <hyperlink ref="C40" display="NORTH WEST "/>
    <hyperlink ref="C41" display="YORKSHIRE AND THE HUMBER"/>
    <hyperlink ref="C42" display="EAST MIDLANDS"/>
    <hyperlink ref="C43" display="WEST MIDLANDS"/>
    <hyperlink ref="C44" display="EAST"/>
    <hyperlink ref="C45" display="LONDON"/>
    <hyperlink ref="C46" display="SOUTH EAST"/>
    <hyperlink ref="C47" display="SOUTH WEST"/>
    <hyperlink ref="C49" display="WALES"/>
    <hyperlink ref="C50" display="SCOTLAND"/>
  </hyperlink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G1" sqref="G1"/>
    </sheetView>
  </sheetViews>
  <sheetFormatPr defaultRowHeight="15" x14ac:dyDescent="0.2"/>
  <cols>
    <col min="1" max="4" width="8.88671875" style="30"/>
    <col min="5" max="5" width="23.6640625" style="30" customWidth="1"/>
    <col min="6" max="9" width="8.88671875" style="30" customWidth="1"/>
    <col min="10" max="16384" width="8.88671875" style="30"/>
  </cols>
  <sheetData>
    <row r="1" spans="1:24" s="2" customFormat="1" ht="39" customHeight="1" x14ac:dyDescent="0.25">
      <c r="A1" s="17" t="s">
        <v>93</v>
      </c>
      <c r="B1" s="17"/>
      <c r="C1" s="17"/>
      <c r="D1" s="17"/>
      <c r="E1" s="17"/>
      <c r="G1" s="4"/>
      <c r="H1" s="4"/>
    </row>
    <row r="2" spans="1:24" s="5" customFormat="1" ht="31.5" customHeight="1" x14ac:dyDescent="0.2">
      <c r="A2" s="79" t="s">
        <v>2</v>
      </c>
      <c r="B2" s="8"/>
      <c r="C2" s="9"/>
      <c r="D2" s="9"/>
      <c r="E2" s="9"/>
      <c r="F2" s="9"/>
      <c r="G2" s="9"/>
      <c r="H2" s="9"/>
      <c r="I2" s="9"/>
      <c r="J2" s="9"/>
      <c r="K2" s="9"/>
      <c r="L2" s="9"/>
      <c r="M2" s="9"/>
      <c r="N2" s="9"/>
      <c r="O2" s="9"/>
      <c r="P2" s="9"/>
      <c r="Q2" s="9"/>
      <c r="R2" s="9"/>
      <c r="S2" s="9"/>
      <c r="T2" s="9"/>
      <c r="U2" s="9"/>
      <c r="V2" s="9"/>
      <c r="W2" s="9"/>
      <c r="X2" s="9"/>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53"/>
      <c r="G5" s="53"/>
      <c r="H5" s="53"/>
      <c r="I5" s="53"/>
      <c r="J5" s="20">
        <f t="shared" ref="J5:X5" si="0">SUM(J11,J23:J24,J7)</f>
        <v>163.05200000000002</v>
      </c>
      <c r="K5" s="20">
        <f t="shared" si="0"/>
        <v>165.48700000000002</v>
      </c>
      <c r="L5" s="20">
        <f t="shared" si="0"/>
        <v>162.65124892159449</v>
      </c>
      <c r="M5" s="20">
        <f t="shared" si="0"/>
        <v>169.90298870138358</v>
      </c>
      <c r="N5" s="20">
        <f t="shared" si="0"/>
        <v>124.28300000000004</v>
      </c>
      <c r="O5" s="20">
        <f t="shared" si="0"/>
        <v>128.26055663881274</v>
      </c>
      <c r="P5" s="20">
        <f t="shared" si="0"/>
        <v>135.16607401724019</v>
      </c>
      <c r="Q5" s="20">
        <f t="shared" si="0"/>
        <v>200.75442016647554</v>
      </c>
      <c r="R5" s="20">
        <f t="shared" si="0"/>
        <v>175.53506304142499</v>
      </c>
      <c r="S5" s="20">
        <f t="shared" si="0"/>
        <v>183.23841614855522</v>
      </c>
      <c r="T5" s="20">
        <f t="shared" si="0"/>
        <v>169.98493378695881</v>
      </c>
      <c r="U5" s="20">
        <f t="shared" si="0"/>
        <v>169.32235473338639</v>
      </c>
      <c r="V5" s="20">
        <f t="shared" si="0"/>
        <v>159.46672221701033</v>
      </c>
      <c r="W5" s="20">
        <f t="shared" si="0"/>
        <v>162.89568151592806</v>
      </c>
      <c r="X5" s="20">
        <f t="shared" si="0"/>
        <v>135.8619528252332</v>
      </c>
    </row>
    <row r="6" spans="1:24" s="5" customFormat="1" ht="15.75" x14ac:dyDescent="0.25">
      <c r="A6" s="94"/>
      <c r="B6" s="17"/>
      <c r="C6" s="18"/>
      <c r="D6" s="18"/>
      <c r="E6" s="18"/>
      <c r="F6" s="56"/>
      <c r="G6" s="56"/>
      <c r="H6" s="56"/>
      <c r="I6" s="56"/>
      <c r="J6" s="64"/>
      <c r="K6" s="64"/>
      <c r="L6" s="64"/>
      <c r="M6" s="64"/>
      <c r="N6" s="64"/>
      <c r="O6" s="64"/>
      <c r="P6" s="64"/>
      <c r="Q6" s="64"/>
      <c r="R6" s="64"/>
      <c r="S6" s="64"/>
      <c r="T6" s="64"/>
      <c r="U6" s="64"/>
      <c r="V6" s="64"/>
      <c r="W6" s="64"/>
      <c r="X6" s="64"/>
    </row>
    <row r="7" spans="1:24" s="5" customFormat="1" ht="15.75" x14ac:dyDescent="0.25">
      <c r="A7" s="4"/>
      <c r="B7" s="4"/>
      <c r="C7" s="2" t="s">
        <v>33</v>
      </c>
      <c r="D7" s="2"/>
      <c r="E7" s="2"/>
      <c r="F7" s="65"/>
      <c r="G7" s="65"/>
      <c r="H7" s="65"/>
      <c r="I7" s="65"/>
      <c r="J7" s="23">
        <f>'2000-01'!$AJ7</f>
        <v>0.50307901058261162</v>
      </c>
      <c r="K7" s="23">
        <f>'2001-02'!$AJ7</f>
        <v>0.41773810628147795</v>
      </c>
      <c r="L7" s="23">
        <f>'2002-03'!$AJ7</f>
        <v>0.27789502205623151</v>
      </c>
      <c r="M7" s="23">
        <f>'2003-04'!$AJ7</f>
        <v>0.24661140574230297</v>
      </c>
      <c r="N7" s="23">
        <f>'2004-05'!$AJ7</f>
        <v>0.19962190963654858</v>
      </c>
      <c r="O7" s="23">
        <f>'2005-06'!$AJ7</f>
        <v>0.18176561486244783</v>
      </c>
      <c r="P7" s="23">
        <f>'2006-07'!$AJ7</f>
        <v>0.20753757517303537</v>
      </c>
      <c r="Q7" s="23">
        <f>'2007-08'!$AJ7</f>
        <v>0.33245494442678186</v>
      </c>
      <c r="R7" s="23">
        <f>'2008-09'!$AJ7</f>
        <v>0.29623613889707762</v>
      </c>
      <c r="S7" s="23">
        <f>'2009-10'!$AJ7</f>
        <v>0.26965066376428848</v>
      </c>
      <c r="T7" s="23">
        <f>'2010-11'!$AJ7</f>
        <v>0.24888347079905554</v>
      </c>
      <c r="U7" s="23">
        <f>'2011-12'!$AJ7</f>
        <v>0.27678713538709104</v>
      </c>
      <c r="V7" s="23">
        <f>'2012-13'!$AJ7</f>
        <v>0.27918911387874318</v>
      </c>
      <c r="W7" s="23">
        <f>'2013-14'!$AJ7</f>
        <v>0.26961961291479897</v>
      </c>
      <c r="X7" s="23">
        <f>'2014-15'!$AJ7</f>
        <v>0.26582373088901701</v>
      </c>
    </row>
    <row r="8" spans="1:24" s="5" customFormat="1" ht="15.75" x14ac:dyDescent="0.25">
      <c r="A8" s="8"/>
      <c r="B8" s="25"/>
      <c r="C8" s="18"/>
      <c r="D8" s="26"/>
      <c r="E8" s="26"/>
      <c r="F8" s="55"/>
      <c r="G8" s="55"/>
      <c r="H8" s="55"/>
      <c r="I8" s="55"/>
      <c r="J8" s="20"/>
      <c r="K8" s="20"/>
      <c r="L8" s="20"/>
      <c r="M8" s="20"/>
      <c r="N8" s="20"/>
      <c r="O8" s="20"/>
      <c r="P8" s="20"/>
      <c r="Q8" s="20"/>
      <c r="R8" s="20"/>
      <c r="S8" s="20"/>
      <c r="T8" s="20"/>
      <c r="U8" s="20"/>
      <c r="V8" s="20"/>
      <c r="W8" s="20"/>
      <c r="X8" s="20"/>
    </row>
    <row r="9" spans="1:24" s="5" customFormat="1" ht="15.75" x14ac:dyDescent="0.25">
      <c r="A9" s="94">
        <v>941</v>
      </c>
      <c r="B9" s="17"/>
      <c r="C9" s="18" t="s">
        <v>34</v>
      </c>
      <c r="D9" s="18"/>
      <c r="E9" s="18"/>
      <c r="F9" s="56"/>
      <c r="G9" s="56"/>
      <c r="H9" s="56"/>
      <c r="I9" s="56"/>
      <c r="J9" s="20">
        <f t="shared" ref="J9:X9" si="1">SUM(J11,J23)</f>
        <v>144.1499188474391</v>
      </c>
      <c r="K9" s="20">
        <f t="shared" si="1"/>
        <v>146.29520854156326</v>
      </c>
      <c r="L9" s="20">
        <f t="shared" si="1"/>
        <v>143.95025589293422</v>
      </c>
      <c r="M9" s="20">
        <f t="shared" si="1"/>
        <v>150.72304177742589</v>
      </c>
      <c r="N9" s="20">
        <f t="shared" si="1"/>
        <v>110.17597524933379</v>
      </c>
      <c r="O9" s="20">
        <f t="shared" si="1"/>
        <v>113.67339614832657</v>
      </c>
      <c r="P9" s="20">
        <f t="shared" si="1"/>
        <v>120.06804098631984</v>
      </c>
      <c r="Q9" s="20">
        <f t="shared" si="1"/>
        <v>178.61806982013778</v>
      </c>
      <c r="R9" s="20">
        <f t="shared" si="1"/>
        <v>156.31497630693875</v>
      </c>
      <c r="S9" s="20">
        <f t="shared" si="1"/>
        <v>163.24427292586807</v>
      </c>
      <c r="T9" s="20">
        <f t="shared" si="1"/>
        <v>151.66751635873493</v>
      </c>
      <c r="U9" s="20">
        <f t="shared" si="1"/>
        <v>151.28370542218511</v>
      </c>
      <c r="V9" s="20">
        <f t="shared" si="1"/>
        <v>142.54287540302235</v>
      </c>
      <c r="W9" s="20">
        <f t="shared" si="1"/>
        <v>145.63145468938879</v>
      </c>
      <c r="X9" s="20">
        <f t="shared" si="1"/>
        <v>121.50328974535026</v>
      </c>
    </row>
    <row r="10" spans="1:24" s="5" customFormat="1" ht="15.75" x14ac:dyDescent="0.25">
      <c r="A10" s="8"/>
      <c r="B10" s="25"/>
      <c r="C10" s="26"/>
      <c r="D10" s="26"/>
      <c r="E10" s="26"/>
      <c r="F10" s="55"/>
      <c r="G10" s="55"/>
      <c r="H10" s="55"/>
      <c r="I10" s="55"/>
      <c r="J10" s="20"/>
      <c r="K10" s="20"/>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56"/>
      <c r="G11" s="56"/>
      <c r="H11" s="56"/>
      <c r="I11" s="56"/>
      <c r="J11" s="20">
        <f t="shared" ref="J11:X11" si="2">SUM(J13:J21)</f>
        <v>130.19258818373311</v>
      </c>
      <c r="K11" s="20">
        <f t="shared" si="2"/>
        <v>132.25858435771264</v>
      </c>
      <c r="L11" s="20">
        <f t="shared" si="2"/>
        <v>130.08367290817603</v>
      </c>
      <c r="M11" s="20">
        <f t="shared" si="2"/>
        <v>136.18071195104852</v>
      </c>
      <c r="N11" s="20">
        <f t="shared" si="2"/>
        <v>99.647802217861255</v>
      </c>
      <c r="O11" s="20">
        <f t="shared" si="2"/>
        <v>103.03310633667127</v>
      </c>
      <c r="P11" s="20">
        <f t="shared" si="2"/>
        <v>108.92858707537113</v>
      </c>
      <c r="Q11" s="20">
        <f t="shared" si="2"/>
        <v>162.07126748586191</v>
      </c>
      <c r="R11" s="20">
        <f t="shared" si="2"/>
        <v>141.85888483669748</v>
      </c>
      <c r="S11" s="20">
        <f t="shared" si="2"/>
        <v>148.38138184758594</v>
      </c>
      <c r="T11" s="20">
        <f t="shared" si="2"/>
        <v>137.86944670079944</v>
      </c>
      <c r="U11" s="20">
        <f t="shared" si="2"/>
        <v>137.54716425017943</v>
      </c>
      <c r="V11" s="20">
        <f t="shared" si="2"/>
        <v>129.67436561821881</v>
      </c>
      <c r="W11" s="20">
        <f t="shared" si="2"/>
        <v>132.41957819347789</v>
      </c>
      <c r="X11" s="20">
        <f t="shared" si="2"/>
        <v>110.51267908748494</v>
      </c>
    </row>
    <row r="12" spans="1:24" s="5" customFormat="1" ht="15.75" x14ac:dyDescent="0.25">
      <c r="A12" s="10"/>
      <c r="B12" s="43"/>
      <c r="C12" s="25"/>
      <c r="D12" s="9"/>
      <c r="E12" s="9"/>
      <c r="F12" s="55"/>
      <c r="G12" s="55"/>
      <c r="H12" s="55"/>
      <c r="I12" s="55"/>
      <c r="J12" s="20"/>
      <c r="K12" s="20"/>
      <c r="L12" s="20"/>
      <c r="M12" s="20"/>
      <c r="N12" s="20"/>
      <c r="O12" s="20"/>
      <c r="P12" s="20"/>
      <c r="Q12" s="20"/>
      <c r="R12" s="20"/>
      <c r="S12" s="20"/>
      <c r="T12" s="20"/>
      <c r="U12" s="20"/>
      <c r="V12" s="20"/>
      <c r="W12" s="20"/>
      <c r="X12" s="20"/>
    </row>
    <row r="13" spans="1:24" s="5" customFormat="1" ht="15.75" x14ac:dyDescent="0.25">
      <c r="A13" s="4" t="s">
        <v>36</v>
      </c>
      <c r="B13" s="4"/>
      <c r="C13" s="2" t="s">
        <v>164</v>
      </c>
      <c r="D13" s="2"/>
      <c r="E13" s="2"/>
      <c r="F13" s="66"/>
      <c r="G13" s="66"/>
      <c r="H13" s="66"/>
      <c r="I13" s="66"/>
      <c r="J13" s="20">
        <v>10.569338406776836</v>
      </c>
      <c r="K13" s="20">
        <v>10.596804339467242</v>
      </c>
      <c r="L13" s="20">
        <v>10.232914527109685</v>
      </c>
      <c r="M13" s="20">
        <v>10.562099130393419</v>
      </c>
      <c r="N13" s="20">
        <v>7.6136097459358503</v>
      </c>
      <c r="O13" s="20">
        <v>7.7798604875085093</v>
      </c>
      <c r="P13" s="20">
        <v>8.1234624656492898</v>
      </c>
      <c r="Q13" s="20">
        <v>11.831375294304843</v>
      </c>
      <c r="R13" s="20">
        <v>10.399230475074248</v>
      </c>
      <c r="S13" s="20">
        <v>10.707271546133653</v>
      </c>
      <c r="T13" s="20">
        <v>9.8228883087961076</v>
      </c>
      <c r="U13" s="20">
        <v>9.7162909270836941</v>
      </c>
      <c r="V13" s="20">
        <v>9.1036169602149783</v>
      </c>
      <c r="W13" s="20">
        <v>9.2491810812366886</v>
      </c>
      <c r="X13" s="20">
        <v>7.2327401897895349</v>
      </c>
    </row>
    <row r="14" spans="1:24" s="5" customFormat="1" ht="15.75" x14ac:dyDescent="0.25">
      <c r="A14" s="4" t="s">
        <v>37</v>
      </c>
      <c r="B14" s="4"/>
      <c r="C14" s="2" t="s">
        <v>166</v>
      </c>
      <c r="D14" s="2"/>
      <c r="E14" s="2"/>
      <c r="F14" s="66"/>
      <c r="G14" s="66"/>
      <c r="H14" s="66"/>
      <c r="I14" s="66"/>
      <c r="J14" s="20">
        <v>23.734822146162013</v>
      </c>
      <c r="K14" s="20">
        <v>24.283396735505963</v>
      </c>
      <c r="L14" s="20">
        <v>24.008646602520599</v>
      </c>
      <c r="M14" s="20">
        <v>24.919266737472395</v>
      </c>
      <c r="N14" s="20">
        <v>18.14039630728977</v>
      </c>
      <c r="O14" s="20">
        <v>18.692204953782273</v>
      </c>
      <c r="P14" s="20">
        <v>19.704241888951952</v>
      </c>
      <c r="Q14" s="20">
        <v>28.992166036272017</v>
      </c>
      <c r="R14" s="20">
        <v>25.260100408885396</v>
      </c>
      <c r="S14" s="20">
        <v>26.339757749430508</v>
      </c>
      <c r="T14" s="20">
        <v>24.400017294302735</v>
      </c>
      <c r="U14" s="20">
        <v>24.322626206096846</v>
      </c>
      <c r="V14" s="20">
        <v>23.024080293011721</v>
      </c>
      <c r="W14" s="20">
        <v>23.653605740351274</v>
      </c>
      <c r="X14" s="20">
        <v>19.614194471148053</v>
      </c>
    </row>
    <row r="15" spans="1:24" s="5" customFormat="1" ht="15.75" x14ac:dyDescent="0.25">
      <c r="A15" s="4" t="s">
        <v>38</v>
      </c>
      <c r="B15" s="4"/>
      <c r="C15" s="2" t="s">
        <v>39</v>
      </c>
      <c r="D15" s="2"/>
      <c r="E15" s="2"/>
      <c r="F15" s="66"/>
      <c r="G15" s="66"/>
      <c r="H15" s="66"/>
      <c r="I15" s="66"/>
      <c r="J15" s="20">
        <v>15.712483491689586</v>
      </c>
      <c r="K15" s="20">
        <v>15.888584647849644</v>
      </c>
      <c r="L15" s="20">
        <v>15.655232201415894</v>
      </c>
      <c r="M15" s="20">
        <v>16.293328063909513</v>
      </c>
      <c r="N15" s="20">
        <v>11.885149518647896</v>
      </c>
      <c r="O15" s="20">
        <v>12.211808389516793</v>
      </c>
      <c r="P15" s="20">
        <v>12.89173757777808</v>
      </c>
      <c r="Q15" s="20">
        <v>19.12835455408144</v>
      </c>
      <c r="R15" s="20">
        <v>16.711087153030086</v>
      </c>
      <c r="S15" s="20">
        <v>17.450056945483141</v>
      </c>
      <c r="T15" s="20">
        <v>16.046169262850782</v>
      </c>
      <c r="U15" s="20">
        <v>15.837965387698517</v>
      </c>
      <c r="V15" s="20">
        <v>14.864400953108849</v>
      </c>
      <c r="W15" s="20">
        <v>14.977065244520233</v>
      </c>
      <c r="X15" s="20">
        <v>12.320337650136008</v>
      </c>
    </row>
    <row r="16" spans="1:24" s="5" customFormat="1" ht="15.75" x14ac:dyDescent="0.25">
      <c r="A16" s="4" t="s">
        <v>40</v>
      </c>
      <c r="B16" s="4"/>
      <c r="C16" s="2" t="s">
        <v>41</v>
      </c>
      <c r="D16" s="2"/>
      <c r="E16" s="2"/>
      <c r="F16" s="66"/>
      <c r="G16" s="66"/>
      <c r="H16" s="66"/>
      <c r="I16" s="66"/>
      <c r="J16" s="20">
        <v>11.455975184792193</v>
      </c>
      <c r="K16" s="20">
        <v>11.737842555944663</v>
      </c>
      <c r="L16" s="20">
        <v>11.574768886564767</v>
      </c>
      <c r="M16" s="20">
        <v>12.134898185700321</v>
      </c>
      <c r="N16" s="20">
        <v>8.9552213279295376</v>
      </c>
      <c r="O16" s="20">
        <v>9.2852029174404436</v>
      </c>
      <c r="P16" s="20">
        <v>9.8332362281677277</v>
      </c>
      <c r="Q16" s="20">
        <v>14.704797800219444</v>
      </c>
      <c r="R16" s="20">
        <v>12.877479109153178</v>
      </c>
      <c r="S16" s="20">
        <v>13.472556948998028</v>
      </c>
      <c r="T16" s="20">
        <v>12.432540325964171</v>
      </c>
      <c r="U16" s="20">
        <v>12.478447742334772</v>
      </c>
      <c r="V16" s="20">
        <v>11.815377535043512</v>
      </c>
      <c r="W16" s="20">
        <v>12.172675358814811</v>
      </c>
      <c r="X16" s="20">
        <v>10.17913063900861</v>
      </c>
    </row>
    <row r="17" spans="1:24" s="5" customFormat="1" ht="15.75" x14ac:dyDescent="0.25">
      <c r="A17" s="4" t="s">
        <v>42</v>
      </c>
      <c r="B17" s="4"/>
      <c r="C17" s="2" t="s">
        <v>43</v>
      </c>
      <c r="D17" s="2"/>
      <c r="E17" s="2"/>
      <c r="F17" s="66"/>
      <c r="G17" s="66"/>
      <c r="H17" s="66"/>
      <c r="I17" s="66"/>
      <c r="J17" s="20">
        <v>12.769894649004442</v>
      </c>
      <c r="K17" s="20">
        <v>13.027033358956414</v>
      </c>
      <c r="L17" s="20">
        <v>13.029808173000017</v>
      </c>
      <c r="M17" s="20">
        <v>13.824168638450915</v>
      </c>
      <c r="N17" s="20">
        <v>10.207746788903334</v>
      </c>
      <c r="O17" s="20">
        <v>10.551982690307284</v>
      </c>
      <c r="P17" s="20">
        <v>11.223321674705296</v>
      </c>
      <c r="Q17" s="20">
        <v>17.015817735208987</v>
      </c>
      <c r="R17" s="20">
        <v>15.038633754611508</v>
      </c>
      <c r="S17" s="20">
        <v>15.874572202789066</v>
      </c>
      <c r="T17" s="20">
        <v>14.860702728335699</v>
      </c>
      <c r="U17" s="20">
        <v>14.821435599318246</v>
      </c>
      <c r="V17" s="20">
        <v>13.980909577249578</v>
      </c>
      <c r="W17" s="20">
        <v>14.371230781535324</v>
      </c>
      <c r="X17" s="20">
        <v>12.173820621918836</v>
      </c>
    </row>
    <row r="18" spans="1:24" s="5" customFormat="1" ht="15.75" x14ac:dyDescent="0.25">
      <c r="A18" s="4" t="s">
        <v>44</v>
      </c>
      <c r="B18" s="4"/>
      <c r="C18" s="2" t="s">
        <v>167</v>
      </c>
      <c r="D18" s="2"/>
      <c r="E18" s="2"/>
      <c r="F18" s="66"/>
      <c r="G18" s="66"/>
      <c r="H18" s="66"/>
      <c r="I18" s="66"/>
      <c r="J18" s="20">
        <v>12.471572389973037</v>
      </c>
      <c r="K18" s="20">
        <v>12.707938356375577</v>
      </c>
      <c r="L18" s="20">
        <v>12.210871667643355</v>
      </c>
      <c r="M18" s="20">
        <v>12.950910795276945</v>
      </c>
      <c r="N18" s="20">
        <v>9.569729526839529</v>
      </c>
      <c r="O18" s="20">
        <v>9.8310046665135182</v>
      </c>
      <c r="P18" s="20">
        <v>10.411994078337028</v>
      </c>
      <c r="Q18" s="20">
        <v>15.699784319059431</v>
      </c>
      <c r="R18" s="20">
        <v>13.645246545305548</v>
      </c>
      <c r="S18" s="20">
        <v>14.33926646225429</v>
      </c>
      <c r="T18" s="20">
        <v>13.314080809001666</v>
      </c>
      <c r="U18" s="20">
        <v>13.417593617198889</v>
      </c>
      <c r="V18" s="20">
        <v>12.567198856611176</v>
      </c>
      <c r="W18" s="20">
        <v>12.943620104553105</v>
      </c>
      <c r="X18" s="20">
        <v>10.724420218660866</v>
      </c>
    </row>
    <row r="19" spans="1:24" s="5" customFormat="1" ht="15.75" x14ac:dyDescent="0.25">
      <c r="A19" s="4" t="s">
        <v>45</v>
      </c>
      <c r="B19" s="4"/>
      <c r="C19" s="2" t="s">
        <v>46</v>
      </c>
      <c r="D19" s="2"/>
      <c r="E19" s="2"/>
      <c r="F19" s="66"/>
      <c r="G19" s="66"/>
      <c r="H19" s="66"/>
      <c r="I19" s="66"/>
      <c r="J19" s="20">
        <v>12.858552669760762</v>
      </c>
      <c r="K19" s="20">
        <v>12.939504749434587</v>
      </c>
      <c r="L19" s="20">
        <v>12.635400083665832</v>
      </c>
      <c r="M19" s="20">
        <v>13.351200886796581</v>
      </c>
      <c r="N19" s="20">
        <v>9.8513508537842203</v>
      </c>
      <c r="O19" s="20">
        <v>10.167573996700483</v>
      </c>
      <c r="P19" s="20">
        <v>10.807536831649157</v>
      </c>
      <c r="Q19" s="20">
        <v>16.029662428584306</v>
      </c>
      <c r="R19" s="20">
        <v>13.966300120900275</v>
      </c>
      <c r="S19" s="20">
        <v>14.575587605326902</v>
      </c>
      <c r="T19" s="20">
        <v>13.456633819292403</v>
      </c>
      <c r="U19" s="20">
        <v>13.390774230385599</v>
      </c>
      <c r="V19" s="20">
        <v>12.636323670611326</v>
      </c>
      <c r="W19" s="20">
        <v>12.923778017657522</v>
      </c>
      <c r="X19" s="20">
        <v>11.094508504538572</v>
      </c>
    </row>
    <row r="20" spans="1:24" s="5" customFormat="1" ht="15.75" x14ac:dyDescent="0.25">
      <c r="A20" s="4" t="s">
        <v>47</v>
      </c>
      <c r="B20" s="4"/>
      <c r="C20" s="2" t="s">
        <v>168</v>
      </c>
      <c r="D20" s="2"/>
      <c r="E20" s="2"/>
      <c r="F20" s="66"/>
      <c r="G20" s="66"/>
      <c r="H20" s="66"/>
      <c r="I20" s="66"/>
      <c r="J20" s="20">
        <v>18.271395364917815</v>
      </c>
      <c r="K20" s="20">
        <v>18.40986475288403</v>
      </c>
      <c r="L20" s="20">
        <v>18.102406441598365</v>
      </c>
      <c r="M20" s="20">
        <v>18.747203008154891</v>
      </c>
      <c r="N20" s="20">
        <v>13.644418976177532</v>
      </c>
      <c r="O20" s="20">
        <v>14.224744089865752</v>
      </c>
      <c r="P20" s="20">
        <v>15.073141420392339</v>
      </c>
      <c r="Q20" s="20">
        <v>22.282365094131798</v>
      </c>
      <c r="R20" s="20">
        <v>19.420113798438461</v>
      </c>
      <c r="S20" s="20">
        <v>20.50188806955688</v>
      </c>
      <c r="T20" s="20">
        <v>19.463623222554766</v>
      </c>
      <c r="U20" s="20">
        <v>19.475252528634908</v>
      </c>
      <c r="V20" s="20">
        <v>18.335127595599371</v>
      </c>
      <c r="W20" s="20">
        <v>18.468442610155865</v>
      </c>
      <c r="X20" s="20">
        <v>15.708594563254067</v>
      </c>
    </row>
    <row r="21" spans="1:24" s="5" customFormat="1" ht="15.75" x14ac:dyDescent="0.25">
      <c r="A21" s="4" t="s">
        <v>48</v>
      </c>
      <c r="B21" s="4"/>
      <c r="C21" s="2" t="s">
        <v>169</v>
      </c>
      <c r="D21" s="2"/>
      <c r="E21" s="2"/>
      <c r="F21" s="66"/>
      <c r="G21" s="66"/>
      <c r="H21" s="66"/>
      <c r="I21" s="66"/>
      <c r="J21" s="20">
        <v>12.348553880656423</v>
      </c>
      <c r="K21" s="20">
        <v>12.667614861294487</v>
      </c>
      <c r="L21" s="20">
        <v>12.633624324657532</v>
      </c>
      <c r="M21" s="20">
        <v>13.397636504893534</v>
      </c>
      <c r="N21" s="20">
        <v>9.7801791723535789</v>
      </c>
      <c r="O21" s="20">
        <v>10.288724145036207</v>
      </c>
      <c r="P21" s="20">
        <v>10.859914909740246</v>
      </c>
      <c r="Q21" s="20">
        <v>16.386944223999638</v>
      </c>
      <c r="R21" s="20">
        <v>14.540693471298791</v>
      </c>
      <c r="S21" s="20">
        <v>15.120424317613473</v>
      </c>
      <c r="T21" s="20">
        <v>14.072790929701114</v>
      </c>
      <c r="U21" s="20">
        <v>14.08677801142794</v>
      </c>
      <c r="V21" s="20">
        <v>13.347330176768322</v>
      </c>
      <c r="W21" s="20">
        <v>13.659979254653068</v>
      </c>
      <c r="X21" s="20">
        <v>11.464932229030397</v>
      </c>
    </row>
    <row r="22" spans="1:24" s="5" customFormat="1" ht="15.75" x14ac:dyDescent="0.25">
      <c r="A22" s="10"/>
      <c r="B22" s="43"/>
      <c r="C22" s="2"/>
      <c r="D22" s="9"/>
      <c r="E22" s="9"/>
      <c r="F22" s="55"/>
      <c r="G22" s="55"/>
      <c r="H22" s="55"/>
      <c r="I22" s="55"/>
      <c r="J22" s="20"/>
      <c r="K22" s="20"/>
      <c r="L22" s="20"/>
      <c r="M22" s="20"/>
      <c r="N22" s="20"/>
      <c r="O22" s="20"/>
      <c r="P22" s="20"/>
      <c r="Q22" s="20"/>
      <c r="R22" s="20"/>
      <c r="S22" s="20"/>
      <c r="T22" s="20"/>
      <c r="U22" s="20"/>
      <c r="V22" s="20"/>
      <c r="W22" s="20"/>
      <c r="X22" s="20"/>
    </row>
    <row r="23" spans="1:24" s="5" customFormat="1" ht="15.75" x14ac:dyDescent="0.25">
      <c r="A23" s="4">
        <v>924</v>
      </c>
      <c r="B23" s="1"/>
      <c r="C23" s="2" t="s">
        <v>49</v>
      </c>
      <c r="D23" s="2"/>
      <c r="E23" s="2"/>
      <c r="F23" s="56"/>
      <c r="G23" s="56"/>
      <c r="H23" s="56"/>
      <c r="I23" s="56"/>
      <c r="J23" s="20">
        <v>13.957330663705985</v>
      </c>
      <c r="K23" s="20">
        <v>14.036624183850625</v>
      </c>
      <c r="L23" s="20">
        <v>13.8665829847582</v>
      </c>
      <c r="M23" s="20">
        <v>14.54232982637736</v>
      </c>
      <c r="N23" s="20">
        <v>10.528173031472532</v>
      </c>
      <c r="O23" s="20">
        <v>10.640289811655308</v>
      </c>
      <c r="P23" s="20">
        <v>11.139453910948722</v>
      </c>
      <c r="Q23" s="20">
        <v>16.54680233427586</v>
      </c>
      <c r="R23" s="20">
        <v>14.456091470241249</v>
      </c>
      <c r="S23" s="20">
        <v>14.862891078282141</v>
      </c>
      <c r="T23" s="20">
        <v>13.798069657935494</v>
      </c>
      <c r="U23" s="20">
        <v>13.736541172005662</v>
      </c>
      <c r="V23" s="20">
        <v>12.868509784803544</v>
      </c>
      <c r="W23" s="20">
        <v>13.211876495910904</v>
      </c>
      <c r="X23" s="20">
        <v>10.990610657865318</v>
      </c>
    </row>
    <row r="24" spans="1:24" s="5" customFormat="1" ht="15.75" x14ac:dyDescent="0.25">
      <c r="A24" s="4">
        <v>923</v>
      </c>
      <c r="B24" s="1"/>
      <c r="C24" s="2" t="s">
        <v>50</v>
      </c>
      <c r="D24" s="2"/>
      <c r="E24" s="2"/>
      <c r="F24" s="56"/>
      <c r="G24" s="56"/>
      <c r="H24" s="56"/>
      <c r="I24" s="56"/>
      <c r="J24" s="32">
        <v>18.399002141978329</v>
      </c>
      <c r="K24" s="32">
        <v>18.774053352155278</v>
      </c>
      <c r="L24" s="32">
        <v>18.423098006604011</v>
      </c>
      <c r="M24" s="32">
        <v>18.93333551821539</v>
      </c>
      <c r="N24" s="32">
        <v>13.907402841029713</v>
      </c>
      <c r="O24" s="32">
        <v>14.40539487562371</v>
      </c>
      <c r="P24" s="32">
        <v>14.890495455747319</v>
      </c>
      <c r="Q24" s="32">
        <v>21.803895401910975</v>
      </c>
      <c r="R24" s="32">
        <v>18.923850595589158</v>
      </c>
      <c r="S24" s="32">
        <v>19.724492558922854</v>
      </c>
      <c r="T24" s="32">
        <v>18.068533957424815</v>
      </c>
      <c r="U24" s="32">
        <v>17.761862175814212</v>
      </c>
      <c r="V24" s="32">
        <v>16.644657700109228</v>
      </c>
      <c r="W24" s="32">
        <v>16.994607213624477</v>
      </c>
      <c r="X24" s="32">
        <v>14.092839348993916</v>
      </c>
    </row>
    <row r="25" spans="1:24" s="5" customFormat="1" ht="15.75" x14ac:dyDescent="0.25">
      <c r="A25" s="73"/>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17" t="s">
        <v>93</v>
      </c>
      <c r="B26" s="17"/>
      <c r="C26" s="17"/>
      <c r="D26" s="17"/>
      <c r="E26" s="17"/>
      <c r="F26" s="2"/>
      <c r="G26" s="4"/>
      <c r="H26" s="4"/>
      <c r="I26" s="2"/>
      <c r="J26" s="2"/>
      <c r="K26" s="2"/>
      <c r="L26" s="2"/>
      <c r="M26" s="2"/>
      <c r="N26" s="2"/>
      <c r="O26" s="2"/>
      <c r="P26" s="2"/>
      <c r="Q26" s="2"/>
      <c r="R26" s="2"/>
      <c r="S26" s="2"/>
      <c r="T26" s="2"/>
      <c r="U26" s="2"/>
      <c r="V26" s="2"/>
      <c r="W26" s="2"/>
      <c r="X26" s="2"/>
    </row>
    <row r="27" spans="1:24" ht="30.75" customHeight="1" x14ac:dyDescent="0.2">
      <c r="A27" s="79" t="s">
        <v>129</v>
      </c>
      <c r="B27" s="8"/>
      <c r="C27" s="9"/>
      <c r="D27" s="9"/>
      <c r="E27" s="9"/>
      <c r="F27" s="9"/>
      <c r="G27" s="9"/>
      <c r="H27" s="9"/>
      <c r="I27" s="9"/>
      <c r="J27" s="9"/>
      <c r="K27" s="9"/>
      <c r="L27" s="9"/>
      <c r="M27" s="9"/>
      <c r="N27" s="9"/>
      <c r="O27" s="9"/>
      <c r="P27" s="9"/>
      <c r="Q27" s="9"/>
      <c r="R27" s="9"/>
      <c r="S27" s="9"/>
      <c r="T27" s="9"/>
      <c r="U27" s="9"/>
      <c r="V27" s="9"/>
      <c r="W27" s="9"/>
      <c r="X27" s="9"/>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
      <c r="A29" s="35"/>
      <c r="B29" s="35"/>
      <c r="C29" s="35"/>
      <c r="D29" s="35"/>
      <c r="E29" s="35"/>
      <c r="F29" s="35"/>
      <c r="G29" s="35"/>
      <c r="H29" s="35"/>
      <c r="I29" s="35"/>
      <c r="J29" s="35"/>
      <c r="K29" s="35"/>
      <c r="L29" s="52"/>
      <c r="M29" s="52"/>
      <c r="N29" s="52"/>
      <c r="O29" s="52"/>
      <c r="P29" s="52"/>
      <c r="Q29" s="52"/>
      <c r="R29" s="52"/>
      <c r="S29" s="52"/>
      <c r="T29" s="52"/>
      <c r="U29" s="52"/>
      <c r="V29" s="52"/>
      <c r="W29" s="52"/>
      <c r="X29" s="52"/>
    </row>
    <row r="30" spans="1:24" ht="15.75" x14ac:dyDescent="0.25">
      <c r="A30" s="94">
        <v>925</v>
      </c>
      <c r="B30" s="17"/>
      <c r="C30" s="18" t="s">
        <v>32</v>
      </c>
      <c r="D30" s="18"/>
      <c r="E30" s="18"/>
      <c r="F30" s="53" t="s">
        <v>162</v>
      </c>
      <c r="G30" s="53" t="s">
        <v>162</v>
      </c>
      <c r="H30" s="53" t="s">
        <v>162</v>
      </c>
      <c r="I30" s="53" t="s">
        <v>162</v>
      </c>
      <c r="J30" s="20">
        <v>227.01053153947953</v>
      </c>
      <c r="K30" s="20">
        <v>226.95924990494814</v>
      </c>
      <c r="L30" s="20">
        <v>217.35037629436962</v>
      </c>
      <c r="M30" s="20">
        <v>222.51010566304566</v>
      </c>
      <c r="N30" s="20">
        <v>157.78893316405421</v>
      </c>
      <c r="O30" s="20">
        <v>158.41413904640888</v>
      </c>
      <c r="P30" s="20">
        <v>162.53659248191801</v>
      </c>
      <c r="Q30" s="20">
        <v>234.54246890473141</v>
      </c>
      <c r="R30" s="20">
        <v>200.05688746540199</v>
      </c>
      <c r="S30" s="20">
        <v>203.57360529533364</v>
      </c>
      <c r="T30" s="20">
        <v>183.76356205896408</v>
      </c>
      <c r="U30" s="20">
        <v>179.82899744552546</v>
      </c>
      <c r="V30" s="20">
        <v>166.67155394496805</v>
      </c>
      <c r="W30" s="20">
        <v>166.816699786149</v>
      </c>
      <c r="X30" s="20">
        <v>137.22057235348552</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65" t="s">
        <v>162</v>
      </c>
      <c r="G32" s="65" t="s">
        <v>162</v>
      </c>
      <c r="H32" s="65" t="s">
        <v>162</v>
      </c>
      <c r="I32" s="65" t="s">
        <v>162</v>
      </c>
      <c r="J32" s="23">
        <v>0.70041602432790828</v>
      </c>
      <c r="K32" s="23">
        <v>0.57291223635909605</v>
      </c>
      <c r="L32" s="23">
        <v>0.37135028482547944</v>
      </c>
      <c r="M32" s="23">
        <v>0.32296977450983005</v>
      </c>
      <c r="N32" s="23">
        <v>0.25343874993138421</v>
      </c>
      <c r="O32" s="23">
        <v>0.22449803853387013</v>
      </c>
      <c r="P32" s="23">
        <v>0.24956299519569208</v>
      </c>
      <c r="Q32" s="23">
        <v>0.38840889979300136</v>
      </c>
      <c r="R32" s="23">
        <v>0.33761961214855379</v>
      </c>
      <c r="S32" s="23">
        <v>0.29957559635460107</v>
      </c>
      <c r="T32" s="23">
        <v>0.2690574518148352</v>
      </c>
      <c r="U32" s="23">
        <v>0.29396208870856888</v>
      </c>
      <c r="V32" s="23">
        <v>0.2918030972716959</v>
      </c>
      <c r="W32" s="23">
        <v>0.27610955432030798</v>
      </c>
      <c r="X32" s="23">
        <v>0.26848196819790721</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t="s">
        <v>162</v>
      </c>
      <c r="G34" s="56" t="s">
        <v>162</v>
      </c>
      <c r="H34" s="56" t="s">
        <v>162</v>
      </c>
      <c r="I34" s="56" t="s">
        <v>162</v>
      </c>
      <c r="J34" s="20">
        <v>200.69394854972637</v>
      </c>
      <c r="K34" s="20">
        <v>200.63842353345672</v>
      </c>
      <c r="L34" s="20">
        <v>192.36029537702572</v>
      </c>
      <c r="M34" s="20">
        <v>197.39146561273864</v>
      </c>
      <c r="N34" s="20">
        <v>139.87874121884423</v>
      </c>
      <c r="O34" s="20">
        <v>140.39759108506246</v>
      </c>
      <c r="P34" s="20">
        <v>144.38127606936735</v>
      </c>
      <c r="Q34" s="20">
        <v>208.68045172740216</v>
      </c>
      <c r="R34" s="20">
        <v>178.15180102686543</v>
      </c>
      <c r="S34" s="20">
        <v>181.3605786484878</v>
      </c>
      <c r="T34" s="20">
        <v>163.96137253933261</v>
      </c>
      <c r="U34" s="20">
        <v>160.67102963901507</v>
      </c>
      <c r="V34" s="20">
        <v>148.98307444279712</v>
      </c>
      <c r="W34" s="20">
        <v>149.13691038497217</v>
      </c>
      <c r="X34" s="20">
        <v>122.71832264280376</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t="s">
        <v>162</v>
      </c>
      <c r="G36" s="56" t="s">
        <v>162</v>
      </c>
      <c r="H36" s="56" t="s">
        <v>162</v>
      </c>
      <c r="I36" s="56" t="s">
        <v>162</v>
      </c>
      <c r="J36" s="20">
        <v>181.26173641592749</v>
      </c>
      <c r="K36" s="20">
        <v>181.38771685580596</v>
      </c>
      <c r="L36" s="20">
        <v>173.83042210745654</v>
      </c>
      <c r="M36" s="20">
        <v>178.34638953146228</v>
      </c>
      <c r="N36" s="20">
        <v>126.51223742667138</v>
      </c>
      <c r="O36" s="20">
        <v>127.25580849897642</v>
      </c>
      <c r="P36" s="20">
        <v>130.98613313901899</v>
      </c>
      <c r="Q36" s="20">
        <v>189.3487335578028</v>
      </c>
      <c r="R36" s="20">
        <v>161.67622848687029</v>
      </c>
      <c r="S36" s="20">
        <v>164.84825341934618</v>
      </c>
      <c r="T36" s="20">
        <v>149.04485980263459</v>
      </c>
      <c r="U36" s="20">
        <v>146.08212062448735</v>
      </c>
      <c r="V36" s="20">
        <v>135.53315528116502</v>
      </c>
      <c r="W36" s="20">
        <v>135.60701435261763</v>
      </c>
      <c r="X36" s="20">
        <v>111.61780587835979</v>
      </c>
    </row>
    <row r="37" spans="1:24" ht="15.75" x14ac:dyDescent="0.25">
      <c r="A37" s="10"/>
      <c r="B37" s="43"/>
      <c r="C37" s="25"/>
      <c r="D37" s="9"/>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2" t="s">
        <v>164</v>
      </c>
      <c r="D38" s="2"/>
      <c r="E38" s="2"/>
      <c r="F38" s="66" t="s">
        <v>162</v>
      </c>
      <c r="G38" s="66" t="s">
        <v>162</v>
      </c>
      <c r="H38" s="66" t="s">
        <v>162</v>
      </c>
      <c r="I38" s="66" t="s">
        <v>162</v>
      </c>
      <c r="J38" s="20">
        <v>14.715251145297481</v>
      </c>
      <c r="K38" s="20">
        <v>14.533122023331043</v>
      </c>
      <c r="L38" s="20">
        <v>13.674213003599776</v>
      </c>
      <c r="M38" s="20">
        <v>13.8324452765101</v>
      </c>
      <c r="N38" s="20">
        <v>9.666192152898331</v>
      </c>
      <c r="O38" s="20">
        <v>9.6088769090597292</v>
      </c>
      <c r="P38" s="20">
        <v>9.7684268624461641</v>
      </c>
      <c r="Q38" s="20">
        <v>13.822659395312773</v>
      </c>
      <c r="R38" s="20">
        <v>11.851977860330614</v>
      </c>
      <c r="S38" s="20">
        <v>11.895528881647973</v>
      </c>
      <c r="T38" s="20">
        <v>10.619111383094896</v>
      </c>
      <c r="U38" s="20">
        <v>10.319197716437113</v>
      </c>
      <c r="V38" s="20">
        <v>9.514925522918567</v>
      </c>
      <c r="W38" s="20">
        <v>9.4718156389279251</v>
      </c>
      <c r="X38" s="20">
        <v>7.3050675916874299</v>
      </c>
    </row>
    <row r="39" spans="1:24" ht="15.75" x14ac:dyDescent="0.25">
      <c r="A39" s="4" t="s">
        <v>37</v>
      </c>
      <c r="B39" s="4"/>
      <c r="C39" s="2" t="s">
        <v>166</v>
      </c>
      <c r="D39" s="2"/>
      <c r="E39" s="2"/>
      <c r="F39" s="66" t="s">
        <v>162</v>
      </c>
      <c r="G39" s="66" t="s">
        <v>162</v>
      </c>
      <c r="H39" s="66" t="s">
        <v>162</v>
      </c>
      <c r="I39" s="66" t="s">
        <v>162</v>
      </c>
      <c r="J39" s="20">
        <v>33.045007674823054</v>
      </c>
      <c r="K39" s="20">
        <v>33.303773155804983</v>
      </c>
      <c r="L39" s="20">
        <v>32.082682475385418</v>
      </c>
      <c r="M39" s="20">
        <v>32.635027301055644</v>
      </c>
      <c r="N39" s="20">
        <v>23.03093569112751</v>
      </c>
      <c r="O39" s="20">
        <v>23.086673192687368</v>
      </c>
      <c r="P39" s="20">
        <v>23.694261724737437</v>
      </c>
      <c r="Q39" s="20">
        <v>33.871703524158171</v>
      </c>
      <c r="R39" s="20">
        <v>28.788875437795362</v>
      </c>
      <c r="S39" s="20">
        <v>29.262856339634162</v>
      </c>
      <c r="T39" s="20">
        <v>26.377832390257378</v>
      </c>
      <c r="U39" s="20">
        <v>25.831872541412437</v>
      </c>
      <c r="V39" s="20">
        <v>24.064326319868616</v>
      </c>
      <c r="W39" s="20">
        <v>24.222965341547649</v>
      </c>
      <c r="X39" s="20">
        <v>19.810336415859535</v>
      </c>
    </row>
    <row r="40" spans="1:24" ht="15.75" x14ac:dyDescent="0.25">
      <c r="A40" s="4" t="s">
        <v>38</v>
      </c>
      <c r="B40" s="4"/>
      <c r="C40" s="2" t="s">
        <v>39</v>
      </c>
      <c r="D40" s="2"/>
      <c r="E40" s="2"/>
      <c r="F40" s="66" t="s">
        <v>162</v>
      </c>
      <c r="G40" s="66" t="s">
        <v>162</v>
      </c>
      <c r="H40" s="66" t="s">
        <v>162</v>
      </c>
      <c r="I40" s="66" t="s">
        <v>162</v>
      </c>
      <c r="J40" s="20">
        <v>21.87583856226081</v>
      </c>
      <c r="K40" s="20">
        <v>21.790601399065963</v>
      </c>
      <c r="L40" s="20">
        <v>20.920039855296306</v>
      </c>
      <c r="M40" s="20">
        <v>21.338236465487494</v>
      </c>
      <c r="N40" s="20">
        <v>15.089312802577371</v>
      </c>
      <c r="O40" s="20">
        <v>15.082759368281211</v>
      </c>
      <c r="P40" s="20">
        <v>15.502256111958115</v>
      </c>
      <c r="Q40" s="20">
        <v>22.347759513733088</v>
      </c>
      <c r="R40" s="20">
        <v>19.045585674295179</v>
      </c>
      <c r="S40" s="20">
        <v>19.386606147702668</v>
      </c>
      <c r="T40" s="20">
        <v>17.346838660643378</v>
      </c>
      <c r="U40" s="20">
        <v>16.820728968312498</v>
      </c>
      <c r="V40" s="20">
        <v>15.535986260156816</v>
      </c>
      <c r="W40" s="20">
        <v>15.337574166006361</v>
      </c>
      <c r="X40" s="20">
        <v>12.443541026637368</v>
      </c>
    </row>
    <row r="41" spans="1:24" ht="15.75" x14ac:dyDescent="0.25">
      <c r="A41" s="4" t="s">
        <v>40</v>
      </c>
      <c r="B41" s="4"/>
      <c r="C41" s="2" t="s">
        <v>41</v>
      </c>
      <c r="D41" s="2"/>
      <c r="E41" s="2"/>
      <c r="F41" s="66" t="s">
        <v>162</v>
      </c>
      <c r="G41" s="66" t="s">
        <v>162</v>
      </c>
      <c r="H41" s="66" t="s">
        <v>162</v>
      </c>
      <c r="I41" s="66" t="s">
        <v>162</v>
      </c>
      <c r="J41" s="20">
        <v>15.949678728275412</v>
      </c>
      <c r="K41" s="20">
        <v>16.0980133907774</v>
      </c>
      <c r="L41" s="20">
        <v>15.467328961168555</v>
      </c>
      <c r="M41" s="20">
        <v>15.892230608468932</v>
      </c>
      <c r="N41" s="20">
        <v>11.369493974091277</v>
      </c>
      <c r="O41" s="20">
        <v>11.468119775744235</v>
      </c>
      <c r="P41" s="20">
        <v>11.824422076447048</v>
      </c>
      <c r="Q41" s="20">
        <v>17.179694364628848</v>
      </c>
      <c r="R41" s="20">
        <v>14.676431844103712</v>
      </c>
      <c r="S41" s="20">
        <v>14.967696448711385</v>
      </c>
      <c r="T41" s="20">
        <v>13.440296412411628</v>
      </c>
      <c r="U41" s="20">
        <v>13.252749471348931</v>
      </c>
      <c r="V41" s="20">
        <v>12.349205569875972</v>
      </c>
      <c r="W41" s="20">
        <v>12.465680563343295</v>
      </c>
      <c r="X41" s="20">
        <v>10.280921945398697</v>
      </c>
    </row>
    <row r="42" spans="1:24" ht="15.75" x14ac:dyDescent="0.25">
      <c r="A42" s="4" t="s">
        <v>42</v>
      </c>
      <c r="B42" s="4"/>
      <c r="C42" s="2" t="s">
        <v>43</v>
      </c>
      <c r="D42" s="2"/>
      <c r="E42" s="2"/>
      <c r="F42" s="66" t="s">
        <v>162</v>
      </c>
      <c r="G42" s="66" t="s">
        <v>162</v>
      </c>
      <c r="H42" s="66" t="s">
        <v>162</v>
      </c>
      <c r="I42" s="66" t="s">
        <v>162</v>
      </c>
      <c r="J42" s="20">
        <v>17.778994259338454</v>
      </c>
      <c r="K42" s="20">
        <v>17.866090506417329</v>
      </c>
      <c r="L42" s="20">
        <v>17.411693597324785</v>
      </c>
      <c r="M42" s="20">
        <v>18.104550414070651</v>
      </c>
      <c r="N42" s="20">
        <v>12.959692603412025</v>
      </c>
      <c r="O42" s="20">
        <v>13.032714787172553</v>
      </c>
      <c r="P42" s="20">
        <v>13.495993536827731</v>
      </c>
      <c r="Q42" s="20">
        <v>19.879671385264405</v>
      </c>
      <c r="R42" s="20">
        <v>17.139494574765994</v>
      </c>
      <c r="S42" s="20">
        <v>17.636279355432187</v>
      </c>
      <c r="T42" s="20">
        <v>16.065280652936575</v>
      </c>
      <c r="U42" s="20">
        <v>15.741122362287118</v>
      </c>
      <c r="V42" s="20">
        <v>14.612578050191521</v>
      </c>
      <c r="W42" s="20">
        <v>14.717156824114003</v>
      </c>
      <c r="X42" s="20">
        <v>12.295558828138024</v>
      </c>
    </row>
    <row r="43" spans="1:24" ht="15.75" x14ac:dyDescent="0.25">
      <c r="A43" s="4" t="s">
        <v>44</v>
      </c>
      <c r="B43" s="4"/>
      <c r="C43" s="2" t="s">
        <v>167</v>
      </c>
      <c r="D43" s="2"/>
      <c r="E43" s="2"/>
      <c r="F43" s="66" t="s">
        <v>162</v>
      </c>
      <c r="G43" s="66" t="s">
        <v>162</v>
      </c>
      <c r="H43" s="66" t="s">
        <v>162</v>
      </c>
      <c r="I43" s="66" t="s">
        <v>162</v>
      </c>
      <c r="J43" s="20">
        <v>17.36365256102885</v>
      </c>
      <c r="K43" s="20">
        <v>17.428463608629801</v>
      </c>
      <c r="L43" s="20">
        <v>16.317351200444271</v>
      </c>
      <c r="M43" s="20">
        <v>16.960905464438632</v>
      </c>
      <c r="N43" s="20">
        <v>12.149669807685349</v>
      </c>
      <c r="O43" s="20">
        <v>12.142237497008441</v>
      </c>
      <c r="P43" s="20">
        <v>12.520375772835981</v>
      </c>
      <c r="Q43" s="20">
        <v>18.342142466454629</v>
      </c>
      <c r="R43" s="20">
        <v>15.55145453707809</v>
      </c>
      <c r="S43" s="20">
        <v>15.930590497164076</v>
      </c>
      <c r="T43" s="20">
        <v>14.393292749517466</v>
      </c>
      <c r="U43" s="20">
        <v>14.250170404915801</v>
      </c>
      <c r="V43" s="20">
        <v>13.134994769105376</v>
      </c>
      <c r="W43" s="20">
        <v>13.255182513331814</v>
      </c>
      <c r="X43" s="20">
        <v>10.831664420847474</v>
      </c>
    </row>
    <row r="44" spans="1:24" ht="15.75" x14ac:dyDescent="0.25">
      <c r="A44" s="4" t="s">
        <v>45</v>
      </c>
      <c r="B44" s="4"/>
      <c r="C44" s="2" t="s">
        <v>46</v>
      </c>
      <c r="D44" s="2"/>
      <c r="E44" s="2"/>
      <c r="F44" s="66" t="s">
        <v>162</v>
      </c>
      <c r="G44" s="66" t="s">
        <v>162</v>
      </c>
      <c r="H44" s="66" t="s">
        <v>162</v>
      </c>
      <c r="I44" s="66" t="s">
        <v>162</v>
      </c>
      <c r="J44" s="20">
        <v>17.902429141567008</v>
      </c>
      <c r="K44" s="20">
        <v>17.746048282180396</v>
      </c>
      <c r="L44" s="20">
        <v>16.884647250009913</v>
      </c>
      <c r="M44" s="20">
        <v>17.485137505562104</v>
      </c>
      <c r="N44" s="20">
        <v>12.507214513999552</v>
      </c>
      <c r="O44" s="20">
        <v>12.557933031693656</v>
      </c>
      <c r="P44" s="20">
        <v>12.996014144163311</v>
      </c>
      <c r="Q44" s="20">
        <v>18.727540836171372</v>
      </c>
      <c r="R44" s="20">
        <v>15.91735852190169</v>
      </c>
      <c r="S44" s="20">
        <v>16.19313777362494</v>
      </c>
      <c r="T44" s="20">
        <v>14.547400812918456</v>
      </c>
      <c r="U44" s="20">
        <v>14.221686844960992</v>
      </c>
      <c r="V44" s="20">
        <v>13.207242696480989</v>
      </c>
      <c r="W44" s="20">
        <v>13.23486281288311</v>
      </c>
      <c r="X44" s="20">
        <v>11.205453589583957</v>
      </c>
    </row>
    <row r="45" spans="1:24" ht="15.75" x14ac:dyDescent="0.25">
      <c r="A45" s="4" t="s">
        <v>47</v>
      </c>
      <c r="B45" s="4"/>
      <c r="C45" s="2" t="s">
        <v>168</v>
      </c>
      <c r="D45" s="2"/>
      <c r="E45" s="2"/>
      <c r="F45" s="66" t="s">
        <v>162</v>
      </c>
      <c r="G45" s="66" t="s">
        <v>162</v>
      </c>
      <c r="H45" s="66" t="s">
        <v>162</v>
      </c>
      <c r="I45" s="66" t="s">
        <v>162</v>
      </c>
      <c r="J45" s="20">
        <v>25.438505346502804</v>
      </c>
      <c r="K45" s="20">
        <v>25.248443050910961</v>
      </c>
      <c r="L45" s="20">
        <v>24.190191455656574</v>
      </c>
      <c r="M45" s="20">
        <v>24.551905496863945</v>
      </c>
      <c r="N45" s="20">
        <v>17.322870496322338</v>
      </c>
      <c r="O45" s="20">
        <v>17.568928805581667</v>
      </c>
      <c r="P45" s="20">
        <v>18.12538436350636</v>
      </c>
      <c r="Q45" s="20">
        <v>26.032606992565778</v>
      </c>
      <c r="R45" s="20">
        <v>22.133056800296597</v>
      </c>
      <c r="S45" s="20">
        <v>22.777119325771853</v>
      </c>
      <c r="T45" s="20">
        <v>21.041304392499292</v>
      </c>
      <c r="U45" s="20">
        <v>20.683713870725512</v>
      </c>
      <c r="V45" s="20">
        <v>19.163523057676766</v>
      </c>
      <c r="W45" s="20">
        <v>18.912991540017259</v>
      </c>
      <c r="X45" s="20">
        <v>15.865680508886609</v>
      </c>
    </row>
    <row r="46" spans="1:24" ht="15.75" x14ac:dyDescent="0.25">
      <c r="A46" s="4" t="s">
        <v>48</v>
      </c>
      <c r="B46" s="4"/>
      <c r="C46" s="2" t="s">
        <v>169</v>
      </c>
      <c r="D46" s="2"/>
      <c r="E46" s="2"/>
      <c r="F46" s="66" t="s">
        <v>162</v>
      </c>
      <c r="G46" s="66" t="s">
        <v>162</v>
      </c>
      <c r="H46" s="66" t="s">
        <v>162</v>
      </c>
      <c r="I46" s="66" t="s">
        <v>162</v>
      </c>
      <c r="J46" s="20">
        <v>17.192378996833629</v>
      </c>
      <c r="K46" s="20">
        <v>17.373161438688054</v>
      </c>
      <c r="L46" s="20">
        <v>16.882274308570967</v>
      </c>
      <c r="M46" s="20">
        <v>17.545950999004774</v>
      </c>
      <c r="N46" s="20">
        <v>12.416855384557611</v>
      </c>
      <c r="O46" s="20">
        <v>12.707565131747561</v>
      </c>
      <c r="P46" s="20">
        <v>13.058998546096827</v>
      </c>
      <c r="Q46" s="20">
        <v>19.144955079513746</v>
      </c>
      <c r="R46" s="20">
        <v>16.571993236303069</v>
      </c>
      <c r="S46" s="20">
        <v>16.798438649656926</v>
      </c>
      <c r="T46" s="20">
        <v>15.213502348355533</v>
      </c>
      <c r="U46" s="20">
        <v>14.960878444086919</v>
      </c>
      <c r="V46" s="20">
        <v>13.950373034890417</v>
      </c>
      <c r="W46" s="20">
        <v>13.988784952446208</v>
      </c>
      <c r="X46" s="20">
        <v>11.579581551320702</v>
      </c>
    </row>
    <row r="47" spans="1:24" ht="15.75" x14ac:dyDescent="0.25">
      <c r="A47" s="10"/>
      <c r="B47" s="43"/>
      <c r="C47" s="2"/>
      <c r="D47" s="9"/>
      <c r="E47" s="9"/>
      <c r="F47" s="55" t="s">
        <v>162</v>
      </c>
      <c r="G47" s="55" t="s">
        <v>162</v>
      </c>
      <c r="H47" s="55" t="s">
        <v>162</v>
      </c>
      <c r="I47" s="55"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2" t="s">
        <v>49</v>
      </c>
      <c r="D48" s="2"/>
      <c r="E48" s="2"/>
      <c r="F48" s="56" t="s">
        <v>162</v>
      </c>
      <c r="G48" s="56" t="s">
        <v>162</v>
      </c>
      <c r="H48" s="56" t="s">
        <v>162</v>
      </c>
      <c r="I48" s="56" t="s">
        <v>162</v>
      </c>
      <c r="J48" s="20">
        <v>19.43221213379886</v>
      </c>
      <c r="K48" s="20">
        <v>19.250706677650765</v>
      </c>
      <c r="L48" s="20">
        <v>18.529873269569187</v>
      </c>
      <c r="M48" s="20">
        <v>19.045076081276353</v>
      </c>
      <c r="N48" s="20">
        <v>13.366503792172839</v>
      </c>
      <c r="O48" s="20">
        <v>13.141782586086041</v>
      </c>
      <c r="P48" s="20">
        <v>13.395142930348376</v>
      </c>
      <c r="Q48" s="20">
        <v>19.331718169599327</v>
      </c>
      <c r="R48" s="20">
        <v>16.475572539995106</v>
      </c>
      <c r="S48" s="20">
        <v>16.512325229141645</v>
      </c>
      <c r="T48" s="20">
        <v>14.916512736698008</v>
      </c>
      <c r="U48" s="20">
        <v>14.588909014527722</v>
      </c>
      <c r="V48" s="20">
        <v>13.449919161632117</v>
      </c>
      <c r="W48" s="20">
        <v>13.529896032354563</v>
      </c>
      <c r="X48" s="20">
        <v>11.100516764443972</v>
      </c>
    </row>
    <row r="49" spans="1:24" ht="15.75" x14ac:dyDescent="0.25">
      <c r="A49" s="4">
        <v>923</v>
      </c>
      <c r="B49" s="1"/>
      <c r="C49" s="2" t="s">
        <v>50</v>
      </c>
      <c r="D49" s="2"/>
      <c r="E49" s="2"/>
      <c r="F49" s="56" t="s">
        <v>162</v>
      </c>
      <c r="G49" s="56" t="s">
        <v>162</v>
      </c>
      <c r="H49" s="56" t="s">
        <v>162</v>
      </c>
      <c r="I49" s="56" t="s">
        <v>162</v>
      </c>
      <c r="J49" s="20">
        <v>25.616166965425275</v>
      </c>
      <c r="K49" s="20">
        <v>25.747914135132294</v>
      </c>
      <c r="L49" s="20">
        <v>24.618730632518396</v>
      </c>
      <c r="M49" s="20">
        <v>24.795670275797185</v>
      </c>
      <c r="N49" s="20">
        <v>17.656753195278633</v>
      </c>
      <c r="O49" s="20">
        <v>17.792049922812531</v>
      </c>
      <c r="P49" s="20">
        <v>17.905753417354976</v>
      </c>
      <c r="Q49" s="20">
        <v>25.473608277536247</v>
      </c>
      <c r="R49" s="20">
        <v>21.567466826388006</v>
      </c>
      <c r="S49" s="20">
        <v>21.913451050491229</v>
      </c>
      <c r="T49" s="20">
        <v>19.533132067816652</v>
      </c>
      <c r="U49" s="20">
        <v>18.86400571780182</v>
      </c>
      <c r="V49" s="20">
        <v>17.396676404899228</v>
      </c>
      <c r="W49" s="20">
        <v>17.40367984685653</v>
      </c>
      <c r="X49" s="20">
        <v>14.233767742483856</v>
      </c>
    </row>
    <row r="50" spans="1:24" ht="15.75" x14ac:dyDescent="0.25">
      <c r="A50" s="73"/>
      <c r="B50" s="73"/>
      <c r="C50" s="69" t="s">
        <v>51</v>
      </c>
      <c r="D50" s="69"/>
      <c r="E50" s="69"/>
      <c r="F50" s="70"/>
      <c r="G50" s="70"/>
      <c r="H50" s="70"/>
      <c r="I50" s="70"/>
      <c r="J50" s="71"/>
      <c r="K50" s="71"/>
      <c r="L50" s="71"/>
      <c r="M50" s="71"/>
      <c r="N50" s="71"/>
      <c r="O50" s="71"/>
      <c r="P50" s="71"/>
      <c r="Q50" s="71"/>
      <c r="R50" s="71"/>
      <c r="S50" s="71"/>
      <c r="T50" s="71"/>
      <c r="U50" s="71"/>
      <c r="V50" s="71"/>
      <c r="W50" s="71"/>
      <c r="X50" s="71"/>
    </row>
  </sheetData>
  <conditionalFormatting sqref="F6:V6">
    <cfRule type="cellIs" dxfId="69" priority="12" stopIfTrue="1" operator="equal">
      <formula>TRUE</formula>
    </cfRule>
    <cfRule type="cellIs" dxfId="68" priority="13" stopIfTrue="1" operator="equal">
      <formula>FALSE</formula>
    </cfRule>
  </conditionalFormatting>
  <conditionalFormatting sqref="L4:X4">
    <cfRule type="cellIs" dxfId="67" priority="16" stopIfTrue="1" operator="equal">
      <formula>TRUE</formula>
    </cfRule>
    <cfRule type="cellIs" dxfId="66" priority="17" stopIfTrue="1" operator="notEqual">
      <formula>TRUE</formula>
    </cfRule>
  </conditionalFormatting>
  <conditionalFormatting sqref="F2:X2">
    <cfRule type="cellIs" dxfId="65" priority="18" stopIfTrue="1" operator="equal">
      <formula>FALSE</formula>
    </cfRule>
  </conditionalFormatting>
  <conditionalFormatting sqref="W6:X6">
    <cfRule type="cellIs" dxfId="64" priority="10" stopIfTrue="1" operator="equal">
      <formula>TRUE</formula>
    </cfRule>
    <cfRule type="cellIs" dxfId="63" priority="11" stopIfTrue="1" operator="equal">
      <formula>FALSE</formula>
    </cfRule>
  </conditionalFormatting>
  <conditionalFormatting sqref="L29:X29">
    <cfRule type="cellIs" dxfId="62" priority="7" stopIfTrue="1" operator="equal">
      <formula>TRUE</formula>
    </cfRule>
    <cfRule type="cellIs" dxfId="61" priority="8" stopIfTrue="1" operator="notEqual">
      <formula>TRUE</formula>
    </cfRule>
  </conditionalFormatting>
  <conditionalFormatting sqref="F27:X27">
    <cfRule type="cellIs" dxfId="60" priority="9" stopIfTrue="1" operator="equal">
      <formula>FALSE</formula>
    </cfRule>
  </conditionalFormatting>
  <conditionalFormatting sqref="F31:X31">
    <cfRule type="cellIs" dxfId="59" priority="1" stopIfTrue="1" operator="equal">
      <formula>TRUE</formula>
    </cfRule>
    <cfRule type="cellIs" dxfId="58" priority="2" stopIfTrue="1" operator="equal">
      <formula>FALSE</formula>
    </cfRule>
  </conditionalFormatting>
  <hyperlinks>
    <hyperlink ref="C13" display="NORTH EAST"/>
    <hyperlink ref="C14" display="NORTH WEST "/>
    <hyperlink ref="C15" display="YORKSHIRE AND THE HUMBER"/>
    <hyperlink ref="C16" display="EAST MIDLANDS"/>
    <hyperlink ref="C17" display="WEST MIDLANDS"/>
    <hyperlink ref="C18" display="EAST"/>
    <hyperlink ref="C19" display="LONDON"/>
    <hyperlink ref="C20" display="SOUTH EAST"/>
    <hyperlink ref="C21" display="SOUTH WEST"/>
    <hyperlink ref="C23" display="WALES"/>
    <hyperlink ref="C24" display="SCOTLAND"/>
    <hyperlink ref="C38" display="NORTH EAST"/>
    <hyperlink ref="C39" display="NORTH WEST "/>
    <hyperlink ref="C40" display="YORKSHIRE AND THE HUMBER"/>
    <hyperlink ref="C41" display="EAST MIDLANDS"/>
    <hyperlink ref="C42" display="WEST MIDLANDS"/>
    <hyperlink ref="C43" display="EAST"/>
    <hyperlink ref="C44" display="LONDON"/>
    <hyperlink ref="C45" display="SOUTH EAST"/>
    <hyperlink ref="C46" display="SOUTH WEST"/>
    <hyperlink ref="C48" display="WALES"/>
    <hyperlink ref="C49" display="SCOTLAND"/>
  </hyperlink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F1" sqref="F1"/>
    </sheetView>
  </sheetViews>
  <sheetFormatPr defaultRowHeight="15" x14ac:dyDescent="0.2"/>
  <cols>
    <col min="1" max="4" width="8.88671875" style="30"/>
    <col min="5" max="5" width="22.88671875" style="30" customWidth="1"/>
    <col min="6" max="22" width="8.88671875" style="30"/>
    <col min="23" max="23" width="7.44140625" style="30" bestFit="1" customWidth="1"/>
    <col min="24" max="16384" width="8.88671875" style="30"/>
  </cols>
  <sheetData>
    <row r="1" spans="1:24" s="2" customFormat="1" ht="39" customHeight="1" x14ac:dyDescent="0.25">
      <c r="A1" s="213" t="s">
        <v>94</v>
      </c>
      <c r="B1" s="213"/>
      <c r="C1" s="213"/>
      <c r="D1" s="213"/>
      <c r="E1" s="213"/>
      <c r="G1" s="4"/>
      <c r="H1" s="4"/>
    </row>
    <row r="2" spans="1:24" s="5" customFormat="1" ht="30.75" customHeight="1" x14ac:dyDescent="0.2">
      <c r="A2" s="79" t="s">
        <v>2</v>
      </c>
      <c r="B2" s="8"/>
      <c r="C2" s="9"/>
      <c r="D2" s="9"/>
      <c r="E2" s="9"/>
      <c r="F2" s="9"/>
      <c r="G2" s="9"/>
      <c r="H2" s="9"/>
      <c r="I2" s="9"/>
      <c r="J2" s="9"/>
      <c r="K2" s="9"/>
      <c r="L2" s="9"/>
      <c r="M2" s="9"/>
      <c r="N2" s="9"/>
      <c r="O2" s="9"/>
      <c r="P2" s="9"/>
      <c r="Q2" s="9"/>
      <c r="R2" s="9"/>
      <c r="S2" s="9"/>
      <c r="T2" s="9"/>
      <c r="U2" s="9"/>
      <c r="V2" s="9"/>
      <c r="W2" s="9"/>
      <c r="X2" s="9"/>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53">
        <f>F11+F23+F24+F7</f>
        <v>32024.286</v>
      </c>
      <c r="G5" s="53">
        <f>G11+G23+G24+G7</f>
        <v>33586</v>
      </c>
      <c r="H5" s="53">
        <f>H11+H23+H24+H7</f>
        <v>35603.290999999997</v>
      </c>
      <c r="I5" s="53">
        <f>I11+I23+I24+I7</f>
        <v>37802.438000000009</v>
      </c>
      <c r="J5" s="53">
        <f>J11+J23+J24+J7</f>
        <v>38745.099982005835</v>
      </c>
      <c r="K5" s="20">
        <f t="shared" ref="K5:S5" si="0">SUM(K11,K23:K24,K7)</f>
        <v>41921.907407030114</v>
      </c>
      <c r="L5" s="20">
        <f t="shared" si="0"/>
        <v>44367.258565528267</v>
      </c>
      <c r="M5" s="20">
        <f t="shared" si="0"/>
        <v>46506.352382756901</v>
      </c>
      <c r="N5" s="20">
        <f t="shared" si="0"/>
        <v>48801.804999999986</v>
      </c>
      <c r="O5" s="20">
        <f t="shared" si="0"/>
        <v>51422.462685709987</v>
      </c>
      <c r="P5" s="20">
        <f t="shared" si="0"/>
        <v>53663.456746919997</v>
      </c>
      <c r="Q5" s="20">
        <f t="shared" si="0"/>
        <v>57593.742352232301</v>
      </c>
      <c r="R5" s="20">
        <f t="shared" si="0"/>
        <v>61584.34965923</v>
      </c>
      <c r="S5" s="20">
        <f t="shared" si="0"/>
        <v>66895.841990320027</v>
      </c>
      <c r="T5" s="53">
        <f>'2010-11'!AK5</f>
        <v>69835.141333069987</v>
      </c>
      <c r="U5" s="53">
        <f>'2011-12'!AK5</f>
        <v>74150.519898250001</v>
      </c>
      <c r="V5" s="53">
        <f>'2012-13'!AK5</f>
        <v>79809.006438810044</v>
      </c>
      <c r="W5" s="53">
        <f>'2013-14'!AK5</f>
        <v>83110.340359949972</v>
      </c>
      <c r="X5" s="53">
        <f>'2014-15'!AK5</f>
        <v>86515.830873260027</v>
      </c>
    </row>
    <row r="6" spans="1:24" s="5" customFormat="1" ht="15.75" x14ac:dyDescent="0.25">
      <c r="A6" s="94"/>
      <c r="B6" s="17"/>
      <c r="C6" s="18"/>
      <c r="D6" s="18"/>
      <c r="E6" s="18"/>
      <c r="F6" s="56"/>
      <c r="G6" s="146"/>
      <c r="H6" s="146"/>
      <c r="I6" s="146"/>
      <c r="J6" s="146"/>
      <c r="K6" s="146"/>
      <c r="L6" s="64"/>
      <c r="M6" s="64"/>
      <c r="N6" s="64"/>
      <c r="O6" s="64"/>
      <c r="P6" s="64"/>
      <c r="Q6" s="64"/>
      <c r="R6" s="64"/>
      <c r="S6" s="64"/>
      <c r="T6" s="64"/>
      <c r="U6" s="64"/>
      <c r="V6" s="64"/>
      <c r="W6" s="64"/>
      <c r="X6" s="64"/>
    </row>
    <row r="7" spans="1:24" s="5" customFormat="1" ht="15.75" x14ac:dyDescent="0.25">
      <c r="A7" s="4"/>
      <c r="B7" s="4"/>
      <c r="C7" s="2" t="s">
        <v>33</v>
      </c>
      <c r="D7" s="2"/>
      <c r="E7" s="2"/>
      <c r="F7" s="23">
        <v>1045.6796948058982</v>
      </c>
      <c r="G7" s="23">
        <v>1120.2350737188808</v>
      </c>
      <c r="H7" s="23">
        <v>1210.6134013281896</v>
      </c>
      <c r="I7" s="23">
        <v>1309.9068207980572</v>
      </c>
      <c r="J7" s="23">
        <f>'2000-01'!$AK7</f>
        <v>1396.9807118136234</v>
      </c>
      <c r="K7" s="23">
        <f>'2001-02'!$AK7</f>
        <v>1514.0330256590748</v>
      </c>
      <c r="L7" s="23">
        <f>'2002-03'!$AK7</f>
        <v>1622.685744422949</v>
      </c>
      <c r="M7" s="23">
        <f>'2003-04'!$AK7</f>
        <v>1753.5941622288271</v>
      </c>
      <c r="N7" s="23">
        <f>'2004-05'!$AK7</f>
        <v>1890.9482456924106</v>
      </c>
      <c r="O7" s="23">
        <f>'2005-06'!$AK7</f>
        <v>2035.6212325466122</v>
      </c>
      <c r="P7" s="23">
        <f>'2006-07'!$AK7</f>
        <v>2173.936356712717</v>
      </c>
      <c r="Q7" s="23">
        <f>'2007-08'!$AK7</f>
        <v>2333.216346707105</v>
      </c>
      <c r="R7" s="23">
        <f>'2008-09'!$AK7</f>
        <v>2511.1234542366046</v>
      </c>
      <c r="S7" s="23">
        <f>'2009-10'!$AK7</f>
        <v>2753.6384223247896</v>
      </c>
      <c r="T7" s="23">
        <f>'2010-11'!$AK7</f>
        <v>3015.8112222628183</v>
      </c>
      <c r="U7" s="23">
        <f>'2011-12'!$AK7</f>
        <v>3174.4124856362937</v>
      </c>
      <c r="V7" s="23">
        <f>'2012-13'!$AK7</f>
        <v>3407.5967994059415</v>
      </c>
      <c r="W7" s="23">
        <f>'2013-14'!$AK7</f>
        <v>3481.0106828642861</v>
      </c>
      <c r="X7" s="23">
        <f>'2014-15'!$AK7</f>
        <v>3677.9968933946316</v>
      </c>
    </row>
    <row r="8" spans="1:24" s="5" customFormat="1" ht="15.75" x14ac:dyDescent="0.25">
      <c r="A8" s="8"/>
      <c r="B8" s="25"/>
      <c r="C8" s="18"/>
      <c r="D8" s="26"/>
      <c r="E8" s="26"/>
      <c r="F8" s="55"/>
      <c r="G8" s="55"/>
      <c r="H8" s="55"/>
      <c r="I8" s="55"/>
      <c r="J8" s="20"/>
      <c r="K8" s="20"/>
      <c r="L8" s="20"/>
      <c r="M8" s="20"/>
      <c r="N8" s="20"/>
      <c r="O8" s="20"/>
      <c r="P8" s="20"/>
      <c r="Q8" s="20"/>
      <c r="R8" s="20"/>
      <c r="S8" s="20"/>
      <c r="T8" s="20"/>
      <c r="U8" s="20"/>
      <c r="V8" s="20"/>
      <c r="W8" s="20"/>
      <c r="X8" s="20"/>
    </row>
    <row r="9" spans="1:24" s="5" customFormat="1" ht="15.75" x14ac:dyDescent="0.25">
      <c r="A9" s="94">
        <v>941</v>
      </c>
      <c r="B9" s="17"/>
      <c r="C9" s="18" t="s">
        <v>34</v>
      </c>
      <c r="D9" s="18"/>
      <c r="E9" s="18"/>
      <c r="F9" s="56">
        <f>F11+F23</f>
        <v>28279.561786655908</v>
      </c>
      <c r="G9" s="56">
        <f>G11+G23</f>
        <v>29625.990933610414</v>
      </c>
      <c r="H9" s="56">
        <f>H11+H23</f>
        <v>31380.168700248796</v>
      </c>
      <c r="I9" s="56">
        <f>I11+I23</f>
        <v>33234.98030707064</v>
      </c>
      <c r="J9" s="20">
        <f t="shared" ref="J9:X9" si="1">SUM(J11,J23)</f>
        <v>34028.322008128605</v>
      </c>
      <c r="K9" s="20">
        <f t="shared" si="1"/>
        <v>36806.617383084515</v>
      </c>
      <c r="L9" s="20">
        <f t="shared" si="1"/>
        <v>38897.736316177754</v>
      </c>
      <c r="M9" s="20">
        <f t="shared" si="1"/>
        <v>40723.043580960257</v>
      </c>
      <c r="N9" s="20">
        <f t="shared" si="1"/>
        <v>42689.525783890407</v>
      </c>
      <c r="O9" s="20">
        <f t="shared" si="1"/>
        <v>44946.274892417256</v>
      </c>
      <c r="P9" s="20">
        <f t="shared" si="1"/>
        <v>46858.31208866505</v>
      </c>
      <c r="Q9" s="20">
        <f t="shared" si="1"/>
        <v>50295.437572721174</v>
      </c>
      <c r="R9" s="20">
        <f t="shared" si="1"/>
        <v>53770.869505456503</v>
      </c>
      <c r="S9" s="20">
        <f t="shared" si="1"/>
        <v>58397.12972947627</v>
      </c>
      <c r="T9" s="20">
        <f t="shared" si="1"/>
        <v>60853.780248055649</v>
      </c>
      <c r="U9" s="20">
        <f t="shared" si="1"/>
        <v>64657.870929256147</v>
      </c>
      <c r="V9" s="20">
        <f t="shared" si="1"/>
        <v>69618.677769379297</v>
      </c>
      <c r="W9" s="20">
        <f t="shared" si="1"/>
        <v>72578.097237942828</v>
      </c>
      <c r="X9" s="20">
        <f t="shared" si="1"/>
        <v>75514.033191528957</v>
      </c>
    </row>
    <row r="10" spans="1:24" s="5" customFormat="1" ht="15.75" x14ac:dyDescent="0.25">
      <c r="A10" s="8"/>
      <c r="B10" s="25"/>
      <c r="C10" s="26"/>
      <c r="D10" s="26"/>
      <c r="E10" s="26"/>
      <c r="F10" s="55"/>
      <c r="G10" s="55"/>
      <c r="H10" s="55"/>
      <c r="I10" s="55"/>
      <c r="J10" s="20"/>
      <c r="K10" s="20"/>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56">
        <v>26598.510734769348</v>
      </c>
      <c r="G11" s="56">
        <v>27852.018933757394</v>
      </c>
      <c r="H11" s="56">
        <v>29501.055359285499</v>
      </c>
      <c r="I11" s="56">
        <f t="shared" ref="I11:X11" si="2">SUM(I13:I21)</f>
        <v>31284.785322893087</v>
      </c>
      <c r="J11" s="20">
        <f t="shared" si="2"/>
        <v>32026.661891061874</v>
      </c>
      <c r="K11" s="20">
        <f t="shared" si="2"/>
        <v>34633.915453400397</v>
      </c>
      <c r="L11" s="20">
        <f t="shared" si="2"/>
        <v>36590.959812653455</v>
      </c>
      <c r="M11" s="20">
        <f t="shared" si="2"/>
        <v>38305.178544651368</v>
      </c>
      <c r="N11" s="20">
        <f t="shared" si="2"/>
        <v>40152.071876140966</v>
      </c>
      <c r="O11" s="20">
        <f t="shared" si="2"/>
        <v>42270.834219636425</v>
      </c>
      <c r="P11" s="20">
        <f t="shared" si="2"/>
        <v>44064.793884634819</v>
      </c>
      <c r="Q11" s="20">
        <f t="shared" si="2"/>
        <v>47295.922055852978</v>
      </c>
      <c r="R11" s="20">
        <f t="shared" si="2"/>
        <v>50561.536628248497</v>
      </c>
      <c r="S11" s="20">
        <f t="shared" si="2"/>
        <v>54913.345212695131</v>
      </c>
      <c r="T11" s="20">
        <f t="shared" si="2"/>
        <v>57222.700066909689</v>
      </c>
      <c r="U11" s="20">
        <f t="shared" si="2"/>
        <v>60802.566050333618</v>
      </c>
      <c r="V11" s="20">
        <f t="shared" si="2"/>
        <v>65469.064368336716</v>
      </c>
      <c r="W11" s="20">
        <f t="shared" si="2"/>
        <v>68256.478495536066</v>
      </c>
      <c r="X11" s="20">
        <f t="shared" si="2"/>
        <v>71017.562834868048</v>
      </c>
    </row>
    <row r="12" spans="1:24" s="5" customFormat="1" ht="15.75" x14ac:dyDescent="0.25">
      <c r="A12" s="10"/>
      <c r="B12" s="43"/>
      <c r="C12" s="25"/>
      <c r="D12" s="9"/>
      <c r="E12" s="9"/>
      <c r="F12" s="55"/>
      <c r="G12" s="55"/>
      <c r="H12" s="55"/>
      <c r="I12" s="55"/>
      <c r="J12" s="20"/>
      <c r="K12" s="20"/>
      <c r="L12" s="20"/>
      <c r="M12" s="20"/>
      <c r="N12" s="20"/>
      <c r="O12" s="20"/>
      <c r="P12" s="20"/>
      <c r="Q12" s="20"/>
      <c r="R12" s="20"/>
      <c r="S12" s="20"/>
      <c r="T12" s="20"/>
      <c r="U12" s="20"/>
      <c r="V12" s="20"/>
      <c r="W12" s="20"/>
      <c r="X12" s="20"/>
    </row>
    <row r="13" spans="1:24" s="5" customFormat="1" ht="15.75" x14ac:dyDescent="0.25">
      <c r="A13" s="4" t="s">
        <v>36</v>
      </c>
      <c r="B13" s="4"/>
      <c r="C13" s="40" t="s">
        <v>164</v>
      </c>
      <c r="D13" s="2"/>
      <c r="E13" s="2"/>
      <c r="F13" s="66"/>
      <c r="G13" s="66"/>
      <c r="H13" s="66"/>
      <c r="I13" s="56">
        <v>1681.7232238778199</v>
      </c>
      <c r="J13" s="20">
        <v>1733.3118387431405</v>
      </c>
      <c r="K13" s="20">
        <v>1865.7933292161806</v>
      </c>
      <c r="L13" s="20">
        <v>1936.2461539278418</v>
      </c>
      <c r="M13" s="20">
        <v>2023.4068837851482</v>
      </c>
      <c r="N13" s="20">
        <v>2114.9770884882296</v>
      </c>
      <c r="O13" s="20">
        <v>2221.648455335072</v>
      </c>
      <c r="P13" s="20">
        <v>2311.8501370370732</v>
      </c>
      <c r="Q13" s="20">
        <v>2475.5467760123252</v>
      </c>
      <c r="R13" s="20">
        <v>2636.3537299000864</v>
      </c>
      <c r="S13" s="20">
        <v>2857.1499661849798</v>
      </c>
      <c r="T13" s="20">
        <v>2975.5944477452349</v>
      </c>
      <c r="U13" s="20">
        <v>3158.4180262659042</v>
      </c>
      <c r="V13" s="20">
        <v>3397.5150774639051</v>
      </c>
      <c r="W13" s="20">
        <v>3538.5372517953228</v>
      </c>
      <c r="X13" s="20">
        <v>3681.3641209683919</v>
      </c>
    </row>
    <row r="14" spans="1:24" s="5" customFormat="1" ht="15.75" x14ac:dyDescent="0.25">
      <c r="A14" s="4" t="s">
        <v>37</v>
      </c>
      <c r="B14" s="4"/>
      <c r="C14" s="40" t="s">
        <v>166</v>
      </c>
      <c r="D14" s="2"/>
      <c r="E14" s="2"/>
      <c r="F14" s="66"/>
      <c r="G14" s="66"/>
      <c r="H14" s="66"/>
      <c r="I14" s="56">
        <v>4379.0515023553999</v>
      </c>
      <c r="J14" s="20">
        <v>4484.2067500409676</v>
      </c>
      <c r="K14" s="20">
        <v>4857.8986241284738</v>
      </c>
      <c r="L14" s="20">
        <v>5087.669036931622</v>
      </c>
      <c r="M14" s="20">
        <v>5317.9194401931391</v>
      </c>
      <c r="N14" s="20">
        <v>5563.5260361198398</v>
      </c>
      <c r="O14" s="20">
        <v>5847.3315024107505</v>
      </c>
      <c r="P14" s="20">
        <v>6087.0027826395999</v>
      </c>
      <c r="Q14" s="20">
        <v>6524.6480156089146</v>
      </c>
      <c r="R14" s="20">
        <v>6960.467663625358</v>
      </c>
      <c r="S14" s="20">
        <v>7536.9825607723833</v>
      </c>
      <c r="T14" s="20">
        <v>7832.5568568573271</v>
      </c>
      <c r="U14" s="20">
        <v>8297.6642711741169</v>
      </c>
      <c r="V14" s="20">
        <v>8913.0883545359702</v>
      </c>
      <c r="W14" s="20">
        <v>9268.5282224113671</v>
      </c>
      <c r="X14" s="20">
        <v>9630.9741370477495</v>
      </c>
    </row>
    <row r="15" spans="1:24" s="5" customFormat="1" ht="15.75" x14ac:dyDescent="0.25">
      <c r="A15" s="4" t="s">
        <v>38</v>
      </c>
      <c r="B15" s="4"/>
      <c r="C15" s="40" t="s">
        <v>39</v>
      </c>
      <c r="D15" s="2"/>
      <c r="E15" s="2"/>
      <c r="F15" s="66"/>
      <c r="G15" s="66"/>
      <c r="H15" s="66"/>
      <c r="I15" s="56">
        <v>3186.7988911134539</v>
      </c>
      <c r="J15" s="20">
        <v>3264.387293300555</v>
      </c>
      <c r="K15" s="20">
        <v>3525.5947986999158</v>
      </c>
      <c r="L15" s="20">
        <v>3703.8798445320926</v>
      </c>
      <c r="M15" s="20">
        <v>3876.2857148058274</v>
      </c>
      <c r="N15" s="20">
        <v>4057.4096429323899</v>
      </c>
      <c r="O15" s="20">
        <v>4266.841749897847</v>
      </c>
      <c r="P15" s="20">
        <v>4445.4649214662004</v>
      </c>
      <c r="Q15" s="20">
        <v>4761.717737547764</v>
      </c>
      <c r="R15" s="20">
        <v>5086.1095141533851</v>
      </c>
      <c r="S15" s="20">
        <v>5521.6311633488349</v>
      </c>
      <c r="T15" s="20">
        <v>5747.8298803079069</v>
      </c>
      <c r="U15" s="20">
        <v>6101.3828144034187</v>
      </c>
      <c r="V15" s="20">
        <v>6565.7253432465677</v>
      </c>
      <c r="W15" s="20">
        <v>6839.3741643195535</v>
      </c>
      <c r="X15" s="20">
        <v>7113.8680597735429</v>
      </c>
    </row>
    <row r="16" spans="1:24" s="5" customFormat="1" ht="15.75" x14ac:dyDescent="0.25">
      <c r="A16" s="4" t="s">
        <v>40</v>
      </c>
      <c r="B16" s="4"/>
      <c r="C16" s="40" t="s">
        <v>41</v>
      </c>
      <c r="D16" s="2"/>
      <c r="E16" s="2"/>
      <c r="F16" s="66"/>
      <c r="G16" s="66"/>
      <c r="H16" s="66"/>
      <c r="I16" s="56">
        <v>2662.2149658882931</v>
      </c>
      <c r="J16" s="20">
        <v>2738.5926980164995</v>
      </c>
      <c r="K16" s="20">
        <v>2974.9646625662654</v>
      </c>
      <c r="L16" s="20">
        <v>3178.6627487934225</v>
      </c>
      <c r="M16" s="20">
        <v>3344.7122932115153</v>
      </c>
      <c r="N16" s="20">
        <v>3527.052288464452</v>
      </c>
      <c r="O16" s="20">
        <v>3732.3984212277956</v>
      </c>
      <c r="P16" s="20">
        <v>3907.5468732816848</v>
      </c>
      <c r="Q16" s="20">
        <v>4215.0073154254169</v>
      </c>
      <c r="R16" s="20">
        <v>4529.8169184925109</v>
      </c>
      <c r="S16" s="20">
        <v>4947.9921771778645</v>
      </c>
      <c r="T16" s="20">
        <v>5175.8185386459572</v>
      </c>
      <c r="U16" s="20">
        <v>5515.2111813775555</v>
      </c>
      <c r="V16" s="20">
        <v>5959.4148365057536</v>
      </c>
      <c r="W16" s="20">
        <v>6229.7935357600218</v>
      </c>
      <c r="X16" s="20">
        <v>6497.4913874911717</v>
      </c>
    </row>
    <row r="17" spans="1:24" s="5" customFormat="1" ht="15.75" x14ac:dyDescent="0.25">
      <c r="A17" s="4" t="s">
        <v>42</v>
      </c>
      <c r="B17" s="4"/>
      <c r="C17" s="40" t="s">
        <v>43</v>
      </c>
      <c r="D17" s="2"/>
      <c r="E17" s="2"/>
      <c r="F17" s="66"/>
      <c r="G17" s="66"/>
      <c r="H17" s="66"/>
      <c r="I17" s="56">
        <v>3387.5960686170542</v>
      </c>
      <c r="J17" s="20">
        <v>3474.1250270480659</v>
      </c>
      <c r="K17" s="20">
        <v>3761.7095448629552</v>
      </c>
      <c r="L17" s="20">
        <v>3980.2486852966367</v>
      </c>
      <c r="M17" s="20">
        <v>4177.3834340486319</v>
      </c>
      <c r="N17" s="20">
        <v>4389.513649395125</v>
      </c>
      <c r="O17" s="20">
        <v>4627.3184655123277</v>
      </c>
      <c r="P17" s="20">
        <v>4828.0430858324698</v>
      </c>
      <c r="Q17" s="20">
        <v>5186.6201149676035</v>
      </c>
      <c r="R17" s="20">
        <v>5552.2097296868269</v>
      </c>
      <c r="S17" s="20">
        <v>6037.2486195200718</v>
      </c>
      <c r="T17" s="20">
        <v>6293.9122619857826</v>
      </c>
      <c r="U17" s="20">
        <v>6677.3455096704765</v>
      </c>
      <c r="V17" s="20">
        <v>7172.7545151957056</v>
      </c>
      <c r="W17" s="20">
        <v>7465.9022378132477</v>
      </c>
      <c r="X17" s="20">
        <v>7760.2785337538135</v>
      </c>
    </row>
    <row r="18" spans="1:24" s="5" customFormat="1" ht="15.75" x14ac:dyDescent="0.25">
      <c r="A18" s="4" t="s">
        <v>44</v>
      </c>
      <c r="B18" s="4"/>
      <c r="C18" s="40" t="s">
        <v>167</v>
      </c>
      <c r="D18" s="2"/>
      <c r="E18" s="2"/>
      <c r="F18" s="66"/>
      <c r="G18" s="66"/>
      <c r="H18" s="66"/>
      <c r="I18" s="56">
        <v>3581.2369345008433</v>
      </c>
      <c r="J18" s="20">
        <v>3674.6611053331208</v>
      </c>
      <c r="K18" s="20">
        <v>3999.5484966466001</v>
      </c>
      <c r="L18" s="20">
        <v>4245.1581346009089</v>
      </c>
      <c r="M18" s="20">
        <v>4472.3685674860717</v>
      </c>
      <c r="N18" s="20">
        <v>4714.2105425312948</v>
      </c>
      <c r="O18" s="20">
        <v>4983.8457450743499</v>
      </c>
      <c r="P18" s="20">
        <v>5218.6311511606782</v>
      </c>
      <c r="Q18" s="20">
        <v>5635.336035910138</v>
      </c>
      <c r="R18" s="20">
        <v>6051.0556584585029</v>
      </c>
      <c r="S18" s="20">
        <v>6595.5057191140968</v>
      </c>
      <c r="T18" s="20">
        <v>6892.8580344655002</v>
      </c>
      <c r="U18" s="20">
        <v>7349.2174204031944</v>
      </c>
      <c r="V18" s="20">
        <v>7937.9305211568371</v>
      </c>
      <c r="W18" s="20">
        <v>8298.821995573986</v>
      </c>
      <c r="X18" s="20">
        <v>8648.5193557056446</v>
      </c>
    </row>
    <row r="19" spans="1:24" s="5" customFormat="1" ht="15.75" x14ac:dyDescent="0.25">
      <c r="A19" s="4" t="s">
        <v>45</v>
      </c>
      <c r="B19" s="4"/>
      <c r="C19" s="40" t="s">
        <v>46</v>
      </c>
      <c r="D19" s="2"/>
      <c r="E19" s="2"/>
      <c r="F19" s="66"/>
      <c r="G19" s="66"/>
      <c r="H19" s="66"/>
      <c r="I19" s="56">
        <v>3585.4258387170112</v>
      </c>
      <c r="J19" s="20">
        <v>3615.5504707862542</v>
      </c>
      <c r="K19" s="20">
        <v>3869.5231080808721</v>
      </c>
      <c r="L19" s="20">
        <v>4038.1772625997469</v>
      </c>
      <c r="M19" s="20">
        <v>4164.997139912557</v>
      </c>
      <c r="N19" s="20">
        <v>4299.2312898123037</v>
      </c>
      <c r="O19" s="20">
        <v>4469.4719996096446</v>
      </c>
      <c r="P19" s="20">
        <v>4591.0784969735196</v>
      </c>
      <c r="Q19" s="20">
        <v>4845.757805580517</v>
      </c>
      <c r="R19" s="20">
        <v>5109.1610391090999</v>
      </c>
      <c r="S19" s="20">
        <v>5484.098549461477</v>
      </c>
      <c r="T19" s="20">
        <v>5662.5567877171497</v>
      </c>
      <c r="U19" s="20">
        <v>5975.4962608269179</v>
      </c>
      <c r="V19" s="20">
        <v>6383.4779196427553</v>
      </c>
      <c r="W19" s="20">
        <v>6613.9153367393856</v>
      </c>
      <c r="X19" s="20">
        <v>6831.3173465994341</v>
      </c>
    </row>
    <row r="20" spans="1:24" s="5" customFormat="1" ht="15.75" x14ac:dyDescent="0.25">
      <c r="A20" s="4" t="s">
        <v>47</v>
      </c>
      <c r="B20" s="4"/>
      <c r="C20" s="40" t="s">
        <v>168</v>
      </c>
      <c r="D20" s="2"/>
      <c r="E20" s="2"/>
      <c r="F20" s="66"/>
      <c r="G20" s="66"/>
      <c r="H20" s="66"/>
      <c r="I20" s="56">
        <v>5241.0957255110334</v>
      </c>
      <c r="J20" s="20">
        <v>5369.9661062965515</v>
      </c>
      <c r="K20" s="20">
        <v>5803.0675758008792</v>
      </c>
      <c r="L20" s="20">
        <v>6191.8009542717973</v>
      </c>
      <c r="M20" s="20">
        <v>6493.3485432331763</v>
      </c>
      <c r="N20" s="20">
        <v>6826.3936316914569</v>
      </c>
      <c r="O20" s="20">
        <v>7206.0281802838617</v>
      </c>
      <c r="P20" s="20">
        <v>7534.8475875942968</v>
      </c>
      <c r="Q20" s="20">
        <v>8116.0196612258742</v>
      </c>
      <c r="R20" s="20">
        <v>8699.1375347254343</v>
      </c>
      <c r="S20" s="20">
        <v>9472.3440947977633</v>
      </c>
      <c r="T20" s="20">
        <v>9892.7462825561706</v>
      </c>
      <c r="U20" s="20">
        <v>10539.246620743326</v>
      </c>
      <c r="V20" s="20">
        <v>11379.071613379556</v>
      </c>
      <c r="W20" s="20">
        <v>11892.288847467114</v>
      </c>
      <c r="X20" s="20">
        <v>12392.929136629427</v>
      </c>
    </row>
    <row r="21" spans="1:24" s="5" customFormat="1" ht="15.75" x14ac:dyDescent="0.25">
      <c r="A21" s="4" t="s">
        <v>48</v>
      </c>
      <c r="B21" s="4"/>
      <c r="C21" s="40" t="s">
        <v>169</v>
      </c>
      <c r="D21" s="2"/>
      <c r="E21" s="2"/>
      <c r="F21" s="66"/>
      <c r="G21" s="66"/>
      <c r="H21" s="66"/>
      <c r="I21" s="56">
        <v>3579.6421723121757</v>
      </c>
      <c r="J21" s="20">
        <v>3671.8606014967204</v>
      </c>
      <c r="K21" s="20">
        <v>3975.8153133982541</v>
      </c>
      <c r="L21" s="20">
        <v>4229.1169916993895</v>
      </c>
      <c r="M21" s="20">
        <v>4434.7565279753071</v>
      </c>
      <c r="N21" s="20">
        <v>4659.7577067058764</v>
      </c>
      <c r="O21" s="20">
        <v>4915.9497002847811</v>
      </c>
      <c r="P21" s="20">
        <v>5140.3288486492984</v>
      </c>
      <c r="Q21" s="20">
        <v>5535.2685935744248</v>
      </c>
      <c r="R21" s="20">
        <v>5937.2248400972921</v>
      </c>
      <c r="S21" s="20">
        <v>6460.3923623176488</v>
      </c>
      <c r="T21" s="20">
        <v>6748.8269766286667</v>
      </c>
      <c r="U21" s="20">
        <v>7188.5839454686984</v>
      </c>
      <c r="V21" s="20">
        <v>7760.0861872096575</v>
      </c>
      <c r="W21" s="20">
        <v>8109.3169036560648</v>
      </c>
      <c r="X21" s="20">
        <v>8460.8207568988673</v>
      </c>
    </row>
    <row r="22" spans="1:24" s="5" customFormat="1" ht="15.75" x14ac:dyDescent="0.25">
      <c r="A22" s="10"/>
      <c r="B22" s="43"/>
      <c r="C22" s="2"/>
      <c r="D22" s="9"/>
      <c r="E22" s="9"/>
      <c r="F22" s="55"/>
      <c r="G22" s="55"/>
      <c r="H22" s="55"/>
      <c r="I22" s="55"/>
      <c r="J22" s="20"/>
      <c r="K22" s="20"/>
      <c r="L22" s="20"/>
      <c r="M22" s="20"/>
      <c r="N22" s="20"/>
      <c r="O22" s="20"/>
      <c r="P22" s="20"/>
      <c r="Q22" s="20"/>
      <c r="R22" s="20"/>
      <c r="S22" s="20"/>
      <c r="T22" s="20"/>
      <c r="U22" s="20"/>
      <c r="V22" s="20"/>
      <c r="W22" s="20"/>
      <c r="X22" s="20"/>
    </row>
    <row r="23" spans="1:24" s="5" customFormat="1" ht="15.75" x14ac:dyDescent="0.25">
      <c r="A23" s="4">
        <v>924</v>
      </c>
      <c r="B23" s="1"/>
      <c r="C23" s="40" t="s">
        <v>49</v>
      </c>
      <c r="D23" s="2"/>
      <c r="E23" s="2"/>
      <c r="F23" s="56">
        <v>1681.051051886559</v>
      </c>
      <c r="G23" s="56">
        <v>1773.9719998530206</v>
      </c>
      <c r="H23" s="56">
        <v>1879.1133409632978</v>
      </c>
      <c r="I23" s="56">
        <v>1950.1949841775538</v>
      </c>
      <c r="J23" s="20">
        <v>2001.6601170667325</v>
      </c>
      <c r="K23" s="20">
        <v>2172.7019296841172</v>
      </c>
      <c r="L23" s="20">
        <v>2306.7765035243019</v>
      </c>
      <c r="M23" s="20">
        <v>2417.8650363088905</v>
      </c>
      <c r="N23" s="20">
        <v>2537.4539077494433</v>
      </c>
      <c r="O23" s="20">
        <v>2675.4406727808314</v>
      </c>
      <c r="P23" s="20">
        <v>2793.5182040302307</v>
      </c>
      <c r="Q23" s="20">
        <v>2999.5155168681986</v>
      </c>
      <c r="R23" s="20">
        <v>3209.3328772080072</v>
      </c>
      <c r="S23" s="20">
        <v>3483.784516781137</v>
      </c>
      <c r="T23" s="20">
        <v>3631.0801811459596</v>
      </c>
      <c r="U23" s="20">
        <v>3855.30487892253</v>
      </c>
      <c r="V23" s="20">
        <v>4149.6134010425822</v>
      </c>
      <c r="W23" s="20">
        <v>4321.6187424067602</v>
      </c>
      <c r="X23" s="20">
        <v>4496.4703566609169</v>
      </c>
    </row>
    <row r="24" spans="1:24" s="5" customFormat="1" ht="15.75" x14ac:dyDescent="0.25">
      <c r="A24" s="4">
        <v>923</v>
      </c>
      <c r="B24" s="1"/>
      <c r="C24" s="68" t="s">
        <v>50</v>
      </c>
      <c r="D24" s="2"/>
      <c r="E24" s="2"/>
      <c r="F24" s="56">
        <v>2699.0445185381941</v>
      </c>
      <c r="G24" s="56">
        <v>2839.7739926707027</v>
      </c>
      <c r="H24" s="56">
        <v>3012.5088984230101</v>
      </c>
      <c r="I24" s="56">
        <v>3257.5508721313058</v>
      </c>
      <c r="J24" s="32">
        <v>3319.7972620636078</v>
      </c>
      <c r="K24" s="32">
        <v>3601.2569982865266</v>
      </c>
      <c r="L24" s="32">
        <v>3846.8365049275671</v>
      </c>
      <c r="M24" s="32">
        <v>4029.7146395678124</v>
      </c>
      <c r="N24" s="32">
        <v>4221.3309704171734</v>
      </c>
      <c r="O24" s="32">
        <v>4440.5665607461233</v>
      </c>
      <c r="P24" s="32">
        <v>4631.2083015422295</v>
      </c>
      <c r="Q24" s="32">
        <v>4965.0884328040183</v>
      </c>
      <c r="R24" s="32">
        <v>5302.356699536891</v>
      </c>
      <c r="S24" s="32">
        <v>5745.0738385189634</v>
      </c>
      <c r="T24" s="32">
        <v>5965.5498627515271</v>
      </c>
      <c r="U24" s="32">
        <v>6318.2364833575693</v>
      </c>
      <c r="V24" s="32">
        <v>6782.7318700248043</v>
      </c>
      <c r="W24" s="32">
        <v>7051.232439142861</v>
      </c>
      <c r="X24" s="32">
        <v>7323.800788336438</v>
      </c>
    </row>
    <row r="25" spans="1:24" s="5" customFormat="1" ht="15.75" x14ac:dyDescent="0.25">
      <c r="A25" s="73"/>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213" t="s">
        <v>94</v>
      </c>
      <c r="B26" s="213"/>
      <c r="C26" s="213"/>
      <c r="D26" s="213"/>
      <c r="E26" s="213"/>
      <c r="F26" s="2"/>
      <c r="G26" s="4"/>
      <c r="H26" s="4"/>
      <c r="I26" s="2"/>
      <c r="J26" s="2"/>
      <c r="K26" s="2"/>
      <c r="L26" s="2"/>
      <c r="M26" s="2"/>
      <c r="N26" s="2"/>
      <c r="O26" s="2"/>
      <c r="P26" s="2"/>
      <c r="Q26" s="2"/>
      <c r="R26" s="2"/>
      <c r="S26" s="2"/>
      <c r="T26" s="2"/>
      <c r="U26" s="2"/>
      <c r="V26" s="2"/>
      <c r="W26" s="2"/>
      <c r="X26" s="2"/>
    </row>
    <row r="27" spans="1:24" ht="30.75" customHeight="1" x14ac:dyDescent="0.2">
      <c r="A27" s="79" t="s">
        <v>129</v>
      </c>
      <c r="B27" s="8"/>
      <c r="C27" s="9"/>
      <c r="D27" s="9"/>
      <c r="E27" s="9"/>
      <c r="F27" s="9"/>
      <c r="G27" s="9"/>
      <c r="H27" s="9"/>
      <c r="I27" s="9"/>
      <c r="J27" s="9"/>
      <c r="K27" s="9"/>
      <c r="L27" s="9"/>
      <c r="M27" s="9"/>
      <c r="N27" s="9"/>
      <c r="O27" s="9"/>
      <c r="P27" s="9"/>
      <c r="Q27" s="9"/>
      <c r="R27" s="9"/>
      <c r="S27" s="9"/>
      <c r="T27" s="9"/>
      <c r="U27" s="9"/>
      <c r="V27" s="9"/>
      <c r="W27" s="9"/>
      <c r="X27" s="9"/>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row>
    <row r="30" spans="1:24" ht="15.75" x14ac:dyDescent="0.25">
      <c r="A30" s="94">
        <v>925</v>
      </c>
      <c r="B30" s="17"/>
      <c r="C30" s="18" t="s">
        <v>32</v>
      </c>
      <c r="D30" s="18"/>
      <c r="E30" s="18"/>
      <c r="F30" s="53">
        <v>47650.273074146644</v>
      </c>
      <c r="G30" s="53">
        <v>49100.20698539522</v>
      </c>
      <c r="H30" s="53">
        <v>51235.785805881686</v>
      </c>
      <c r="I30" s="53">
        <v>53838.995967059636</v>
      </c>
      <c r="J30" s="20">
        <v>53943.194450024668</v>
      </c>
      <c r="K30" s="20">
        <v>57494.332845989367</v>
      </c>
      <c r="L30" s="20">
        <v>59287.834605042939</v>
      </c>
      <c r="M30" s="20">
        <v>60906.129208107355</v>
      </c>
      <c r="N30" s="20">
        <v>61958.471773534613</v>
      </c>
      <c r="O30" s="20">
        <v>63511.693442454394</v>
      </c>
      <c r="P30" s="20">
        <v>64530.063951792064</v>
      </c>
      <c r="Q30" s="20">
        <v>67287.078977159777</v>
      </c>
      <c r="R30" s="20">
        <v>70187.534592442229</v>
      </c>
      <c r="S30" s="20">
        <v>74319.719737131061</v>
      </c>
      <c r="T30" s="20">
        <v>75495.833909256093</v>
      </c>
      <c r="U30" s="20">
        <v>78751.643126880925</v>
      </c>
      <c r="V30" s="20">
        <v>83414.840018211136</v>
      </c>
      <c r="W30" s="20">
        <v>85110.867077190051</v>
      </c>
      <c r="X30" s="20">
        <v>87380.989181992627</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89">
        <v>1555.9105050957692</v>
      </c>
      <c r="G32" s="89">
        <v>1637.6994578662693</v>
      </c>
      <c r="H32" s="89">
        <v>1742.162794000729</v>
      </c>
      <c r="I32" s="89">
        <v>1865.5957597806389</v>
      </c>
      <c r="J32" s="23">
        <v>1944.958258342192</v>
      </c>
      <c r="K32" s="23">
        <v>2076.4398401983399</v>
      </c>
      <c r="L32" s="23">
        <v>2168.3900953496582</v>
      </c>
      <c r="M32" s="23">
        <v>2296.5600859054157</v>
      </c>
      <c r="N32" s="23">
        <v>2400.7362741183047</v>
      </c>
      <c r="O32" s="23">
        <v>2514.1882542000344</v>
      </c>
      <c r="P32" s="23">
        <v>2614.1486335363415</v>
      </c>
      <c r="Q32" s="23">
        <v>2725.9092078359467</v>
      </c>
      <c r="R32" s="23">
        <v>2861.9213369205268</v>
      </c>
      <c r="S32" s="23">
        <v>3059.2280434139293</v>
      </c>
      <c r="T32" s="23">
        <v>3260.266662191279</v>
      </c>
      <c r="U32" s="23">
        <v>3371.3883537078796</v>
      </c>
      <c r="V32" s="23">
        <v>3561.5546985533051</v>
      </c>
      <c r="W32" s="23">
        <v>3564.8011575983296</v>
      </c>
      <c r="X32" s="23">
        <v>3714.7768623285779</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v>42078.341467202619</v>
      </c>
      <c r="G34" s="56">
        <v>43310.971446070194</v>
      </c>
      <c r="H34" s="56">
        <v>45158.398477218863</v>
      </c>
      <c r="I34" s="56">
        <v>47333.930439028358</v>
      </c>
      <c r="J34" s="20">
        <v>47376.220263853516</v>
      </c>
      <c r="K34" s="20">
        <v>50478.903314479598</v>
      </c>
      <c r="L34" s="20">
        <v>51978.928421237251</v>
      </c>
      <c r="M34" s="20">
        <v>53332.132644506506</v>
      </c>
      <c r="N34" s="20">
        <v>54198.359636631321</v>
      </c>
      <c r="O34" s="20">
        <v>55512.977855507706</v>
      </c>
      <c r="P34" s="20">
        <v>56346.908288350911</v>
      </c>
      <c r="Q34" s="20">
        <v>58760.430246903859</v>
      </c>
      <c r="R34" s="20">
        <v>61282.530129215833</v>
      </c>
      <c r="S34" s="20">
        <v>64877.848694625543</v>
      </c>
      <c r="T34" s="20">
        <v>65786.462211712031</v>
      </c>
      <c r="U34" s="20">
        <v>68669.964603779954</v>
      </c>
      <c r="V34" s="20">
        <v>72764.104297734855</v>
      </c>
      <c r="W34" s="20">
        <v>74325.105155154073</v>
      </c>
      <c r="X34" s="20">
        <v>76269.173523444246</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v>39577.035374883308</v>
      </c>
      <c r="G36" s="56">
        <v>40717.557750510176</v>
      </c>
      <c r="H36" s="56">
        <v>42454.214511681232</v>
      </c>
      <c r="I36" s="56">
        <v>44556.423340461981</v>
      </c>
      <c r="J36" s="20">
        <v>44589.391968973992</v>
      </c>
      <c r="K36" s="20">
        <v>47499.123632521856</v>
      </c>
      <c r="L36" s="20">
        <v>48896.389895451292</v>
      </c>
      <c r="M36" s="20">
        <v>50165.623280426713</v>
      </c>
      <c r="N36" s="20">
        <v>50976.823746310482</v>
      </c>
      <c r="O36" s="20">
        <v>52208.550977478182</v>
      </c>
      <c r="P36" s="20">
        <v>52987.715286552484</v>
      </c>
      <c r="Q36" s="20">
        <v>55256.080134657612</v>
      </c>
      <c r="R36" s="20">
        <v>57624.861198974249</v>
      </c>
      <c r="S36" s="20">
        <v>61007.445374951414</v>
      </c>
      <c r="T36" s="20">
        <v>61861.05415734079</v>
      </c>
      <c r="U36" s="20">
        <v>64575.433717322951</v>
      </c>
      <c r="V36" s="20">
        <v>68427.008104828623</v>
      </c>
      <c r="W36" s="20">
        <v>69899.46188681628</v>
      </c>
      <c r="X36" s="20">
        <v>71727.738463216723</v>
      </c>
    </row>
    <row r="37" spans="1:24" ht="15.75" x14ac:dyDescent="0.25">
      <c r="A37" s="10"/>
      <c r="B37" s="43"/>
      <c r="C37" s="25"/>
      <c r="D37" s="9"/>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66" t="s">
        <v>162</v>
      </c>
      <c r="G38" s="66" t="s">
        <v>162</v>
      </c>
      <c r="H38" s="66" t="s">
        <v>162</v>
      </c>
      <c r="I38" s="56">
        <v>2395.1441932943176</v>
      </c>
      <c r="J38" s="20">
        <v>2413.2181257313796</v>
      </c>
      <c r="K38" s="20">
        <v>2558.8659802676962</v>
      </c>
      <c r="L38" s="20">
        <v>2587.3999304955155</v>
      </c>
      <c r="M38" s="20">
        <v>2649.9150070966402</v>
      </c>
      <c r="N38" s="20">
        <v>2685.1619164244116</v>
      </c>
      <c r="O38" s="20">
        <v>2743.9497889188901</v>
      </c>
      <c r="P38" s="20">
        <v>2779.9893304212828</v>
      </c>
      <c r="Q38" s="20">
        <v>2892.1946139646598</v>
      </c>
      <c r="R38" s="20">
        <v>3004.6459796875279</v>
      </c>
      <c r="S38" s="20">
        <v>3174.2269536654853</v>
      </c>
      <c r="T38" s="20">
        <v>3216.7899988468935</v>
      </c>
      <c r="U38" s="20">
        <v>3354.4014201290897</v>
      </c>
      <c r="V38" s="20">
        <v>3551.0174764974486</v>
      </c>
      <c r="W38" s="20">
        <v>3623.7124331446835</v>
      </c>
      <c r="X38" s="20">
        <v>3718.1777621780757</v>
      </c>
    </row>
    <row r="39" spans="1:24" ht="15.75" x14ac:dyDescent="0.25">
      <c r="A39" s="4" t="s">
        <v>37</v>
      </c>
      <c r="B39" s="4"/>
      <c r="C39" s="40" t="s">
        <v>166</v>
      </c>
      <c r="D39" s="2"/>
      <c r="E39" s="2"/>
      <c r="F39" s="66" t="s">
        <v>162</v>
      </c>
      <c r="G39" s="66" t="s">
        <v>162</v>
      </c>
      <c r="H39" s="66" t="s">
        <v>162</v>
      </c>
      <c r="I39" s="56">
        <v>6236.73362482226</v>
      </c>
      <c r="J39" s="20">
        <v>6243.1749249302184</v>
      </c>
      <c r="K39" s="20">
        <v>6662.4268241401305</v>
      </c>
      <c r="L39" s="20">
        <v>6798.6368808723491</v>
      </c>
      <c r="M39" s="20">
        <v>6964.5085444886236</v>
      </c>
      <c r="N39" s="20">
        <v>7063.418471309742</v>
      </c>
      <c r="O39" s="20">
        <v>7222.0175083275544</v>
      </c>
      <c r="P39" s="20">
        <v>7319.5933070601905</v>
      </c>
      <c r="Q39" s="20">
        <v>7622.7813716194378</v>
      </c>
      <c r="R39" s="20">
        <v>7932.8281880632039</v>
      </c>
      <c r="S39" s="20">
        <v>8373.4117833706659</v>
      </c>
      <c r="T39" s="20">
        <v>8467.4477671614204</v>
      </c>
      <c r="U39" s="20">
        <v>8812.5436796242411</v>
      </c>
      <c r="V39" s="20">
        <v>9315.7886852260381</v>
      </c>
      <c r="W39" s="20">
        <v>9491.6284799499936</v>
      </c>
      <c r="X39" s="20">
        <v>9727.2838784182277</v>
      </c>
    </row>
    <row r="40" spans="1:24" ht="15.75" x14ac:dyDescent="0.25">
      <c r="A40" s="4" t="s">
        <v>38</v>
      </c>
      <c r="B40" s="4"/>
      <c r="C40" s="40" t="s">
        <v>39</v>
      </c>
      <c r="D40" s="2"/>
      <c r="E40" s="2"/>
      <c r="F40" s="66" t="s">
        <v>162</v>
      </c>
      <c r="G40" s="66" t="s">
        <v>162</v>
      </c>
      <c r="H40" s="66" t="s">
        <v>162</v>
      </c>
      <c r="I40" s="56">
        <v>4538.7033673988781</v>
      </c>
      <c r="J40" s="20">
        <v>4544.8709283104881</v>
      </c>
      <c r="K40" s="20">
        <v>4835.221805831995</v>
      </c>
      <c r="L40" s="20">
        <v>4949.4835317634015</v>
      </c>
      <c r="M40" s="20">
        <v>5076.5013056805365</v>
      </c>
      <c r="N40" s="20">
        <v>5151.2623525972804</v>
      </c>
      <c r="O40" s="20">
        <v>5269.960461506359</v>
      </c>
      <c r="P40" s="20">
        <v>5345.6514557110941</v>
      </c>
      <c r="Q40" s="20">
        <v>5563.1404452553406</v>
      </c>
      <c r="R40" s="20">
        <v>5796.6267313190237</v>
      </c>
      <c r="S40" s="20">
        <v>6134.4034000091551</v>
      </c>
      <c r="T40" s="20">
        <v>6213.7371200091902</v>
      </c>
      <c r="U40" s="20">
        <v>6479.9804861748835</v>
      </c>
      <c r="V40" s="20">
        <v>6862.3699698646788</v>
      </c>
      <c r="W40" s="20">
        <v>7004.0029058896725</v>
      </c>
      <c r="X40" s="20">
        <v>7185.0067403712783</v>
      </c>
    </row>
    <row r="41" spans="1:24" ht="15.75" x14ac:dyDescent="0.25">
      <c r="A41" s="4" t="s">
        <v>40</v>
      </c>
      <c r="B41" s="4"/>
      <c r="C41" s="40" t="s">
        <v>41</v>
      </c>
      <c r="D41" s="2"/>
      <c r="E41" s="2"/>
      <c r="F41" s="66" t="s">
        <v>162</v>
      </c>
      <c r="G41" s="66" t="s">
        <v>162</v>
      </c>
      <c r="H41" s="66" t="s">
        <v>162</v>
      </c>
      <c r="I41" s="56">
        <v>3791.580342302409</v>
      </c>
      <c r="J41" s="20">
        <v>3812.828938294917</v>
      </c>
      <c r="K41" s="20">
        <v>4080.0531057410349</v>
      </c>
      <c r="L41" s="20">
        <v>4247.6375013645538</v>
      </c>
      <c r="M41" s="20">
        <v>4380.3366348253148</v>
      </c>
      <c r="N41" s="20">
        <v>4477.9239140561594</v>
      </c>
      <c r="O41" s="20">
        <v>4609.8714832651458</v>
      </c>
      <c r="P41" s="20">
        <v>4698.8074364397817</v>
      </c>
      <c r="Q41" s="20">
        <v>4924.4157184264559</v>
      </c>
      <c r="R41" s="20">
        <v>5162.6214033823471</v>
      </c>
      <c r="S41" s="20">
        <v>5497.1038696633441</v>
      </c>
      <c r="T41" s="20">
        <v>5595.3597183174206</v>
      </c>
      <c r="U41" s="20">
        <v>5857.4362434845061</v>
      </c>
      <c r="V41" s="20">
        <v>6228.665878335587</v>
      </c>
      <c r="W41" s="20">
        <v>6379.7492254756571</v>
      </c>
      <c r="X41" s="20">
        <v>6562.4663013660838</v>
      </c>
    </row>
    <row r="42" spans="1:24" ht="15.75" x14ac:dyDescent="0.25">
      <c r="A42" s="4" t="s">
        <v>42</v>
      </c>
      <c r="B42" s="4"/>
      <c r="C42" s="40" t="s">
        <v>43</v>
      </c>
      <c r="D42" s="2"/>
      <c r="E42" s="2"/>
      <c r="F42" s="66" t="s">
        <v>162</v>
      </c>
      <c r="G42" s="66" t="s">
        <v>162</v>
      </c>
      <c r="H42" s="66" t="s">
        <v>162</v>
      </c>
      <c r="I42" s="56">
        <v>4824.6827645428748</v>
      </c>
      <c r="J42" s="20">
        <v>4836.8800690871012</v>
      </c>
      <c r="K42" s="20">
        <v>5159.0443760680901</v>
      </c>
      <c r="L42" s="20">
        <v>5318.7943851043947</v>
      </c>
      <c r="M42" s="20">
        <v>5470.8280084401376</v>
      </c>
      <c r="N42" s="20">
        <v>5572.8995586452766</v>
      </c>
      <c r="O42" s="20">
        <v>5715.1839194955064</v>
      </c>
      <c r="P42" s="20">
        <v>5805.6999674859444</v>
      </c>
      <c r="Q42" s="20">
        <v>6059.5561782733139</v>
      </c>
      <c r="R42" s="20">
        <v>6327.8400214214571</v>
      </c>
      <c r="S42" s="20">
        <v>6707.2423641971518</v>
      </c>
      <c r="T42" s="20">
        <v>6804.0838136787443</v>
      </c>
      <c r="U42" s="20">
        <v>7091.6823150266364</v>
      </c>
      <c r="V42" s="20">
        <v>7496.8251964605242</v>
      </c>
      <c r="W42" s="20">
        <v>7645.6119686405</v>
      </c>
      <c r="X42" s="20">
        <v>7837.8813190913515</v>
      </c>
    </row>
    <row r="43" spans="1:24" ht="15.75" x14ac:dyDescent="0.25">
      <c r="A43" s="4" t="s">
        <v>44</v>
      </c>
      <c r="B43" s="4"/>
      <c r="C43" s="40" t="s">
        <v>167</v>
      </c>
      <c r="D43" s="2"/>
      <c r="E43" s="2"/>
      <c r="F43" s="66" t="s">
        <v>162</v>
      </c>
      <c r="G43" s="66" t="s">
        <v>162</v>
      </c>
      <c r="H43" s="66" t="s">
        <v>162</v>
      </c>
      <c r="I43" s="56">
        <v>5100.4699980904898</v>
      </c>
      <c r="J43" s="20">
        <v>5116.0781269111876</v>
      </c>
      <c r="K43" s="20">
        <v>5485.2316300215434</v>
      </c>
      <c r="L43" s="20">
        <v>5672.7920879930653</v>
      </c>
      <c r="M43" s="20">
        <v>5857.1494834881978</v>
      </c>
      <c r="N43" s="20">
        <v>5985.1327391256245</v>
      </c>
      <c r="O43" s="20">
        <v>6155.5294436259164</v>
      </c>
      <c r="P43" s="20">
        <v>6275.3803489288084</v>
      </c>
      <c r="Q43" s="20">
        <v>6583.7934022778945</v>
      </c>
      <c r="R43" s="20">
        <v>6896.3735218270003</v>
      </c>
      <c r="S43" s="20">
        <v>7327.4529774232351</v>
      </c>
      <c r="T43" s="20">
        <v>7451.5788956192055</v>
      </c>
      <c r="U43" s="20">
        <v>7805.2446341257282</v>
      </c>
      <c r="V43" s="20">
        <v>8296.5724552108022</v>
      </c>
      <c r="W43" s="20">
        <v>8498.5807145476101</v>
      </c>
      <c r="X43" s="20">
        <v>8735.0045492627014</v>
      </c>
    </row>
    <row r="44" spans="1:24" ht="15.75" x14ac:dyDescent="0.25">
      <c r="A44" s="4" t="s">
        <v>45</v>
      </c>
      <c r="B44" s="4"/>
      <c r="C44" s="40" t="s">
        <v>46</v>
      </c>
      <c r="D44" s="2"/>
      <c r="E44" s="2"/>
      <c r="F44" s="66" t="s">
        <v>162</v>
      </c>
      <c r="G44" s="66" t="s">
        <v>162</v>
      </c>
      <c r="H44" s="66" t="s">
        <v>162</v>
      </c>
      <c r="I44" s="56">
        <v>5106.4359201085526</v>
      </c>
      <c r="J44" s="20">
        <v>5033.7808440313702</v>
      </c>
      <c r="K44" s="20">
        <v>5306.9066579241762</v>
      </c>
      <c r="L44" s="20">
        <v>5396.2041692807079</v>
      </c>
      <c r="M44" s="20">
        <v>5454.6065420724353</v>
      </c>
      <c r="N44" s="20">
        <v>5458.2776296436678</v>
      </c>
      <c r="O44" s="20">
        <v>5520.2283333607347</v>
      </c>
      <c r="P44" s="20">
        <v>5520.7511214678234</v>
      </c>
      <c r="Q44" s="20">
        <v>5661.3249087753875</v>
      </c>
      <c r="R44" s="20">
        <v>5822.8984986461192</v>
      </c>
      <c r="S44" s="20">
        <v>6092.7055416353269</v>
      </c>
      <c r="T44" s="20">
        <v>6121.5519663419791</v>
      </c>
      <c r="U44" s="20">
        <v>6346.2825302423653</v>
      </c>
      <c r="V44" s="20">
        <v>6671.8884645561429</v>
      </c>
      <c r="W44" s="20">
        <v>6773.1171193263226</v>
      </c>
      <c r="X44" s="20">
        <v>6899.6305200654288</v>
      </c>
    </row>
    <row r="45" spans="1:24" ht="15.75" x14ac:dyDescent="0.25">
      <c r="A45" s="4" t="s">
        <v>47</v>
      </c>
      <c r="B45" s="4"/>
      <c r="C45" s="40" t="s">
        <v>168</v>
      </c>
      <c r="D45" s="2"/>
      <c r="E45" s="2"/>
      <c r="F45" s="66" t="s">
        <v>162</v>
      </c>
      <c r="G45" s="66" t="s">
        <v>162</v>
      </c>
      <c r="H45" s="66" t="s">
        <v>162</v>
      </c>
      <c r="I45" s="56">
        <v>7464.4744243416771</v>
      </c>
      <c r="J45" s="20">
        <v>7476.3809100125682</v>
      </c>
      <c r="K45" s="20">
        <v>7958.6907983798919</v>
      </c>
      <c r="L45" s="20">
        <v>8274.0850517510989</v>
      </c>
      <c r="M45" s="20">
        <v>8503.8861382314917</v>
      </c>
      <c r="N45" s="20">
        <v>8666.7474111703796</v>
      </c>
      <c r="O45" s="20">
        <v>8900.1387491124424</v>
      </c>
      <c r="P45" s="20">
        <v>9060.6201346202488</v>
      </c>
      <c r="Q45" s="20">
        <v>9481.9894249139761</v>
      </c>
      <c r="R45" s="20">
        <v>9914.3860416076386</v>
      </c>
      <c r="S45" s="20">
        <v>10523.553294701125</v>
      </c>
      <c r="T45" s="20">
        <v>10694.631900180602</v>
      </c>
      <c r="U45" s="20">
        <v>11193.218737264071</v>
      </c>
      <c r="V45" s="20">
        <v>11893.18700407036</v>
      </c>
      <c r="W45" s="20">
        <v>12178.544943464993</v>
      </c>
      <c r="X45" s="20">
        <v>12516.858427995721</v>
      </c>
    </row>
    <row r="46" spans="1:24" ht="15.75" x14ac:dyDescent="0.25">
      <c r="A46" s="4" t="s">
        <v>48</v>
      </c>
      <c r="B46" s="4"/>
      <c r="C46" s="40" t="s">
        <v>169</v>
      </c>
      <c r="D46" s="2"/>
      <c r="E46" s="2"/>
      <c r="F46" s="66" t="s">
        <v>162</v>
      </c>
      <c r="G46" s="66" t="s">
        <v>162</v>
      </c>
      <c r="H46" s="66" t="s">
        <v>162</v>
      </c>
      <c r="I46" s="56">
        <v>5098.1987055605186</v>
      </c>
      <c r="J46" s="20">
        <v>5112.1791016647658</v>
      </c>
      <c r="K46" s="20">
        <v>5452.6824541472979</v>
      </c>
      <c r="L46" s="20">
        <v>5651.356356826207</v>
      </c>
      <c r="M46" s="20">
        <v>5807.8916161033449</v>
      </c>
      <c r="N46" s="20">
        <v>5915.9997533379455</v>
      </c>
      <c r="O46" s="20">
        <v>6071.6712898656415</v>
      </c>
      <c r="P46" s="20">
        <v>6181.2221844173146</v>
      </c>
      <c r="Q46" s="20">
        <v>6466.8840711511502</v>
      </c>
      <c r="R46" s="20">
        <v>6766.6408130199334</v>
      </c>
      <c r="S46" s="20">
        <v>7177.3451902859115</v>
      </c>
      <c r="T46" s="20">
        <v>7295.8729771853459</v>
      </c>
      <c r="U46" s="20">
        <v>7634.6436712514169</v>
      </c>
      <c r="V46" s="20">
        <v>8110.6929746070273</v>
      </c>
      <c r="W46" s="20">
        <v>8304.5140963768426</v>
      </c>
      <c r="X46" s="20">
        <v>8545.4289644678556</v>
      </c>
    </row>
    <row r="47" spans="1:24" ht="15.75" x14ac:dyDescent="0.25">
      <c r="A47" s="10"/>
      <c r="B47" s="43"/>
      <c r="C47" s="2"/>
      <c r="D47" s="9"/>
      <c r="E47" s="9"/>
      <c r="F47" s="55" t="s">
        <v>162</v>
      </c>
      <c r="G47" s="55" t="s">
        <v>162</v>
      </c>
      <c r="H47" s="55" t="s">
        <v>162</v>
      </c>
      <c r="I47" s="55"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56">
        <v>2501.3060923193102</v>
      </c>
      <c r="G48" s="56">
        <v>2593.4136955600197</v>
      </c>
      <c r="H48" s="56">
        <v>2704.1839655376311</v>
      </c>
      <c r="I48" s="56">
        <v>2777.5070985663738</v>
      </c>
      <c r="J48" s="20">
        <v>2786.8282948795213</v>
      </c>
      <c r="K48" s="20">
        <v>2979.7796819577402</v>
      </c>
      <c r="L48" s="20">
        <v>3082.5385257859612</v>
      </c>
      <c r="M48" s="20">
        <v>3166.5093640797963</v>
      </c>
      <c r="N48" s="20">
        <v>3221.5358903208403</v>
      </c>
      <c r="O48" s="20">
        <v>3304.4268780295192</v>
      </c>
      <c r="P48" s="20">
        <v>3359.1930017984246</v>
      </c>
      <c r="Q48" s="20">
        <v>3504.3501122462471</v>
      </c>
      <c r="R48" s="20">
        <v>3657.6689302415789</v>
      </c>
      <c r="S48" s="20">
        <v>3870.4033196741298</v>
      </c>
      <c r="T48" s="20">
        <v>3925.4080543712407</v>
      </c>
      <c r="U48" s="20">
        <v>4094.5308864570134</v>
      </c>
      <c r="V48" s="20">
        <v>4337.0961929062323</v>
      </c>
      <c r="W48" s="20">
        <v>4425.6432683377889</v>
      </c>
      <c r="X48" s="20">
        <v>4541.4350602275263</v>
      </c>
    </row>
    <row r="49" spans="1:24" ht="15.75" x14ac:dyDescent="0.25">
      <c r="A49" s="4">
        <v>923</v>
      </c>
      <c r="B49" s="1"/>
      <c r="C49" s="40" t="s">
        <v>50</v>
      </c>
      <c r="D49" s="2"/>
      <c r="E49" s="2"/>
      <c r="F49" s="56">
        <v>4016.0211018482532</v>
      </c>
      <c r="G49" s="56">
        <v>4151.5360814587539</v>
      </c>
      <c r="H49" s="56">
        <v>4335.2245346620884</v>
      </c>
      <c r="I49" s="56">
        <v>4639.469768250633</v>
      </c>
      <c r="J49" s="20">
        <v>4622.0159278289648</v>
      </c>
      <c r="K49" s="20">
        <v>4938.9896913114326</v>
      </c>
      <c r="L49" s="20">
        <v>5140.5160884560391</v>
      </c>
      <c r="M49" s="20">
        <v>5277.436477695428</v>
      </c>
      <c r="N49" s="20">
        <v>5359.3758627849929</v>
      </c>
      <c r="O49" s="20">
        <v>5484.5273327466639</v>
      </c>
      <c r="P49" s="20">
        <v>5569.0070299048139</v>
      </c>
      <c r="Q49" s="20">
        <v>5800.7395224199636</v>
      </c>
      <c r="R49" s="20">
        <v>6043.0831263058681</v>
      </c>
      <c r="S49" s="20">
        <v>6382.6429990915876</v>
      </c>
      <c r="T49" s="20">
        <v>6449.1050353527808</v>
      </c>
      <c r="U49" s="20">
        <v>6710.2901693931008</v>
      </c>
      <c r="V49" s="20">
        <v>7089.1810219229801</v>
      </c>
      <c r="W49" s="20">
        <v>7220.9607644376629</v>
      </c>
      <c r="X49" s="20">
        <v>7397.0387962198029</v>
      </c>
    </row>
    <row r="50" spans="1:24" ht="15.75" x14ac:dyDescent="0.25">
      <c r="A50" s="73"/>
      <c r="B50" s="73"/>
      <c r="C50" s="69" t="s">
        <v>51</v>
      </c>
      <c r="D50" s="69"/>
      <c r="E50" s="69"/>
      <c r="F50" s="70"/>
      <c r="G50" s="70"/>
      <c r="H50" s="70"/>
      <c r="I50" s="70"/>
      <c r="J50" s="71"/>
      <c r="K50" s="71"/>
      <c r="L50" s="71"/>
      <c r="M50" s="71"/>
      <c r="N50" s="71"/>
      <c r="O50" s="71"/>
      <c r="P50" s="71"/>
      <c r="Q50" s="71"/>
      <c r="R50" s="71"/>
      <c r="S50" s="71"/>
      <c r="T50" s="71"/>
      <c r="U50" s="71"/>
      <c r="V50" s="71"/>
      <c r="W50" s="71"/>
      <c r="X50" s="71"/>
    </row>
  </sheetData>
  <mergeCells count="2">
    <mergeCell ref="A1:E1"/>
    <mergeCell ref="A26:E26"/>
  </mergeCells>
  <conditionalFormatting sqref="F6:V6">
    <cfRule type="cellIs" dxfId="57" priority="12" stopIfTrue="1" operator="equal">
      <formula>TRUE</formula>
    </cfRule>
    <cfRule type="cellIs" dxfId="56" priority="13" stopIfTrue="1" operator="equal">
      <formula>FALSE</formula>
    </cfRule>
  </conditionalFormatting>
  <conditionalFormatting sqref="L4:X4">
    <cfRule type="cellIs" dxfId="55" priority="16" stopIfTrue="1" operator="equal">
      <formula>TRUE</formula>
    </cfRule>
    <cfRule type="cellIs" dxfId="54" priority="17" stopIfTrue="1" operator="notEqual">
      <formula>TRUE</formula>
    </cfRule>
  </conditionalFormatting>
  <conditionalFormatting sqref="F2:X2">
    <cfRule type="cellIs" dxfId="53" priority="18" stopIfTrue="1" operator="equal">
      <formula>FALSE</formula>
    </cfRule>
  </conditionalFormatting>
  <conditionalFormatting sqref="W6:X6">
    <cfRule type="cellIs" dxfId="52" priority="10" stopIfTrue="1" operator="equal">
      <formula>TRUE</formula>
    </cfRule>
    <cfRule type="cellIs" dxfId="51" priority="11" stopIfTrue="1" operator="equal">
      <formula>FALSE</formula>
    </cfRule>
  </conditionalFormatting>
  <conditionalFormatting sqref="F27:X27">
    <cfRule type="cellIs" dxfId="50" priority="9" stopIfTrue="1" operator="equal">
      <formula>FALSE</formula>
    </cfRule>
  </conditionalFormatting>
  <conditionalFormatting sqref="F31:X31">
    <cfRule type="cellIs" dxfId="49" priority="1" stopIfTrue="1" operator="equal">
      <formula>TRUE</formula>
    </cfRule>
    <cfRule type="cellIs" dxfId="48" priority="2" stopIfTrue="1" operator="equal">
      <formula>FALSE</formula>
    </cfRule>
  </conditionalFormatting>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B3" sqref="B3"/>
    </sheetView>
  </sheetViews>
  <sheetFormatPr defaultRowHeight="15" x14ac:dyDescent="0.2"/>
  <cols>
    <col min="1" max="4" width="8.88671875" style="30"/>
    <col min="5" max="5" width="22.5546875" style="30" customWidth="1"/>
    <col min="6" max="13" width="8.88671875" style="30" customWidth="1"/>
    <col min="14" max="16384" width="8.88671875" style="30"/>
  </cols>
  <sheetData>
    <row r="1" spans="1:24" s="2" customFormat="1" ht="39" customHeight="1" x14ac:dyDescent="0.25">
      <c r="A1" s="1" t="s">
        <v>72</v>
      </c>
      <c r="B1" s="1"/>
      <c r="G1" s="4"/>
      <c r="H1" s="4"/>
    </row>
    <row r="2" spans="1:24" s="5" customFormat="1" ht="33" customHeight="1" x14ac:dyDescent="0.2">
      <c r="A2" s="79" t="s">
        <v>2</v>
      </c>
      <c r="B2" s="8"/>
      <c r="C2" s="9"/>
      <c r="D2" s="9"/>
      <c r="E2" s="9"/>
      <c r="F2" s="9"/>
      <c r="G2" s="9"/>
      <c r="H2" s="9"/>
      <c r="I2" s="9"/>
      <c r="J2" s="9"/>
      <c r="K2" s="9"/>
      <c r="L2" s="9"/>
      <c r="M2" s="9"/>
      <c r="N2" s="9"/>
      <c r="O2" s="9"/>
      <c r="P2" s="9"/>
      <c r="Q2" s="9"/>
      <c r="R2" s="9"/>
      <c r="S2" s="9"/>
      <c r="T2" s="9"/>
      <c r="U2" s="9"/>
      <c r="V2" s="9"/>
      <c r="W2" s="9"/>
      <c r="X2" s="9"/>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18"/>
      <c r="G5" s="18"/>
      <c r="H5" s="18"/>
      <c r="I5" s="18"/>
      <c r="J5" s="56"/>
      <c r="K5" s="56"/>
      <c r="L5" s="56"/>
      <c r="M5" s="56"/>
      <c r="N5" s="32">
        <f>'2004-05'!$AQ5</f>
        <v>1291.17</v>
      </c>
      <c r="O5" s="32">
        <f>'2005-06'!$AQ5</f>
        <v>1183.6549443026729</v>
      </c>
      <c r="P5" s="32">
        <f>'2006-07'!$AQ5</f>
        <v>1312.9542119951134</v>
      </c>
      <c r="Q5" s="32">
        <f>'2007-08'!$AQ5</f>
        <v>1623.1882790812579</v>
      </c>
      <c r="R5" s="32">
        <f>'2008-09'!$AQ5</f>
        <v>1949.4219162508432</v>
      </c>
      <c r="S5" s="32">
        <f>'2009-10'!$AQ5</f>
        <v>2026.2023687265355</v>
      </c>
      <c r="T5" s="32">
        <f>'2010-11'!AQ5</f>
        <v>2134.4746846376861</v>
      </c>
      <c r="U5" s="95">
        <f>'2011-12'!AQ5</f>
        <v>2194.8675095390704</v>
      </c>
      <c r="V5" s="95">
        <f>'2012-13'!AQ5</f>
        <v>2237.6154706681673</v>
      </c>
      <c r="W5" s="95">
        <f>'2013-14'!AQ5</f>
        <v>2217.6461621588205</v>
      </c>
      <c r="X5" s="95">
        <f>'2014-15'!AQ5</f>
        <v>2238.7919716970064</v>
      </c>
    </row>
    <row r="6" spans="1:24" s="5" customFormat="1" ht="15.75" x14ac:dyDescent="0.25">
      <c r="A6" s="94"/>
      <c r="B6" s="17"/>
      <c r="C6" s="18"/>
      <c r="D6" s="18"/>
      <c r="E6" s="18"/>
      <c r="F6" s="18"/>
      <c r="G6" s="18"/>
      <c r="H6" s="18"/>
      <c r="I6" s="18"/>
      <c r="J6" s="56"/>
      <c r="K6" s="56"/>
      <c r="L6" s="56"/>
      <c r="M6" s="56"/>
      <c r="N6" s="141"/>
      <c r="O6" s="141"/>
      <c r="P6" s="141"/>
      <c r="Q6" s="141"/>
      <c r="R6" s="141"/>
      <c r="S6" s="141"/>
      <c r="T6" s="141"/>
      <c r="U6" s="141"/>
      <c r="V6" s="141"/>
      <c r="W6" s="141"/>
      <c r="X6" s="141"/>
    </row>
    <row r="7" spans="1:24" s="5" customFormat="1" ht="15.75" x14ac:dyDescent="0.25">
      <c r="A7" s="4"/>
      <c r="B7" s="4"/>
      <c r="C7" s="2" t="s">
        <v>33</v>
      </c>
      <c r="D7" s="2"/>
      <c r="E7" s="2"/>
      <c r="F7" s="2"/>
      <c r="G7" s="2"/>
      <c r="H7" s="2"/>
      <c r="I7" s="2"/>
      <c r="J7" s="142"/>
      <c r="K7" s="142"/>
      <c r="L7" s="142"/>
      <c r="M7" s="142"/>
      <c r="N7" s="143">
        <f>'2004-05'!$AQ7</f>
        <v>0</v>
      </c>
      <c r="O7" s="143">
        <f>'2005-06'!$AQ7</f>
        <v>1.499534350526045</v>
      </c>
      <c r="P7" s="143">
        <f>'2006-07'!$AQ7</f>
        <v>1.4125522907058992</v>
      </c>
      <c r="Q7" s="143">
        <f>'2007-08'!$AQ7</f>
        <v>2.4828882257493583</v>
      </c>
      <c r="R7" s="143">
        <f>'2008-09'!$AQ7</f>
        <v>7.1099237748638462</v>
      </c>
      <c r="S7" s="143">
        <f>'2009-10'!AQ7</f>
        <v>5.1058958693013521</v>
      </c>
      <c r="T7" s="143">
        <f>'2010-11'!AQ7</f>
        <v>3.8093184303361292</v>
      </c>
      <c r="U7" s="143">
        <f>'2011-12'!AQ7</f>
        <v>3.7477527025414932</v>
      </c>
      <c r="V7" s="143">
        <f>'2012-13'!AQ7</f>
        <v>3.820745166165576</v>
      </c>
      <c r="W7" s="143">
        <f>'2013-14'!AQ7</f>
        <v>3.7866474224026709</v>
      </c>
      <c r="X7" s="143">
        <f>'2014-15'!AQ7</f>
        <v>3.8227540504791904</v>
      </c>
    </row>
    <row r="8" spans="1:24" s="5" customFormat="1" ht="15.75" x14ac:dyDescent="0.25">
      <c r="A8" s="8"/>
      <c r="B8" s="25"/>
      <c r="C8" s="18"/>
      <c r="D8" s="26"/>
      <c r="E8" s="26"/>
      <c r="F8" s="26"/>
      <c r="G8" s="26"/>
      <c r="H8" s="26"/>
      <c r="I8" s="9"/>
      <c r="J8" s="55"/>
      <c r="K8" s="55"/>
      <c r="L8" s="55"/>
      <c r="M8" s="55"/>
      <c r="N8" s="144"/>
      <c r="O8" s="144"/>
      <c r="P8" s="144"/>
      <c r="Q8" s="144"/>
      <c r="R8" s="144"/>
      <c r="S8" s="144"/>
      <c r="T8" s="144"/>
      <c r="U8" s="145"/>
      <c r="V8" s="145"/>
      <c r="W8" s="145"/>
      <c r="X8" s="145"/>
    </row>
    <row r="9" spans="1:24" s="5" customFormat="1" ht="15.75" x14ac:dyDescent="0.25">
      <c r="A9" s="94">
        <v>941</v>
      </c>
      <c r="B9" s="17"/>
      <c r="C9" s="18" t="s">
        <v>34</v>
      </c>
      <c r="D9" s="18"/>
      <c r="E9" s="18"/>
      <c r="F9" s="18"/>
      <c r="G9" s="18"/>
      <c r="H9" s="18"/>
      <c r="I9" s="18"/>
      <c r="J9" s="56"/>
      <c r="K9" s="56"/>
      <c r="L9" s="56"/>
      <c r="M9" s="56"/>
      <c r="N9" s="20">
        <f>'2004-05'!$AQ9</f>
        <v>1172.6234577334915</v>
      </c>
      <c r="O9" s="20">
        <f>'2005-06'!$AQ9</f>
        <v>1067.7159772678749</v>
      </c>
      <c r="P9" s="20">
        <f>'2006-07'!$AQ9</f>
        <v>1189.033903927241</v>
      </c>
      <c r="Q9" s="20">
        <f>'2007-08'!$AQ9</f>
        <v>1473.9370535680025</v>
      </c>
      <c r="R9" s="20">
        <f>'2008-09'!$AQ9</f>
        <v>1753.275519820073</v>
      </c>
      <c r="S9" s="20">
        <f>'2009-10'!AQ9</f>
        <v>1839.2711035263999</v>
      </c>
      <c r="T9" s="20">
        <f>'2010-11'!AQ9</f>
        <v>1943.0072806131227</v>
      </c>
      <c r="U9" s="20">
        <f>'2011-12'!AQ9</f>
        <v>1986.101807033378</v>
      </c>
      <c r="V9" s="20">
        <f>'2012-13'!AQ9</f>
        <v>2024.7837787134465</v>
      </c>
      <c r="W9" s="20">
        <f>'2013-14'!AQ9</f>
        <v>2006.7138589833262</v>
      </c>
      <c r="X9" s="20">
        <f>'2014-15'!AQ9</f>
        <v>2025.8483763755828</v>
      </c>
    </row>
    <row r="10" spans="1:24" s="5" customFormat="1" ht="15.75" x14ac:dyDescent="0.25">
      <c r="A10" s="8"/>
      <c r="B10" s="25"/>
      <c r="C10" s="26"/>
      <c r="D10" s="26"/>
      <c r="E10" s="26"/>
      <c r="F10" s="26"/>
      <c r="G10" s="26"/>
      <c r="H10" s="26"/>
      <c r="I10" s="9"/>
      <c r="J10" s="55"/>
      <c r="K10" s="55"/>
      <c r="L10" s="55"/>
      <c r="M10" s="55"/>
      <c r="N10" s="20"/>
      <c r="O10" s="20"/>
      <c r="P10" s="20"/>
      <c r="Q10" s="20"/>
      <c r="R10" s="20"/>
      <c r="S10" s="20"/>
      <c r="T10" s="20"/>
      <c r="U10" s="20"/>
      <c r="V10" s="20"/>
      <c r="W10" s="20"/>
      <c r="X10" s="20"/>
    </row>
    <row r="11" spans="1:24" s="5" customFormat="1" ht="15.75" x14ac:dyDescent="0.25">
      <c r="A11" s="94">
        <v>921</v>
      </c>
      <c r="B11" s="17"/>
      <c r="C11" s="17" t="s">
        <v>35</v>
      </c>
      <c r="D11" s="18"/>
      <c r="E11" s="18"/>
      <c r="F11" s="18"/>
      <c r="G11" s="18"/>
      <c r="H11" s="18"/>
      <c r="I11" s="18"/>
      <c r="J11" s="56"/>
      <c r="K11" s="56"/>
      <c r="L11" s="56"/>
      <c r="M11" s="56"/>
      <c r="N11" s="20">
        <f>'2004-05'!$AQ11</f>
        <v>1111.2513752613359</v>
      </c>
      <c r="O11" s="20">
        <f>'2005-06'!$AQ11</f>
        <v>1021.8685891701493</v>
      </c>
      <c r="P11" s="20">
        <f>'2006-07'!$AQ11</f>
        <v>1131.0676515306241</v>
      </c>
      <c r="Q11" s="20">
        <f>'2007-08'!$AQ11</f>
        <v>1402.6462923306167</v>
      </c>
      <c r="R11" s="20">
        <f>'2008-09'!$AQ11</f>
        <v>1661.6288128965571</v>
      </c>
      <c r="S11" s="20">
        <f>'2009-10'!AQ11</f>
        <v>1747.9246304767612</v>
      </c>
      <c r="T11" s="20">
        <f>'2010-11'!AQ11</f>
        <v>1850.1888296891684</v>
      </c>
      <c r="U11" s="20">
        <f>'2011-12'!AQ11</f>
        <v>1893.5073322659887</v>
      </c>
      <c r="V11" s="20">
        <f>'2012-13'!AQ11</f>
        <v>1930.3859035171372</v>
      </c>
      <c r="W11" s="20">
        <f>'2013-14'!AQ11</f>
        <v>1913.1584253580249</v>
      </c>
      <c r="X11" s="20">
        <f>'2014-15'!AQ11</f>
        <v>1931.4008683452389</v>
      </c>
    </row>
    <row r="12" spans="1:24" s="5" customFormat="1" ht="15.75" x14ac:dyDescent="0.25">
      <c r="A12" s="10"/>
      <c r="B12" s="43"/>
      <c r="C12" s="25"/>
      <c r="D12" s="9"/>
      <c r="E12" s="9"/>
      <c r="F12" s="9"/>
      <c r="G12" s="9"/>
      <c r="H12" s="9"/>
      <c r="I12" s="9"/>
      <c r="J12" s="55"/>
      <c r="K12" s="55"/>
      <c r="L12" s="55"/>
      <c r="M12" s="55"/>
      <c r="N12" s="20"/>
      <c r="O12" s="20"/>
      <c r="P12" s="20"/>
      <c r="Q12" s="20"/>
      <c r="R12" s="20"/>
      <c r="S12" s="20"/>
      <c r="T12" s="20"/>
      <c r="U12" s="20"/>
      <c r="V12" s="20"/>
      <c r="W12" s="20"/>
      <c r="X12" s="20"/>
    </row>
    <row r="13" spans="1:24" s="5" customFormat="1" ht="15.75" x14ac:dyDescent="0.25">
      <c r="A13" s="4" t="s">
        <v>36</v>
      </c>
      <c r="B13" s="4"/>
      <c r="C13" s="40" t="s">
        <v>164</v>
      </c>
      <c r="D13" s="2"/>
      <c r="E13" s="2"/>
      <c r="F13" s="2"/>
      <c r="G13" s="2"/>
      <c r="H13" s="2"/>
      <c r="I13" s="2"/>
      <c r="J13" s="56"/>
      <c r="K13" s="56"/>
      <c r="L13" s="56"/>
      <c r="M13" s="56"/>
      <c r="N13" s="20">
        <f>'2004-05'!$AQ13</f>
        <v>45.685714521549691</v>
      </c>
      <c r="O13" s="20">
        <f>'2005-06'!$AQ13</f>
        <v>38.984342799458886</v>
      </c>
      <c r="P13" s="20">
        <f>'2006-07'!$AQ13</f>
        <v>48.097665607664062</v>
      </c>
      <c r="Q13" s="20">
        <f>'2007-08'!$AQ13</f>
        <v>67.325157566440495</v>
      </c>
      <c r="R13" s="20">
        <f>'2008-09'!$AQ13</f>
        <v>72.553624231490303</v>
      </c>
      <c r="S13" s="20">
        <f>'2009-10'!AQ13</f>
        <v>79.670083483728249</v>
      </c>
      <c r="T13" s="20">
        <f>'2010-11'!AQ13</f>
        <v>91.563465303377939</v>
      </c>
      <c r="U13" s="20">
        <f>'2011-12'!AQ13</f>
        <v>89.368993566704546</v>
      </c>
      <c r="V13" s="20">
        <f>'2012-13'!AQ13</f>
        <v>91.109573463455718</v>
      </c>
      <c r="W13" s="20">
        <f>'2013-14'!AQ13</f>
        <v>90.296477913976219</v>
      </c>
      <c r="X13" s="20">
        <f>'2014-15'!AQ13</f>
        <v>91.157477363085448</v>
      </c>
    </row>
    <row r="14" spans="1:24" s="5" customFormat="1" ht="15.75" x14ac:dyDescent="0.25">
      <c r="A14" s="4" t="s">
        <v>37</v>
      </c>
      <c r="B14" s="4"/>
      <c r="C14" s="40" t="s">
        <v>166</v>
      </c>
      <c r="D14" s="2"/>
      <c r="E14" s="2"/>
      <c r="F14" s="2"/>
      <c r="G14" s="2"/>
      <c r="H14" s="2"/>
      <c r="I14" s="2"/>
      <c r="J14" s="56"/>
      <c r="K14" s="56"/>
      <c r="L14" s="56"/>
      <c r="M14" s="56"/>
      <c r="N14" s="20">
        <f>'2004-05'!$AQ14</f>
        <v>152.83011218237499</v>
      </c>
      <c r="O14" s="20">
        <f>'2005-06'!$AQ14</f>
        <v>135.68765957754297</v>
      </c>
      <c r="P14" s="20">
        <f>'2006-07'!$AQ14</f>
        <v>154.54947252261152</v>
      </c>
      <c r="Q14" s="20">
        <f>'2007-08'!$AQ14</f>
        <v>185.21495799835367</v>
      </c>
      <c r="R14" s="20">
        <f>'2008-09'!$AQ14</f>
        <v>235.97022515036306</v>
      </c>
      <c r="S14" s="20">
        <f>'2009-10'!AQ14</f>
        <v>213.09283001538026</v>
      </c>
      <c r="T14" s="20">
        <f>'2010-11'!AQ14</f>
        <v>230.75618401793989</v>
      </c>
      <c r="U14" s="20">
        <f>'2011-12'!AQ14</f>
        <v>227.08106634532425</v>
      </c>
      <c r="V14" s="20">
        <f>'2012-13'!AQ14</f>
        <v>231.5037718412575</v>
      </c>
      <c r="W14" s="20">
        <f>'2013-14'!AQ14</f>
        <v>229.43774651135797</v>
      </c>
      <c r="X14" s="20">
        <f>'2014-15'!AQ14</f>
        <v>231.62549267726425</v>
      </c>
    </row>
    <row r="15" spans="1:24" s="5" customFormat="1" ht="15.75" x14ac:dyDescent="0.25">
      <c r="A15" s="4" t="s">
        <v>38</v>
      </c>
      <c r="B15" s="4"/>
      <c r="C15" s="40" t="s">
        <v>39</v>
      </c>
      <c r="D15" s="2"/>
      <c r="E15" s="2"/>
      <c r="F15" s="2"/>
      <c r="G15" s="2"/>
      <c r="H15" s="2"/>
      <c r="I15" s="2"/>
      <c r="J15" s="56"/>
      <c r="K15" s="56"/>
      <c r="L15" s="56"/>
      <c r="M15" s="56"/>
      <c r="N15" s="20">
        <f>'2004-05'!$AQ15</f>
        <v>95.39428520578933</v>
      </c>
      <c r="O15" s="20">
        <f>'2005-06'!$AQ15</f>
        <v>101.60325731734007</v>
      </c>
      <c r="P15" s="20">
        <f>'2006-07'!$AQ15</f>
        <v>103.79042825757092</v>
      </c>
      <c r="Q15" s="20">
        <f>'2007-08'!$AQ15</f>
        <v>136.82269411847113</v>
      </c>
      <c r="R15" s="20">
        <f>'2008-09'!$AQ15</f>
        <v>153.10889085837297</v>
      </c>
      <c r="S15" s="20">
        <f>'2009-10'!AQ15</f>
        <v>171.83021082932493</v>
      </c>
      <c r="T15" s="20">
        <f>'2010-11'!AQ15</f>
        <v>181.50918402983925</v>
      </c>
      <c r="U15" s="20">
        <f>'2011-12'!AQ15</f>
        <v>168.67460443901862</v>
      </c>
      <c r="V15" s="20">
        <f>'2012-13'!AQ15</f>
        <v>171.95976648305435</v>
      </c>
      <c r="W15" s="20">
        <f>'2013-14'!AQ15</f>
        <v>170.42513389174948</v>
      </c>
      <c r="X15" s="20">
        <f>'2014-15'!AQ15</f>
        <v>172.05018007057117</v>
      </c>
    </row>
    <row r="16" spans="1:24" s="5" customFormat="1" ht="15.75" x14ac:dyDescent="0.25">
      <c r="A16" s="4" t="s">
        <v>40</v>
      </c>
      <c r="B16" s="4"/>
      <c r="C16" s="40" t="s">
        <v>41</v>
      </c>
      <c r="D16" s="2"/>
      <c r="E16" s="2"/>
      <c r="F16" s="2"/>
      <c r="G16" s="2"/>
      <c r="H16" s="2"/>
      <c r="I16" s="2"/>
      <c r="J16" s="56"/>
      <c r="K16" s="56"/>
      <c r="L16" s="56"/>
      <c r="M16" s="56"/>
      <c r="N16" s="20">
        <f>'2004-05'!$AQ16</f>
        <v>83.370727049310105</v>
      </c>
      <c r="O16" s="20">
        <f>'2005-06'!$AQ16</f>
        <v>84.846167224883573</v>
      </c>
      <c r="P16" s="20">
        <f>'2006-07'!$AQ16</f>
        <v>86.27941997072611</v>
      </c>
      <c r="Q16" s="20">
        <f>'2007-08'!$AQ16</f>
        <v>99.925447997236233</v>
      </c>
      <c r="R16" s="20">
        <f>'2008-09'!$AQ16</f>
        <v>131.26563484663819</v>
      </c>
      <c r="S16" s="20">
        <f>'2009-10'!AQ16</f>
        <v>133.86017766440941</v>
      </c>
      <c r="T16" s="20">
        <f>'2010-11'!AQ16</f>
        <v>140.63078578427795</v>
      </c>
      <c r="U16" s="20">
        <f>'2011-12'!AQ16</f>
        <v>168.55965772491624</v>
      </c>
      <c r="V16" s="20">
        <f>'2012-13'!AQ16</f>
        <v>171.84258102896197</v>
      </c>
      <c r="W16" s="20">
        <f>'2013-14'!AQ16</f>
        <v>170.30899424401491</v>
      </c>
      <c r="X16" s="20">
        <f>'2014-15'!AQ16</f>
        <v>171.93293300231446</v>
      </c>
    </row>
    <row r="17" spans="1:24" s="5" customFormat="1" ht="15.75" x14ac:dyDescent="0.25">
      <c r="A17" s="4" t="s">
        <v>42</v>
      </c>
      <c r="B17" s="4"/>
      <c r="C17" s="40" t="s">
        <v>43</v>
      </c>
      <c r="D17" s="2"/>
      <c r="E17" s="2"/>
      <c r="F17" s="2"/>
      <c r="G17" s="2"/>
      <c r="H17" s="2"/>
      <c r="I17" s="2"/>
      <c r="J17" s="56"/>
      <c r="K17" s="56"/>
      <c r="L17" s="56"/>
      <c r="M17" s="56"/>
      <c r="N17" s="20">
        <f>'2004-05'!$AQ17</f>
        <v>113.8302195386341</v>
      </c>
      <c r="O17" s="20">
        <f>'2005-06'!$AQ17</f>
        <v>107.28155870184813</v>
      </c>
      <c r="P17" s="20">
        <f>'2006-07'!$AQ17</f>
        <v>111.10570609798808</v>
      </c>
      <c r="Q17" s="20">
        <f>'2007-08'!$AQ17</f>
        <v>147.43038277931896</v>
      </c>
      <c r="R17" s="20">
        <f>'2008-09'!$AQ17</f>
        <v>173.52470510740224</v>
      </c>
      <c r="S17" s="20">
        <f>'2009-10'!AQ17</f>
        <v>158.71284312116381</v>
      </c>
      <c r="T17" s="20">
        <f>'2010-11'!AQ17</f>
        <v>179.86028511523085</v>
      </c>
      <c r="U17" s="20">
        <f>'2011-12'!AQ17</f>
        <v>186.93645561470706</v>
      </c>
      <c r="V17" s="20">
        <f>'2012-13'!AQ17</f>
        <v>190.5772914754132</v>
      </c>
      <c r="W17" s="20">
        <f>'2013-14'!AQ17</f>
        <v>188.87650920149918</v>
      </c>
      <c r="X17" s="20">
        <f>'2014-15'!AQ17</f>
        <v>190.67749384817711</v>
      </c>
    </row>
    <row r="18" spans="1:24" s="5" customFormat="1" ht="15.75" x14ac:dyDescent="0.25">
      <c r="A18" s="4" t="s">
        <v>44</v>
      </c>
      <c r="B18" s="4"/>
      <c r="C18" s="40" t="s">
        <v>167</v>
      </c>
      <c r="D18" s="2"/>
      <c r="E18" s="2"/>
      <c r="F18" s="2"/>
      <c r="G18" s="2"/>
      <c r="H18" s="2"/>
      <c r="I18" s="2"/>
      <c r="J18" s="56"/>
      <c r="K18" s="56"/>
      <c r="L18" s="56"/>
      <c r="M18" s="56"/>
      <c r="N18" s="20">
        <f>'2004-05'!$AQ18</f>
        <v>120.89765291511314</v>
      </c>
      <c r="O18" s="20">
        <f>'2005-06'!$AQ18</f>
        <v>98.899730327390756</v>
      </c>
      <c r="P18" s="20">
        <f>'2006-07'!$AQ18</f>
        <v>119.40505273345049</v>
      </c>
      <c r="Q18" s="20">
        <f>'2007-08'!$AQ18</f>
        <v>148.39000179641411</v>
      </c>
      <c r="R18" s="20">
        <f>'2008-09'!$AQ18</f>
        <v>172.4337205651033</v>
      </c>
      <c r="S18" s="20">
        <f>'2009-10'!AQ18</f>
        <v>178.49250135775904</v>
      </c>
      <c r="T18" s="20">
        <f>'2010-11'!AQ18</f>
        <v>174.75379469830503</v>
      </c>
      <c r="U18" s="20">
        <f>'2011-12'!AQ18</f>
        <v>201.20173408096781</v>
      </c>
      <c r="V18" s="20">
        <f>'2012-13'!AQ18</f>
        <v>205.12040519447223</v>
      </c>
      <c r="W18" s="20">
        <f>'2013-14'!AQ18</f>
        <v>203.28983479192334</v>
      </c>
      <c r="X18" s="20">
        <f>'2014-15'!AQ18</f>
        <v>205.22825409474601</v>
      </c>
    </row>
    <row r="19" spans="1:24" s="5" customFormat="1" ht="15.75" x14ac:dyDescent="0.25">
      <c r="A19" s="4" t="s">
        <v>45</v>
      </c>
      <c r="B19" s="4"/>
      <c r="C19" s="40" t="s">
        <v>46</v>
      </c>
      <c r="D19" s="2"/>
      <c r="E19" s="2"/>
      <c r="F19" s="2"/>
      <c r="G19" s="2"/>
      <c r="H19" s="2"/>
      <c r="I19" s="2"/>
      <c r="J19" s="56"/>
      <c r="K19" s="56"/>
      <c r="L19" s="56"/>
      <c r="M19" s="56"/>
      <c r="N19" s="20">
        <f>'2004-05'!$AQ19</f>
        <v>213.35355952926628</v>
      </c>
      <c r="O19" s="20">
        <f>'2005-06'!$AQ19</f>
        <v>195.82522936204785</v>
      </c>
      <c r="P19" s="20">
        <f>'2006-07'!$AQ19</f>
        <v>214.59720459630725</v>
      </c>
      <c r="Q19" s="20">
        <f>'2007-08'!$AQ19</f>
        <v>251.51943192713122</v>
      </c>
      <c r="R19" s="20">
        <f>'2008-09'!$AQ19</f>
        <v>306.14593631877341</v>
      </c>
      <c r="S19" s="20">
        <f>'2009-10'!AQ19</f>
        <v>343.07386900629052</v>
      </c>
      <c r="T19" s="20">
        <f>'2010-11'!AQ19</f>
        <v>349.60534914394214</v>
      </c>
      <c r="U19" s="20">
        <f>'2011-12'!AQ19</f>
        <v>355.47073621542415</v>
      </c>
      <c r="V19" s="20">
        <f>'2012-13'!AQ19</f>
        <v>362.39400112696296</v>
      </c>
      <c r="W19" s="20">
        <f>'2013-14'!AQ19</f>
        <v>359.15986295384783</v>
      </c>
      <c r="X19" s="20">
        <f>'2014-15'!AQ19</f>
        <v>362.58454187033908</v>
      </c>
    </row>
    <row r="20" spans="1:24" s="5" customFormat="1" ht="15.75" x14ac:dyDescent="0.25">
      <c r="A20" s="4" t="s">
        <v>47</v>
      </c>
      <c r="B20" s="4"/>
      <c r="C20" s="40" t="s">
        <v>168</v>
      </c>
      <c r="D20" s="2"/>
      <c r="E20" s="2"/>
      <c r="F20" s="2"/>
      <c r="G20" s="2"/>
      <c r="H20" s="2"/>
      <c r="I20" s="2"/>
      <c r="J20" s="56"/>
      <c r="K20" s="56"/>
      <c r="L20" s="56"/>
      <c r="M20" s="56"/>
      <c r="N20" s="20">
        <f>'2004-05'!$AQ20</f>
        <v>183.17211884960997</v>
      </c>
      <c r="O20" s="20">
        <f>'2005-06'!$AQ20</f>
        <v>171.75615572307757</v>
      </c>
      <c r="P20" s="20">
        <f>'2006-07'!$AQ20</f>
        <v>196.69708181869657</v>
      </c>
      <c r="Q20" s="20">
        <f>'2007-08'!$AQ20</f>
        <v>234.54102952626064</v>
      </c>
      <c r="R20" s="20">
        <f>'2008-09'!$AQ20</f>
        <v>281.60677341096419</v>
      </c>
      <c r="S20" s="20">
        <f>'2009-10'!AQ20</f>
        <v>305.99429185155702</v>
      </c>
      <c r="T20" s="20">
        <f>'2010-11'!AQ20</f>
        <v>328.57380402410547</v>
      </c>
      <c r="U20" s="20">
        <f>'2011-12'!AQ20</f>
        <v>326.82723431494799</v>
      </c>
      <c r="V20" s="20">
        <f>'2012-13'!AQ20</f>
        <v>333.19262896756629</v>
      </c>
      <c r="W20" s="20">
        <f>'2013-14'!AQ20</f>
        <v>330.21909464582387</v>
      </c>
      <c r="X20" s="20">
        <f>'2014-15'!AQ20</f>
        <v>333.36781611474169</v>
      </c>
    </row>
    <row r="21" spans="1:24" s="5" customFormat="1" ht="15.75" x14ac:dyDescent="0.25">
      <c r="A21" s="4" t="s">
        <v>48</v>
      </c>
      <c r="B21" s="4"/>
      <c r="C21" s="40" t="s">
        <v>169</v>
      </c>
      <c r="D21" s="2"/>
      <c r="E21" s="2"/>
      <c r="F21" s="2"/>
      <c r="G21" s="2"/>
      <c r="H21" s="2"/>
      <c r="I21" s="2"/>
      <c r="J21" s="56"/>
      <c r="K21" s="56"/>
      <c r="L21" s="56"/>
      <c r="M21" s="56"/>
      <c r="N21" s="20">
        <f>'2004-05'!$AQ21</f>
        <v>102.71698546968817</v>
      </c>
      <c r="O21" s="20">
        <f>'2005-06'!$AQ21</f>
        <v>86.984488136559563</v>
      </c>
      <c r="P21" s="20">
        <f>'2006-07'!$AQ21</f>
        <v>96.545619925609103</v>
      </c>
      <c r="Q21" s="20">
        <f>'2007-08'!$AQ21</f>
        <v>131.47718862099003</v>
      </c>
      <c r="R21" s="20">
        <f>'2008-09'!$AQ21</f>
        <v>135.01930240744935</v>
      </c>
      <c r="S21" s="20">
        <f>'2009-10'!AQ21</f>
        <v>163.19782314714797</v>
      </c>
      <c r="T21" s="20">
        <f>'2010-11'!AQ21</f>
        <v>172.93597757215002</v>
      </c>
      <c r="U21" s="20">
        <f>'2011-12'!AQ21</f>
        <v>169.38684996397842</v>
      </c>
      <c r="V21" s="20">
        <f>'2012-13'!AQ21</f>
        <v>172.68588393599293</v>
      </c>
      <c r="W21" s="20">
        <f>'2013-14'!AQ21</f>
        <v>171.14477120383197</v>
      </c>
      <c r="X21" s="20">
        <f>'2014-15'!AQ21</f>
        <v>172.7766793039996</v>
      </c>
    </row>
    <row r="22" spans="1:24" s="5" customFormat="1" ht="15.75" x14ac:dyDescent="0.25">
      <c r="A22" s="10"/>
      <c r="B22" s="43"/>
      <c r="C22" s="2"/>
      <c r="D22" s="9"/>
      <c r="E22" s="9"/>
      <c r="F22" s="9"/>
      <c r="G22" s="9"/>
      <c r="H22" s="9"/>
      <c r="I22" s="9"/>
      <c r="J22" s="55"/>
      <c r="K22" s="55"/>
      <c r="L22" s="55"/>
      <c r="M22" s="55"/>
      <c r="N22" s="20"/>
      <c r="O22" s="20"/>
      <c r="P22" s="20"/>
      <c r="Q22" s="20"/>
      <c r="R22" s="20"/>
      <c r="S22" s="20"/>
      <c r="T22" s="20"/>
      <c r="U22" s="20"/>
      <c r="V22" s="20"/>
      <c r="W22" s="20"/>
      <c r="X22" s="20"/>
    </row>
    <row r="23" spans="1:24" s="5" customFormat="1" ht="15.75" x14ac:dyDescent="0.25">
      <c r="A23" s="4">
        <v>924</v>
      </c>
      <c r="B23" s="1"/>
      <c r="C23" s="40" t="s">
        <v>49</v>
      </c>
      <c r="D23" s="2"/>
      <c r="E23" s="2"/>
      <c r="F23" s="2"/>
      <c r="G23" s="2"/>
      <c r="H23" s="2"/>
      <c r="I23" s="2"/>
      <c r="J23" s="56"/>
      <c r="K23" s="56"/>
      <c r="L23" s="56"/>
      <c r="M23" s="56"/>
      <c r="N23" s="20">
        <f>'2004-05'!$AQ23</f>
        <v>61.372082472155618</v>
      </c>
      <c r="O23" s="20">
        <f>'2005-06'!$AQ23</f>
        <v>45.847388097725528</v>
      </c>
      <c r="P23" s="20">
        <f>'2006-07'!$AQ23</f>
        <v>57.96625239661698</v>
      </c>
      <c r="Q23" s="20">
        <f>'2007-08'!$AQ23</f>
        <v>71.290761237385894</v>
      </c>
      <c r="R23" s="20">
        <f>'2008-09'!$AQ23</f>
        <v>91.646706923515964</v>
      </c>
      <c r="S23" s="20">
        <f>'2009-10'!AQ23</f>
        <v>91.346473049638647</v>
      </c>
      <c r="T23" s="20">
        <f>'2010-11'!AQ23</f>
        <v>92.81845092395433</v>
      </c>
      <c r="U23" s="20">
        <f>'2011-12'!AQ23</f>
        <v>92.594474767389286</v>
      </c>
      <c r="V23" s="20">
        <f>'2012-13'!AQ23</f>
        <v>94.397875196309371</v>
      </c>
      <c r="W23" s="20">
        <f>'2013-14'!AQ23</f>
        <v>93.555433625301177</v>
      </c>
      <c r="X23" s="20">
        <f>'2014-15'!AQ23</f>
        <v>94.447508030343855</v>
      </c>
    </row>
    <row r="24" spans="1:24" s="5" customFormat="1" ht="15.75" x14ac:dyDescent="0.25">
      <c r="A24" s="4">
        <v>923</v>
      </c>
      <c r="B24" s="1"/>
      <c r="C24" s="68" t="s">
        <v>50</v>
      </c>
      <c r="D24" s="2"/>
      <c r="E24" s="2"/>
      <c r="F24" s="2"/>
      <c r="G24" s="2"/>
      <c r="H24" s="2"/>
      <c r="I24" s="2"/>
      <c r="J24" s="56"/>
      <c r="K24" s="56"/>
      <c r="L24" s="56"/>
      <c r="M24" s="56"/>
      <c r="N24" s="20">
        <f>'2004-05'!$AQ24</f>
        <v>118.54654226650877</v>
      </c>
      <c r="O24" s="20">
        <f>'2005-06'!$AQ24</f>
        <v>114.43943268427213</v>
      </c>
      <c r="P24" s="20">
        <f>'2006-07'!$AQ24</f>
        <v>122.50775577716634</v>
      </c>
      <c r="Q24" s="20">
        <f>'2007-08'!$AQ24</f>
        <v>146.76833728750623</v>
      </c>
      <c r="R24" s="20">
        <f>'2008-09'!$AQ24</f>
        <v>189.03647265590655</v>
      </c>
      <c r="S24" s="20">
        <f>'2009-10'!AQ24</f>
        <v>181.82536933083452</v>
      </c>
      <c r="T24" s="20">
        <f>'2010-11'!AQ24</f>
        <v>187.65808559422692</v>
      </c>
      <c r="U24" s="20">
        <f>'2011-12'!AQ24</f>
        <v>205.01794980315054</v>
      </c>
      <c r="V24" s="20">
        <f>'2012-13'!AQ24</f>
        <v>209.01094678855523</v>
      </c>
      <c r="W24" s="20">
        <f>'2013-14'!AQ24</f>
        <v>207.14565575309194</v>
      </c>
      <c r="X24" s="20">
        <f>'2014-15'!AQ24</f>
        <v>209.12084127094454</v>
      </c>
    </row>
    <row r="25" spans="1:24" s="5" customFormat="1" ht="15.75" x14ac:dyDescent="0.25">
      <c r="A25" s="73"/>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1" t="s">
        <v>72</v>
      </c>
      <c r="B26" s="1"/>
      <c r="C26" s="2"/>
      <c r="D26" s="2"/>
      <c r="E26" s="2"/>
      <c r="F26" s="2"/>
      <c r="G26" s="4"/>
      <c r="H26" s="4"/>
      <c r="I26" s="2"/>
      <c r="J26" s="2"/>
      <c r="K26" s="2"/>
      <c r="L26" s="2"/>
      <c r="M26" s="2"/>
      <c r="N26" s="2"/>
      <c r="O26" s="2"/>
      <c r="P26" s="2"/>
      <c r="Q26" s="2"/>
      <c r="R26" s="2"/>
      <c r="S26" s="2"/>
      <c r="T26" s="2"/>
      <c r="U26" s="2"/>
      <c r="V26" s="2"/>
      <c r="W26" s="2"/>
      <c r="X26" s="2"/>
    </row>
    <row r="27" spans="1:24" ht="30" customHeight="1" x14ac:dyDescent="0.2">
      <c r="A27" s="79" t="s">
        <v>129</v>
      </c>
      <c r="B27" s="8"/>
      <c r="C27" s="9"/>
      <c r="D27" s="9"/>
      <c r="E27" s="9"/>
      <c r="F27" s="9"/>
      <c r="G27" s="9"/>
      <c r="H27" s="9"/>
      <c r="I27" s="9"/>
      <c r="J27" s="9"/>
      <c r="K27" s="9"/>
      <c r="L27" s="9"/>
      <c r="M27" s="9"/>
      <c r="N27" s="9"/>
      <c r="O27" s="9"/>
      <c r="P27" s="9"/>
      <c r="Q27" s="9"/>
      <c r="R27" s="9"/>
      <c r="S27" s="9"/>
      <c r="T27" s="9"/>
      <c r="U27" s="9"/>
      <c r="V27" s="9"/>
      <c r="W27" s="9"/>
      <c r="X27" s="9"/>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5">
      <c r="A29" s="35"/>
      <c r="B29" s="35"/>
      <c r="C29" s="35"/>
      <c r="D29" s="35"/>
      <c r="E29" s="35"/>
      <c r="F29" s="35"/>
      <c r="G29" s="35"/>
      <c r="H29" s="35"/>
      <c r="I29" s="35"/>
      <c r="J29" s="35"/>
      <c r="K29" s="35"/>
      <c r="L29" s="52"/>
      <c r="M29" s="52"/>
      <c r="N29" s="20"/>
      <c r="O29" s="20"/>
      <c r="P29" s="20"/>
      <c r="Q29" s="20"/>
      <c r="R29" s="20"/>
      <c r="S29" s="20"/>
      <c r="T29" s="20"/>
      <c r="U29" s="20"/>
      <c r="V29" s="20"/>
      <c r="W29" s="20"/>
      <c r="X29" s="20"/>
    </row>
    <row r="30" spans="1:24" ht="15.75" x14ac:dyDescent="0.25">
      <c r="A30" s="94">
        <v>925</v>
      </c>
      <c r="B30" s="17"/>
      <c r="C30" s="18" t="s">
        <v>32</v>
      </c>
      <c r="D30" s="18"/>
      <c r="E30" s="18"/>
      <c r="F30" s="53" t="s">
        <v>162</v>
      </c>
      <c r="G30" s="53" t="s">
        <v>162</v>
      </c>
      <c r="H30" s="53" t="s">
        <v>162</v>
      </c>
      <c r="I30" s="53" t="s">
        <v>162</v>
      </c>
      <c r="J30" s="20" t="s">
        <v>162</v>
      </c>
      <c r="K30" s="20" t="s">
        <v>162</v>
      </c>
      <c r="L30" s="20" t="s">
        <v>162</v>
      </c>
      <c r="M30" s="20" t="s">
        <v>162</v>
      </c>
      <c r="N30" s="20">
        <v>1639.2614986235594</v>
      </c>
      <c r="O30" s="20">
        <v>1461.9278431619682</v>
      </c>
      <c r="P30" s="20">
        <v>1578.8214998036294</v>
      </c>
      <c r="Q30" s="20">
        <v>1896.3795973071954</v>
      </c>
      <c r="R30" s="20">
        <v>2221.7514504777155</v>
      </c>
      <c r="S30" s="20">
        <v>2251.0635593204352</v>
      </c>
      <c r="T30" s="20">
        <v>2307.4908018924539</v>
      </c>
      <c r="U30" s="20">
        <v>2331.0615092003713</v>
      </c>
      <c r="V30" s="20">
        <v>2338.7126946777003</v>
      </c>
      <c r="W30" s="20">
        <v>2271.0265282789615</v>
      </c>
      <c r="X30" s="20">
        <v>2261.1798914139763</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65" t="s">
        <v>162</v>
      </c>
      <c r="G32" s="65" t="s">
        <v>162</v>
      </c>
      <c r="H32" s="65" t="s">
        <v>162</v>
      </c>
      <c r="I32" s="65" t="s">
        <v>162</v>
      </c>
      <c r="J32" s="23" t="s">
        <v>162</v>
      </c>
      <c r="K32" s="23" t="s">
        <v>162</v>
      </c>
      <c r="L32" s="23" t="s">
        <v>162</v>
      </c>
      <c r="M32" s="23" t="s">
        <v>162</v>
      </c>
      <c r="N32" s="23">
        <v>0</v>
      </c>
      <c r="O32" s="23">
        <v>1.8520693292953903</v>
      </c>
      <c r="P32" s="23">
        <v>1.6985877388476975</v>
      </c>
      <c r="Q32" s="23">
        <v>2.900771669180858</v>
      </c>
      <c r="R32" s="23">
        <v>8.1031629571343764</v>
      </c>
      <c r="S32" s="23">
        <v>5.672531187638862</v>
      </c>
      <c r="T32" s="23">
        <v>4.1180939285640017</v>
      </c>
      <c r="U32" s="23">
        <v>3.980304976463378</v>
      </c>
      <c r="V32" s="23">
        <v>3.9933694329399922</v>
      </c>
      <c r="W32" s="23">
        <v>3.8777947971393925</v>
      </c>
      <c r="X32" s="23">
        <v>3.8609815909839824</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t="s">
        <v>162</v>
      </c>
      <c r="G34" s="56" t="s">
        <v>162</v>
      </c>
      <c r="H34" s="56" t="s">
        <v>162</v>
      </c>
      <c r="I34" s="56" t="s">
        <v>162</v>
      </c>
      <c r="J34" s="20" t="s">
        <v>162</v>
      </c>
      <c r="K34" s="20" t="s">
        <v>162</v>
      </c>
      <c r="L34" s="20" t="s">
        <v>162</v>
      </c>
      <c r="M34" s="20" t="s">
        <v>162</v>
      </c>
      <c r="N34" s="20">
        <v>1488.7555369512481</v>
      </c>
      <c r="O34" s="20">
        <v>1318.7320538557672</v>
      </c>
      <c r="P34" s="20">
        <v>1429.8078899972775</v>
      </c>
      <c r="Q34" s="20">
        <v>1722.0085877428369</v>
      </c>
      <c r="R34" s="20">
        <v>1998.2038761208235</v>
      </c>
      <c r="S34" s="20">
        <v>2043.3872848848475</v>
      </c>
      <c r="T34" s="20">
        <v>2100.5034448491911</v>
      </c>
      <c r="U34" s="20">
        <v>2109.3416598531126</v>
      </c>
      <c r="V34" s="20">
        <v>2116.2650997584506</v>
      </c>
      <c r="W34" s="20">
        <v>2055.016930194025</v>
      </c>
      <c r="X34" s="20">
        <v>2046.1068601393386</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t="s">
        <v>162</v>
      </c>
      <c r="G36" s="56" t="s">
        <v>162</v>
      </c>
      <c r="H36" s="56" t="s">
        <v>162</v>
      </c>
      <c r="I36" s="56" t="s">
        <v>162</v>
      </c>
      <c r="J36" s="20" t="s">
        <v>162</v>
      </c>
      <c r="K36" s="20" t="s">
        <v>162</v>
      </c>
      <c r="L36" s="20" t="s">
        <v>162</v>
      </c>
      <c r="M36" s="20" t="s">
        <v>162</v>
      </c>
      <c r="N36" s="20">
        <v>1410.837918135016</v>
      </c>
      <c r="O36" s="20">
        <v>1262.1061144137582</v>
      </c>
      <c r="P36" s="20">
        <v>1360.1037337436069</v>
      </c>
      <c r="Q36" s="20">
        <v>1638.7192079281931</v>
      </c>
      <c r="R36" s="20">
        <v>1893.7543455489986</v>
      </c>
      <c r="S36" s="20">
        <v>1941.9034844865075</v>
      </c>
      <c r="T36" s="20">
        <v>2000.1613216586854</v>
      </c>
      <c r="U36" s="20">
        <v>2011.0015936956734</v>
      </c>
      <c r="V36" s="20">
        <v>2017.6022544366463</v>
      </c>
      <c r="W36" s="20">
        <v>1959.2095488122859</v>
      </c>
      <c r="X36" s="20">
        <v>1950.7148770286913</v>
      </c>
    </row>
    <row r="37" spans="1:24" ht="15.75" x14ac:dyDescent="0.25">
      <c r="A37" s="10"/>
      <c r="B37" s="43"/>
      <c r="C37" s="25"/>
      <c r="D37" s="9"/>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66" t="s">
        <v>162</v>
      </c>
      <c r="G38" s="66" t="s">
        <v>162</v>
      </c>
      <c r="H38" s="66" t="s">
        <v>162</v>
      </c>
      <c r="I38" s="66" t="s">
        <v>162</v>
      </c>
      <c r="J38" s="20" t="s">
        <v>162</v>
      </c>
      <c r="K38" s="20" t="s">
        <v>162</v>
      </c>
      <c r="L38" s="20" t="s">
        <v>162</v>
      </c>
      <c r="M38" s="20" t="s">
        <v>162</v>
      </c>
      <c r="N38" s="20">
        <v>58.00230244838685</v>
      </c>
      <c r="O38" s="20">
        <v>48.149417581722375</v>
      </c>
      <c r="P38" s="20">
        <v>57.837225287813958</v>
      </c>
      <c r="Q38" s="20">
        <v>78.656343715563793</v>
      </c>
      <c r="R38" s="20">
        <v>82.689190333790577</v>
      </c>
      <c r="S38" s="20">
        <v>88.51160400673794</v>
      </c>
      <c r="T38" s="20">
        <v>98.985411022950231</v>
      </c>
      <c r="U38" s="20">
        <v>94.914440217427725</v>
      </c>
      <c r="V38" s="20">
        <v>95.225975534584393</v>
      </c>
      <c r="W38" s="20">
        <v>92.469980221357417</v>
      </c>
      <c r="X38" s="20">
        <v>92.069052136716309</v>
      </c>
    </row>
    <row r="39" spans="1:24" ht="15.75" x14ac:dyDescent="0.25">
      <c r="A39" s="4" t="s">
        <v>37</v>
      </c>
      <c r="B39" s="4"/>
      <c r="C39" s="40" t="s">
        <v>166</v>
      </c>
      <c r="D39" s="2"/>
      <c r="E39" s="2"/>
      <c r="F39" s="66" t="s">
        <v>162</v>
      </c>
      <c r="G39" s="66" t="s">
        <v>162</v>
      </c>
      <c r="H39" s="66" t="s">
        <v>162</v>
      </c>
      <c r="I39" s="66" t="s">
        <v>162</v>
      </c>
      <c r="J39" s="20" t="s">
        <v>162</v>
      </c>
      <c r="K39" s="20" t="s">
        <v>162</v>
      </c>
      <c r="L39" s="20" t="s">
        <v>162</v>
      </c>
      <c r="M39" s="20" t="s">
        <v>162</v>
      </c>
      <c r="N39" s="20">
        <v>194.03217138787821</v>
      </c>
      <c r="O39" s="20">
        <v>167.58732641188431</v>
      </c>
      <c r="P39" s="20">
        <v>185.84504148947235</v>
      </c>
      <c r="Q39" s="20">
        <v>216.38763166956301</v>
      </c>
      <c r="R39" s="20">
        <v>268.93469578184011</v>
      </c>
      <c r="S39" s="20">
        <v>236.74116258267321</v>
      </c>
      <c r="T39" s="20">
        <v>249.46080454057102</v>
      </c>
      <c r="U39" s="20">
        <v>241.17170213017747</v>
      </c>
      <c r="V39" s="20">
        <v>241.96329403695395</v>
      </c>
      <c r="W39" s="20">
        <v>234.96048098520828</v>
      </c>
      <c r="X39" s="20">
        <v>233.94174760403689</v>
      </c>
    </row>
    <row r="40" spans="1:24" ht="15.75" x14ac:dyDescent="0.25">
      <c r="A40" s="4" t="s">
        <v>38</v>
      </c>
      <c r="B40" s="4"/>
      <c r="C40" s="40" t="s">
        <v>39</v>
      </c>
      <c r="D40" s="2"/>
      <c r="E40" s="2"/>
      <c r="F40" s="66" t="s">
        <v>162</v>
      </c>
      <c r="G40" s="66" t="s">
        <v>162</v>
      </c>
      <c r="H40" s="66" t="s">
        <v>162</v>
      </c>
      <c r="I40" s="66" t="s">
        <v>162</v>
      </c>
      <c r="J40" s="20" t="s">
        <v>162</v>
      </c>
      <c r="K40" s="20" t="s">
        <v>162</v>
      </c>
      <c r="L40" s="20" t="s">
        <v>162</v>
      </c>
      <c r="M40" s="20" t="s">
        <v>162</v>
      </c>
      <c r="N40" s="20">
        <v>121.11199836316321</v>
      </c>
      <c r="O40" s="20">
        <v>125.48980726446159</v>
      </c>
      <c r="P40" s="20">
        <v>124.80752040687997</v>
      </c>
      <c r="Q40" s="20">
        <v>159.85068948485349</v>
      </c>
      <c r="R40" s="20">
        <v>174.4978331832055</v>
      </c>
      <c r="S40" s="20">
        <v>190.89935534491775</v>
      </c>
      <c r="T40" s="20">
        <v>196.221944266794</v>
      </c>
      <c r="U40" s="20">
        <v>179.14105351623971</v>
      </c>
      <c r="V40" s="20">
        <v>179.72904376087598</v>
      </c>
      <c r="W40" s="20">
        <v>174.52739159112909</v>
      </c>
      <c r="X40" s="20">
        <v>173.77068187127688</v>
      </c>
    </row>
    <row r="41" spans="1:24" ht="15.75" x14ac:dyDescent="0.25">
      <c r="A41" s="4" t="s">
        <v>40</v>
      </c>
      <c r="B41" s="4"/>
      <c r="C41" s="40" t="s">
        <v>41</v>
      </c>
      <c r="D41" s="2"/>
      <c r="E41" s="2"/>
      <c r="F41" s="66" t="s">
        <v>162</v>
      </c>
      <c r="G41" s="66" t="s">
        <v>162</v>
      </c>
      <c r="H41" s="66" t="s">
        <v>162</v>
      </c>
      <c r="I41" s="66" t="s">
        <v>162</v>
      </c>
      <c r="J41" s="20" t="s">
        <v>162</v>
      </c>
      <c r="K41" s="20" t="s">
        <v>162</v>
      </c>
      <c r="L41" s="20" t="s">
        <v>162</v>
      </c>
      <c r="M41" s="20" t="s">
        <v>162</v>
      </c>
      <c r="N41" s="20">
        <v>105.84696280442374</v>
      </c>
      <c r="O41" s="20">
        <v>104.79318727867002</v>
      </c>
      <c r="P41" s="20">
        <v>103.75061216596029</v>
      </c>
      <c r="Q41" s="20">
        <v>116.74343837733788</v>
      </c>
      <c r="R41" s="20">
        <v>149.60312705383049</v>
      </c>
      <c r="S41" s="20">
        <v>148.7155343589373</v>
      </c>
      <c r="T41" s="20">
        <v>152.03002733912115</v>
      </c>
      <c r="U41" s="20">
        <v>179.0189742291353</v>
      </c>
      <c r="V41" s="20">
        <v>179.60656377595009</v>
      </c>
      <c r="W41" s="20">
        <v>174.40845637707608</v>
      </c>
      <c r="X41" s="20">
        <v>173.65226233233761</v>
      </c>
    </row>
    <row r="42" spans="1:24" ht="15.75" x14ac:dyDescent="0.25">
      <c r="A42" s="4" t="s">
        <v>42</v>
      </c>
      <c r="B42" s="4"/>
      <c r="C42" s="40" t="s">
        <v>43</v>
      </c>
      <c r="D42" s="2"/>
      <c r="E42" s="2"/>
      <c r="F42" s="66" t="s">
        <v>162</v>
      </c>
      <c r="G42" s="66" t="s">
        <v>162</v>
      </c>
      <c r="H42" s="66" t="s">
        <v>162</v>
      </c>
      <c r="I42" s="66" t="s">
        <v>162</v>
      </c>
      <c r="J42" s="20" t="s">
        <v>162</v>
      </c>
      <c r="K42" s="20" t="s">
        <v>162</v>
      </c>
      <c r="L42" s="20" t="s">
        <v>162</v>
      </c>
      <c r="M42" s="20" t="s">
        <v>162</v>
      </c>
      <c r="N42" s="20">
        <v>144.51814731565176</v>
      </c>
      <c r="O42" s="20">
        <v>132.50305629943944</v>
      </c>
      <c r="P42" s="20">
        <v>133.60410891390603</v>
      </c>
      <c r="Q42" s="20">
        <v>172.24370920429399</v>
      </c>
      <c r="R42" s="20">
        <v>197.76568738261821</v>
      </c>
      <c r="S42" s="20">
        <v>176.32626585603001</v>
      </c>
      <c r="T42" s="20">
        <v>194.43938900572977</v>
      </c>
      <c r="U42" s="20">
        <v>198.53607311418008</v>
      </c>
      <c r="V42" s="20">
        <v>199.18772315144497</v>
      </c>
      <c r="W42" s="20">
        <v>193.42290500832857</v>
      </c>
      <c r="X42" s="20">
        <v>192.58426878665887</v>
      </c>
    </row>
    <row r="43" spans="1:24" ht="15.75" x14ac:dyDescent="0.25">
      <c r="A43" s="4" t="s">
        <v>44</v>
      </c>
      <c r="B43" s="4"/>
      <c r="C43" s="40" t="s">
        <v>167</v>
      </c>
      <c r="D43" s="2"/>
      <c r="E43" s="2"/>
      <c r="F43" s="66" t="s">
        <v>162</v>
      </c>
      <c r="G43" s="66" t="s">
        <v>162</v>
      </c>
      <c r="H43" s="66" t="s">
        <v>162</v>
      </c>
      <c r="I43" s="66" t="s">
        <v>162</v>
      </c>
      <c r="J43" s="20" t="s">
        <v>162</v>
      </c>
      <c r="K43" s="20" t="s">
        <v>162</v>
      </c>
      <c r="L43" s="20" t="s">
        <v>162</v>
      </c>
      <c r="M43" s="20" t="s">
        <v>162</v>
      </c>
      <c r="N43" s="20">
        <v>153.49091730577638</v>
      </c>
      <c r="O43" s="20">
        <v>122.15069107999346</v>
      </c>
      <c r="P43" s="20">
        <v>143.58403569481021</v>
      </c>
      <c r="Q43" s="20">
        <v>173.36483726359543</v>
      </c>
      <c r="R43" s="20">
        <v>196.52229493427481</v>
      </c>
      <c r="S43" s="20">
        <v>198.30100468737186</v>
      </c>
      <c r="T43" s="20">
        <v>188.91897700374417</v>
      </c>
      <c r="U43" s="20">
        <v>213.68652816725464</v>
      </c>
      <c r="V43" s="20">
        <v>214.38790616803294</v>
      </c>
      <c r="W43" s="20">
        <v>208.18316989418869</v>
      </c>
      <c r="X43" s="20">
        <v>207.28053663569347</v>
      </c>
    </row>
    <row r="44" spans="1:24" ht="15.75" x14ac:dyDescent="0.25">
      <c r="A44" s="4" t="s">
        <v>45</v>
      </c>
      <c r="B44" s="4"/>
      <c r="C44" s="40" t="s">
        <v>46</v>
      </c>
      <c r="D44" s="2"/>
      <c r="E44" s="2"/>
      <c r="F44" s="66" t="s">
        <v>162</v>
      </c>
      <c r="G44" s="66" t="s">
        <v>162</v>
      </c>
      <c r="H44" s="66" t="s">
        <v>162</v>
      </c>
      <c r="I44" s="66" t="s">
        <v>162</v>
      </c>
      <c r="J44" s="20" t="s">
        <v>162</v>
      </c>
      <c r="K44" s="20" t="s">
        <v>162</v>
      </c>
      <c r="L44" s="20" t="s">
        <v>162</v>
      </c>
      <c r="M44" s="20" t="s">
        <v>162</v>
      </c>
      <c r="N44" s="20">
        <v>270.87236826337028</v>
      </c>
      <c r="O44" s="20">
        <v>241.86301639335778</v>
      </c>
      <c r="P44" s="20">
        <v>258.05216763771585</v>
      </c>
      <c r="Q44" s="20">
        <v>293.85150520115968</v>
      </c>
      <c r="R44" s="20">
        <v>348.91378433983431</v>
      </c>
      <c r="S44" s="20">
        <v>381.14706437763681</v>
      </c>
      <c r="T44" s="20">
        <v>377.94363795838626</v>
      </c>
      <c r="U44" s="20">
        <v>377.52809553999344</v>
      </c>
      <c r="V44" s="20">
        <v>378.76724666083635</v>
      </c>
      <c r="W44" s="20">
        <v>367.80510370833883</v>
      </c>
      <c r="X44" s="20">
        <v>366.2103872890425</v>
      </c>
    </row>
    <row r="45" spans="1:24" ht="15.75" x14ac:dyDescent="0.25">
      <c r="A45" s="4" t="s">
        <v>47</v>
      </c>
      <c r="B45" s="4"/>
      <c r="C45" s="40" t="s">
        <v>168</v>
      </c>
      <c r="D45" s="2"/>
      <c r="E45" s="2"/>
      <c r="F45" s="66" t="s">
        <v>162</v>
      </c>
      <c r="G45" s="66" t="s">
        <v>162</v>
      </c>
      <c r="H45" s="66" t="s">
        <v>162</v>
      </c>
      <c r="I45" s="66" t="s">
        <v>162</v>
      </c>
      <c r="J45" s="20" t="s">
        <v>162</v>
      </c>
      <c r="K45" s="20" t="s">
        <v>162</v>
      </c>
      <c r="L45" s="20" t="s">
        <v>162</v>
      </c>
      <c r="M45" s="20" t="s">
        <v>162</v>
      </c>
      <c r="N45" s="20">
        <v>232.55419662125388</v>
      </c>
      <c r="O45" s="20">
        <v>212.13539257757057</v>
      </c>
      <c r="P45" s="20">
        <v>236.52735098209772</v>
      </c>
      <c r="Q45" s="20">
        <v>274.01554635225364</v>
      </c>
      <c r="R45" s="20">
        <v>320.9465596310921</v>
      </c>
      <c r="S45" s="20">
        <v>339.95251924417573</v>
      </c>
      <c r="T45" s="20">
        <v>355.20731915222206</v>
      </c>
      <c r="U45" s="20">
        <v>347.10723210348948</v>
      </c>
      <c r="V45" s="20">
        <v>348.24653357745927</v>
      </c>
      <c r="W45" s="20">
        <v>338.1677099266746</v>
      </c>
      <c r="X45" s="20">
        <v>336.7014942758891</v>
      </c>
    </row>
    <row r="46" spans="1:24" ht="15.75" x14ac:dyDescent="0.25">
      <c r="A46" s="4" t="s">
        <v>48</v>
      </c>
      <c r="B46" s="4"/>
      <c r="C46" s="40" t="s">
        <v>169</v>
      </c>
      <c r="D46" s="2"/>
      <c r="E46" s="2"/>
      <c r="F46" s="66" t="s">
        <v>162</v>
      </c>
      <c r="G46" s="66" t="s">
        <v>162</v>
      </c>
      <c r="H46" s="66" t="s">
        <v>162</v>
      </c>
      <c r="I46" s="66" t="s">
        <v>162</v>
      </c>
      <c r="J46" s="20" t="s">
        <v>162</v>
      </c>
      <c r="K46" s="20" t="s">
        <v>162</v>
      </c>
      <c r="L46" s="20" t="s">
        <v>162</v>
      </c>
      <c r="M46" s="20" t="s">
        <v>162</v>
      </c>
      <c r="N46" s="20">
        <v>130.40885362511165</v>
      </c>
      <c r="O46" s="20">
        <v>107.43421952665869</v>
      </c>
      <c r="P46" s="20">
        <v>116.09567116495046</v>
      </c>
      <c r="Q46" s="20">
        <v>153.60550665957194</v>
      </c>
      <c r="R46" s="20">
        <v>153.88117290851258</v>
      </c>
      <c r="S46" s="20">
        <v>181.3089740280268</v>
      </c>
      <c r="T46" s="20">
        <v>186.95381136916686</v>
      </c>
      <c r="U46" s="20">
        <v>179.897494677776</v>
      </c>
      <c r="V46" s="20">
        <v>180.48796777050816</v>
      </c>
      <c r="W46" s="20">
        <v>175.26435109998405</v>
      </c>
      <c r="X46" s="20">
        <v>174.50444609703959</v>
      </c>
    </row>
    <row r="47" spans="1:24" ht="15.75" x14ac:dyDescent="0.25">
      <c r="A47" s="10"/>
      <c r="B47" s="43"/>
      <c r="C47" s="2"/>
      <c r="D47" s="9"/>
      <c r="E47" s="9"/>
      <c r="F47" s="55" t="s">
        <v>162</v>
      </c>
      <c r="G47" s="55" t="s">
        <v>162</v>
      </c>
      <c r="H47" s="55" t="s">
        <v>162</v>
      </c>
      <c r="I47" s="55"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56" t="s">
        <v>162</v>
      </c>
      <c r="G48" s="56" t="s">
        <v>162</v>
      </c>
      <c r="H48" s="56" t="s">
        <v>162</v>
      </c>
      <c r="I48" s="56" t="s">
        <v>162</v>
      </c>
      <c r="J48" s="20" t="s">
        <v>162</v>
      </c>
      <c r="K48" s="20" t="s">
        <v>162</v>
      </c>
      <c r="L48" s="20" t="s">
        <v>162</v>
      </c>
      <c r="M48" s="20" t="s">
        <v>162</v>
      </c>
      <c r="N48" s="20">
        <v>77.917618816232178</v>
      </c>
      <c r="O48" s="20">
        <v>56.6259394420089</v>
      </c>
      <c r="P48" s="20">
        <v>69.70415625367076</v>
      </c>
      <c r="Q48" s="20">
        <v>83.289379814644022</v>
      </c>
      <c r="R48" s="20">
        <v>104.44953057182478</v>
      </c>
      <c r="S48" s="20">
        <v>101.48380039834016</v>
      </c>
      <c r="T48" s="20">
        <v>100.34212319050582</v>
      </c>
      <c r="U48" s="20">
        <v>98.340066157439267</v>
      </c>
      <c r="V48" s="20">
        <v>98.662845321804411</v>
      </c>
      <c r="W48" s="20">
        <v>95.807381381739276</v>
      </c>
      <c r="X48" s="20">
        <v>95.391983110647288</v>
      </c>
    </row>
    <row r="49" spans="1:24" ht="15.75" x14ac:dyDescent="0.25">
      <c r="A49" s="4">
        <v>923</v>
      </c>
      <c r="B49" s="1"/>
      <c r="C49" s="40" t="s">
        <v>50</v>
      </c>
      <c r="D49" s="2"/>
      <c r="E49" s="2"/>
      <c r="F49" s="56" t="s">
        <v>162</v>
      </c>
      <c r="G49" s="56" t="s">
        <v>162</v>
      </c>
      <c r="H49" s="56" t="s">
        <v>162</v>
      </c>
      <c r="I49" s="56" t="s">
        <v>162</v>
      </c>
      <c r="J49" s="20" t="s">
        <v>162</v>
      </c>
      <c r="K49" s="20" t="s">
        <v>162</v>
      </c>
      <c r="L49" s="20" t="s">
        <v>162</v>
      </c>
      <c r="M49" s="20" t="s">
        <v>162</v>
      </c>
      <c r="N49" s="20">
        <v>150.50596167231137</v>
      </c>
      <c r="O49" s="20">
        <v>141.34371997690596</v>
      </c>
      <c r="P49" s="20">
        <v>147.31502206750403</v>
      </c>
      <c r="Q49" s="20">
        <v>171.47023789517789</v>
      </c>
      <c r="R49" s="20">
        <v>215.44441139975808</v>
      </c>
      <c r="S49" s="20">
        <v>202.00374324794893</v>
      </c>
      <c r="T49" s="20">
        <v>202.8692631146983</v>
      </c>
      <c r="U49" s="20">
        <v>217.73954437079468</v>
      </c>
      <c r="V49" s="20">
        <v>218.45422548630998</v>
      </c>
      <c r="W49" s="20">
        <v>212.13180328779717</v>
      </c>
      <c r="X49" s="20">
        <v>211.21204968365399</v>
      </c>
    </row>
    <row r="50" spans="1:24" ht="15.75" x14ac:dyDescent="0.25">
      <c r="A50" s="73"/>
      <c r="B50" s="73"/>
      <c r="C50" s="69" t="s">
        <v>51</v>
      </c>
      <c r="D50" s="69"/>
      <c r="E50" s="69"/>
      <c r="F50" s="70"/>
      <c r="G50" s="70"/>
      <c r="H50" s="70"/>
      <c r="I50" s="70"/>
      <c r="J50" s="71"/>
      <c r="K50" s="71"/>
      <c r="L50" s="71"/>
      <c r="M50" s="71"/>
      <c r="N50" s="71"/>
      <c r="O50" s="71"/>
      <c r="P50" s="71"/>
      <c r="Q50" s="71"/>
      <c r="R50" s="71"/>
      <c r="S50" s="71"/>
      <c r="T50" s="71"/>
      <c r="U50" s="71"/>
      <c r="V50" s="71"/>
      <c r="W50" s="71"/>
      <c r="X50" s="71"/>
    </row>
  </sheetData>
  <conditionalFormatting sqref="N6:X6">
    <cfRule type="cellIs" dxfId="47" priority="10" stopIfTrue="1" operator="equal">
      <formula>TRUE</formula>
    </cfRule>
    <cfRule type="cellIs" dxfId="46" priority="11" stopIfTrue="1" operator="equal">
      <formula>FALSE</formula>
    </cfRule>
  </conditionalFormatting>
  <conditionalFormatting sqref="L4:X4">
    <cfRule type="cellIs" dxfId="45" priority="14" stopIfTrue="1" operator="equal">
      <formula>TRUE</formula>
    </cfRule>
    <cfRule type="cellIs" dxfId="44" priority="15" stopIfTrue="1" operator="notEqual">
      <formula>TRUE</formula>
    </cfRule>
  </conditionalFormatting>
  <conditionalFormatting sqref="F2:X2">
    <cfRule type="cellIs" dxfId="43" priority="16" stopIfTrue="1" operator="equal">
      <formula>FALSE</formula>
    </cfRule>
  </conditionalFormatting>
  <conditionalFormatting sqref="F31:X31">
    <cfRule type="cellIs" dxfId="42" priority="1" stopIfTrue="1" operator="equal">
      <formula>TRUE</formula>
    </cfRule>
    <cfRule type="cellIs" dxfId="41" priority="2" stopIfTrue="1" operator="equal">
      <formula>FALSE</formula>
    </cfRule>
  </conditionalFormatting>
  <conditionalFormatting sqref="L29:M29">
    <cfRule type="cellIs" dxfId="40" priority="5" stopIfTrue="1" operator="equal">
      <formula>TRUE</formula>
    </cfRule>
    <cfRule type="cellIs" dxfId="39" priority="6" stopIfTrue="1" operator="notEqual">
      <formula>TRUE</formula>
    </cfRule>
  </conditionalFormatting>
  <conditionalFormatting sqref="F27:X27">
    <cfRule type="cellIs" dxfId="38" priority="7" stopIfTrue="1" operator="equal">
      <formula>FALSE</formula>
    </cfRule>
  </conditionalFormatting>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B3" sqref="B3"/>
    </sheetView>
  </sheetViews>
  <sheetFormatPr defaultRowHeight="15" x14ac:dyDescent="0.2"/>
  <cols>
    <col min="1" max="4" width="8.88671875" style="30"/>
    <col min="5" max="5" width="22.21875" style="30" customWidth="1"/>
    <col min="6" max="16384" width="8.88671875" style="30"/>
  </cols>
  <sheetData>
    <row r="1" spans="1:24" s="2" customFormat="1" ht="39" customHeight="1" x14ac:dyDescent="0.25">
      <c r="A1" s="1" t="s">
        <v>71</v>
      </c>
      <c r="B1" s="1"/>
      <c r="G1" s="4"/>
      <c r="H1" s="4"/>
    </row>
    <row r="2" spans="1:24" s="5" customFormat="1" ht="30.75" customHeight="1" x14ac:dyDescent="0.2">
      <c r="A2" s="79" t="s">
        <v>2</v>
      </c>
      <c r="B2" s="8"/>
      <c r="C2" s="9"/>
      <c r="D2" s="9"/>
      <c r="E2" s="9"/>
      <c r="F2" s="9"/>
      <c r="G2" s="9"/>
      <c r="H2" s="9"/>
      <c r="I2" s="9"/>
      <c r="J2" s="9"/>
      <c r="K2" s="9"/>
      <c r="L2" s="9"/>
      <c r="M2" s="9"/>
      <c r="N2" s="9"/>
      <c r="O2" s="9"/>
      <c r="P2" s="9"/>
      <c r="Q2" s="9"/>
      <c r="R2" s="9"/>
      <c r="S2" s="9"/>
      <c r="T2" s="9"/>
      <c r="U2" s="9"/>
      <c r="V2" s="9"/>
      <c r="W2" s="9"/>
      <c r="X2" s="9"/>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18"/>
      <c r="G5" s="18"/>
      <c r="H5" s="18"/>
      <c r="I5" s="18"/>
      <c r="J5" s="56">
        <v>305.50299999999999</v>
      </c>
      <c r="K5" s="56">
        <v>364.963506</v>
      </c>
      <c r="L5" s="56">
        <v>374.49799999999999</v>
      </c>
      <c r="M5" s="56">
        <v>411.85500000000002</v>
      </c>
      <c r="N5" s="56">
        <f>'2004-05'!$AE5</f>
        <v>435.49299999999999</v>
      </c>
      <c r="O5" s="56">
        <f>'2005-06'!$AE5</f>
        <v>460.57299999999998</v>
      </c>
      <c r="P5" s="56">
        <f>'2006-07'!$AE5</f>
        <v>487.84199999999998</v>
      </c>
      <c r="Q5" s="56">
        <f>'2007-08'!$AE5</f>
        <v>509.73661300000003</v>
      </c>
      <c r="R5" s="56">
        <f>'2008-09'!$AE5</f>
        <v>527.65851588422947</v>
      </c>
      <c r="S5" s="56">
        <f>'2009-10'!$AE5</f>
        <v>548.84926471978326</v>
      </c>
      <c r="T5" s="56">
        <f>'2010-11'!AE5</f>
        <v>578.13293398888891</v>
      </c>
      <c r="U5" s="60">
        <f>'2011-12'!AE5</f>
        <v>587.18538852998768</v>
      </c>
      <c r="V5" s="60">
        <f>'2012-13'!AE5</f>
        <v>595.99799999999993</v>
      </c>
      <c r="W5" s="60">
        <f>'2013-14'!AE5</f>
        <v>606.39532681999992</v>
      </c>
      <c r="X5" s="60">
        <f>'2014-15'!AE5</f>
        <v>611.93929700000001</v>
      </c>
    </row>
    <row r="6" spans="1:24" s="5" customFormat="1" ht="15.75" x14ac:dyDescent="0.25">
      <c r="A6" s="94"/>
      <c r="B6" s="17"/>
      <c r="C6" s="18"/>
      <c r="D6" s="18"/>
      <c r="E6" s="18"/>
      <c r="F6" s="18"/>
      <c r="G6" s="18"/>
      <c r="H6" s="18"/>
      <c r="I6" s="18"/>
      <c r="J6" s="56"/>
      <c r="K6" s="56"/>
      <c r="L6" s="56"/>
      <c r="M6" s="56"/>
      <c r="N6" s="56"/>
      <c r="O6" s="56"/>
      <c r="P6" s="56"/>
      <c r="Q6" s="56"/>
      <c r="R6" s="56"/>
      <c r="S6" s="56"/>
      <c r="T6" s="56"/>
      <c r="U6" s="56"/>
      <c r="V6" s="56"/>
      <c r="W6" s="56"/>
      <c r="X6" s="56"/>
    </row>
    <row r="7" spans="1:24" s="5" customFormat="1" ht="15.75" x14ac:dyDescent="0.25">
      <c r="A7" s="4"/>
      <c r="B7" s="4"/>
      <c r="C7" s="2" t="s">
        <v>33</v>
      </c>
      <c r="D7" s="2"/>
      <c r="E7" s="2"/>
      <c r="F7" s="2"/>
      <c r="G7" s="2"/>
      <c r="H7" s="2"/>
      <c r="I7" s="2"/>
      <c r="J7" s="60">
        <v>0</v>
      </c>
      <c r="K7" s="60">
        <v>0</v>
      </c>
      <c r="L7" s="60">
        <v>0</v>
      </c>
      <c r="M7" s="60">
        <v>0</v>
      </c>
      <c r="N7" s="60">
        <f>'2004-05'!$AE7</f>
        <v>0</v>
      </c>
      <c r="O7" s="60">
        <f>'2005-06'!$AE7</f>
        <v>0</v>
      </c>
      <c r="P7" s="60">
        <f>'2006-07'!$AE7</f>
        <v>0</v>
      </c>
      <c r="Q7" s="60">
        <f>'2007-08'!$AE7</f>
        <v>0</v>
      </c>
      <c r="R7" s="60">
        <f>'2008-09'!$AE7</f>
        <v>0</v>
      </c>
      <c r="S7" s="60">
        <f>'2009-10'!AE7</f>
        <v>0</v>
      </c>
      <c r="T7" s="60">
        <f>'2010-11'!AE7</f>
        <v>0</v>
      </c>
      <c r="U7" s="60">
        <f>'2011-12'!AE7</f>
        <v>0</v>
      </c>
      <c r="V7" s="60">
        <f>'2012-13'!AE7</f>
        <v>0</v>
      </c>
      <c r="W7" s="60">
        <f>'2013-14'!AE7</f>
        <v>0</v>
      </c>
      <c r="X7" s="60">
        <f>'2014-15'!AE7</f>
        <v>0</v>
      </c>
    </row>
    <row r="8" spans="1:24" s="5" customFormat="1" ht="15.75" x14ac:dyDescent="0.25">
      <c r="A8" s="8"/>
      <c r="B8" s="25"/>
      <c r="C8" s="18"/>
      <c r="D8" s="26"/>
      <c r="E8" s="26"/>
      <c r="F8" s="26"/>
      <c r="G8" s="26"/>
      <c r="H8" s="26"/>
      <c r="I8" s="9"/>
      <c r="J8" s="55"/>
      <c r="K8" s="55"/>
      <c r="L8" s="55"/>
      <c r="M8" s="55"/>
      <c r="N8" s="55"/>
      <c r="O8" s="55"/>
      <c r="P8" s="55"/>
      <c r="Q8" s="55"/>
      <c r="R8" s="55"/>
      <c r="S8" s="55"/>
      <c r="T8" s="55"/>
    </row>
    <row r="9" spans="1:24" s="5" customFormat="1" ht="15.75" x14ac:dyDescent="0.25">
      <c r="A9" s="94">
        <v>941</v>
      </c>
      <c r="B9" s="17"/>
      <c r="C9" s="18" t="s">
        <v>34</v>
      </c>
      <c r="D9" s="18"/>
      <c r="E9" s="18"/>
      <c r="F9" s="18"/>
      <c r="G9" s="18"/>
      <c r="H9" s="18"/>
      <c r="I9" s="18"/>
      <c r="J9" s="56"/>
      <c r="K9" s="56"/>
      <c r="L9" s="56"/>
      <c r="M9" s="56"/>
      <c r="N9" s="56">
        <f>'2004-05'!$AE9</f>
        <v>389.76098884631182</v>
      </c>
      <c r="O9" s="56">
        <f>'2005-06'!$AE9</f>
        <v>411.88043913723175</v>
      </c>
      <c r="P9" s="56">
        <f>'2006-07'!$AE9</f>
        <v>436.19425732570448</v>
      </c>
      <c r="Q9" s="56">
        <f>'2007-08'!$AE9</f>
        <v>455.6925556727943</v>
      </c>
      <c r="R9" s="56">
        <f>'2008-09'!$AE9</f>
        <v>471.54981668843971</v>
      </c>
      <c r="S9" s="56">
        <f>'2009-10'!AE9</f>
        <v>490.73709429357643</v>
      </c>
      <c r="T9" s="56">
        <f>'2010-11'!AE9</f>
        <v>517.01568235785351</v>
      </c>
      <c r="U9" s="60">
        <f>'2011-12'!AE9</f>
        <v>524.81089027917528</v>
      </c>
      <c r="V9" s="60">
        <f>'2012-13'!AE9</f>
        <v>532.54476174522154</v>
      </c>
      <c r="W9" s="60">
        <f>'2013-14'!AE9</f>
        <v>543.02261796632706</v>
      </c>
      <c r="X9" s="60">
        <f>'2014-15'!AE9</f>
        <v>548.09061171001554</v>
      </c>
    </row>
    <row r="10" spans="1:24" s="5" customFormat="1" ht="15.75" x14ac:dyDescent="0.25">
      <c r="A10" s="8"/>
      <c r="B10" s="25"/>
      <c r="C10" s="26"/>
      <c r="D10" s="26"/>
      <c r="E10" s="26"/>
      <c r="F10" s="26"/>
      <c r="G10" s="26"/>
      <c r="H10" s="26"/>
      <c r="I10" s="9"/>
      <c r="J10" s="55"/>
      <c r="K10" s="55"/>
      <c r="L10" s="55"/>
      <c r="M10" s="55"/>
      <c r="N10" s="55"/>
      <c r="O10" s="55"/>
      <c r="P10" s="55"/>
      <c r="Q10" s="55"/>
      <c r="R10" s="55"/>
      <c r="S10" s="55"/>
      <c r="T10" s="55"/>
      <c r="U10" s="60"/>
      <c r="V10" s="60"/>
      <c r="W10" s="60"/>
      <c r="X10" s="60"/>
    </row>
    <row r="11" spans="1:24" s="5" customFormat="1" ht="15.75" x14ac:dyDescent="0.25">
      <c r="A11" s="94">
        <v>921</v>
      </c>
      <c r="B11" s="17"/>
      <c r="C11" s="17" t="s">
        <v>35</v>
      </c>
      <c r="D11" s="18"/>
      <c r="E11" s="18"/>
      <c r="F11" s="18"/>
      <c r="G11" s="18"/>
      <c r="H11" s="18"/>
      <c r="I11" s="18"/>
      <c r="J11" s="56"/>
      <c r="K11" s="56"/>
      <c r="L11" s="56"/>
      <c r="M11" s="56"/>
      <c r="N11" s="56">
        <f>'2004-05'!$AE11</f>
        <v>366.12824337950042</v>
      </c>
      <c r="O11" s="56">
        <f>'2005-06'!$AE11</f>
        <v>386.96937539827422</v>
      </c>
      <c r="P11" s="56">
        <f>'2006-07'!$AE11</f>
        <v>409.8744911225607</v>
      </c>
      <c r="Q11" s="56">
        <f>'2007-08'!$AE11</f>
        <v>428.28494812580959</v>
      </c>
      <c r="R11" s="56">
        <f>'2008-09'!$AE11</f>
        <v>443.2436482032918</v>
      </c>
      <c r="S11" s="56">
        <f>'2009-10'!AE11</f>
        <v>461.30363708038686</v>
      </c>
      <c r="T11" s="56">
        <f>'2010-11'!AE11</f>
        <v>486.04627468441788</v>
      </c>
      <c r="U11" s="60">
        <f>'2011-12'!AE11</f>
        <v>493.44965822012233</v>
      </c>
      <c r="V11" s="60">
        <f>'2012-13'!AE11</f>
        <v>500.80418004114836</v>
      </c>
      <c r="W11" s="60">
        <f>'2013-14'!AE11</f>
        <v>510.88696315357186</v>
      </c>
      <c r="X11" s="60">
        <f>'2014-15'!AE11</f>
        <v>515.69761926304056</v>
      </c>
    </row>
    <row r="12" spans="1:24" s="5" customFormat="1" ht="15.75" x14ac:dyDescent="0.25">
      <c r="A12" s="10"/>
      <c r="B12" s="43"/>
      <c r="C12" s="25"/>
      <c r="D12" s="9"/>
      <c r="E12" s="9"/>
      <c r="F12" s="9"/>
      <c r="G12" s="9"/>
      <c r="H12" s="9"/>
      <c r="I12" s="9"/>
      <c r="J12" s="55"/>
      <c r="K12" s="55"/>
      <c r="L12" s="55"/>
      <c r="M12" s="55"/>
      <c r="N12" s="55"/>
      <c r="O12" s="55"/>
      <c r="P12" s="55"/>
      <c r="Q12" s="55"/>
      <c r="R12" s="55"/>
      <c r="S12" s="55"/>
      <c r="T12" s="55"/>
      <c r="U12" s="60"/>
      <c r="V12" s="60"/>
      <c r="W12" s="60"/>
      <c r="X12" s="60"/>
    </row>
    <row r="13" spans="1:24" s="5" customFormat="1" ht="15.75" x14ac:dyDescent="0.25">
      <c r="A13" s="4" t="s">
        <v>36</v>
      </c>
      <c r="B13" s="4"/>
      <c r="C13" s="40" t="s">
        <v>164</v>
      </c>
      <c r="D13" s="2"/>
      <c r="E13" s="2"/>
      <c r="F13" s="2"/>
      <c r="G13" s="2"/>
      <c r="H13" s="2"/>
      <c r="I13" s="2"/>
      <c r="J13" s="56"/>
      <c r="K13" s="56"/>
      <c r="L13" s="56"/>
      <c r="M13" s="56"/>
      <c r="N13" s="56">
        <f>'2004-05'!$AE13</f>
        <v>18.676874343267677</v>
      </c>
      <c r="O13" s="56">
        <f>'2005-06'!$AE13</f>
        <v>19.800944333637112</v>
      </c>
      <c r="P13" s="56">
        <f>'2006-07'!$AE13</f>
        <v>21.053082168637857</v>
      </c>
      <c r="Q13" s="56">
        <f>'2007-08'!$AE13</f>
        <v>22.043292347848933</v>
      </c>
      <c r="R13" s="56">
        <f>'2008-09'!$AE13</f>
        <v>22.845853981217836</v>
      </c>
      <c r="S13" s="56">
        <f>'2009-10'!AE13</f>
        <v>23.784241676239635</v>
      </c>
      <c r="T13" s="56">
        <f>'2010-11'!AE13</f>
        <v>25.091563884798724</v>
      </c>
      <c r="U13" s="60">
        <f>'2011-12'!AE13</f>
        <v>25.467129652833453</v>
      </c>
      <c r="V13" s="60">
        <f>'2012-13'!AE13</f>
        <v>25.847436906706182</v>
      </c>
      <c r="W13" s="60">
        <f>'2013-14'!AE13</f>
        <v>26.277478889256145</v>
      </c>
      <c r="X13" s="60">
        <f>'2014-15'!AE13</f>
        <v>26.545119912469332</v>
      </c>
    </row>
    <row r="14" spans="1:24" s="5" customFormat="1" ht="15.75" x14ac:dyDescent="0.25">
      <c r="A14" s="4" t="s">
        <v>37</v>
      </c>
      <c r="B14" s="4"/>
      <c r="C14" s="40" t="s">
        <v>166</v>
      </c>
      <c r="D14" s="2"/>
      <c r="E14" s="2"/>
      <c r="F14" s="2"/>
      <c r="G14" s="2"/>
      <c r="H14" s="2"/>
      <c r="I14" s="2"/>
      <c r="J14" s="56"/>
      <c r="K14" s="56"/>
      <c r="L14" s="56"/>
      <c r="M14" s="56"/>
      <c r="N14" s="56">
        <f>'2004-05'!$AE14</f>
        <v>49.146295116462468</v>
      </c>
      <c r="O14" s="56">
        <f>'2005-06'!$AE14</f>
        <v>51.849322500625156</v>
      </c>
      <c r="P14" s="56">
        <f>'2006-07'!$AE14</f>
        <v>54.774102953619654</v>
      </c>
      <c r="Q14" s="56">
        <f>'2007-08'!$AE14</f>
        <v>57.024294443119238</v>
      </c>
      <c r="R14" s="56">
        <f>'2008-09'!$AE14</f>
        <v>58.822787771809018</v>
      </c>
      <c r="S14" s="56">
        <f>'2009-10'!AE14</f>
        <v>61.150918360065972</v>
      </c>
      <c r="T14" s="56">
        <f>'2010-11'!AE14</f>
        <v>64.384625493751088</v>
      </c>
      <c r="U14" s="60">
        <f>'2011-12'!AE14</f>
        <v>65.380058024109289</v>
      </c>
      <c r="V14" s="60">
        <f>'2012-13'!AE14</f>
        <v>66.31685862354017</v>
      </c>
      <c r="W14" s="60">
        <f>'2013-14'!AE14</f>
        <v>67.843672768624955</v>
      </c>
      <c r="X14" s="60">
        <f>'2014-15'!AE14</f>
        <v>68.338474339672715</v>
      </c>
    </row>
    <row r="15" spans="1:24" s="5" customFormat="1" ht="15.75" x14ac:dyDescent="0.25">
      <c r="A15" s="4" t="s">
        <v>38</v>
      </c>
      <c r="B15" s="4"/>
      <c r="C15" s="40" t="s">
        <v>39</v>
      </c>
      <c r="D15" s="2"/>
      <c r="E15" s="2"/>
      <c r="F15" s="2"/>
      <c r="G15" s="2"/>
      <c r="H15" s="2"/>
      <c r="I15" s="2"/>
      <c r="J15" s="56"/>
      <c r="K15" s="56"/>
      <c r="L15" s="56"/>
      <c r="M15" s="56"/>
      <c r="N15" s="56">
        <f>'2004-05'!$AE15</f>
        <v>37.024847445733165</v>
      </c>
      <c r="O15" s="56">
        <f>'2005-06'!$AE15</f>
        <v>39.070438298086174</v>
      </c>
      <c r="P15" s="56">
        <f>'2006-07'!$AE15</f>
        <v>41.331100780957357</v>
      </c>
      <c r="Q15" s="56">
        <f>'2007-08'!$AE15</f>
        <v>43.043768890923538</v>
      </c>
      <c r="R15" s="56">
        <f>'2008-09'!$AE15</f>
        <v>44.535389416631915</v>
      </c>
      <c r="S15" s="56">
        <f>'2009-10'!AE15</f>
        <v>46.355797106995297</v>
      </c>
      <c r="T15" s="56">
        <f>'2010-11'!AE15</f>
        <v>48.823640842541089</v>
      </c>
      <c r="U15" s="60">
        <f>'2011-12'!AE15</f>
        <v>49.537345908203285</v>
      </c>
      <c r="V15" s="60">
        <f>'2012-13'!AE15</f>
        <v>50.213710682916734</v>
      </c>
      <c r="W15" s="60">
        <f>'2013-14'!AE15</f>
        <v>50.782828334703275</v>
      </c>
      <c r="X15" s="60">
        <f>'2014-15'!AE15</f>
        <v>51.224756070566109</v>
      </c>
    </row>
    <row r="16" spans="1:24" s="5" customFormat="1" ht="15.75" x14ac:dyDescent="0.25">
      <c r="A16" s="4" t="s">
        <v>40</v>
      </c>
      <c r="B16" s="4"/>
      <c r="C16" s="40" t="s">
        <v>41</v>
      </c>
      <c r="D16" s="2"/>
      <c r="E16" s="2"/>
      <c r="F16" s="2"/>
      <c r="G16" s="2"/>
      <c r="H16" s="2"/>
      <c r="I16" s="2"/>
      <c r="J16" s="56"/>
      <c r="K16" s="56"/>
      <c r="L16" s="56"/>
      <c r="M16" s="56"/>
      <c r="N16" s="56">
        <f>'2004-05'!$AE16</f>
        <v>31.733443017532416</v>
      </c>
      <c r="O16" s="56">
        <f>'2005-06'!$AE16</f>
        <v>33.627618155621043</v>
      </c>
      <c r="P16" s="56">
        <f>'2006-07'!$AE16</f>
        <v>35.658813538222638</v>
      </c>
      <c r="Q16" s="56">
        <f>'2007-08'!$AE16</f>
        <v>37.373734121902935</v>
      </c>
      <c r="R16" s="56">
        <f>'2008-09'!$AE16</f>
        <v>38.752664429551182</v>
      </c>
      <c r="S16" s="56">
        <f>'2009-10'!AE16</f>
        <v>40.377885130276347</v>
      </c>
      <c r="T16" s="56">
        <f>'2010-11'!AE16</f>
        <v>42.62047294782883</v>
      </c>
      <c r="U16" s="60">
        <f>'2011-12'!AE16</f>
        <v>43.292285927206642</v>
      </c>
      <c r="V16" s="60">
        <f>'2012-13'!AE16</f>
        <v>44.020792391350945</v>
      </c>
      <c r="W16" s="60">
        <f>'2013-14'!AE16</f>
        <v>44.529631486725208</v>
      </c>
      <c r="X16" s="60">
        <f>'2014-15'!AE16</f>
        <v>45.030791292112823</v>
      </c>
    </row>
    <row r="17" spans="1:24" s="5" customFormat="1" ht="15.75" x14ac:dyDescent="0.25">
      <c r="A17" s="4" t="s">
        <v>42</v>
      </c>
      <c r="B17" s="4"/>
      <c r="C17" s="40" t="s">
        <v>43</v>
      </c>
      <c r="D17" s="2"/>
      <c r="E17" s="2"/>
      <c r="F17" s="2"/>
      <c r="G17" s="2"/>
      <c r="H17" s="2"/>
      <c r="I17" s="2"/>
      <c r="J17" s="56"/>
      <c r="K17" s="56"/>
      <c r="L17" s="56"/>
      <c r="M17" s="56"/>
      <c r="N17" s="56">
        <f>'2004-05'!$AE17</f>
        <v>39.12696605572954</v>
      </c>
      <c r="O17" s="56">
        <f>'2005-06'!$AE17</f>
        <v>41.44314009093344</v>
      </c>
      <c r="P17" s="56">
        <f>'2006-07'!$AE17</f>
        <v>43.985593064514006</v>
      </c>
      <c r="Q17" s="56">
        <f>'2007-08'!$AE17</f>
        <v>46.056225140520567</v>
      </c>
      <c r="R17" s="56">
        <f>'2008-09'!$AE17</f>
        <v>47.706561183740703</v>
      </c>
      <c r="S17" s="56">
        <f>'2009-10'!AE17</f>
        <v>49.681448784764143</v>
      </c>
      <c r="T17" s="56">
        <f>'2010-11'!AE17</f>
        <v>52.412457186021214</v>
      </c>
      <c r="U17" s="60">
        <f>'2011-12'!AE17</f>
        <v>53.34795724496572</v>
      </c>
      <c r="V17" s="60">
        <f>'2012-13'!AE17</f>
        <v>54.281207893992139</v>
      </c>
      <c r="W17" s="60">
        <f>'2013-14'!AE17</f>
        <v>55.665162053461685</v>
      </c>
      <c r="X17" s="60">
        <f>'2014-15'!AE17</f>
        <v>56.242317616228725</v>
      </c>
    </row>
    <row r="18" spans="1:24" s="5" customFormat="1" ht="15.75" x14ac:dyDescent="0.25">
      <c r="A18" s="4" t="s">
        <v>44</v>
      </c>
      <c r="B18" s="4"/>
      <c r="C18" s="40" t="s">
        <v>167</v>
      </c>
      <c r="D18" s="2"/>
      <c r="E18" s="2"/>
      <c r="F18" s="2"/>
      <c r="G18" s="2"/>
      <c r="H18" s="2"/>
      <c r="I18" s="2"/>
      <c r="J18" s="56"/>
      <c r="K18" s="56"/>
      <c r="L18" s="56"/>
      <c r="M18" s="56"/>
      <c r="N18" s="56">
        <f>'2004-05'!$AE18</f>
        <v>42.721544665064329</v>
      </c>
      <c r="O18" s="56">
        <f>'2005-06'!$AE18</f>
        <v>45.365627996530989</v>
      </c>
      <c r="P18" s="56">
        <f>'2006-07'!$AE18</f>
        <v>48.226623045736488</v>
      </c>
      <c r="Q18" s="56">
        <f>'2007-08'!$AE18</f>
        <v>50.688691324123496</v>
      </c>
      <c r="R18" s="56">
        <f>'2008-09'!$AE18</f>
        <v>52.711141817721206</v>
      </c>
      <c r="S18" s="56">
        <f>'2009-10'!AE18</f>
        <v>55.087196250840961</v>
      </c>
      <c r="T18" s="56">
        <f>'2010-11'!AE18</f>
        <v>58.232411977098828</v>
      </c>
      <c r="U18" s="60">
        <f>'2011-12'!AE18</f>
        <v>59.267922848640907</v>
      </c>
      <c r="V18" s="60">
        <f>'2012-13'!AE18</f>
        <v>60.296482633440142</v>
      </c>
      <c r="W18" s="60">
        <f>'2013-14'!AE18</f>
        <v>60.716121305199266</v>
      </c>
      <c r="X18" s="60">
        <f>'2014-15'!AE18</f>
        <v>61.391797730212197</v>
      </c>
    </row>
    <row r="19" spans="1:24" s="5" customFormat="1" ht="15.75" x14ac:dyDescent="0.25">
      <c r="A19" s="4" t="s">
        <v>45</v>
      </c>
      <c r="B19" s="4"/>
      <c r="C19" s="40" t="s">
        <v>46</v>
      </c>
      <c r="D19" s="2"/>
      <c r="E19" s="2"/>
      <c r="F19" s="2"/>
      <c r="G19" s="2"/>
      <c r="H19" s="2"/>
      <c r="I19" s="2"/>
      <c r="J19" s="56"/>
      <c r="K19" s="56"/>
      <c r="L19" s="56"/>
      <c r="M19" s="56"/>
      <c r="N19" s="56">
        <f>'2004-05'!$AE19</f>
        <v>38.816978478513434</v>
      </c>
      <c r="O19" s="56">
        <f>'2005-06'!$AE19</f>
        <v>40.671960784126114</v>
      </c>
      <c r="P19" s="56">
        <f>'2006-07'!$AE19</f>
        <v>42.705600365806568</v>
      </c>
      <c r="Q19" s="56">
        <f>'2007-08'!$AE19</f>
        <v>44.26940886486117</v>
      </c>
      <c r="R19" s="56">
        <f>'2008-09'!$AE19</f>
        <v>45.502054737052923</v>
      </c>
      <c r="S19" s="56">
        <f>'2009-10'!AE19</f>
        <v>47.13506946287238</v>
      </c>
      <c r="T19" s="56">
        <f>'2010-11'!AE19</f>
        <v>49.456500248150164</v>
      </c>
      <c r="U19" s="60">
        <f>'2011-12'!AE19</f>
        <v>50.0825781987526</v>
      </c>
      <c r="V19" s="60">
        <f>'2012-13'!AE19</f>
        <v>50.722635453848788</v>
      </c>
      <c r="W19" s="60">
        <f>'2013-14'!AE19</f>
        <v>55.735422692203009</v>
      </c>
      <c r="X19" s="60">
        <f>'2014-15'!AE19</f>
        <v>56.153854576295913</v>
      </c>
    </row>
    <row r="20" spans="1:24" s="5" customFormat="1" ht="15.75" x14ac:dyDescent="0.25">
      <c r="A20" s="4" t="s">
        <v>47</v>
      </c>
      <c r="B20" s="4"/>
      <c r="C20" s="40" t="s">
        <v>168</v>
      </c>
      <c r="D20" s="2"/>
      <c r="E20" s="2"/>
      <c r="F20" s="2"/>
      <c r="G20" s="2"/>
      <c r="H20" s="2"/>
      <c r="I20" s="2"/>
      <c r="J20" s="56"/>
      <c r="K20" s="56"/>
      <c r="L20" s="56"/>
      <c r="M20" s="56"/>
      <c r="N20" s="56">
        <f>'2004-05'!$AE20</f>
        <v>63.34554382972032</v>
      </c>
      <c r="O20" s="56">
        <f>'2005-06'!$AE20</f>
        <v>67.002445219970483</v>
      </c>
      <c r="P20" s="56">
        <f>'2006-07'!$AE20</f>
        <v>71.116030234335526</v>
      </c>
      <c r="Q20" s="56">
        <f>'2007-08'!$AE20</f>
        <v>74.531227572423916</v>
      </c>
      <c r="R20" s="56">
        <f>'2008-09'!$AE20</f>
        <v>77.269253053178176</v>
      </c>
      <c r="S20" s="56">
        <f>'2009-10'!AE20</f>
        <v>80.520155998417422</v>
      </c>
      <c r="T20" s="56">
        <f>'2010-11'!AE20</f>
        <v>84.916224799973534</v>
      </c>
      <c r="U20" s="60">
        <f>'2011-12'!AE20</f>
        <v>86.208653286742774</v>
      </c>
      <c r="V20" s="60">
        <f>'2012-13'!AE20</f>
        <v>87.486748755901559</v>
      </c>
      <c r="W20" s="60">
        <f>'2013-14'!AE20</f>
        <v>88.188031053057969</v>
      </c>
      <c r="X20" s="60">
        <f>'2014-15'!AE20</f>
        <v>89.054345515516985</v>
      </c>
    </row>
    <row r="21" spans="1:24" s="5" customFormat="1" ht="15.75" x14ac:dyDescent="0.25">
      <c r="A21" s="4" t="s">
        <v>48</v>
      </c>
      <c r="B21" s="4"/>
      <c r="C21" s="40" t="s">
        <v>169</v>
      </c>
      <c r="D21" s="2"/>
      <c r="E21" s="2"/>
      <c r="F21" s="2"/>
      <c r="G21" s="2"/>
      <c r="H21" s="2"/>
      <c r="I21" s="2"/>
      <c r="J21" s="56"/>
      <c r="K21" s="56"/>
      <c r="L21" s="56"/>
      <c r="M21" s="56"/>
      <c r="N21" s="56">
        <f>'2004-05'!$AE21</f>
        <v>45.535750427477097</v>
      </c>
      <c r="O21" s="56">
        <f>'2005-06'!$AE21</f>
        <v>48.13787801874372</v>
      </c>
      <c r="P21" s="56">
        <f>'2006-07'!$AE21</f>
        <v>51.023544970730569</v>
      </c>
      <c r="Q21" s="56">
        <f>'2007-08'!$AE21</f>
        <v>53.254305420085771</v>
      </c>
      <c r="R21" s="56">
        <f>'2008-09'!$AE21</f>
        <v>55.097941812388811</v>
      </c>
      <c r="S21" s="56">
        <f>'2009-10'!AE21</f>
        <v>57.210924309914731</v>
      </c>
      <c r="T21" s="56">
        <f>'2010-11'!AE21</f>
        <v>60.108377304254432</v>
      </c>
      <c r="U21" s="60">
        <f>'2011-12'!AE21</f>
        <v>60.865727128667643</v>
      </c>
      <c r="V21" s="60">
        <f>'2012-13'!AE21</f>
        <v>61.618306699451729</v>
      </c>
      <c r="W21" s="60">
        <f>'2013-14'!AE21</f>
        <v>61.148614570340328</v>
      </c>
      <c r="X21" s="60">
        <f>'2014-15'!AE21</f>
        <v>61.716162209965823</v>
      </c>
    </row>
    <row r="22" spans="1:24" s="5" customFormat="1" ht="15.75" x14ac:dyDescent="0.25">
      <c r="A22" s="10"/>
      <c r="B22" s="43"/>
      <c r="C22" s="2"/>
      <c r="D22" s="9"/>
      <c r="E22" s="9"/>
      <c r="F22" s="9"/>
      <c r="G22" s="9"/>
      <c r="H22" s="9"/>
      <c r="I22" s="9"/>
      <c r="J22" s="55"/>
      <c r="K22" s="55"/>
      <c r="L22" s="55"/>
      <c r="M22" s="55"/>
      <c r="N22" s="55"/>
      <c r="O22" s="55"/>
      <c r="P22" s="55"/>
      <c r="Q22" s="55"/>
      <c r="R22" s="55"/>
      <c r="S22" s="55"/>
      <c r="T22" s="55"/>
      <c r="U22" s="60"/>
      <c r="V22" s="60"/>
      <c r="W22" s="60"/>
      <c r="X22" s="60"/>
    </row>
    <row r="23" spans="1:24" s="5" customFormat="1" ht="15.75" x14ac:dyDescent="0.25">
      <c r="A23" s="4">
        <v>924</v>
      </c>
      <c r="B23" s="1"/>
      <c r="C23" s="40" t="s">
        <v>49</v>
      </c>
      <c r="D23" s="2"/>
      <c r="E23" s="2"/>
      <c r="F23" s="2"/>
      <c r="G23" s="2"/>
      <c r="H23" s="2"/>
      <c r="I23" s="2"/>
      <c r="J23" s="56"/>
      <c r="K23" s="56"/>
      <c r="L23" s="56"/>
      <c r="M23" s="56"/>
      <c r="N23" s="56">
        <f>'2004-05'!$AE23</f>
        <v>23.632745466811379</v>
      </c>
      <c r="O23" s="56">
        <f>'2005-06'!$AE23</f>
        <v>24.911063738957544</v>
      </c>
      <c r="P23" s="56">
        <f>'2006-07'!$AE23</f>
        <v>26.319766203143804</v>
      </c>
      <c r="Q23" s="56">
        <f>'2007-08'!$AE23</f>
        <v>27.407607546984693</v>
      </c>
      <c r="R23" s="56">
        <f>'2008-09'!$AE23</f>
        <v>28.306168485147904</v>
      </c>
      <c r="S23" s="56">
        <f>'2009-10'!AE23</f>
        <v>29.433457213189588</v>
      </c>
      <c r="T23" s="56">
        <f>'2010-11'!AE23</f>
        <v>30.969407673435619</v>
      </c>
      <c r="U23" s="60">
        <f>'2011-12'!AE23</f>
        <v>31.36123205905292</v>
      </c>
      <c r="V23" s="60">
        <f>'2012-13'!AE23</f>
        <v>31.740581704073193</v>
      </c>
      <c r="W23" s="60">
        <f>'2013-14'!AE23</f>
        <v>32.135654812755199</v>
      </c>
      <c r="X23" s="60">
        <f>'2014-15'!AE23</f>
        <v>32.392992446974972</v>
      </c>
    </row>
    <row r="24" spans="1:24" s="5" customFormat="1" ht="15.75" x14ac:dyDescent="0.25">
      <c r="A24" s="4">
        <v>923</v>
      </c>
      <c r="B24" s="1"/>
      <c r="C24" s="68" t="s">
        <v>50</v>
      </c>
      <c r="D24" s="2"/>
      <c r="E24" s="2"/>
      <c r="F24" s="2"/>
      <c r="G24" s="2"/>
      <c r="H24" s="2"/>
      <c r="I24" s="2"/>
      <c r="J24" s="56"/>
      <c r="K24" s="56"/>
      <c r="L24" s="56"/>
      <c r="M24" s="56"/>
      <c r="N24" s="56">
        <f>'2004-05'!$AE24</f>
        <v>35.596006133002504</v>
      </c>
      <c r="O24" s="56">
        <f>'2005-06'!$AE24</f>
        <v>37.726829316514866</v>
      </c>
      <c r="P24" s="56">
        <f>'2006-07'!$AE24</f>
        <v>40.077880571241906</v>
      </c>
      <c r="Q24" s="56">
        <f>'2007-08'!$AE24</f>
        <v>41.95455662025882</v>
      </c>
      <c r="R24" s="56">
        <f>'2008-09'!$AE24</f>
        <v>43.587689418749193</v>
      </c>
      <c r="S24" s="56">
        <f>'2009-10'!AE24</f>
        <v>45.508749290528669</v>
      </c>
      <c r="T24" s="56">
        <f>'2010-11'!AE24</f>
        <v>48.032792714426463</v>
      </c>
      <c r="U24" s="60">
        <f>'2011-12'!AE24</f>
        <v>48.768667621030637</v>
      </c>
      <c r="V24" s="60">
        <f>'2012-13'!AE24</f>
        <v>49.422416684716374</v>
      </c>
      <c r="W24" s="60">
        <f>'2013-14'!AE24</f>
        <v>48.718726903235861</v>
      </c>
      <c r="X24" s="60">
        <f>'2014-15'!AE24</f>
        <v>48.938684880723535</v>
      </c>
    </row>
    <row r="25" spans="1:24" s="5" customFormat="1" ht="15.75" x14ac:dyDescent="0.25">
      <c r="A25" s="72"/>
      <c r="B25" s="73"/>
      <c r="C25" s="69" t="s">
        <v>51</v>
      </c>
      <c r="D25" s="69"/>
      <c r="E25" s="69"/>
      <c r="F25" s="70"/>
      <c r="G25" s="70"/>
      <c r="H25" s="70"/>
      <c r="I25" s="70"/>
      <c r="J25" s="71"/>
      <c r="K25" s="71"/>
      <c r="L25" s="71"/>
      <c r="M25" s="71"/>
      <c r="N25" s="70">
        <f>'2004-05'!$AE25</f>
        <v>10.136005020685571</v>
      </c>
      <c r="O25" s="70">
        <f>'2005-06'!$AE25</f>
        <v>10.965731546253361</v>
      </c>
      <c r="P25" s="70">
        <f>'2006-07'!$AE25</f>
        <v>11.569862103053612</v>
      </c>
      <c r="Q25" s="70">
        <f>'2007-08'!$AE25</f>
        <v>12.089500706947012</v>
      </c>
      <c r="R25" s="70">
        <f>'2008-09'!$AE25</f>
        <v>12.521009777040559</v>
      </c>
      <c r="S25" s="70">
        <f>'2009-10'!AE25</f>
        <v>12.603421135678099</v>
      </c>
      <c r="T25" s="70">
        <f>'2010-11'!AE25</f>
        <v>13.084458916608931</v>
      </c>
      <c r="U25" s="75">
        <f>'2011-12'!AE25</f>
        <v>13.605830629781845</v>
      </c>
      <c r="V25" s="75">
        <f>'2012-13'!AE25</f>
        <v>14.030821570061887</v>
      </c>
      <c r="W25" s="75">
        <f>'2013-14'!AE25</f>
        <v>14.653981950436991</v>
      </c>
      <c r="X25" s="75">
        <f>'2014-15'!AE25</f>
        <v>14.910000409260947</v>
      </c>
    </row>
    <row r="26" spans="1:24" ht="38.25" customHeight="1" x14ac:dyDescent="0.25">
      <c r="A26" s="1" t="s">
        <v>71</v>
      </c>
      <c r="B26" s="1"/>
      <c r="C26" s="2"/>
      <c r="D26" s="2"/>
      <c r="E26" s="2"/>
      <c r="F26" s="2"/>
      <c r="G26" s="4"/>
      <c r="H26" s="4"/>
      <c r="I26" s="2"/>
      <c r="J26" s="2"/>
      <c r="K26" s="2"/>
      <c r="L26" s="2"/>
      <c r="M26" s="2"/>
      <c r="N26" s="2"/>
      <c r="O26" s="2"/>
      <c r="P26" s="2"/>
      <c r="Q26" s="2"/>
      <c r="R26" s="2"/>
      <c r="S26" s="2"/>
      <c r="T26" s="2"/>
      <c r="U26" s="2"/>
      <c r="V26" s="2"/>
      <c r="W26" s="2"/>
      <c r="X26" s="2"/>
    </row>
    <row r="27" spans="1:24" ht="30.75" customHeight="1" x14ac:dyDescent="0.2">
      <c r="A27" s="79" t="s">
        <v>129</v>
      </c>
      <c r="B27" s="8"/>
      <c r="C27" s="9"/>
      <c r="D27" s="9"/>
      <c r="E27" s="9"/>
      <c r="F27" s="9"/>
      <c r="G27" s="9"/>
      <c r="H27" s="9"/>
      <c r="I27" s="9"/>
      <c r="J27" s="9"/>
      <c r="K27" s="9"/>
      <c r="L27" s="9"/>
      <c r="M27" s="9"/>
      <c r="N27" s="9"/>
      <c r="O27" s="9"/>
      <c r="P27" s="9"/>
      <c r="Q27" s="9"/>
      <c r="R27" s="9"/>
      <c r="S27" s="9"/>
      <c r="T27" s="9"/>
      <c r="U27" s="9"/>
      <c r="V27" s="9"/>
      <c r="W27" s="9"/>
      <c r="X27" s="9"/>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row>
    <row r="30" spans="1:24" ht="15.75" x14ac:dyDescent="0.25">
      <c r="A30" s="94">
        <v>925</v>
      </c>
      <c r="B30" s="17"/>
      <c r="C30" s="18" t="s">
        <v>32</v>
      </c>
      <c r="D30" s="18"/>
      <c r="E30" s="18"/>
      <c r="F30" s="53" t="s">
        <v>162</v>
      </c>
      <c r="G30" s="53" t="s">
        <v>162</v>
      </c>
      <c r="H30" s="53" t="s">
        <v>162</v>
      </c>
      <c r="I30" s="53" t="s">
        <v>162</v>
      </c>
      <c r="J30" s="20">
        <v>425.33914589766209</v>
      </c>
      <c r="K30" s="20">
        <v>500.53383990549122</v>
      </c>
      <c r="L30" s="20">
        <v>500.44055462940918</v>
      </c>
      <c r="M30" s="20">
        <v>539.3777959310695</v>
      </c>
      <c r="N30" s="20">
        <v>552.89923698666303</v>
      </c>
      <c r="O30" s="20">
        <v>568.85200856007327</v>
      </c>
      <c r="P30" s="20">
        <v>586.62779788551279</v>
      </c>
      <c r="Q30" s="20">
        <v>595.52802675534997</v>
      </c>
      <c r="R30" s="20">
        <v>601.37113636094762</v>
      </c>
      <c r="S30" s="20">
        <v>609.7587281703876</v>
      </c>
      <c r="T30" s="20">
        <v>624.99519767174138</v>
      </c>
      <c r="U30" s="20">
        <v>623.62090286468572</v>
      </c>
      <c r="V30" s="20">
        <v>622.92565763602863</v>
      </c>
      <c r="W30" s="20">
        <v>620.99170613043202</v>
      </c>
      <c r="X30" s="20">
        <v>618.05868997000005</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65" t="s">
        <v>162</v>
      </c>
      <c r="G32" s="65" t="s">
        <v>162</v>
      </c>
      <c r="H32" s="65" t="s">
        <v>162</v>
      </c>
      <c r="I32" s="65" t="s">
        <v>162</v>
      </c>
      <c r="J32" s="23" t="s">
        <v>162</v>
      </c>
      <c r="K32" s="23" t="s">
        <v>162</v>
      </c>
      <c r="L32" s="23" t="s">
        <v>162</v>
      </c>
      <c r="M32" s="23" t="s">
        <v>162</v>
      </c>
      <c r="N32" s="23">
        <v>0</v>
      </c>
      <c r="O32" s="23">
        <v>0</v>
      </c>
      <c r="P32" s="23">
        <v>0</v>
      </c>
      <c r="Q32" s="23">
        <v>0</v>
      </c>
      <c r="R32" s="23">
        <v>0</v>
      </c>
      <c r="S32" s="23">
        <v>0</v>
      </c>
      <c r="T32" s="23">
        <v>0</v>
      </c>
      <c r="U32" s="23">
        <v>0</v>
      </c>
      <c r="V32" s="23">
        <v>0</v>
      </c>
      <c r="W32" s="23">
        <v>0</v>
      </c>
      <c r="X32" s="23">
        <v>0</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t="s">
        <v>162</v>
      </c>
      <c r="G34" s="56" t="s">
        <v>162</v>
      </c>
      <c r="H34" s="56" t="s">
        <v>162</v>
      </c>
      <c r="I34" s="56" t="s">
        <v>162</v>
      </c>
      <c r="J34" s="20" t="s">
        <v>162</v>
      </c>
      <c r="K34" s="20" t="s">
        <v>162</v>
      </c>
      <c r="L34" s="20" t="s">
        <v>162</v>
      </c>
      <c r="M34" s="20" t="s">
        <v>162</v>
      </c>
      <c r="N34" s="20">
        <v>494.838156618575</v>
      </c>
      <c r="O34" s="20">
        <v>508.71200676075091</v>
      </c>
      <c r="P34" s="20">
        <v>524.52162098647671</v>
      </c>
      <c r="Q34" s="20">
        <v>532.38806388608702</v>
      </c>
      <c r="R34" s="20">
        <v>537.42418737906132</v>
      </c>
      <c r="S34" s="20">
        <v>545.19746261344847</v>
      </c>
      <c r="T34" s="20">
        <v>558.92390762994853</v>
      </c>
      <c r="U34" s="20">
        <v>557.37599678436891</v>
      </c>
      <c r="V34" s="20">
        <v>556.60555225145788</v>
      </c>
      <c r="W34" s="20">
        <v>556.09356979497318</v>
      </c>
      <c r="X34" s="20">
        <v>553.57151782711571</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t="s">
        <v>162</v>
      </c>
      <c r="G36" s="56" t="s">
        <v>162</v>
      </c>
      <c r="H36" s="56" t="s">
        <v>162</v>
      </c>
      <c r="I36" s="56" t="s">
        <v>162</v>
      </c>
      <c r="J36" s="20" t="s">
        <v>162</v>
      </c>
      <c r="K36" s="20" t="s">
        <v>162</v>
      </c>
      <c r="L36" s="20" t="s">
        <v>162</v>
      </c>
      <c r="M36" s="20" t="s">
        <v>162</v>
      </c>
      <c r="N36" s="20">
        <v>464.83416818133253</v>
      </c>
      <c r="O36" s="20">
        <v>477.94444408713781</v>
      </c>
      <c r="P36" s="20">
        <v>492.87222120414594</v>
      </c>
      <c r="Q36" s="20">
        <v>500.36760856803664</v>
      </c>
      <c r="R36" s="20">
        <v>505.1637155104093</v>
      </c>
      <c r="S36" s="20">
        <v>512.49757834716445</v>
      </c>
      <c r="T36" s="20">
        <v>525.44418362064721</v>
      </c>
      <c r="U36" s="20">
        <v>524.06876497368376</v>
      </c>
      <c r="V36" s="20">
        <v>523.43090614231005</v>
      </c>
      <c r="W36" s="20">
        <v>523.1843862522129</v>
      </c>
      <c r="X36" s="20">
        <v>520.85459545567096</v>
      </c>
    </row>
    <row r="37" spans="1:24" ht="15.75" x14ac:dyDescent="0.25">
      <c r="A37" s="10"/>
      <c r="B37" s="43"/>
      <c r="C37" s="25"/>
      <c r="D37" s="9"/>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66" t="s">
        <v>162</v>
      </c>
      <c r="G38" s="66" t="s">
        <v>162</v>
      </c>
      <c r="H38" s="66" t="s">
        <v>162</v>
      </c>
      <c r="I38" s="66" t="s">
        <v>162</v>
      </c>
      <c r="J38" s="20" t="s">
        <v>162</v>
      </c>
      <c r="K38" s="20" t="s">
        <v>162</v>
      </c>
      <c r="L38" s="20" t="s">
        <v>162</v>
      </c>
      <c r="M38" s="20" t="s">
        <v>162</v>
      </c>
      <c r="N38" s="20">
        <v>23.712044909306194</v>
      </c>
      <c r="O38" s="20">
        <v>24.456073099325565</v>
      </c>
      <c r="P38" s="20">
        <v>25.316236058582049</v>
      </c>
      <c r="Q38" s="20">
        <v>25.753297017151443</v>
      </c>
      <c r="R38" s="20">
        <v>26.03736461411647</v>
      </c>
      <c r="S38" s="20">
        <v>26.423737603812555</v>
      </c>
      <c r="T38" s="20">
        <v>27.125434321605862</v>
      </c>
      <c r="U38" s="20">
        <v>27.047393715351145</v>
      </c>
      <c r="V38" s="20">
        <v>27.015244402356569</v>
      </c>
      <c r="W38" s="20">
        <v>26.909997037443173</v>
      </c>
      <c r="X38" s="20">
        <v>26.810571111594026</v>
      </c>
    </row>
    <row r="39" spans="1:24" ht="15.75" x14ac:dyDescent="0.25">
      <c r="A39" s="4" t="s">
        <v>37</v>
      </c>
      <c r="B39" s="4"/>
      <c r="C39" s="40" t="s">
        <v>166</v>
      </c>
      <c r="D39" s="2"/>
      <c r="E39" s="2"/>
      <c r="F39" s="66" t="s">
        <v>162</v>
      </c>
      <c r="G39" s="66" t="s">
        <v>162</v>
      </c>
      <c r="H39" s="66" t="s">
        <v>162</v>
      </c>
      <c r="I39" s="66" t="s">
        <v>162</v>
      </c>
      <c r="J39" s="20" t="s">
        <v>162</v>
      </c>
      <c r="K39" s="20" t="s">
        <v>162</v>
      </c>
      <c r="L39" s="20" t="s">
        <v>162</v>
      </c>
      <c r="M39" s="20" t="s">
        <v>162</v>
      </c>
      <c r="N39" s="20">
        <v>62.395834308733924</v>
      </c>
      <c r="O39" s="20">
        <v>64.038906420827146</v>
      </c>
      <c r="P39" s="20">
        <v>65.865610990517965</v>
      </c>
      <c r="Q39" s="20">
        <v>66.621789921978518</v>
      </c>
      <c r="R39" s="20">
        <v>67.040189177981389</v>
      </c>
      <c r="S39" s="20">
        <v>67.937243615917353</v>
      </c>
      <c r="T39" s="20">
        <v>69.603510493421169</v>
      </c>
      <c r="U39" s="20">
        <v>69.436964220812399</v>
      </c>
      <c r="V39" s="20">
        <v>69.31310637019638</v>
      </c>
      <c r="W39" s="20">
        <v>69.476719623944192</v>
      </c>
      <c r="X39" s="20">
        <v>69.021859083069444</v>
      </c>
    </row>
    <row r="40" spans="1:24" ht="15.75" x14ac:dyDescent="0.25">
      <c r="A40" s="4" t="s">
        <v>38</v>
      </c>
      <c r="B40" s="4"/>
      <c r="C40" s="40" t="s">
        <v>39</v>
      </c>
      <c r="D40" s="2"/>
      <c r="E40" s="2"/>
      <c r="F40" s="66" t="s">
        <v>162</v>
      </c>
      <c r="G40" s="66" t="s">
        <v>162</v>
      </c>
      <c r="H40" s="66" t="s">
        <v>162</v>
      </c>
      <c r="I40" s="66" t="s">
        <v>162</v>
      </c>
      <c r="J40" s="20" t="s">
        <v>162</v>
      </c>
      <c r="K40" s="20" t="s">
        <v>162</v>
      </c>
      <c r="L40" s="20" t="s">
        <v>162</v>
      </c>
      <c r="M40" s="20" t="s">
        <v>162</v>
      </c>
      <c r="N40" s="20">
        <v>47.006518824168168</v>
      </c>
      <c r="O40" s="20">
        <v>48.255753813594659</v>
      </c>
      <c r="P40" s="20">
        <v>49.700461697265126</v>
      </c>
      <c r="Q40" s="20">
        <v>50.288266720454338</v>
      </c>
      <c r="R40" s="20">
        <v>50.756875773863953</v>
      </c>
      <c r="S40" s="20">
        <v>51.50020908148106</v>
      </c>
      <c r="T40" s="20">
        <v>52.781184508724991</v>
      </c>
      <c r="U40" s="20">
        <v>52.611193984463888</v>
      </c>
      <c r="V40" s="20">
        <v>52.482405560926694</v>
      </c>
      <c r="W40" s="20">
        <v>52.005208178421817</v>
      </c>
      <c r="X40" s="20">
        <v>51.737003631271769</v>
      </c>
    </row>
    <row r="41" spans="1:24" ht="15.75" x14ac:dyDescent="0.25">
      <c r="A41" s="4" t="s">
        <v>40</v>
      </c>
      <c r="B41" s="4"/>
      <c r="C41" s="40" t="s">
        <v>41</v>
      </c>
      <c r="D41" s="2"/>
      <c r="E41" s="2"/>
      <c r="F41" s="66" t="s">
        <v>162</v>
      </c>
      <c r="G41" s="66" t="s">
        <v>162</v>
      </c>
      <c r="H41" s="66" t="s">
        <v>162</v>
      </c>
      <c r="I41" s="66" t="s">
        <v>162</v>
      </c>
      <c r="J41" s="20" t="s">
        <v>162</v>
      </c>
      <c r="K41" s="20" t="s">
        <v>162</v>
      </c>
      <c r="L41" s="20" t="s">
        <v>162</v>
      </c>
      <c r="M41" s="20" t="s">
        <v>162</v>
      </c>
      <c r="N41" s="20">
        <v>40.288584274267144</v>
      </c>
      <c r="O41" s="20">
        <v>41.533346789577806</v>
      </c>
      <c r="P41" s="20">
        <v>42.879561950667757</v>
      </c>
      <c r="Q41" s="20">
        <v>43.66393460164484</v>
      </c>
      <c r="R41" s="20">
        <v>44.166318070240003</v>
      </c>
      <c r="S41" s="20">
        <v>44.858888343081816</v>
      </c>
      <c r="T41" s="20">
        <v>46.07520061364179</v>
      </c>
      <c r="U41" s="20">
        <v>45.978621001775736</v>
      </c>
      <c r="V41" s="20">
        <v>46.009686358077339</v>
      </c>
      <c r="W41" s="20">
        <v>45.601492305875183</v>
      </c>
      <c r="X41" s="20">
        <v>45.481099205033949</v>
      </c>
    </row>
    <row r="42" spans="1:24" ht="15.75" x14ac:dyDescent="0.25">
      <c r="A42" s="4" t="s">
        <v>42</v>
      </c>
      <c r="B42" s="4"/>
      <c r="C42" s="40" t="s">
        <v>43</v>
      </c>
      <c r="D42" s="2"/>
      <c r="E42" s="2"/>
      <c r="F42" s="66" t="s">
        <v>162</v>
      </c>
      <c r="G42" s="66" t="s">
        <v>162</v>
      </c>
      <c r="H42" s="66" t="s">
        <v>162</v>
      </c>
      <c r="I42" s="66" t="s">
        <v>162</v>
      </c>
      <c r="J42" s="20" t="s">
        <v>162</v>
      </c>
      <c r="K42" s="20" t="s">
        <v>162</v>
      </c>
      <c r="L42" s="20" t="s">
        <v>162</v>
      </c>
      <c r="M42" s="20" t="s">
        <v>162</v>
      </c>
      <c r="N42" s="20">
        <v>49.675355695306074</v>
      </c>
      <c r="O42" s="20">
        <v>51.186269020902195</v>
      </c>
      <c r="P42" s="20">
        <v>52.892476658680756</v>
      </c>
      <c r="Q42" s="20">
        <v>53.807735560353699</v>
      </c>
      <c r="R42" s="20">
        <v>54.37105257907708</v>
      </c>
      <c r="S42" s="20">
        <v>55.194930506332327</v>
      </c>
      <c r="T42" s="20">
        <v>56.660902905885266</v>
      </c>
      <c r="U42" s="20">
        <v>56.658258044159638</v>
      </c>
      <c r="V42" s="20">
        <v>56.733675489922867</v>
      </c>
      <c r="W42" s="20">
        <v>57.005063242954492</v>
      </c>
      <c r="X42" s="20">
        <v>56.804740792391016</v>
      </c>
    </row>
    <row r="43" spans="1:24" ht="15.75" x14ac:dyDescent="0.25">
      <c r="A43" s="4" t="s">
        <v>44</v>
      </c>
      <c r="B43" s="4"/>
      <c r="C43" s="40" t="s">
        <v>167</v>
      </c>
      <c r="D43" s="2"/>
      <c r="E43" s="2"/>
      <c r="F43" s="66" t="s">
        <v>162</v>
      </c>
      <c r="G43" s="66" t="s">
        <v>162</v>
      </c>
      <c r="H43" s="66" t="s">
        <v>162</v>
      </c>
      <c r="I43" s="66" t="s">
        <v>162</v>
      </c>
      <c r="J43" s="20" t="s">
        <v>162</v>
      </c>
      <c r="K43" s="20" t="s">
        <v>162</v>
      </c>
      <c r="L43" s="20" t="s">
        <v>162</v>
      </c>
      <c r="M43" s="20" t="s">
        <v>162</v>
      </c>
      <c r="N43" s="20">
        <v>54.239010611435113</v>
      </c>
      <c r="O43" s="20">
        <v>56.030919323138242</v>
      </c>
      <c r="P43" s="20">
        <v>57.992296023661595</v>
      </c>
      <c r="Q43" s="20">
        <v>59.219870719912933</v>
      </c>
      <c r="R43" s="20">
        <v>60.0747610425394</v>
      </c>
      <c r="S43" s="20">
        <v>61.200589822298035</v>
      </c>
      <c r="T43" s="20">
        <v>62.952611233230023</v>
      </c>
      <c r="U43" s="20">
        <v>62.945564177464867</v>
      </c>
      <c r="V43" s="20">
        <v>63.020725065478551</v>
      </c>
      <c r="W43" s="20">
        <v>62.177602780454698</v>
      </c>
      <c r="X43" s="20">
        <v>62.005715707514319</v>
      </c>
    </row>
    <row r="44" spans="1:24" ht="15.75" x14ac:dyDescent="0.25">
      <c r="A44" s="4" t="s">
        <v>45</v>
      </c>
      <c r="B44" s="4"/>
      <c r="C44" s="40" t="s">
        <v>46</v>
      </c>
      <c r="D44" s="2"/>
      <c r="E44" s="2"/>
      <c r="F44" s="66" t="s">
        <v>162</v>
      </c>
      <c r="G44" s="66" t="s">
        <v>162</v>
      </c>
      <c r="H44" s="66" t="s">
        <v>162</v>
      </c>
      <c r="I44" s="66" t="s">
        <v>162</v>
      </c>
      <c r="J44" s="20" t="s">
        <v>162</v>
      </c>
      <c r="K44" s="20" t="s">
        <v>162</v>
      </c>
      <c r="L44" s="20" t="s">
        <v>162</v>
      </c>
      <c r="M44" s="20" t="s">
        <v>162</v>
      </c>
      <c r="N44" s="20">
        <v>49.281797371938922</v>
      </c>
      <c r="O44" s="20">
        <v>50.233788311791344</v>
      </c>
      <c r="P44" s="20">
        <v>51.353291229479744</v>
      </c>
      <c r="Q44" s="20">
        <v>51.720188494516812</v>
      </c>
      <c r="R44" s="20">
        <v>51.858581905239731</v>
      </c>
      <c r="S44" s="20">
        <v>52.365962488038967</v>
      </c>
      <c r="T44" s="20">
        <v>53.465342192975974</v>
      </c>
      <c r="U44" s="20">
        <v>53.190258552392898</v>
      </c>
      <c r="V44" s="20">
        <v>53.0143239526329</v>
      </c>
      <c r="W44" s="20">
        <v>57.077015106690965</v>
      </c>
      <c r="X44" s="20">
        <v>56.71539312205887</v>
      </c>
    </row>
    <row r="45" spans="1:24" ht="15.75" x14ac:dyDescent="0.25">
      <c r="A45" s="4" t="s">
        <v>47</v>
      </c>
      <c r="B45" s="4"/>
      <c r="C45" s="40" t="s">
        <v>168</v>
      </c>
      <c r="D45" s="2"/>
      <c r="E45" s="2"/>
      <c r="F45" s="66" t="s">
        <v>162</v>
      </c>
      <c r="G45" s="66" t="s">
        <v>162</v>
      </c>
      <c r="H45" s="66" t="s">
        <v>162</v>
      </c>
      <c r="I45" s="66" t="s">
        <v>162</v>
      </c>
      <c r="J45" s="20" t="s">
        <v>162</v>
      </c>
      <c r="K45" s="20" t="s">
        <v>162</v>
      </c>
      <c r="L45" s="20" t="s">
        <v>162</v>
      </c>
      <c r="M45" s="20" t="s">
        <v>162</v>
      </c>
      <c r="N45" s="20">
        <v>80.423113230195625</v>
      </c>
      <c r="O45" s="20">
        <v>82.754472237444432</v>
      </c>
      <c r="P45" s="20">
        <v>85.516704610771114</v>
      </c>
      <c r="Q45" s="20">
        <v>87.075234063791967</v>
      </c>
      <c r="R45" s="20">
        <v>88.063581114545201</v>
      </c>
      <c r="S45" s="20">
        <v>89.456014737932264</v>
      </c>
      <c r="T45" s="20">
        <v>91.799358909066186</v>
      </c>
      <c r="U45" s="20">
        <v>91.557997265597109</v>
      </c>
      <c r="V45" s="20">
        <v>91.439468761989133</v>
      </c>
      <c r="W45" s="20">
        <v>90.31078150141802</v>
      </c>
      <c r="X45" s="20">
        <v>89.944888970672153</v>
      </c>
    </row>
    <row r="46" spans="1:24" ht="15.75" x14ac:dyDescent="0.25">
      <c r="A46" s="4" t="s">
        <v>48</v>
      </c>
      <c r="B46" s="4"/>
      <c r="C46" s="40" t="s">
        <v>169</v>
      </c>
      <c r="D46" s="2"/>
      <c r="E46" s="2"/>
      <c r="F46" s="66" t="s">
        <v>162</v>
      </c>
      <c r="G46" s="66" t="s">
        <v>162</v>
      </c>
      <c r="H46" s="66" t="s">
        <v>162</v>
      </c>
      <c r="I46" s="66" t="s">
        <v>162</v>
      </c>
      <c r="J46" s="20" t="s">
        <v>162</v>
      </c>
      <c r="K46" s="20" t="s">
        <v>162</v>
      </c>
      <c r="L46" s="20" t="s">
        <v>162</v>
      </c>
      <c r="M46" s="20" t="s">
        <v>162</v>
      </c>
      <c r="N46" s="20">
        <v>57.811908955981387</v>
      </c>
      <c r="O46" s="20">
        <v>59.454915070536416</v>
      </c>
      <c r="P46" s="20">
        <v>61.355581984519802</v>
      </c>
      <c r="Q46" s="20">
        <v>62.217291468232077</v>
      </c>
      <c r="R46" s="20">
        <v>62.794991232806026</v>
      </c>
      <c r="S46" s="20">
        <v>63.560002148270151</v>
      </c>
      <c r="T46" s="20">
        <v>64.980638442095938</v>
      </c>
      <c r="U46" s="20">
        <v>64.642514011666066</v>
      </c>
      <c r="V46" s="20">
        <v>64.402270180729602</v>
      </c>
      <c r="W46" s="20">
        <v>62.620506475010366</v>
      </c>
      <c r="X46" s="20">
        <v>62.333323832065481</v>
      </c>
    </row>
    <row r="47" spans="1:24" ht="15.75" x14ac:dyDescent="0.25">
      <c r="A47" s="10"/>
      <c r="B47" s="43"/>
      <c r="C47" s="2"/>
      <c r="D47" s="9"/>
      <c r="E47" s="9"/>
      <c r="F47" s="55" t="s">
        <v>162</v>
      </c>
      <c r="G47" s="55" t="s">
        <v>162</v>
      </c>
      <c r="H47" s="55" t="s">
        <v>162</v>
      </c>
      <c r="I47" s="55"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56" t="s">
        <v>162</v>
      </c>
      <c r="G48" s="56" t="s">
        <v>162</v>
      </c>
      <c r="H48" s="56" t="s">
        <v>162</v>
      </c>
      <c r="I48" s="56" t="s">
        <v>162</v>
      </c>
      <c r="J48" s="20" t="s">
        <v>162</v>
      </c>
      <c r="K48" s="20" t="s">
        <v>162</v>
      </c>
      <c r="L48" s="20" t="s">
        <v>162</v>
      </c>
      <c r="M48" s="20" t="s">
        <v>162</v>
      </c>
      <c r="N48" s="20">
        <v>30.003988437242462</v>
      </c>
      <c r="O48" s="20">
        <v>30.767562673613106</v>
      </c>
      <c r="P48" s="20">
        <v>31.649399782330747</v>
      </c>
      <c r="Q48" s="20">
        <v>32.020455318050367</v>
      </c>
      <c r="R48" s="20">
        <v>32.260471868651976</v>
      </c>
      <c r="S48" s="20">
        <v>32.699884266284037</v>
      </c>
      <c r="T48" s="20">
        <v>33.47972400930135</v>
      </c>
      <c r="U48" s="20">
        <v>33.307231810685124</v>
      </c>
      <c r="V48" s="20">
        <v>33.174646109147844</v>
      </c>
      <c r="W48" s="20">
        <v>32.909183542760275</v>
      </c>
      <c r="X48" s="20">
        <v>32.716922371444724</v>
      </c>
    </row>
    <row r="49" spans="1:24" ht="15.75" x14ac:dyDescent="0.25">
      <c r="A49" s="4">
        <v>923</v>
      </c>
      <c r="B49" s="1"/>
      <c r="C49" s="40" t="s">
        <v>50</v>
      </c>
      <c r="D49" s="2"/>
      <c r="E49" s="2"/>
      <c r="F49" s="56" t="s">
        <v>162</v>
      </c>
      <c r="G49" s="56" t="s">
        <v>162</v>
      </c>
      <c r="H49" s="56" t="s">
        <v>162</v>
      </c>
      <c r="I49" s="56" t="s">
        <v>162</v>
      </c>
      <c r="J49" s="20" t="s">
        <v>162</v>
      </c>
      <c r="K49" s="20" t="s">
        <v>162</v>
      </c>
      <c r="L49" s="20" t="s">
        <v>162</v>
      </c>
      <c r="M49" s="20" t="s">
        <v>162</v>
      </c>
      <c r="N49" s="20">
        <v>45.192470672799935</v>
      </c>
      <c r="O49" s="20">
        <v>46.596267330700108</v>
      </c>
      <c r="P49" s="20">
        <v>48.193470064951804</v>
      </c>
      <c r="Q49" s="20">
        <v>49.015734165947265</v>
      </c>
      <c r="R49" s="20">
        <v>49.676784374787502</v>
      </c>
      <c r="S49" s="20">
        <v>50.559158719444241</v>
      </c>
      <c r="T49" s="20">
        <v>51.926231861850134</v>
      </c>
      <c r="U49" s="20">
        <v>51.794818344294832</v>
      </c>
      <c r="V49" s="20">
        <v>51.65536027853917</v>
      </c>
      <c r="W49" s="20">
        <v>49.891422314874589</v>
      </c>
      <c r="X49" s="20">
        <v>49.428071729530771</v>
      </c>
    </row>
    <row r="50" spans="1:24" ht="15.75" x14ac:dyDescent="0.25">
      <c r="A50" s="72"/>
      <c r="B50" s="73"/>
      <c r="C50" s="69" t="s">
        <v>51</v>
      </c>
      <c r="D50" s="69"/>
      <c r="E50" s="69"/>
      <c r="F50" s="70"/>
      <c r="G50" s="70"/>
      <c r="H50" s="70"/>
      <c r="I50" s="70"/>
      <c r="J50" s="71"/>
      <c r="K50" s="71"/>
      <c r="L50" s="71"/>
      <c r="M50" s="71"/>
      <c r="N50" s="71">
        <v>12.868609695287956</v>
      </c>
      <c r="O50" s="71">
        <v>13.54373446862231</v>
      </c>
      <c r="P50" s="71">
        <v>13.912706834084375</v>
      </c>
      <c r="Q50" s="71">
        <v>14.124228703315769</v>
      </c>
      <c r="R50" s="71">
        <v>14.27016460709881</v>
      </c>
      <c r="S50" s="71">
        <v>14.002106837494781</v>
      </c>
      <c r="T50" s="71">
        <v>14.14505817994265</v>
      </c>
      <c r="U50" s="71">
        <v>14.450087736022107</v>
      </c>
      <c r="V50" s="71">
        <v>14.664745106031528</v>
      </c>
      <c r="W50" s="71">
        <v>15.006714020584187</v>
      </c>
      <c r="X50" s="71">
        <v>15.059100413353557</v>
      </c>
    </row>
  </sheetData>
  <conditionalFormatting sqref="J6:V6">
    <cfRule type="cellIs" dxfId="37" priority="16" stopIfTrue="1" operator="equal">
      <formula>TRUE</formula>
    </cfRule>
    <cfRule type="cellIs" dxfId="36" priority="17" stopIfTrue="1" operator="equal">
      <formula>FALSE</formula>
    </cfRule>
  </conditionalFormatting>
  <conditionalFormatting sqref="L4:X4">
    <cfRule type="cellIs" dxfId="35" priority="20" stopIfTrue="1" operator="equal">
      <formula>TRUE</formula>
    </cfRule>
    <cfRule type="cellIs" dxfId="34" priority="21" stopIfTrue="1" operator="notEqual">
      <formula>TRUE</formula>
    </cfRule>
  </conditionalFormatting>
  <conditionalFormatting sqref="F2:X2">
    <cfRule type="cellIs" dxfId="33" priority="22" stopIfTrue="1" operator="equal">
      <formula>FALSE</formula>
    </cfRule>
  </conditionalFormatting>
  <conditionalFormatting sqref="W6">
    <cfRule type="cellIs" dxfId="32" priority="14" stopIfTrue="1" operator="equal">
      <formula>TRUE</formula>
    </cfRule>
    <cfRule type="cellIs" dxfId="31" priority="15" stopIfTrue="1" operator="equal">
      <formula>FALSE</formula>
    </cfRule>
  </conditionalFormatting>
  <conditionalFormatting sqref="X6">
    <cfRule type="cellIs" dxfId="30" priority="12" stopIfTrue="1" operator="equal">
      <formula>TRUE</formula>
    </cfRule>
    <cfRule type="cellIs" dxfId="29" priority="13" stopIfTrue="1" operator="equal">
      <formula>FALSE</formula>
    </cfRule>
  </conditionalFormatting>
  <conditionalFormatting sqref="F27:X27">
    <cfRule type="cellIs" dxfId="28" priority="11" stopIfTrue="1" operator="equal">
      <formula>FALSE</formula>
    </cfRule>
  </conditionalFormatting>
  <conditionalFormatting sqref="F31:X31">
    <cfRule type="cellIs" dxfId="27" priority="1" stopIfTrue="1" operator="equal">
      <formula>TRUE</formula>
    </cfRule>
    <cfRule type="cellIs" dxfId="26" priority="2" stopIfTrue="1" operator="equal">
      <formula>FALSE</formula>
    </cfRule>
  </conditionalFormatting>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B3" sqref="B3"/>
    </sheetView>
  </sheetViews>
  <sheetFormatPr defaultRowHeight="15" x14ac:dyDescent="0.2"/>
  <cols>
    <col min="1" max="4" width="8.88671875" style="30"/>
    <col min="5" max="5" width="23" style="30" customWidth="1"/>
    <col min="6" max="22" width="8.88671875" style="30" customWidth="1"/>
    <col min="23" max="16384" width="8.88671875" style="30"/>
  </cols>
  <sheetData>
    <row r="1" spans="1:24" s="2" customFormat="1" ht="39" customHeight="1" x14ac:dyDescent="0.25">
      <c r="A1" s="1" t="s">
        <v>127</v>
      </c>
      <c r="B1" s="1"/>
      <c r="G1" s="4"/>
      <c r="H1" s="4"/>
    </row>
    <row r="2" spans="1:24" s="5" customFormat="1" ht="31.5" customHeight="1" x14ac:dyDescent="0.2">
      <c r="A2" s="79" t="s">
        <v>2</v>
      </c>
      <c r="B2" s="8"/>
      <c r="C2" s="9"/>
      <c r="D2" s="9"/>
      <c r="E2" s="9"/>
      <c r="F2" s="9"/>
      <c r="G2" s="9"/>
      <c r="H2" s="9"/>
      <c r="I2" s="9"/>
      <c r="J2" s="9"/>
      <c r="K2" s="9"/>
      <c r="L2" s="9"/>
      <c r="M2" s="9"/>
      <c r="N2" s="9"/>
      <c r="O2" s="9"/>
      <c r="P2" s="9"/>
      <c r="Q2" s="9"/>
      <c r="R2" s="9"/>
      <c r="S2" s="9"/>
      <c r="T2" s="9"/>
      <c r="U2" s="9"/>
      <c r="V2" s="9"/>
      <c r="W2" s="9"/>
      <c r="X2" s="9"/>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18"/>
      <c r="G5" s="18"/>
      <c r="H5" s="18"/>
      <c r="I5" s="18"/>
      <c r="J5" s="56"/>
      <c r="K5" s="56"/>
      <c r="L5" s="56"/>
      <c r="M5" s="56"/>
      <c r="N5" s="56"/>
      <c r="O5" s="56"/>
      <c r="P5" s="56"/>
      <c r="Q5" s="56"/>
      <c r="R5" s="56"/>
      <c r="S5" s="56"/>
      <c r="T5" s="56"/>
      <c r="U5" s="60"/>
      <c r="V5" s="60"/>
      <c r="W5" s="60">
        <f>'2013-14'!AR5</f>
        <v>5.8574696600000022</v>
      </c>
      <c r="X5" s="60">
        <f>'2014-15'!AR5</f>
        <v>56.150329630000002</v>
      </c>
    </row>
    <row r="6" spans="1:24" s="5" customFormat="1" ht="15.75" x14ac:dyDescent="0.25">
      <c r="A6" s="94"/>
      <c r="B6" s="17"/>
      <c r="C6" s="18"/>
      <c r="D6" s="18"/>
      <c r="E6" s="18"/>
      <c r="F6" s="18"/>
      <c r="G6" s="18"/>
      <c r="H6" s="18"/>
      <c r="I6" s="18"/>
      <c r="J6" s="56"/>
      <c r="K6" s="56"/>
      <c r="L6" s="56"/>
      <c r="M6" s="56"/>
      <c r="N6" s="56"/>
      <c r="O6" s="56"/>
      <c r="P6" s="56"/>
      <c r="Q6" s="56"/>
      <c r="R6" s="56"/>
      <c r="S6" s="56"/>
      <c r="T6" s="56"/>
      <c r="U6" s="56"/>
      <c r="V6" s="56"/>
      <c r="W6" s="56"/>
      <c r="X6" s="56"/>
    </row>
    <row r="7" spans="1:24" s="5" customFormat="1" ht="15.75" x14ac:dyDescent="0.25">
      <c r="A7" s="4"/>
      <c r="B7" s="4"/>
      <c r="C7" s="2" t="s">
        <v>33</v>
      </c>
      <c r="D7" s="2"/>
      <c r="E7" s="2"/>
      <c r="F7" s="2"/>
      <c r="G7" s="2"/>
      <c r="H7" s="2"/>
      <c r="I7" s="2"/>
      <c r="J7" s="60"/>
      <c r="K7" s="60"/>
      <c r="L7" s="60"/>
      <c r="M7" s="60"/>
      <c r="N7" s="60"/>
      <c r="O7" s="60"/>
      <c r="P7" s="60"/>
      <c r="Q7" s="60"/>
      <c r="R7" s="60"/>
      <c r="S7" s="60"/>
      <c r="T7" s="60"/>
      <c r="U7" s="60"/>
      <c r="V7" s="60"/>
      <c r="W7" s="60">
        <f>'2013-14'!AR7</f>
        <v>0</v>
      </c>
      <c r="X7" s="60">
        <f>'2014-15'!AR7</f>
        <v>0</v>
      </c>
    </row>
    <row r="8" spans="1:24" s="5" customFormat="1" ht="15.75" x14ac:dyDescent="0.25">
      <c r="A8" s="8"/>
      <c r="B8" s="25"/>
      <c r="C8" s="18"/>
      <c r="D8" s="26"/>
      <c r="E8" s="26"/>
      <c r="F8" s="26"/>
      <c r="G8" s="26"/>
      <c r="H8" s="26"/>
      <c r="I8" s="9"/>
      <c r="J8" s="55"/>
      <c r="K8" s="55"/>
      <c r="L8" s="55"/>
      <c r="M8" s="55"/>
      <c r="N8" s="55"/>
      <c r="O8" s="55"/>
      <c r="P8" s="55"/>
      <c r="Q8" s="55"/>
      <c r="R8" s="55"/>
      <c r="S8" s="55"/>
      <c r="T8" s="55"/>
    </row>
    <row r="9" spans="1:24" s="5" customFormat="1" ht="15.75" x14ac:dyDescent="0.25">
      <c r="A9" s="94">
        <v>941</v>
      </c>
      <c r="B9" s="17"/>
      <c r="C9" s="18" t="s">
        <v>34</v>
      </c>
      <c r="D9" s="18"/>
      <c r="E9" s="18"/>
      <c r="F9" s="18"/>
      <c r="G9" s="18"/>
      <c r="H9" s="18"/>
      <c r="I9" s="18"/>
      <c r="J9" s="56"/>
      <c r="K9" s="56"/>
      <c r="L9" s="56"/>
      <c r="M9" s="56"/>
      <c r="N9" s="56"/>
      <c r="O9" s="56"/>
      <c r="P9" s="56"/>
      <c r="Q9" s="56"/>
      <c r="R9" s="56"/>
      <c r="S9" s="56"/>
      <c r="T9" s="56"/>
      <c r="U9" s="60"/>
      <c r="V9" s="60"/>
      <c r="W9" s="60">
        <f>'2013-14'!AR9</f>
        <v>5.6679889695653625</v>
      </c>
      <c r="X9" s="60">
        <f>'2014-15'!AR9</f>
        <v>54.575258031415558</v>
      </c>
    </row>
    <row r="10" spans="1:24" s="5" customFormat="1" ht="15.75" x14ac:dyDescent="0.25">
      <c r="A10" s="8"/>
      <c r="B10" s="25"/>
      <c r="C10" s="26"/>
      <c r="D10" s="26"/>
      <c r="E10" s="26"/>
      <c r="F10" s="26"/>
      <c r="G10" s="26"/>
      <c r="H10" s="26"/>
      <c r="I10" s="9"/>
      <c r="J10" s="55"/>
      <c r="K10" s="55"/>
      <c r="L10" s="55"/>
      <c r="M10" s="55"/>
      <c r="N10" s="55"/>
      <c r="O10" s="55"/>
      <c r="P10" s="55"/>
      <c r="Q10" s="55"/>
      <c r="R10" s="55"/>
      <c r="S10" s="55"/>
      <c r="T10" s="55"/>
      <c r="U10" s="60"/>
      <c r="V10" s="60"/>
      <c r="W10" s="60"/>
      <c r="X10" s="60"/>
    </row>
    <row r="11" spans="1:24" s="5" customFormat="1" ht="15.75" x14ac:dyDescent="0.25">
      <c r="A11" s="94">
        <v>921</v>
      </c>
      <c r="B11" s="17"/>
      <c r="C11" s="17" t="s">
        <v>35</v>
      </c>
      <c r="D11" s="18"/>
      <c r="E11" s="18"/>
      <c r="F11" s="18"/>
      <c r="G11" s="18"/>
      <c r="H11" s="18"/>
      <c r="I11" s="18"/>
      <c r="J11" s="56"/>
      <c r="K11" s="56"/>
      <c r="L11" s="56"/>
      <c r="M11" s="56"/>
      <c r="N11" s="56"/>
      <c r="O11" s="56"/>
      <c r="P11" s="56"/>
      <c r="Q11" s="56"/>
      <c r="R11" s="56"/>
      <c r="S11" s="56"/>
      <c r="T11" s="56"/>
      <c r="U11" s="60"/>
      <c r="V11" s="60"/>
      <c r="W11" s="60">
        <f>'2013-14'!AR11</f>
        <v>5.661113763090956</v>
      </c>
      <c r="X11" s="60">
        <f>'2014-15'!AR11</f>
        <v>53.975207878409009</v>
      </c>
    </row>
    <row r="12" spans="1:24" s="5" customFormat="1" ht="15.75" x14ac:dyDescent="0.25">
      <c r="A12" s="10"/>
      <c r="B12" s="43"/>
      <c r="C12" s="25"/>
      <c r="D12" s="9"/>
      <c r="E12" s="9"/>
      <c r="F12" s="9"/>
      <c r="G12" s="9"/>
      <c r="H12" s="9"/>
      <c r="I12" s="9"/>
      <c r="J12" s="55"/>
      <c r="K12" s="55"/>
      <c r="L12" s="55"/>
      <c r="M12" s="55"/>
      <c r="N12" s="55"/>
      <c r="O12" s="55"/>
      <c r="P12" s="55"/>
      <c r="Q12" s="55"/>
      <c r="R12" s="55"/>
      <c r="S12" s="55"/>
      <c r="T12" s="55"/>
      <c r="U12" s="60"/>
      <c r="V12" s="60"/>
      <c r="W12" s="60"/>
      <c r="X12" s="60"/>
    </row>
    <row r="13" spans="1:24" s="5" customFormat="1" ht="15.75" x14ac:dyDescent="0.25">
      <c r="A13" s="4" t="s">
        <v>36</v>
      </c>
      <c r="B13" s="4"/>
      <c r="C13" s="40" t="s">
        <v>164</v>
      </c>
      <c r="D13" s="2"/>
      <c r="E13" s="2"/>
      <c r="F13" s="2"/>
      <c r="G13" s="2"/>
      <c r="H13" s="2"/>
      <c r="I13" s="2"/>
      <c r="J13" s="56"/>
      <c r="K13" s="56"/>
      <c r="L13" s="56"/>
      <c r="M13" s="56"/>
      <c r="N13" s="56"/>
      <c r="O13" s="56"/>
      <c r="P13" s="56"/>
      <c r="Q13" s="56"/>
      <c r="R13" s="56"/>
      <c r="S13" s="56"/>
      <c r="T13" s="56"/>
      <c r="U13" s="60"/>
      <c r="V13" s="60"/>
      <c r="W13" s="60">
        <f>'2013-14'!AR13</f>
        <v>8.9377684167282947E-3</v>
      </c>
      <c r="X13" s="60">
        <f>'2014-15'!AR13</f>
        <v>4.3718626039708587E-2</v>
      </c>
    </row>
    <row r="14" spans="1:24" s="5" customFormat="1" ht="15.75" x14ac:dyDescent="0.25">
      <c r="A14" s="4" t="s">
        <v>37</v>
      </c>
      <c r="B14" s="4"/>
      <c r="C14" s="40" t="s">
        <v>166</v>
      </c>
      <c r="D14" s="2"/>
      <c r="E14" s="2"/>
      <c r="F14" s="2"/>
      <c r="G14" s="2"/>
      <c r="H14" s="2"/>
      <c r="I14" s="2"/>
      <c r="J14" s="56"/>
      <c r="K14" s="56"/>
      <c r="L14" s="56"/>
      <c r="M14" s="56"/>
      <c r="N14" s="56"/>
      <c r="O14" s="56"/>
      <c r="P14" s="56"/>
      <c r="Q14" s="56"/>
      <c r="R14" s="56"/>
      <c r="S14" s="56"/>
      <c r="T14" s="56"/>
      <c r="U14" s="60"/>
      <c r="V14" s="60"/>
      <c r="W14" s="60">
        <f>'2013-14'!AR14</f>
        <v>5.3057343404288915</v>
      </c>
      <c r="X14" s="60">
        <f>'2014-15'!AR14</f>
        <v>49.191381298294743</v>
      </c>
    </row>
    <row r="15" spans="1:24" s="5" customFormat="1" ht="15.75" x14ac:dyDescent="0.25">
      <c r="A15" s="4" t="s">
        <v>38</v>
      </c>
      <c r="B15" s="4"/>
      <c r="C15" s="40" t="s">
        <v>39</v>
      </c>
      <c r="D15" s="2"/>
      <c r="E15" s="2"/>
      <c r="F15" s="2"/>
      <c r="G15" s="2"/>
      <c r="H15" s="2"/>
      <c r="I15" s="2"/>
      <c r="J15" s="56"/>
      <c r="K15" s="56"/>
      <c r="L15" s="56"/>
      <c r="M15" s="56"/>
      <c r="N15" s="56"/>
      <c r="O15" s="56"/>
      <c r="P15" s="56"/>
      <c r="Q15" s="56"/>
      <c r="R15" s="56"/>
      <c r="S15" s="56"/>
      <c r="T15" s="56"/>
      <c r="U15" s="60"/>
      <c r="V15" s="60"/>
      <c r="W15" s="60">
        <f>'2013-14'!AR15</f>
        <v>2.3650710271957948E-2</v>
      </c>
      <c r="X15" s="60">
        <f>'2014-15'!AR15</f>
        <v>0.90151650289574903</v>
      </c>
    </row>
    <row r="16" spans="1:24" s="5" customFormat="1" ht="15.75" x14ac:dyDescent="0.25">
      <c r="A16" s="4" t="s">
        <v>40</v>
      </c>
      <c r="B16" s="4"/>
      <c r="C16" s="40" t="s">
        <v>41</v>
      </c>
      <c r="D16" s="2"/>
      <c r="E16" s="2"/>
      <c r="F16" s="2"/>
      <c r="G16" s="2"/>
      <c r="H16" s="2"/>
      <c r="I16" s="2"/>
      <c r="J16" s="56"/>
      <c r="K16" s="56"/>
      <c r="L16" s="56"/>
      <c r="M16" s="56"/>
      <c r="N16" s="56"/>
      <c r="O16" s="56"/>
      <c r="P16" s="56"/>
      <c r="Q16" s="56"/>
      <c r="R16" s="56"/>
      <c r="S16" s="56"/>
      <c r="T16" s="56"/>
      <c r="U16" s="60"/>
      <c r="V16" s="60"/>
      <c r="W16" s="60">
        <f>'2013-14'!AR16</f>
        <v>1.1275338618026463E-2</v>
      </c>
      <c r="X16" s="60">
        <f>'2014-15'!AR16</f>
        <v>7.0622395910298494E-2</v>
      </c>
    </row>
    <row r="17" spans="1:24" s="5" customFormat="1" ht="15.75" x14ac:dyDescent="0.25">
      <c r="A17" s="4" t="s">
        <v>42</v>
      </c>
      <c r="B17" s="4"/>
      <c r="C17" s="40" t="s">
        <v>43</v>
      </c>
      <c r="D17" s="2"/>
      <c r="E17" s="2"/>
      <c r="F17" s="2"/>
      <c r="G17" s="2"/>
      <c r="H17" s="2"/>
      <c r="I17" s="2"/>
      <c r="J17" s="56"/>
      <c r="K17" s="56"/>
      <c r="L17" s="56"/>
      <c r="M17" s="56"/>
      <c r="N17" s="56"/>
      <c r="O17" s="56"/>
      <c r="P17" s="56"/>
      <c r="Q17" s="56"/>
      <c r="R17" s="56"/>
      <c r="S17" s="56"/>
      <c r="T17" s="56"/>
      <c r="U17" s="60"/>
      <c r="V17" s="60"/>
      <c r="W17" s="60">
        <f>'2013-14'!AR17</f>
        <v>0.10752822925971579</v>
      </c>
      <c r="X17" s="60">
        <f>'2014-15'!AR17</f>
        <v>1.0283485608571012</v>
      </c>
    </row>
    <row r="18" spans="1:24" s="5" customFormat="1" ht="15.75" x14ac:dyDescent="0.25">
      <c r="A18" s="4" t="s">
        <v>44</v>
      </c>
      <c r="B18" s="4"/>
      <c r="C18" s="40" t="s">
        <v>167</v>
      </c>
      <c r="D18" s="2"/>
      <c r="E18" s="2"/>
      <c r="F18" s="2"/>
      <c r="G18" s="2"/>
      <c r="H18" s="2"/>
      <c r="I18" s="2"/>
      <c r="J18" s="56"/>
      <c r="K18" s="56"/>
      <c r="L18" s="56"/>
      <c r="M18" s="56"/>
      <c r="N18" s="56"/>
      <c r="O18" s="56"/>
      <c r="P18" s="56"/>
      <c r="Q18" s="56"/>
      <c r="R18" s="56"/>
      <c r="S18" s="56"/>
      <c r="T18" s="56"/>
      <c r="U18" s="60"/>
      <c r="V18" s="60"/>
      <c r="W18" s="60">
        <f>'2013-14'!AR18</f>
        <v>9.6252890641689327E-3</v>
      </c>
      <c r="X18" s="60">
        <f>'2014-15'!AR18</f>
        <v>5.4287964203154612E-2</v>
      </c>
    </row>
    <row r="19" spans="1:24" s="5" customFormat="1" ht="15.75" x14ac:dyDescent="0.25">
      <c r="A19" s="4" t="s">
        <v>45</v>
      </c>
      <c r="B19" s="4"/>
      <c r="C19" s="40" t="s">
        <v>46</v>
      </c>
      <c r="D19" s="2"/>
      <c r="E19" s="2"/>
      <c r="F19" s="2"/>
      <c r="G19" s="2"/>
      <c r="H19" s="2"/>
      <c r="I19" s="2"/>
      <c r="J19" s="56"/>
      <c r="K19" s="56"/>
      <c r="L19" s="56"/>
      <c r="M19" s="56"/>
      <c r="N19" s="56"/>
      <c r="O19" s="56"/>
      <c r="P19" s="56"/>
      <c r="Q19" s="56"/>
      <c r="R19" s="56"/>
      <c r="S19" s="56"/>
      <c r="T19" s="56"/>
      <c r="U19" s="60"/>
      <c r="V19" s="60"/>
      <c r="W19" s="60">
        <f>'2013-14'!AR19</f>
        <v>0.16170485627803807</v>
      </c>
      <c r="X19" s="60">
        <f>'2014-15'!AR19</f>
        <v>1.2945037127911514</v>
      </c>
    </row>
    <row r="20" spans="1:24" s="5" customFormat="1" ht="15.75" x14ac:dyDescent="0.25">
      <c r="A20" s="4" t="s">
        <v>47</v>
      </c>
      <c r="B20" s="4"/>
      <c r="C20" s="40" t="s">
        <v>168</v>
      </c>
      <c r="D20" s="2"/>
      <c r="E20" s="2"/>
      <c r="F20" s="2"/>
      <c r="G20" s="2"/>
      <c r="H20" s="2"/>
      <c r="I20" s="2"/>
      <c r="J20" s="56"/>
      <c r="K20" s="56"/>
      <c r="L20" s="56"/>
      <c r="M20" s="56"/>
      <c r="N20" s="56"/>
      <c r="O20" s="56"/>
      <c r="P20" s="56"/>
      <c r="Q20" s="56"/>
      <c r="R20" s="56"/>
      <c r="S20" s="56"/>
      <c r="T20" s="56"/>
      <c r="U20" s="60"/>
      <c r="V20" s="60"/>
      <c r="W20" s="60">
        <f>'2013-14'!AR20</f>
        <v>9.6252890641689327E-3</v>
      </c>
      <c r="X20" s="60">
        <f>'2014-15'!AR20</f>
        <v>5.2606478586242747E-2</v>
      </c>
    </row>
    <row r="21" spans="1:24" s="5" customFormat="1" ht="15.75" x14ac:dyDescent="0.25">
      <c r="A21" s="4" t="s">
        <v>48</v>
      </c>
      <c r="B21" s="4"/>
      <c r="C21" s="40" t="s">
        <v>169</v>
      </c>
      <c r="D21" s="2"/>
      <c r="E21" s="2"/>
      <c r="F21" s="2"/>
      <c r="G21" s="2"/>
      <c r="H21" s="2"/>
      <c r="I21" s="2"/>
      <c r="J21" s="56"/>
      <c r="K21" s="56"/>
      <c r="L21" s="56"/>
      <c r="M21" s="56"/>
      <c r="N21" s="56"/>
      <c r="O21" s="56"/>
      <c r="P21" s="56"/>
      <c r="Q21" s="56"/>
      <c r="R21" s="56"/>
      <c r="S21" s="56"/>
      <c r="T21" s="56"/>
      <c r="U21" s="60"/>
      <c r="V21" s="60"/>
      <c r="W21" s="60">
        <f>'2013-14'!AR21</f>
        <v>2.3031941689261374E-2</v>
      </c>
      <c r="X21" s="60">
        <f>'2014-15'!AR21</f>
        <v>1.3382223388308601</v>
      </c>
    </row>
    <row r="22" spans="1:24" s="5" customFormat="1" ht="15.75" x14ac:dyDescent="0.25">
      <c r="A22" s="10"/>
      <c r="B22" s="43"/>
      <c r="C22" s="2"/>
      <c r="D22" s="9"/>
      <c r="E22" s="9"/>
      <c r="F22" s="9"/>
      <c r="G22" s="9"/>
      <c r="H22" s="9"/>
      <c r="I22" s="9"/>
      <c r="J22" s="55"/>
      <c r="K22" s="55"/>
      <c r="L22" s="55"/>
      <c r="M22" s="55"/>
      <c r="N22" s="55"/>
      <c r="O22" s="55"/>
      <c r="P22" s="55"/>
      <c r="Q22" s="55"/>
      <c r="R22" s="55"/>
      <c r="S22" s="55"/>
      <c r="T22" s="55"/>
      <c r="U22" s="60"/>
      <c r="V22" s="60"/>
      <c r="W22" s="60"/>
      <c r="X22" s="60"/>
    </row>
    <row r="23" spans="1:24" s="5" customFormat="1" ht="15.75" x14ac:dyDescent="0.25">
      <c r="A23" s="4">
        <v>924</v>
      </c>
      <c r="B23" s="1"/>
      <c r="C23" s="40" t="s">
        <v>49</v>
      </c>
      <c r="D23" s="2"/>
      <c r="E23" s="2"/>
      <c r="F23" s="2"/>
      <c r="G23" s="2"/>
      <c r="H23" s="2"/>
      <c r="I23" s="2"/>
      <c r="J23" s="56"/>
      <c r="K23" s="56"/>
      <c r="L23" s="56"/>
      <c r="M23" s="56"/>
      <c r="N23" s="56"/>
      <c r="O23" s="56"/>
      <c r="P23" s="56"/>
      <c r="Q23" s="56"/>
      <c r="R23" s="56"/>
      <c r="S23" s="56"/>
      <c r="T23" s="56"/>
      <c r="U23" s="60"/>
      <c r="V23" s="60"/>
      <c r="W23" s="60">
        <f>'2013-14'!AR23</f>
        <v>6.8752064744063797E-3</v>
      </c>
      <c r="X23" s="60">
        <f>'2014-15'!AR23</f>
        <v>0.60005015300654962</v>
      </c>
    </row>
    <row r="24" spans="1:24" s="5" customFormat="1" ht="15.75" x14ac:dyDescent="0.25">
      <c r="A24" s="4">
        <v>923</v>
      </c>
      <c r="B24" s="1"/>
      <c r="C24" s="68" t="s">
        <v>50</v>
      </c>
      <c r="D24" s="2"/>
      <c r="E24" s="2"/>
      <c r="F24" s="2"/>
      <c r="G24" s="2"/>
      <c r="H24" s="2"/>
      <c r="I24" s="2"/>
      <c r="J24" s="56"/>
      <c r="K24" s="56"/>
      <c r="L24" s="56"/>
      <c r="M24" s="56"/>
      <c r="N24" s="56"/>
      <c r="O24" s="56"/>
      <c r="P24" s="56"/>
      <c r="Q24" s="56"/>
      <c r="R24" s="56"/>
      <c r="S24" s="56"/>
      <c r="T24" s="56"/>
      <c r="U24" s="60"/>
      <c r="V24" s="60"/>
      <c r="W24" s="60">
        <f>'2013-14'!AR24</f>
        <v>0.18948069043463989</v>
      </c>
      <c r="X24" s="60">
        <f>'2014-15'!AR24</f>
        <v>1.5750715985844459</v>
      </c>
    </row>
    <row r="25" spans="1:24" s="5" customFormat="1" ht="15.75" x14ac:dyDescent="0.25">
      <c r="A25" s="72"/>
      <c r="B25" s="73"/>
      <c r="C25" s="69" t="s">
        <v>51</v>
      </c>
      <c r="D25" s="69"/>
      <c r="E25" s="69"/>
      <c r="F25" s="70"/>
      <c r="G25" s="70"/>
      <c r="H25" s="70"/>
      <c r="I25" s="70"/>
      <c r="J25" s="71"/>
      <c r="K25" s="71"/>
      <c r="L25" s="71"/>
      <c r="M25" s="71"/>
      <c r="N25" s="70"/>
      <c r="O25" s="70"/>
      <c r="P25" s="70"/>
      <c r="Q25" s="70"/>
      <c r="R25" s="70"/>
      <c r="S25" s="70"/>
      <c r="T25" s="70"/>
      <c r="U25" s="75"/>
      <c r="V25" s="75"/>
      <c r="W25" s="75">
        <f>'2013-14'!AR25</f>
        <v>0</v>
      </c>
      <c r="X25" s="75">
        <f>'2014-15'!AR25</f>
        <v>0</v>
      </c>
    </row>
    <row r="26" spans="1:24" ht="38.25" customHeight="1" x14ac:dyDescent="0.25">
      <c r="A26" s="1" t="s">
        <v>127</v>
      </c>
      <c r="B26" s="1"/>
      <c r="C26" s="2"/>
      <c r="D26" s="2"/>
      <c r="E26" s="2"/>
      <c r="F26" s="2"/>
      <c r="G26" s="4"/>
      <c r="H26" s="4"/>
      <c r="I26" s="2"/>
      <c r="J26" s="2"/>
      <c r="K26" s="2"/>
      <c r="L26" s="2"/>
      <c r="M26" s="2"/>
      <c r="N26" s="2"/>
      <c r="O26" s="2"/>
      <c r="P26" s="2"/>
      <c r="Q26" s="2"/>
      <c r="R26" s="2"/>
      <c r="S26" s="2"/>
      <c r="T26" s="2"/>
      <c r="U26" s="2"/>
      <c r="V26" s="2"/>
      <c r="W26" s="2"/>
      <c r="X26" s="2"/>
    </row>
    <row r="27" spans="1:24" ht="33.75" customHeight="1" x14ac:dyDescent="0.2">
      <c r="A27" s="79" t="s">
        <v>129</v>
      </c>
      <c r="B27" s="8"/>
      <c r="C27" s="9"/>
      <c r="D27" s="9"/>
      <c r="E27" s="9"/>
      <c r="F27" s="9"/>
      <c r="G27" s="9"/>
      <c r="H27" s="9"/>
      <c r="I27" s="9"/>
      <c r="J27" s="9"/>
      <c r="K27" s="9"/>
      <c r="L27" s="9"/>
      <c r="M27" s="9"/>
      <c r="N27" s="9"/>
      <c r="O27" s="9"/>
      <c r="P27" s="9"/>
      <c r="Q27" s="9"/>
      <c r="R27" s="9"/>
      <c r="S27" s="9"/>
      <c r="T27" s="9"/>
      <c r="U27" s="9"/>
      <c r="V27" s="9"/>
      <c r="W27" s="9"/>
      <c r="X27" s="9"/>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5">
      <c r="A29" s="35"/>
      <c r="B29" s="35"/>
      <c r="C29" s="35"/>
      <c r="D29" s="35"/>
      <c r="E29" s="35"/>
      <c r="F29" s="35"/>
      <c r="G29" s="35"/>
      <c r="H29" s="35"/>
      <c r="I29" s="35"/>
      <c r="J29" s="35"/>
      <c r="K29" s="35"/>
      <c r="L29" s="52"/>
      <c r="M29" s="52"/>
      <c r="N29" s="52"/>
      <c r="O29" s="52"/>
      <c r="P29" s="52"/>
      <c r="Q29" s="52"/>
      <c r="R29" s="52"/>
      <c r="S29" s="52"/>
      <c r="T29" s="52"/>
      <c r="U29" s="52"/>
      <c r="V29" s="52"/>
      <c r="W29" s="20"/>
      <c r="X29" s="20"/>
    </row>
    <row r="30" spans="1:24" ht="15.75" x14ac:dyDescent="0.25">
      <c r="A30" s="94">
        <v>925</v>
      </c>
      <c r="B30" s="17"/>
      <c r="C30" s="18" t="s">
        <v>32</v>
      </c>
      <c r="D30" s="18"/>
      <c r="E30" s="18"/>
      <c r="F30" s="53" t="s">
        <v>162</v>
      </c>
      <c r="G30" s="53" t="s">
        <v>162</v>
      </c>
      <c r="H30" s="53" t="s">
        <v>162</v>
      </c>
      <c r="I30" s="53" t="s">
        <v>162</v>
      </c>
      <c r="J30" s="20" t="s">
        <v>162</v>
      </c>
      <c r="K30" s="20" t="s">
        <v>162</v>
      </c>
      <c r="L30" s="20" t="s">
        <v>162</v>
      </c>
      <c r="M30" s="20" t="s">
        <v>162</v>
      </c>
      <c r="N30" s="20" t="s">
        <v>162</v>
      </c>
      <c r="O30" s="20" t="s">
        <v>162</v>
      </c>
      <c r="P30" s="20" t="s">
        <v>162</v>
      </c>
      <c r="Q30" s="20" t="s">
        <v>162</v>
      </c>
      <c r="R30" s="20" t="s">
        <v>162</v>
      </c>
      <c r="S30" s="20" t="s">
        <v>162</v>
      </c>
      <c r="T30" s="20" t="s">
        <v>162</v>
      </c>
      <c r="U30" s="20" t="s">
        <v>162</v>
      </c>
      <c r="V30" s="20" t="s">
        <v>162</v>
      </c>
      <c r="W30" s="20">
        <v>5.9984632415387438</v>
      </c>
      <c r="X30" s="20">
        <v>56.711832926300005</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65" t="s">
        <v>162</v>
      </c>
      <c r="G32" s="65" t="s">
        <v>162</v>
      </c>
      <c r="H32" s="65" t="s">
        <v>162</v>
      </c>
      <c r="I32" s="65" t="s">
        <v>162</v>
      </c>
      <c r="J32" s="23" t="s">
        <v>162</v>
      </c>
      <c r="K32" s="23" t="s">
        <v>162</v>
      </c>
      <c r="L32" s="23" t="s">
        <v>162</v>
      </c>
      <c r="M32" s="23" t="s">
        <v>162</v>
      </c>
      <c r="N32" s="23" t="s">
        <v>162</v>
      </c>
      <c r="O32" s="23" t="s">
        <v>162</v>
      </c>
      <c r="P32" s="23" t="s">
        <v>162</v>
      </c>
      <c r="Q32" s="23" t="s">
        <v>162</v>
      </c>
      <c r="R32" s="23" t="s">
        <v>162</v>
      </c>
      <c r="S32" s="23" t="s">
        <v>162</v>
      </c>
      <c r="T32" s="23" t="s">
        <v>162</v>
      </c>
      <c r="U32" s="23" t="s">
        <v>162</v>
      </c>
      <c r="V32" s="23" t="s">
        <v>162</v>
      </c>
      <c r="W32" s="23">
        <v>0</v>
      </c>
      <c r="X32" s="23">
        <v>0</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t="s">
        <v>162</v>
      </c>
      <c r="G34" s="56" t="s">
        <v>162</v>
      </c>
      <c r="H34" s="56" t="s">
        <v>162</v>
      </c>
      <c r="I34" s="56" t="s">
        <v>162</v>
      </c>
      <c r="J34" s="20" t="s">
        <v>162</v>
      </c>
      <c r="K34" s="20" t="s">
        <v>162</v>
      </c>
      <c r="L34" s="20" t="s">
        <v>162</v>
      </c>
      <c r="M34" s="20" t="s">
        <v>162</v>
      </c>
      <c r="N34" s="20" t="s">
        <v>162</v>
      </c>
      <c r="O34" s="20" t="s">
        <v>162</v>
      </c>
      <c r="P34" s="20" t="s">
        <v>162</v>
      </c>
      <c r="Q34" s="20" t="s">
        <v>162</v>
      </c>
      <c r="R34" s="20" t="s">
        <v>162</v>
      </c>
      <c r="S34" s="20" t="s">
        <v>162</v>
      </c>
      <c r="T34" s="20" t="s">
        <v>162</v>
      </c>
      <c r="U34" s="20" t="s">
        <v>162</v>
      </c>
      <c r="V34" s="20" t="s">
        <v>162</v>
      </c>
      <c r="W34" s="20">
        <v>5.8044216122128196</v>
      </c>
      <c r="X34" s="20">
        <v>55.121010611729716</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t="s">
        <v>162</v>
      </c>
      <c r="G36" s="56" t="s">
        <v>162</v>
      </c>
      <c r="H36" s="56" t="s">
        <v>162</v>
      </c>
      <c r="I36" s="56" t="s">
        <v>162</v>
      </c>
      <c r="J36" s="20" t="s">
        <v>162</v>
      </c>
      <c r="K36" s="20" t="s">
        <v>162</v>
      </c>
      <c r="L36" s="20" t="s">
        <v>162</v>
      </c>
      <c r="M36" s="20" t="s">
        <v>162</v>
      </c>
      <c r="N36" s="20" t="s">
        <v>162</v>
      </c>
      <c r="O36" s="20" t="s">
        <v>162</v>
      </c>
      <c r="P36" s="20" t="s">
        <v>162</v>
      </c>
      <c r="Q36" s="20" t="s">
        <v>162</v>
      </c>
      <c r="R36" s="20" t="s">
        <v>162</v>
      </c>
      <c r="S36" s="20" t="s">
        <v>162</v>
      </c>
      <c r="T36" s="20" t="s">
        <v>162</v>
      </c>
      <c r="U36" s="20" t="s">
        <v>162</v>
      </c>
      <c r="V36" s="20" t="s">
        <v>162</v>
      </c>
      <c r="W36" s="20">
        <v>5.7973809144869151</v>
      </c>
      <c r="X36" s="20">
        <v>54.514959957193099</v>
      </c>
    </row>
    <row r="37" spans="1:24" ht="15.75" x14ac:dyDescent="0.25">
      <c r="A37" s="10"/>
      <c r="B37" s="43"/>
      <c r="C37" s="25"/>
      <c r="D37" s="9"/>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66" t="s">
        <v>162</v>
      </c>
      <c r="G38" s="66" t="s">
        <v>162</v>
      </c>
      <c r="H38" s="66" t="s">
        <v>162</v>
      </c>
      <c r="I38" s="66" t="s">
        <v>162</v>
      </c>
      <c r="J38" s="20" t="s">
        <v>162</v>
      </c>
      <c r="K38" s="20" t="s">
        <v>162</v>
      </c>
      <c r="L38" s="20" t="s">
        <v>162</v>
      </c>
      <c r="M38" s="20" t="s">
        <v>162</v>
      </c>
      <c r="N38" s="20" t="s">
        <v>162</v>
      </c>
      <c r="O38" s="20" t="s">
        <v>162</v>
      </c>
      <c r="P38" s="20" t="s">
        <v>162</v>
      </c>
      <c r="Q38" s="20" t="s">
        <v>162</v>
      </c>
      <c r="R38" s="20" t="s">
        <v>162</v>
      </c>
      <c r="S38" s="20" t="s">
        <v>162</v>
      </c>
      <c r="T38" s="20" t="s">
        <v>162</v>
      </c>
      <c r="U38" s="20" t="s">
        <v>162</v>
      </c>
      <c r="V38" s="20" t="s">
        <v>162</v>
      </c>
      <c r="W38" s="20">
        <v>9.1529070436756812E-3</v>
      </c>
      <c r="X38" s="20">
        <v>4.4155812300105672E-2</v>
      </c>
    </row>
    <row r="39" spans="1:24" ht="15.75" x14ac:dyDescent="0.25">
      <c r="A39" s="4" t="s">
        <v>37</v>
      </c>
      <c r="B39" s="4"/>
      <c r="C39" s="40" t="s">
        <v>166</v>
      </c>
      <c r="D39" s="2"/>
      <c r="E39" s="2"/>
      <c r="F39" s="66" t="s">
        <v>162</v>
      </c>
      <c r="G39" s="66" t="s">
        <v>162</v>
      </c>
      <c r="H39" s="66" t="s">
        <v>162</v>
      </c>
      <c r="I39" s="66" t="s">
        <v>162</v>
      </c>
      <c r="J39" s="20" t="s">
        <v>162</v>
      </c>
      <c r="K39" s="20" t="s">
        <v>162</v>
      </c>
      <c r="L39" s="20" t="s">
        <v>162</v>
      </c>
      <c r="M39" s="20" t="s">
        <v>162</v>
      </c>
      <c r="N39" s="20" t="s">
        <v>162</v>
      </c>
      <c r="O39" s="20" t="s">
        <v>162</v>
      </c>
      <c r="P39" s="20" t="s">
        <v>162</v>
      </c>
      <c r="Q39" s="20" t="s">
        <v>162</v>
      </c>
      <c r="R39" s="20" t="s">
        <v>162</v>
      </c>
      <c r="S39" s="20" t="s">
        <v>162</v>
      </c>
      <c r="T39" s="20" t="s">
        <v>162</v>
      </c>
      <c r="U39" s="20" t="s">
        <v>162</v>
      </c>
      <c r="V39" s="20" t="s">
        <v>162</v>
      </c>
      <c r="W39" s="20">
        <v>5.4334472490349199</v>
      </c>
      <c r="X39" s="20">
        <v>49.683295111277694</v>
      </c>
    </row>
    <row r="40" spans="1:24" ht="15.75" x14ac:dyDescent="0.25">
      <c r="A40" s="4" t="s">
        <v>38</v>
      </c>
      <c r="B40" s="4"/>
      <c r="C40" s="40" t="s">
        <v>39</v>
      </c>
      <c r="D40" s="2"/>
      <c r="E40" s="2"/>
      <c r="F40" s="66" t="s">
        <v>162</v>
      </c>
      <c r="G40" s="66" t="s">
        <v>162</v>
      </c>
      <c r="H40" s="66" t="s">
        <v>162</v>
      </c>
      <c r="I40" s="66" t="s">
        <v>162</v>
      </c>
      <c r="J40" s="20" t="s">
        <v>162</v>
      </c>
      <c r="K40" s="20" t="s">
        <v>162</v>
      </c>
      <c r="L40" s="20" t="s">
        <v>162</v>
      </c>
      <c r="M40" s="20" t="s">
        <v>162</v>
      </c>
      <c r="N40" s="20" t="s">
        <v>162</v>
      </c>
      <c r="O40" s="20" t="s">
        <v>162</v>
      </c>
      <c r="P40" s="20" t="s">
        <v>162</v>
      </c>
      <c r="Q40" s="20" t="s">
        <v>162</v>
      </c>
      <c r="R40" s="20" t="s">
        <v>162</v>
      </c>
      <c r="S40" s="20" t="s">
        <v>162</v>
      </c>
      <c r="T40" s="20" t="s">
        <v>162</v>
      </c>
      <c r="U40" s="20" t="s">
        <v>162</v>
      </c>
      <c r="V40" s="20" t="s">
        <v>162</v>
      </c>
      <c r="W40" s="20">
        <v>2.4220000177111029E-2</v>
      </c>
      <c r="X40" s="20">
        <v>0.91053166792470652</v>
      </c>
    </row>
    <row r="41" spans="1:24" ht="15.75" x14ac:dyDescent="0.25">
      <c r="A41" s="4" t="s">
        <v>40</v>
      </c>
      <c r="B41" s="4"/>
      <c r="C41" s="40" t="s">
        <v>41</v>
      </c>
      <c r="D41" s="2"/>
      <c r="E41" s="2"/>
      <c r="F41" s="66" t="s">
        <v>162</v>
      </c>
      <c r="G41" s="66" t="s">
        <v>162</v>
      </c>
      <c r="H41" s="66" t="s">
        <v>162</v>
      </c>
      <c r="I41" s="66" t="s">
        <v>162</v>
      </c>
      <c r="J41" s="20" t="s">
        <v>162</v>
      </c>
      <c r="K41" s="20" t="s">
        <v>162</v>
      </c>
      <c r="L41" s="20" t="s">
        <v>162</v>
      </c>
      <c r="M41" s="20" t="s">
        <v>162</v>
      </c>
      <c r="N41" s="20" t="s">
        <v>162</v>
      </c>
      <c r="O41" s="20" t="s">
        <v>162</v>
      </c>
      <c r="P41" s="20" t="s">
        <v>162</v>
      </c>
      <c r="Q41" s="20" t="s">
        <v>162</v>
      </c>
      <c r="R41" s="20" t="s">
        <v>162</v>
      </c>
      <c r="S41" s="20" t="s">
        <v>162</v>
      </c>
      <c r="T41" s="20" t="s">
        <v>162</v>
      </c>
      <c r="U41" s="20" t="s">
        <v>162</v>
      </c>
      <c r="V41" s="20" t="s">
        <v>162</v>
      </c>
      <c r="W41" s="20">
        <v>1.1546744270483165E-2</v>
      </c>
      <c r="X41" s="20">
        <v>7.1328619869401477E-2</v>
      </c>
    </row>
    <row r="42" spans="1:24" ht="15.75" x14ac:dyDescent="0.25">
      <c r="A42" s="4" t="s">
        <v>42</v>
      </c>
      <c r="B42" s="4"/>
      <c r="C42" s="40" t="s">
        <v>43</v>
      </c>
      <c r="D42" s="2"/>
      <c r="E42" s="2"/>
      <c r="F42" s="66" t="s">
        <v>162</v>
      </c>
      <c r="G42" s="66" t="s">
        <v>162</v>
      </c>
      <c r="H42" s="66" t="s">
        <v>162</v>
      </c>
      <c r="I42" s="66" t="s">
        <v>162</v>
      </c>
      <c r="J42" s="20" t="s">
        <v>162</v>
      </c>
      <c r="K42" s="20" t="s">
        <v>162</v>
      </c>
      <c r="L42" s="20" t="s">
        <v>162</v>
      </c>
      <c r="M42" s="20" t="s">
        <v>162</v>
      </c>
      <c r="N42" s="20" t="s">
        <v>162</v>
      </c>
      <c r="O42" s="20" t="s">
        <v>162</v>
      </c>
      <c r="P42" s="20" t="s">
        <v>162</v>
      </c>
      <c r="Q42" s="20" t="s">
        <v>162</v>
      </c>
      <c r="R42" s="20" t="s">
        <v>162</v>
      </c>
      <c r="S42" s="20" t="s">
        <v>162</v>
      </c>
      <c r="T42" s="20" t="s">
        <v>162</v>
      </c>
      <c r="U42" s="20" t="s">
        <v>162</v>
      </c>
      <c r="V42" s="20" t="s">
        <v>162</v>
      </c>
      <c r="W42" s="20">
        <v>0.11011651243314434</v>
      </c>
      <c r="X42" s="20">
        <v>1.0386320464656722</v>
      </c>
    </row>
    <row r="43" spans="1:24" ht="15.75" x14ac:dyDescent="0.25">
      <c r="A43" s="4" t="s">
        <v>44</v>
      </c>
      <c r="B43" s="4"/>
      <c r="C43" s="40" t="s">
        <v>167</v>
      </c>
      <c r="D43" s="2"/>
      <c r="E43" s="2"/>
      <c r="F43" s="66" t="s">
        <v>162</v>
      </c>
      <c r="G43" s="66" t="s">
        <v>162</v>
      </c>
      <c r="H43" s="66" t="s">
        <v>162</v>
      </c>
      <c r="I43" s="66" t="s">
        <v>162</v>
      </c>
      <c r="J43" s="20" t="s">
        <v>162</v>
      </c>
      <c r="K43" s="20" t="s">
        <v>162</v>
      </c>
      <c r="L43" s="20" t="s">
        <v>162</v>
      </c>
      <c r="M43" s="20" t="s">
        <v>162</v>
      </c>
      <c r="N43" s="20" t="s">
        <v>162</v>
      </c>
      <c r="O43" s="20" t="s">
        <v>162</v>
      </c>
      <c r="P43" s="20" t="s">
        <v>162</v>
      </c>
      <c r="Q43" s="20" t="s">
        <v>162</v>
      </c>
      <c r="R43" s="20" t="s">
        <v>162</v>
      </c>
      <c r="S43" s="20" t="s">
        <v>162</v>
      </c>
      <c r="T43" s="20" t="s">
        <v>162</v>
      </c>
      <c r="U43" s="20" t="s">
        <v>162</v>
      </c>
      <c r="V43" s="20" t="s">
        <v>162</v>
      </c>
      <c r="W43" s="20">
        <v>9.8569768162661171E-3</v>
      </c>
      <c r="X43" s="20">
        <v>5.4830843845186161E-2</v>
      </c>
    </row>
    <row r="44" spans="1:24" ht="15.75" x14ac:dyDescent="0.25">
      <c r="A44" s="4" t="s">
        <v>45</v>
      </c>
      <c r="B44" s="4"/>
      <c r="C44" s="40" t="s">
        <v>46</v>
      </c>
      <c r="D44" s="2"/>
      <c r="E44" s="2"/>
      <c r="F44" s="66" t="s">
        <v>162</v>
      </c>
      <c r="G44" s="66" t="s">
        <v>162</v>
      </c>
      <c r="H44" s="66" t="s">
        <v>162</v>
      </c>
      <c r="I44" s="66" t="s">
        <v>162</v>
      </c>
      <c r="J44" s="20" t="s">
        <v>162</v>
      </c>
      <c r="K44" s="20" t="s">
        <v>162</v>
      </c>
      <c r="L44" s="20" t="s">
        <v>162</v>
      </c>
      <c r="M44" s="20" t="s">
        <v>162</v>
      </c>
      <c r="N44" s="20" t="s">
        <v>162</v>
      </c>
      <c r="O44" s="20" t="s">
        <v>162</v>
      </c>
      <c r="P44" s="20" t="s">
        <v>162</v>
      </c>
      <c r="Q44" s="20" t="s">
        <v>162</v>
      </c>
      <c r="R44" s="20" t="s">
        <v>162</v>
      </c>
      <c r="S44" s="20" t="s">
        <v>162</v>
      </c>
      <c r="T44" s="20" t="s">
        <v>162</v>
      </c>
      <c r="U44" s="20" t="s">
        <v>162</v>
      </c>
      <c r="V44" s="20" t="s">
        <v>162</v>
      </c>
      <c r="W44" s="20">
        <v>0.16559721051327078</v>
      </c>
      <c r="X44" s="20">
        <v>1.307448749919063</v>
      </c>
    </row>
    <row r="45" spans="1:24" ht="15.75" x14ac:dyDescent="0.25">
      <c r="A45" s="4" t="s">
        <v>47</v>
      </c>
      <c r="B45" s="4"/>
      <c r="C45" s="40" t="s">
        <v>168</v>
      </c>
      <c r="D45" s="2"/>
      <c r="E45" s="2"/>
      <c r="F45" s="66" t="s">
        <v>162</v>
      </c>
      <c r="G45" s="66" t="s">
        <v>162</v>
      </c>
      <c r="H45" s="66" t="s">
        <v>162</v>
      </c>
      <c r="I45" s="66" t="s">
        <v>162</v>
      </c>
      <c r="J45" s="20" t="s">
        <v>162</v>
      </c>
      <c r="K45" s="20" t="s">
        <v>162</v>
      </c>
      <c r="L45" s="20" t="s">
        <v>162</v>
      </c>
      <c r="M45" s="20" t="s">
        <v>162</v>
      </c>
      <c r="N45" s="20" t="s">
        <v>162</v>
      </c>
      <c r="O45" s="20" t="s">
        <v>162</v>
      </c>
      <c r="P45" s="20" t="s">
        <v>162</v>
      </c>
      <c r="Q45" s="20" t="s">
        <v>162</v>
      </c>
      <c r="R45" s="20" t="s">
        <v>162</v>
      </c>
      <c r="S45" s="20" t="s">
        <v>162</v>
      </c>
      <c r="T45" s="20" t="s">
        <v>162</v>
      </c>
      <c r="U45" s="20" t="s">
        <v>162</v>
      </c>
      <c r="V45" s="20" t="s">
        <v>162</v>
      </c>
      <c r="W45" s="20">
        <v>9.8569768162661171E-3</v>
      </c>
      <c r="X45" s="20">
        <v>5.3132543372105177E-2</v>
      </c>
    </row>
    <row r="46" spans="1:24" ht="15.75" x14ac:dyDescent="0.25">
      <c r="A46" s="4" t="s">
        <v>48</v>
      </c>
      <c r="B46" s="4"/>
      <c r="C46" s="40" t="s">
        <v>169</v>
      </c>
      <c r="D46" s="2"/>
      <c r="E46" s="2"/>
      <c r="F46" s="66" t="s">
        <v>162</v>
      </c>
      <c r="G46" s="66" t="s">
        <v>162</v>
      </c>
      <c r="H46" s="66" t="s">
        <v>162</v>
      </c>
      <c r="I46" s="66" t="s">
        <v>162</v>
      </c>
      <c r="J46" s="20" t="s">
        <v>162</v>
      </c>
      <c r="K46" s="20" t="s">
        <v>162</v>
      </c>
      <c r="L46" s="20" t="s">
        <v>162</v>
      </c>
      <c r="M46" s="20" t="s">
        <v>162</v>
      </c>
      <c r="N46" s="20" t="s">
        <v>162</v>
      </c>
      <c r="O46" s="20" t="s">
        <v>162</v>
      </c>
      <c r="P46" s="20" t="s">
        <v>162</v>
      </c>
      <c r="Q46" s="20" t="s">
        <v>162</v>
      </c>
      <c r="R46" s="20" t="s">
        <v>162</v>
      </c>
      <c r="S46" s="20" t="s">
        <v>162</v>
      </c>
      <c r="T46" s="20" t="s">
        <v>162</v>
      </c>
      <c r="U46" s="20" t="s">
        <v>162</v>
      </c>
      <c r="V46" s="20" t="s">
        <v>162</v>
      </c>
      <c r="W46" s="20">
        <v>2.3586337381779638E-2</v>
      </c>
      <c r="X46" s="20">
        <v>1.3516045622191686</v>
      </c>
    </row>
    <row r="47" spans="1:24" ht="15.75" x14ac:dyDescent="0.25">
      <c r="A47" s="10"/>
      <c r="B47" s="43"/>
      <c r="C47" s="2"/>
      <c r="D47" s="9"/>
      <c r="E47" s="9"/>
      <c r="F47" s="55" t="s">
        <v>162</v>
      </c>
      <c r="G47" s="55" t="s">
        <v>162</v>
      </c>
      <c r="H47" s="55" t="s">
        <v>162</v>
      </c>
      <c r="I47" s="55"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56" t="s">
        <v>162</v>
      </c>
      <c r="G48" s="56" t="s">
        <v>162</v>
      </c>
      <c r="H48" s="56" t="s">
        <v>162</v>
      </c>
      <c r="I48" s="56" t="s">
        <v>162</v>
      </c>
      <c r="J48" s="20" t="s">
        <v>162</v>
      </c>
      <c r="K48" s="20" t="s">
        <v>162</v>
      </c>
      <c r="L48" s="20" t="s">
        <v>162</v>
      </c>
      <c r="M48" s="20" t="s">
        <v>162</v>
      </c>
      <c r="N48" s="20" t="s">
        <v>162</v>
      </c>
      <c r="O48" s="20" t="s">
        <v>162</v>
      </c>
      <c r="P48" s="20" t="s">
        <v>162</v>
      </c>
      <c r="Q48" s="20" t="s">
        <v>162</v>
      </c>
      <c r="R48" s="20" t="s">
        <v>162</v>
      </c>
      <c r="S48" s="20" t="s">
        <v>162</v>
      </c>
      <c r="T48" s="20" t="s">
        <v>162</v>
      </c>
      <c r="U48" s="20" t="s">
        <v>162</v>
      </c>
      <c r="V48" s="20" t="s">
        <v>162</v>
      </c>
      <c r="W48" s="20">
        <v>7.040697725904369E-3</v>
      </c>
      <c r="X48" s="20">
        <v>0.60605065453661511</v>
      </c>
    </row>
    <row r="49" spans="1:24" ht="15.75" x14ac:dyDescent="0.25">
      <c r="A49" s="4">
        <v>923</v>
      </c>
      <c r="B49" s="1"/>
      <c r="C49" s="40" t="s">
        <v>50</v>
      </c>
      <c r="D49" s="2"/>
      <c r="E49" s="2"/>
      <c r="F49" s="56" t="s">
        <v>162</v>
      </c>
      <c r="G49" s="56" t="s">
        <v>162</v>
      </c>
      <c r="H49" s="56" t="s">
        <v>162</v>
      </c>
      <c r="I49" s="56" t="s">
        <v>162</v>
      </c>
      <c r="J49" s="20" t="s">
        <v>162</v>
      </c>
      <c r="K49" s="20" t="s">
        <v>162</v>
      </c>
      <c r="L49" s="20" t="s">
        <v>162</v>
      </c>
      <c r="M49" s="20" t="s">
        <v>162</v>
      </c>
      <c r="N49" s="20" t="s">
        <v>162</v>
      </c>
      <c r="O49" s="20" t="s">
        <v>162</v>
      </c>
      <c r="P49" s="20" t="s">
        <v>162</v>
      </c>
      <c r="Q49" s="20" t="s">
        <v>162</v>
      </c>
      <c r="R49" s="20" t="s">
        <v>162</v>
      </c>
      <c r="S49" s="20" t="s">
        <v>162</v>
      </c>
      <c r="T49" s="20" t="s">
        <v>162</v>
      </c>
      <c r="U49" s="20" t="s">
        <v>162</v>
      </c>
      <c r="V49" s="20" t="s">
        <v>162</v>
      </c>
      <c r="W49" s="20">
        <v>0.19404162932592448</v>
      </c>
      <c r="X49" s="20">
        <v>1.5908223145702904</v>
      </c>
    </row>
    <row r="50" spans="1:24" ht="15.75" x14ac:dyDescent="0.25">
      <c r="A50" s="72"/>
      <c r="B50" s="73"/>
      <c r="C50" s="69" t="s">
        <v>51</v>
      </c>
      <c r="D50" s="69"/>
      <c r="E50" s="69"/>
      <c r="F50" s="70"/>
      <c r="G50" s="70"/>
      <c r="H50" s="70"/>
      <c r="I50" s="70"/>
      <c r="J50" s="71"/>
      <c r="K50" s="71"/>
      <c r="L50" s="71"/>
      <c r="M50" s="71"/>
      <c r="N50" s="70"/>
      <c r="O50" s="70"/>
      <c r="P50" s="70"/>
      <c r="Q50" s="70"/>
      <c r="R50" s="70"/>
      <c r="S50" s="70"/>
      <c r="T50" s="70"/>
      <c r="U50" s="75"/>
      <c r="V50" s="75"/>
      <c r="W50" s="93">
        <f>'2013-14'!AR54</f>
        <v>0</v>
      </c>
      <c r="X50" s="93">
        <f>'2014-15'!AR54</f>
        <v>0</v>
      </c>
    </row>
  </sheetData>
  <conditionalFormatting sqref="J6:V6">
    <cfRule type="cellIs" dxfId="25" priority="18" stopIfTrue="1" operator="equal">
      <formula>TRUE</formula>
    </cfRule>
    <cfRule type="cellIs" dxfId="24" priority="19" stopIfTrue="1" operator="equal">
      <formula>FALSE</formula>
    </cfRule>
  </conditionalFormatting>
  <conditionalFormatting sqref="L4:X4">
    <cfRule type="cellIs" dxfId="23" priority="20" stopIfTrue="1" operator="equal">
      <formula>TRUE</formula>
    </cfRule>
    <cfRule type="cellIs" dxfId="22" priority="21" stopIfTrue="1" operator="notEqual">
      <formula>TRUE</formula>
    </cfRule>
  </conditionalFormatting>
  <conditionalFormatting sqref="F2:X2">
    <cfRule type="cellIs" dxfId="21" priority="22" stopIfTrue="1" operator="equal">
      <formula>FALSE</formula>
    </cfRule>
  </conditionalFormatting>
  <conditionalFormatting sqref="W6">
    <cfRule type="cellIs" dxfId="20" priority="16" stopIfTrue="1" operator="equal">
      <formula>TRUE</formula>
    </cfRule>
    <cfRule type="cellIs" dxfId="19" priority="17" stopIfTrue="1" operator="equal">
      <formula>FALSE</formula>
    </cfRule>
  </conditionalFormatting>
  <conditionalFormatting sqref="X6">
    <cfRule type="cellIs" dxfId="18" priority="12" stopIfTrue="1" operator="equal">
      <formula>TRUE</formula>
    </cfRule>
    <cfRule type="cellIs" dxfId="17" priority="13" stopIfTrue="1" operator="equal">
      <formula>FALSE</formula>
    </cfRule>
  </conditionalFormatting>
  <conditionalFormatting sqref="L29:V29">
    <cfRule type="cellIs" dxfId="16" priority="9" stopIfTrue="1" operator="equal">
      <formula>TRUE</formula>
    </cfRule>
    <cfRule type="cellIs" dxfId="15" priority="10" stopIfTrue="1" operator="notEqual">
      <formula>TRUE</formula>
    </cfRule>
  </conditionalFormatting>
  <conditionalFormatting sqref="F27:X27">
    <cfRule type="cellIs" dxfId="14" priority="11" stopIfTrue="1" operator="equal">
      <formula>FALSE</formula>
    </cfRule>
  </conditionalFormatting>
  <conditionalFormatting sqref="F31:X31">
    <cfRule type="cellIs" dxfId="13" priority="1" stopIfTrue="1" operator="equal">
      <formula>TRUE</formula>
    </cfRule>
    <cfRule type="cellIs" dxfId="12" priority="2" stopIfTrue="1" operator="equal">
      <formula>FALSE</formula>
    </cfRule>
  </conditionalFormatting>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activeCell="B3" sqref="B3"/>
    </sheetView>
  </sheetViews>
  <sheetFormatPr defaultRowHeight="15" x14ac:dyDescent="0.2"/>
  <cols>
    <col min="1" max="4" width="8.88671875" style="30"/>
    <col min="5" max="5" width="23.44140625" style="30" customWidth="1"/>
    <col min="6" max="16384" width="8.88671875" style="30"/>
  </cols>
  <sheetData>
    <row r="1" spans="1:24" s="2" customFormat="1" ht="39" customHeight="1" x14ac:dyDescent="0.25">
      <c r="A1" s="17" t="s">
        <v>95</v>
      </c>
      <c r="B1" s="17"/>
      <c r="C1" s="17"/>
      <c r="D1" s="17"/>
      <c r="E1" s="17"/>
      <c r="G1" s="4"/>
      <c r="H1" s="4"/>
    </row>
    <row r="2" spans="1:24" s="5" customFormat="1" ht="15.75" x14ac:dyDescent="0.25">
      <c r="A2" s="17" t="s">
        <v>2</v>
      </c>
      <c r="B2" s="8"/>
      <c r="C2" s="9"/>
      <c r="D2" s="9"/>
      <c r="E2" s="9"/>
      <c r="F2" s="9"/>
      <c r="G2" s="9"/>
      <c r="H2" s="9"/>
      <c r="I2" s="9"/>
      <c r="J2" s="9"/>
      <c r="K2" s="9"/>
      <c r="L2" s="9"/>
      <c r="M2" s="9"/>
      <c r="N2" s="9"/>
      <c r="O2" s="9"/>
      <c r="P2" s="9"/>
      <c r="Q2" s="9"/>
      <c r="R2" s="9"/>
      <c r="S2" s="9"/>
      <c r="T2" s="9"/>
      <c r="U2" s="9"/>
      <c r="V2" s="9"/>
      <c r="W2" s="9"/>
      <c r="X2" s="9"/>
    </row>
    <row r="3" spans="1:24" s="5" customFormat="1" ht="15.75" x14ac:dyDescent="0.2">
      <c r="A3" s="12" t="s">
        <v>3</v>
      </c>
      <c r="B3" s="13"/>
      <c r="C3" s="13" t="s">
        <v>4</v>
      </c>
      <c r="D3" s="13"/>
      <c r="E3" s="13"/>
      <c r="F3" s="15" t="s">
        <v>66</v>
      </c>
      <c r="G3" s="15" t="s">
        <v>67</v>
      </c>
      <c r="H3" s="15" t="s">
        <v>68</v>
      </c>
      <c r="I3" s="15" t="s">
        <v>69</v>
      </c>
      <c r="J3" s="15" t="s">
        <v>70</v>
      </c>
      <c r="K3" s="15" t="s">
        <v>53</v>
      </c>
      <c r="L3" s="15" t="s">
        <v>54</v>
      </c>
      <c r="M3" s="15" t="s">
        <v>55</v>
      </c>
      <c r="N3" s="15" t="s">
        <v>57</v>
      </c>
      <c r="O3" s="15" t="s">
        <v>58</v>
      </c>
      <c r="P3" s="15" t="s">
        <v>59</v>
      </c>
      <c r="Q3" s="15" t="s">
        <v>60</v>
      </c>
      <c r="R3" s="15" t="s">
        <v>61</v>
      </c>
      <c r="S3" s="15" t="s">
        <v>62</v>
      </c>
      <c r="T3" s="15" t="s">
        <v>63</v>
      </c>
      <c r="U3" s="15" t="s">
        <v>64</v>
      </c>
      <c r="V3" s="15" t="s">
        <v>65</v>
      </c>
      <c r="W3" s="15" t="s">
        <v>0</v>
      </c>
      <c r="X3" s="15" t="s">
        <v>56</v>
      </c>
    </row>
    <row r="4" spans="1:24" s="5" customFormat="1" ht="15.75" x14ac:dyDescent="0.2">
      <c r="A4" s="35"/>
      <c r="B4" s="35"/>
      <c r="C4" s="35"/>
      <c r="D4" s="35"/>
      <c r="E4" s="35"/>
      <c r="F4" s="35"/>
      <c r="G4" s="35"/>
      <c r="H4" s="35"/>
      <c r="I4" s="35"/>
      <c r="J4" s="35"/>
      <c r="K4" s="35"/>
      <c r="L4" s="52"/>
      <c r="M4" s="52"/>
      <c r="N4" s="52"/>
      <c r="O4" s="52"/>
      <c r="P4" s="52"/>
      <c r="Q4" s="52"/>
      <c r="R4" s="52"/>
      <c r="S4" s="52"/>
      <c r="T4" s="52"/>
      <c r="U4" s="52"/>
      <c r="V4" s="52"/>
      <c r="W4" s="52"/>
      <c r="X4" s="52"/>
    </row>
    <row r="5" spans="1:24" s="5" customFormat="1" ht="15.75" x14ac:dyDescent="0.25">
      <c r="A5" s="94">
        <v>925</v>
      </c>
      <c r="B5" s="17"/>
      <c r="C5" s="18" t="s">
        <v>32</v>
      </c>
      <c r="D5" s="18"/>
      <c r="E5" s="18"/>
      <c r="F5" s="53"/>
      <c r="G5" s="53"/>
      <c r="H5" s="53"/>
      <c r="I5" s="53"/>
      <c r="J5" s="20">
        <f>J11+J23+J24+J7</f>
        <v>1749.2679999999998</v>
      </c>
      <c r="K5" s="20">
        <f>SUM(K11,K23:K24,K7)</f>
        <v>1680.5630000000001</v>
      </c>
      <c r="L5" s="20">
        <f>L11+L23+L24+L7</f>
        <v>1705.4359999999999</v>
      </c>
      <c r="M5" s="20">
        <f>SUM(M11,M23:M24,M7)</f>
        <v>1915.596</v>
      </c>
      <c r="N5" s="20">
        <f>SUM(N11,N23:N24,N7)</f>
        <v>2474.8844290477896</v>
      </c>
      <c r="O5" s="20">
        <f>SUM(O11,O23:O24,O7)</f>
        <v>3113.7637531214655</v>
      </c>
      <c r="P5" s="20">
        <f>SUM(P11,P23:P24,P7)</f>
        <v>2015.0229999999999</v>
      </c>
      <c r="Q5" s="20">
        <f>Q11+Q23+Q24+Q7</f>
        <v>2070.2503380227035</v>
      </c>
      <c r="R5" s="20">
        <f>R11+R23+R24+R7</f>
        <v>2700.6877948242013</v>
      </c>
      <c r="S5" s="20">
        <f>'2009-10'!AS5</f>
        <v>2734.8132516599994</v>
      </c>
      <c r="T5" s="20">
        <f>'2010-11'!AS5</f>
        <v>2759.4819029400005</v>
      </c>
      <c r="U5" s="20">
        <f>'2011-12'!AS5</f>
        <v>2149.2390251900001</v>
      </c>
      <c r="V5" s="20">
        <f>'2012-13'!AS5</f>
        <v>2144.0899999999997</v>
      </c>
      <c r="W5" s="20">
        <f>'2013-14'!AS5</f>
        <v>2140.0810000000024</v>
      </c>
      <c r="X5" s="20">
        <f>'2014-15'!AS5</f>
        <v>2116.9060000000004</v>
      </c>
    </row>
    <row r="6" spans="1:24" s="5" customFormat="1" ht="15.75" x14ac:dyDescent="0.25">
      <c r="A6" s="94"/>
      <c r="B6" s="17"/>
      <c r="C6" s="18"/>
      <c r="D6" s="18"/>
      <c r="E6" s="18"/>
      <c r="F6" s="56"/>
      <c r="G6" s="56"/>
      <c r="H6" s="56"/>
      <c r="I6" s="56"/>
      <c r="J6" s="64"/>
      <c r="K6" s="64"/>
      <c r="L6" s="140"/>
      <c r="M6" s="64"/>
      <c r="N6" s="64"/>
      <c r="O6" s="64"/>
      <c r="P6" s="64"/>
      <c r="Q6" s="64"/>
      <c r="R6" s="64"/>
      <c r="S6" s="64"/>
      <c r="T6" s="22"/>
      <c r="U6" s="64"/>
      <c r="V6" s="64"/>
      <c r="W6" s="64"/>
      <c r="X6" s="64"/>
    </row>
    <row r="7" spans="1:24" s="5" customFormat="1" ht="15.75" x14ac:dyDescent="0.25">
      <c r="A7" s="4"/>
      <c r="B7" s="4"/>
      <c r="C7" s="2" t="s">
        <v>33</v>
      </c>
      <c r="D7" s="2"/>
      <c r="E7" s="2"/>
      <c r="F7" s="65"/>
      <c r="G7" s="65"/>
      <c r="H7" s="65"/>
      <c r="I7" s="65"/>
      <c r="J7" s="23">
        <f>'2000-01'!$AS7</f>
        <v>0</v>
      </c>
      <c r="K7" s="23">
        <f>'2001-02'!$AS7</f>
        <v>0</v>
      </c>
      <c r="L7" s="23">
        <f>'2002-03'!$AS7</f>
        <v>1</v>
      </c>
      <c r="M7" s="23">
        <f>'2003-04'!$AS7</f>
        <v>3</v>
      </c>
      <c r="N7" s="23">
        <f>'2004-05'!$AS7</f>
        <v>5.5</v>
      </c>
      <c r="O7" s="23">
        <f>'2005-06'!$AS7</f>
        <v>6.4</v>
      </c>
      <c r="P7" s="23">
        <f>'2006-07'!$AS7</f>
        <v>7.8</v>
      </c>
      <c r="Q7" s="23">
        <f>'2007-08'!AS7</f>
        <v>9</v>
      </c>
      <c r="R7" s="23">
        <f>'2008-09'!AS7</f>
        <v>13.5</v>
      </c>
      <c r="S7" s="23">
        <f>'2009-10'!AS7</f>
        <v>15.2</v>
      </c>
      <c r="T7" s="23">
        <f>'2010-11'!AS7</f>
        <v>15.593</v>
      </c>
      <c r="U7" s="23">
        <f>'2011-12'!AS7</f>
        <v>12.76</v>
      </c>
      <c r="V7" s="23">
        <f>'2012-13'!AS7</f>
        <v>21.413</v>
      </c>
      <c r="W7" s="23">
        <f>'2013-14'!AS7</f>
        <v>21.736000000000001</v>
      </c>
      <c r="X7" s="23">
        <f>'2014-15'!AS7</f>
        <v>24.518999999999998</v>
      </c>
    </row>
    <row r="8" spans="1:24" s="5" customFormat="1" ht="15.75" x14ac:dyDescent="0.25">
      <c r="A8" s="8"/>
      <c r="B8" s="25"/>
      <c r="C8" s="18"/>
      <c r="D8" s="26"/>
      <c r="E8" s="26"/>
      <c r="F8" s="55"/>
      <c r="G8" s="55"/>
      <c r="H8" s="55"/>
      <c r="I8" s="55"/>
      <c r="J8" s="20"/>
      <c r="K8" s="20"/>
      <c r="L8" s="20"/>
      <c r="M8" s="20"/>
      <c r="N8" s="20"/>
      <c r="O8" s="20"/>
      <c r="P8" s="20"/>
      <c r="Q8" s="20"/>
      <c r="R8" s="20"/>
      <c r="S8" s="20"/>
      <c r="T8" s="20"/>
      <c r="U8" s="20"/>
      <c r="V8" s="20"/>
      <c r="W8" s="20"/>
      <c r="X8" s="20"/>
    </row>
    <row r="9" spans="1:24" s="5" customFormat="1" ht="15.75" x14ac:dyDescent="0.25">
      <c r="A9" s="94">
        <v>941</v>
      </c>
      <c r="B9" s="17"/>
      <c r="C9" s="18" t="s">
        <v>34</v>
      </c>
      <c r="D9" s="18"/>
      <c r="E9" s="18"/>
      <c r="F9" s="56"/>
      <c r="G9" s="56"/>
      <c r="H9" s="56"/>
      <c r="I9" s="56"/>
      <c r="J9" s="20">
        <f t="shared" ref="J9:X9" si="0">SUM(J11,J23)</f>
        <v>1591.2836313582386</v>
      </c>
      <c r="K9" s="20">
        <f t="shared" si="0"/>
        <v>1528.6610903875128</v>
      </c>
      <c r="L9" s="20">
        <f t="shared" si="0"/>
        <v>1550.4860962693547</v>
      </c>
      <c r="M9" s="20">
        <f t="shared" si="0"/>
        <v>1742.1246630817857</v>
      </c>
      <c r="N9" s="20">
        <f t="shared" si="0"/>
        <v>2250.8516915347091</v>
      </c>
      <c r="O9" s="20">
        <f t="shared" si="0"/>
        <v>2834.481540986174</v>
      </c>
      <c r="P9" s="20">
        <f t="shared" si="0"/>
        <v>1829.5034456603616</v>
      </c>
      <c r="Q9" s="20">
        <f t="shared" si="0"/>
        <v>1878.9583007590468</v>
      </c>
      <c r="R9" s="20">
        <f t="shared" si="0"/>
        <v>2450.896898927037</v>
      </c>
      <c r="S9" s="20">
        <f t="shared" si="0"/>
        <v>2479.5592184579632</v>
      </c>
      <c r="T9" s="20">
        <f t="shared" si="0"/>
        <v>2504.1278614006164</v>
      </c>
      <c r="U9" s="20">
        <f t="shared" si="0"/>
        <v>1948.3075219611831</v>
      </c>
      <c r="V9" s="20">
        <f t="shared" si="0"/>
        <v>1936.0337639914601</v>
      </c>
      <c r="W9" s="20">
        <f t="shared" si="0"/>
        <v>1932.3616227648442</v>
      </c>
      <c r="X9" s="20">
        <f t="shared" si="0"/>
        <v>1908.82754055792</v>
      </c>
    </row>
    <row r="10" spans="1:24" s="5" customFormat="1" ht="15.75" x14ac:dyDescent="0.25">
      <c r="A10" s="8"/>
      <c r="B10" s="25"/>
      <c r="C10" s="26"/>
      <c r="D10" s="26"/>
      <c r="E10" s="26"/>
      <c r="F10" s="55"/>
      <c r="G10" s="55"/>
      <c r="H10" s="55"/>
      <c r="I10" s="55"/>
      <c r="J10" s="20"/>
      <c r="K10" s="20"/>
      <c r="L10" s="20"/>
      <c r="M10" s="20"/>
      <c r="N10" s="20"/>
      <c r="O10" s="20"/>
      <c r="P10" s="20"/>
      <c r="Q10" s="20"/>
      <c r="R10" s="20"/>
      <c r="S10" s="20"/>
      <c r="T10" s="20"/>
      <c r="U10" s="20"/>
      <c r="V10" s="20"/>
      <c r="W10" s="20"/>
      <c r="X10" s="20"/>
    </row>
    <row r="11" spans="1:24" s="5" customFormat="1" ht="15.75" x14ac:dyDescent="0.25">
      <c r="A11" s="94">
        <v>921</v>
      </c>
      <c r="B11" s="17"/>
      <c r="C11" s="17" t="s">
        <v>35</v>
      </c>
      <c r="D11" s="18"/>
      <c r="E11" s="18"/>
      <c r="F11" s="56"/>
      <c r="G11" s="56"/>
      <c r="H11" s="56"/>
      <c r="I11" s="56"/>
      <c r="J11" s="20">
        <f t="shared" ref="J11:X11" si="1">SUM(J13:J21)</f>
        <v>1494.9789585124145</v>
      </c>
      <c r="K11" s="20">
        <f t="shared" si="1"/>
        <v>1435.8876455913016</v>
      </c>
      <c r="L11" s="20">
        <f t="shared" si="1"/>
        <v>1456.2418351156805</v>
      </c>
      <c r="M11" s="20">
        <f t="shared" si="1"/>
        <v>1636.1106094051156</v>
      </c>
      <c r="N11" s="20">
        <f t="shared" si="1"/>
        <v>2114.1132843910391</v>
      </c>
      <c r="O11" s="20">
        <f t="shared" si="1"/>
        <v>2663.7360187377508</v>
      </c>
      <c r="P11" s="20">
        <f t="shared" si="1"/>
        <v>1718.2926293164007</v>
      </c>
      <c r="Q11" s="20">
        <f t="shared" si="1"/>
        <v>1764.9502056261074</v>
      </c>
      <c r="R11" s="20">
        <f t="shared" si="1"/>
        <v>2302.2175439940734</v>
      </c>
      <c r="S11" s="20">
        <f t="shared" si="1"/>
        <v>2329.4004636003292</v>
      </c>
      <c r="T11" s="20">
        <f t="shared" si="1"/>
        <v>2353.0379788468763</v>
      </c>
      <c r="U11" s="20">
        <f t="shared" si="1"/>
        <v>1830.6224204869359</v>
      </c>
      <c r="V11" s="20">
        <f t="shared" si="1"/>
        <v>1819.1785189294858</v>
      </c>
      <c r="W11" s="20">
        <f t="shared" si="1"/>
        <v>1815.998522881742</v>
      </c>
      <c r="X11" s="20">
        <f t="shared" si="1"/>
        <v>1793.8224109549415</v>
      </c>
    </row>
    <row r="12" spans="1:24" s="5" customFormat="1" ht="15.75" x14ac:dyDescent="0.25">
      <c r="A12" s="10"/>
      <c r="B12" s="43"/>
      <c r="C12" s="25"/>
      <c r="D12" s="9"/>
      <c r="E12" s="9"/>
      <c r="F12" s="55"/>
      <c r="G12" s="55"/>
      <c r="H12" s="55"/>
      <c r="I12" s="55"/>
      <c r="J12" s="20"/>
      <c r="K12" s="20"/>
      <c r="L12" s="20"/>
      <c r="M12" s="20"/>
      <c r="N12" s="20"/>
      <c r="O12" s="20"/>
      <c r="P12" s="20"/>
      <c r="Q12" s="20"/>
      <c r="R12" s="20"/>
      <c r="S12" s="20"/>
      <c r="T12" s="20"/>
      <c r="U12" s="20"/>
      <c r="V12" s="20"/>
      <c r="W12" s="20"/>
      <c r="X12" s="20"/>
    </row>
    <row r="13" spans="1:24" s="5" customFormat="1" ht="15.75" x14ac:dyDescent="0.25">
      <c r="A13" s="4" t="s">
        <v>36</v>
      </c>
      <c r="B13" s="4"/>
      <c r="C13" s="40" t="s">
        <v>164</v>
      </c>
      <c r="D13" s="2"/>
      <c r="E13" s="2"/>
      <c r="F13" s="66"/>
      <c r="G13" s="66"/>
      <c r="H13" s="66"/>
      <c r="I13" s="66"/>
      <c r="J13" s="20">
        <v>81.335897216736981</v>
      </c>
      <c r="K13" s="20">
        <v>77.764453727141614</v>
      </c>
      <c r="L13" s="20">
        <v>78.395800071444569</v>
      </c>
      <c r="M13" s="20">
        <v>86.710026559989672</v>
      </c>
      <c r="N13" s="20">
        <v>111.08801694490683</v>
      </c>
      <c r="O13" s="20">
        <v>137.84740135625373</v>
      </c>
      <c r="P13" s="20">
        <v>90.094187101741568</v>
      </c>
      <c r="Q13" s="20">
        <v>92.4304274268043</v>
      </c>
      <c r="R13" s="20">
        <v>119.87080481504768</v>
      </c>
      <c r="S13" s="20">
        <v>121.27342831773399</v>
      </c>
      <c r="T13" s="20">
        <v>121.3669612440091</v>
      </c>
      <c r="U13" s="20">
        <v>95.16574281481131</v>
      </c>
      <c r="V13" s="20">
        <v>94.532763359751755</v>
      </c>
      <c r="W13" s="20">
        <v>94.151608674593462</v>
      </c>
      <c r="X13" s="20">
        <v>93.012888214094943</v>
      </c>
    </row>
    <row r="14" spans="1:24" s="5" customFormat="1" ht="15.75" x14ac:dyDescent="0.25">
      <c r="A14" s="4" t="s">
        <v>37</v>
      </c>
      <c r="B14" s="4"/>
      <c r="C14" s="40" t="s">
        <v>166</v>
      </c>
      <c r="D14" s="2"/>
      <c r="E14" s="2"/>
      <c r="F14" s="66"/>
      <c r="G14" s="66"/>
      <c r="H14" s="66"/>
      <c r="I14" s="66"/>
      <c r="J14" s="20">
        <v>211.10064958796448</v>
      </c>
      <c r="K14" s="20">
        <v>202.19587968562936</v>
      </c>
      <c r="L14" s="20">
        <v>204.3194729363336</v>
      </c>
      <c r="M14" s="20">
        <v>227.70462533737214</v>
      </c>
      <c r="N14" s="20">
        <v>291.79793392595127</v>
      </c>
      <c r="O14" s="20">
        <v>363.63320376755144</v>
      </c>
      <c r="P14" s="20">
        <v>236.67293407561226</v>
      </c>
      <c r="Q14" s="20">
        <v>242.73100949926777</v>
      </c>
      <c r="R14" s="20">
        <v>314.83963754855512</v>
      </c>
      <c r="S14" s="20">
        <v>318.59380870260378</v>
      </c>
      <c r="T14" s="20">
        <v>319.17371805475733</v>
      </c>
      <c r="U14" s="20">
        <v>249.59926495199909</v>
      </c>
      <c r="V14" s="20">
        <v>247.3825532975703</v>
      </c>
      <c r="W14" s="20">
        <v>246.24506050852759</v>
      </c>
      <c r="X14" s="20">
        <v>242.78600077706125</v>
      </c>
    </row>
    <row r="15" spans="1:24" s="5" customFormat="1" ht="15.75" x14ac:dyDescent="0.25">
      <c r="A15" s="4" t="s">
        <v>38</v>
      </c>
      <c r="B15" s="4"/>
      <c r="C15" s="40" t="s">
        <v>39</v>
      </c>
      <c r="D15" s="2"/>
      <c r="E15" s="2"/>
      <c r="F15" s="66"/>
      <c r="G15" s="66"/>
      <c r="H15" s="66"/>
      <c r="I15" s="66"/>
      <c r="J15" s="20">
        <v>153.67771413284879</v>
      </c>
      <c r="K15" s="20">
        <v>147.24941238090307</v>
      </c>
      <c r="L15" s="20">
        <v>148.97243232124109</v>
      </c>
      <c r="M15" s="20">
        <v>166.40230214606242</v>
      </c>
      <c r="N15" s="20">
        <v>213.67492331236252</v>
      </c>
      <c r="O15" s="20">
        <v>268.22635596494558</v>
      </c>
      <c r="P15" s="20">
        <v>173.90265190290296</v>
      </c>
      <c r="Q15" s="20">
        <v>178.42405905492097</v>
      </c>
      <c r="R15" s="20">
        <v>232.26740109067748</v>
      </c>
      <c r="S15" s="20">
        <v>234.61421610282952</v>
      </c>
      <c r="T15" s="20">
        <v>235.91525191324769</v>
      </c>
      <c r="U15" s="20">
        <v>183.69710055962992</v>
      </c>
      <c r="V15" s="20">
        <v>182.0664683211177</v>
      </c>
      <c r="W15" s="20">
        <v>181.5242293116944</v>
      </c>
      <c r="X15" s="20">
        <v>179.15482291448038</v>
      </c>
    </row>
    <row r="16" spans="1:24" s="5" customFormat="1" ht="15.75" x14ac:dyDescent="0.25">
      <c r="A16" s="4" t="s">
        <v>40</v>
      </c>
      <c r="B16" s="4"/>
      <c r="C16" s="40" t="s">
        <v>41</v>
      </c>
      <c r="D16" s="2"/>
      <c r="E16" s="2"/>
      <c r="F16" s="66"/>
      <c r="G16" s="66"/>
      <c r="H16" s="66"/>
      <c r="I16" s="66"/>
      <c r="J16" s="20">
        <v>127.3131105117636</v>
      </c>
      <c r="K16" s="20">
        <v>122.85892689418553</v>
      </c>
      <c r="L16" s="20">
        <v>125.34782910247834</v>
      </c>
      <c r="M16" s="20">
        <v>141.04820728673198</v>
      </c>
      <c r="N16" s="20">
        <v>182.77567708174666</v>
      </c>
      <c r="O16" s="20">
        <v>231.95432492723785</v>
      </c>
      <c r="P16" s="20">
        <v>149.99742042224665</v>
      </c>
      <c r="Q16" s="20">
        <v>154.78963706662282</v>
      </c>
      <c r="R16" s="20">
        <v>202.16074202952998</v>
      </c>
      <c r="S16" s="20">
        <v>205.38570546644127</v>
      </c>
      <c r="T16" s="20">
        <v>208.42454375852293</v>
      </c>
      <c r="U16" s="20">
        <v>162.15656430991982</v>
      </c>
      <c r="V16" s="20">
        <v>161.4458578854078</v>
      </c>
      <c r="W16" s="20">
        <v>161.51473074060468</v>
      </c>
      <c r="X16" s="20">
        <v>159.7636426610888</v>
      </c>
    </row>
    <row r="17" spans="1:24" s="5" customFormat="1" ht="15.75" x14ac:dyDescent="0.25">
      <c r="A17" s="4" t="s">
        <v>42</v>
      </c>
      <c r="B17" s="4"/>
      <c r="C17" s="40" t="s">
        <v>43</v>
      </c>
      <c r="D17" s="2"/>
      <c r="E17" s="2"/>
      <c r="F17" s="66"/>
      <c r="G17" s="66"/>
      <c r="H17" s="66"/>
      <c r="I17" s="66"/>
      <c r="J17" s="20">
        <v>162.89920679961534</v>
      </c>
      <c r="K17" s="20">
        <v>156.70290675570823</v>
      </c>
      <c r="L17" s="20">
        <v>159.19153283470854</v>
      </c>
      <c r="M17" s="20">
        <v>178.45826024865781</v>
      </c>
      <c r="N17" s="20">
        <v>229.2988569875057</v>
      </c>
      <c r="O17" s="20">
        <v>286.45176312323866</v>
      </c>
      <c r="P17" s="20">
        <v>186.93828060718249</v>
      </c>
      <c r="Q17" s="20">
        <v>191.44016827213977</v>
      </c>
      <c r="R17" s="20">
        <v>249.34621308085028</v>
      </c>
      <c r="S17" s="20">
        <v>252.11934850125419</v>
      </c>
      <c r="T17" s="20">
        <v>254.35710208702955</v>
      </c>
      <c r="U17" s="20">
        <v>198.10167830267514</v>
      </c>
      <c r="V17" s="20">
        <v>196.84364335433105</v>
      </c>
      <c r="W17" s="20">
        <v>196.28023781910809</v>
      </c>
      <c r="X17" s="20">
        <v>193.70918725743675</v>
      </c>
    </row>
    <row r="18" spans="1:24" s="5" customFormat="1" ht="15.75" x14ac:dyDescent="0.25">
      <c r="A18" s="4" t="s">
        <v>44</v>
      </c>
      <c r="B18" s="4"/>
      <c r="C18" s="40" t="s">
        <v>167</v>
      </c>
      <c r="D18" s="2"/>
      <c r="E18" s="2"/>
      <c r="F18" s="66"/>
      <c r="G18" s="66"/>
      <c r="H18" s="66"/>
      <c r="I18" s="66"/>
      <c r="J18" s="20">
        <v>165.84348791875721</v>
      </c>
      <c r="K18" s="20">
        <v>160.18240468527233</v>
      </c>
      <c r="L18" s="20">
        <v>163.251956792767</v>
      </c>
      <c r="M18" s="20">
        <v>184.91113637405883</v>
      </c>
      <c r="N18" s="20">
        <v>240.74345075013912</v>
      </c>
      <c r="O18" s="20">
        <v>307.60961557084522</v>
      </c>
      <c r="P18" s="20">
        <v>197.22927714953133</v>
      </c>
      <c r="Q18" s="20">
        <v>203.76019143033332</v>
      </c>
      <c r="R18" s="20">
        <v>267.20938445950435</v>
      </c>
      <c r="S18" s="20">
        <v>270.76576754614035</v>
      </c>
      <c r="T18" s="20">
        <v>276.03245254941766</v>
      </c>
      <c r="U18" s="20">
        <v>213.65240279450725</v>
      </c>
      <c r="V18" s="20">
        <v>212.8586653358077</v>
      </c>
      <c r="W18" s="20">
        <v>212.95590649870127</v>
      </c>
      <c r="X18" s="20">
        <v>210.71739227637437</v>
      </c>
    </row>
    <row r="19" spans="1:24" s="5" customFormat="1" ht="15.75" x14ac:dyDescent="0.25">
      <c r="A19" s="4" t="s">
        <v>45</v>
      </c>
      <c r="B19" s="4"/>
      <c r="C19" s="40" t="s">
        <v>46</v>
      </c>
      <c r="D19" s="2"/>
      <c r="E19" s="2"/>
      <c r="F19" s="66"/>
      <c r="G19" s="66"/>
      <c r="H19" s="66"/>
      <c r="I19" s="66"/>
      <c r="J19" s="20">
        <v>179.73822592946317</v>
      </c>
      <c r="K19" s="20">
        <v>170.8528983359158</v>
      </c>
      <c r="L19" s="20">
        <v>171.61044657434445</v>
      </c>
      <c r="M19" s="20">
        <v>190.53804435540852</v>
      </c>
      <c r="N19" s="20">
        <v>243.86510092347163</v>
      </c>
      <c r="O19" s="20">
        <v>300.78938305787614</v>
      </c>
      <c r="P19" s="20">
        <v>195.56490982177036</v>
      </c>
      <c r="Q19" s="20">
        <v>198.7855764050579</v>
      </c>
      <c r="R19" s="20">
        <v>257.23598013383759</v>
      </c>
      <c r="S19" s="20">
        <v>259.62924408945378</v>
      </c>
      <c r="T19" s="20">
        <v>256.71062698814154</v>
      </c>
      <c r="U19" s="20">
        <v>202.89634475158141</v>
      </c>
      <c r="V19" s="20">
        <v>200.68632915767088</v>
      </c>
      <c r="W19" s="20">
        <v>199.8592907576778</v>
      </c>
      <c r="X19" s="20">
        <v>196.64860592360094</v>
      </c>
    </row>
    <row r="20" spans="1:24" s="5" customFormat="1" ht="15.75" x14ac:dyDescent="0.25">
      <c r="A20" s="4" t="s">
        <v>47</v>
      </c>
      <c r="B20" s="4"/>
      <c r="C20" s="40" t="s">
        <v>168</v>
      </c>
      <c r="D20" s="2"/>
      <c r="E20" s="2"/>
      <c r="F20" s="66"/>
      <c r="G20" s="66"/>
      <c r="H20" s="66"/>
      <c r="I20" s="66"/>
      <c r="J20" s="20">
        <v>244.41682382855765</v>
      </c>
      <c r="K20" s="20">
        <v>235.1378600838766</v>
      </c>
      <c r="L20" s="20">
        <v>238.9731602057862</v>
      </c>
      <c r="M20" s="20">
        <v>271.08855246615963</v>
      </c>
      <c r="N20" s="20">
        <v>353.74322775837163</v>
      </c>
      <c r="O20" s="20">
        <v>452.9084842571138</v>
      </c>
      <c r="P20" s="20">
        <v>287.19405232155503</v>
      </c>
      <c r="Q20" s="20">
        <v>296.03559969169373</v>
      </c>
      <c r="R20" s="20">
        <v>388.17490248962321</v>
      </c>
      <c r="S20" s="20">
        <v>393.22238289420943</v>
      </c>
      <c r="T20" s="20">
        <v>401.33909012551646</v>
      </c>
      <c r="U20" s="20">
        <v>309.85275944791931</v>
      </c>
      <c r="V20" s="20">
        <v>308.56993877097551</v>
      </c>
      <c r="W20" s="20">
        <v>308.64103680509328</v>
      </c>
      <c r="X20" s="20">
        <v>305.24839790684814</v>
      </c>
    </row>
    <row r="21" spans="1:24" s="5" customFormat="1" ht="15.75" x14ac:dyDescent="0.25">
      <c r="A21" s="4" t="s">
        <v>48</v>
      </c>
      <c r="B21" s="4"/>
      <c r="C21" s="40" t="s">
        <v>169</v>
      </c>
      <c r="D21" s="2"/>
      <c r="E21" s="2"/>
      <c r="F21" s="66"/>
      <c r="G21" s="66"/>
      <c r="H21" s="66"/>
      <c r="I21" s="66"/>
      <c r="J21" s="20">
        <v>168.65384258670733</v>
      </c>
      <c r="K21" s="20">
        <v>162.94290304266903</v>
      </c>
      <c r="L21" s="20">
        <v>166.17920427657677</v>
      </c>
      <c r="M21" s="20">
        <v>189.24945463067456</v>
      </c>
      <c r="N21" s="20">
        <v>247.12609670658389</v>
      </c>
      <c r="O21" s="20">
        <v>314.3154867126882</v>
      </c>
      <c r="P21" s="20">
        <v>200.69891591385795</v>
      </c>
      <c r="Q21" s="20">
        <v>206.55353677926658</v>
      </c>
      <c r="R21" s="20">
        <v>271.11247834644774</v>
      </c>
      <c r="S21" s="20">
        <v>273.79656197966301</v>
      </c>
      <c r="T21" s="20">
        <v>279.71823212623411</v>
      </c>
      <c r="U21" s="20">
        <v>215.50056255389256</v>
      </c>
      <c r="V21" s="20">
        <v>214.79229944685315</v>
      </c>
      <c r="W21" s="20">
        <v>214.82642176574132</v>
      </c>
      <c r="X21" s="20">
        <v>212.78147302395587</v>
      </c>
    </row>
    <row r="22" spans="1:24" s="5" customFormat="1" ht="15.75" x14ac:dyDescent="0.25">
      <c r="A22" s="10"/>
      <c r="B22" s="43"/>
      <c r="C22" s="2"/>
      <c r="D22" s="9"/>
      <c r="E22" s="9"/>
      <c r="F22" s="55"/>
      <c r="G22" s="55"/>
      <c r="H22" s="55"/>
      <c r="I22" s="55"/>
      <c r="J22" s="20"/>
      <c r="K22" s="20"/>
      <c r="L22" s="20"/>
      <c r="M22" s="20"/>
      <c r="N22" s="20"/>
      <c r="O22" s="20"/>
      <c r="P22" s="20"/>
      <c r="Q22" s="20"/>
      <c r="R22" s="20"/>
      <c r="S22" s="20"/>
      <c r="T22" s="20"/>
      <c r="U22" s="20"/>
      <c r="V22" s="20"/>
      <c r="W22" s="20"/>
      <c r="X22" s="20"/>
    </row>
    <row r="23" spans="1:24" s="5" customFormat="1" ht="15.75" x14ac:dyDescent="0.25">
      <c r="A23" s="4">
        <v>924</v>
      </c>
      <c r="B23" s="1"/>
      <c r="C23" s="40" t="s">
        <v>49</v>
      </c>
      <c r="D23" s="2"/>
      <c r="E23" s="2"/>
      <c r="F23" s="56"/>
      <c r="G23" s="56"/>
      <c r="H23" s="56"/>
      <c r="I23" s="56"/>
      <c r="J23" s="20">
        <v>96.304672845824228</v>
      </c>
      <c r="K23" s="20">
        <v>92.773444796211251</v>
      </c>
      <c r="L23" s="20">
        <v>94.244261153674188</v>
      </c>
      <c r="M23" s="20">
        <v>106.01405367667009</v>
      </c>
      <c r="N23" s="20">
        <v>136.73840714366995</v>
      </c>
      <c r="O23" s="20">
        <v>170.74552224842296</v>
      </c>
      <c r="P23" s="20">
        <v>111.21081634396087</v>
      </c>
      <c r="Q23" s="20">
        <v>114.00809513293942</v>
      </c>
      <c r="R23" s="20">
        <v>148.67935493296343</v>
      </c>
      <c r="S23" s="20">
        <v>150.15875485763382</v>
      </c>
      <c r="T23" s="20">
        <v>151.08988255374015</v>
      </c>
      <c r="U23" s="20">
        <v>117.68510147424723</v>
      </c>
      <c r="V23" s="20">
        <v>116.8552450619742</v>
      </c>
      <c r="W23" s="20">
        <v>116.36309988310221</v>
      </c>
      <c r="X23" s="20">
        <v>115.00512960297856</v>
      </c>
    </row>
    <row r="24" spans="1:24" s="5" customFormat="1" ht="15.75" x14ac:dyDescent="0.25">
      <c r="A24" s="4">
        <v>923</v>
      </c>
      <c r="B24" s="1"/>
      <c r="C24" s="68" t="s">
        <v>50</v>
      </c>
      <c r="D24" s="2"/>
      <c r="E24" s="2"/>
      <c r="F24" s="56"/>
      <c r="G24" s="56"/>
      <c r="H24" s="56"/>
      <c r="I24" s="56"/>
      <c r="J24" s="32">
        <v>157.98436864176125</v>
      </c>
      <c r="K24" s="32">
        <v>151.90190961248729</v>
      </c>
      <c r="L24" s="32">
        <v>153.94990373064516</v>
      </c>
      <c r="M24" s="32">
        <v>170.47133691821432</v>
      </c>
      <c r="N24" s="32">
        <v>218.53273751308055</v>
      </c>
      <c r="O24" s="32">
        <v>272.88221213529124</v>
      </c>
      <c r="P24" s="32">
        <v>177.71955433963836</v>
      </c>
      <c r="Q24" s="32">
        <v>182.29203726365685</v>
      </c>
      <c r="R24" s="32">
        <v>236.29089589716423</v>
      </c>
      <c r="S24" s="32">
        <v>240.05403320203655</v>
      </c>
      <c r="T24" s="32">
        <v>239.76104153938402</v>
      </c>
      <c r="U24" s="32">
        <v>188.17150322881679</v>
      </c>
      <c r="V24" s="32">
        <v>186.64323600853945</v>
      </c>
      <c r="W24" s="32">
        <v>185.9833772351582</v>
      </c>
      <c r="X24" s="32">
        <v>183.55945944208062</v>
      </c>
    </row>
    <row r="25" spans="1:24" s="5" customFormat="1" ht="15.75" x14ac:dyDescent="0.25">
      <c r="A25" s="73"/>
      <c r="B25" s="73"/>
      <c r="C25" s="69" t="s">
        <v>51</v>
      </c>
      <c r="D25" s="69"/>
      <c r="E25" s="69"/>
      <c r="F25" s="70"/>
      <c r="G25" s="70"/>
      <c r="H25" s="70"/>
      <c r="I25" s="70"/>
      <c r="J25" s="71"/>
      <c r="K25" s="71"/>
      <c r="L25" s="71"/>
      <c r="M25" s="71"/>
      <c r="N25" s="71"/>
      <c r="O25" s="71"/>
      <c r="P25" s="71"/>
      <c r="Q25" s="71"/>
      <c r="R25" s="71"/>
      <c r="S25" s="71"/>
      <c r="T25" s="71"/>
      <c r="U25" s="71"/>
      <c r="V25" s="71"/>
      <c r="W25" s="71"/>
      <c r="X25" s="71"/>
    </row>
    <row r="26" spans="1:24" ht="38.25" customHeight="1" x14ac:dyDescent="0.25">
      <c r="A26" s="17" t="s">
        <v>95</v>
      </c>
      <c r="B26" s="17"/>
      <c r="C26" s="17"/>
      <c r="D26" s="17"/>
      <c r="E26" s="17"/>
      <c r="F26" s="2"/>
      <c r="G26" s="4"/>
      <c r="H26" s="4"/>
      <c r="I26" s="2"/>
      <c r="J26" s="2"/>
      <c r="K26" s="2"/>
      <c r="L26" s="2"/>
      <c r="M26" s="2"/>
      <c r="N26" s="2"/>
      <c r="O26" s="2"/>
      <c r="P26" s="2"/>
      <c r="Q26" s="2"/>
      <c r="R26" s="2"/>
      <c r="S26" s="2"/>
      <c r="T26" s="2"/>
      <c r="U26" s="2"/>
      <c r="V26" s="2"/>
      <c r="W26" s="2"/>
      <c r="X26" s="2"/>
    </row>
    <row r="27" spans="1:24" ht="30.75" customHeight="1" x14ac:dyDescent="0.2">
      <c r="A27" s="79" t="s">
        <v>129</v>
      </c>
      <c r="B27" s="8"/>
      <c r="C27" s="9"/>
      <c r="D27" s="9"/>
      <c r="E27" s="9"/>
      <c r="F27" s="9"/>
      <c r="G27" s="9"/>
      <c r="H27" s="9"/>
      <c r="I27" s="9"/>
      <c r="J27" s="9"/>
      <c r="K27" s="9"/>
      <c r="L27" s="9"/>
      <c r="M27" s="9"/>
      <c r="N27" s="9"/>
      <c r="O27" s="9"/>
      <c r="P27" s="9"/>
      <c r="Q27" s="9"/>
      <c r="R27" s="9"/>
      <c r="S27" s="9"/>
      <c r="T27" s="9"/>
      <c r="U27" s="9"/>
      <c r="V27" s="9"/>
      <c r="W27" s="9"/>
      <c r="X27" s="9"/>
    </row>
    <row r="28" spans="1:24" ht="15.75" x14ac:dyDescent="0.2">
      <c r="A28" s="12" t="s">
        <v>3</v>
      </c>
      <c r="B28" s="13"/>
      <c r="C28" s="13" t="s">
        <v>4</v>
      </c>
      <c r="D28" s="13"/>
      <c r="E28" s="13"/>
      <c r="F28" s="15" t="s">
        <v>66</v>
      </c>
      <c r="G28" s="15" t="s">
        <v>67</v>
      </c>
      <c r="H28" s="15" t="s">
        <v>68</v>
      </c>
      <c r="I28" s="15" t="s">
        <v>69</v>
      </c>
      <c r="J28" s="15" t="s">
        <v>70</v>
      </c>
      <c r="K28" s="15" t="s">
        <v>53</v>
      </c>
      <c r="L28" s="15" t="s">
        <v>54</v>
      </c>
      <c r="M28" s="15" t="s">
        <v>55</v>
      </c>
      <c r="N28" s="15" t="s">
        <v>57</v>
      </c>
      <c r="O28" s="15" t="s">
        <v>58</v>
      </c>
      <c r="P28" s="15" t="s">
        <v>59</v>
      </c>
      <c r="Q28" s="15" t="s">
        <v>60</v>
      </c>
      <c r="R28" s="15" t="s">
        <v>61</v>
      </c>
      <c r="S28" s="15" t="s">
        <v>62</v>
      </c>
      <c r="T28" s="15" t="s">
        <v>63</v>
      </c>
      <c r="U28" s="15" t="s">
        <v>64</v>
      </c>
      <c r="V28" s="15" t="s">
        <v>65</v>
      </c>
      <c r="W28" s="15" t="s">
        <v>0</v>
      </c>
      <c r="X28" s="15" t="s">
        <v>56</v>
      </c>
    </row>
    <row r="29" spans="1:24" ht="15.75" x14ac:dyDescent="0.2">
      <c r="A29" s="35"/>
      <c r="B29" s="35"/>
      <c r="C29" s="35"/>
      <c r="D29" s="35"/>
      <c r="E29" s="35"/>
      <c r="F29" s="35"/>
      <c r="G29" s="35"/>
      <c r="H29" s="35"/>
      <c r="I29" s="35"/>
      <c r="J29" s="35"/>
      <c r="K29" s="35"/>
      <c r="L29" s="52"/>
      <c r="M29" s="52"/>
      <c r="N29" s="52"/>
      <c r="O29" s="52"/>
      <c r="P29" s="52"/>
      <c r="Q29" s="52"/>
      <c r="R29" s="52"/>
      <c r="S29" s="52"/>
      <c r="T29" s="52"/>
      <c r="U29" s="52"/>
      <c r="V29" s="52"/>
      <c r="W29" s="52"/>
      <c r="X29" s="52"/>
    </row>
    <row r="30" spans="1:24" ht="15.75" x14ac:dyDescent="0.25">
      <c r="A30" s="94">
        <v>925</v>
      </c>
      <c r="B30" s="17"/>
      <c r="C30" s="18" t="s">
        <v>32</v>
      </c>
      <c r="D30" s="18"/>
      <c r="E30" s="18"/>
      <c r="F30" s="53" t="s">
        <v>162</v>
      </c>
      <c r="G30" s="53" t="s">
        <v>162</v>
      </c>
      <c r="H30" s="53" t="s">
        <v>162</v>
      </c>
      <c r="I30" s="53" t="s">
        <v>162</v>
      </c>
      <c r="J30" s="20">
        <v>2435.433226731363</v>
      </c>
      <c r="K30" s="20">
        <v>2304.8294905219705</v>
      </c>
      <c r="L30" s="20">
        <v>2278.9690137863513</v>
      </c>
      <c r="M30" s="20">
        <v>2508.7226047380095</v>
      </c>
      <c r="N30" s="20">
        <v>3142.0980646088365</v>
      </c>
      <c r="O30" s="20">
        <v>3845.7980931246466</v>
      </c>
      <c r="P30" s="20">
        <v>2423.0560410515286</v>
      </c>
      <c r="Q30" s="20">
        <v>2418.6846054400585</v>
      </c>
      <c r="R30" s="20">
        <v>3077.9673581273341</v>
      </c>
      <c r="S30" s="20">
        <v>3038.3137180061813</v>
      </c>
      <c r="T30" s="20">
        <v>2983.1598167225752</v>
      </c>
      <c r="U30" s="20">
        <v>2282.601726034869</v>
      </c>
      <c r="V30" s="20">
        <v>2240.9616698056584</v>
      </c>
      <c r="W30" s="20">
        <v>2191.5943159004746</v>
      </c>
      <c r="X30" s="20">
        <v>2138.0750600000006</v>
      </c>
    </row>
    <row r="31" spans="1:24" ht="15.75" x14ac:dyDescent="0.25">
      <c r="A31" s="94"/>
      <c r="B31" s="17"/>
      <c r="C31" s="18"/>
      <c r="D31" s="18"/>
      <c r="E31" s="18"/>
      <c r="F31" s="56"/>
      <c r="G31" s="56"/>
      <c r="H31" s="56"/>
      <c r="I31" s="56"/>
      <c r="J31" s="64"/>
      <c r="K31" s="64"/>
      <c r="L31" s="64"/>
      <c r="M31" s="64"/>
      <c r="N31" s="64"/>
      <c r="O31" s="64"/>
      <c r="P31" s="64"/>
      <c r="Q31" s="64"/>
      <c r="R31" s="64"/>
      <c r="S31" s="64"/>
      <c r="T31" s="64"/>
      <c r="U31" s="64"/>
      <c r="V31" s="64"/>
      <c r="W31" s="64"/>
      <c r="X31" s="64"/>
    </row>
    <row r="32" spans="1:24" ht="15.75" x14ac:dyDescent="0.25">
      <c r="A32" s="4"/>
      <c r="B32" s="4"/>
      <c r="C32" s="2" t="s">
        <v>33</v>
      </c>
      <c r="D32" s="2"/>
      <c r="E32" s="2"/>
      <c r="F32" s="65" t="s">
        <v>162</v>
      </c>
      <c r="G32" s="65" t="s">
        <v>162</v>
      </c>
      <c r="H32" s="65" t="s">
        <v>162</v>
      </c>
      <c r="I32" s="65" t="s">
        <v>162</v>
      </c>
      <c r="J32" s="23">
        <v>0</v>
      </c>
      <c r="K32" s="23">
        <v>0</v>
      </c>
      <c r="L32" s="23">
        <v>1.3362970019316771</v>
      </c>
      <c r="M32" s="23">
        <v>3.9288909635507845</v>
      </c>
      <c r="N32" s="23">
        <v>6.9827662061770148</v>
      </c>
      <c r="O32" s="23">
        <v>7.9046163252827881</v>
      </c>
      <c r="P32" s="23">
        <v>9.3794647109248483</v>
      </c>
      <c r="Q32" s="23">
        <v>10.514748409485252</v>
      </c>
      <c r="R32" s="23">
        <v>15.38591740013541</v>
      </c>
      <c r="S32" s="23">
        <v>16.886845376247098</v>
      </c>
      <c r="T32" s="23">
        <v>16.856936431652521</v>
      </c>
      <c r="U32" s="23">
        <v>13.551772363536944</v>
      </c>
      <c r="V32" s="23">
        <v>22.380456154148643</v>
      </c>
      <c r="W32" s="23">
        <v>22.259201427615434</v>
      </c>
      <c r="X32" s="23">
        <v>24.764189999999999</v>
      </c>
    </row>
    <row r="33" spans="1:24" ht="15.75" x14ac:dyDescent="0.25">
      <c r="A33" s="8"/>
      <c r="B33" s="25"/>
      <c r="C33" s="18"/>
      <c r="D33" s="26"/>
      <c r="E33" s="26"/>
      <c r="F33" s="55" t="s">
        <v>162</v>
      </c>
      <c r="G33" s="55" t="s">
        <v>162</v>
      </c>
      <c r="H33" s="55" t="s">
        <v>162</v>
      </c>
      <c r="I33" s="55" t="s">
        <v>162</v>
      </c>
      <c r="J33" s="20" t="s">
        <v>162</v>
      </c>
      <c r="K33" s="20" t="s">
        <v>162</v>
      </c>
      <c r="L33" s="20" t="s">
        <v>162</v>
      </c>
      <c r="M33" s="20" t="s">
        <v>162</v>
      </c>
      <c r="N33" s="20" t="s">
        <v>162</v>
      </c>
      <c r="O33" s="20" t="s">
        <v>162</v>
      </c>
      <c r="P33" s="20" t="s">
        <v>162</v>
      </c>
      <c r="Q33" s="20" t="s">
        <v>162</v>
      </c>
      <c r="R33" s="20" t="s">
        <v>162</v>
      </c>
      <c r="S33" s="20" t="s">
        <v>162</v>
      </c>
      <c r="T33" s="20" t="s">
        <v>162</v>
      </c>
      <c r="U33" s="20" t="s">
        <v>162</v>
      </c>
      <c r="V33" s="20" t="s">
        <v>162</v>
      </c>
      <c r="W33" s="20" t="s">
        <v>162</v>
      </c>
      <c r="X33" s="20" t="s">
        <v>162</v>
      </c>
    </row>
    <row r="34" spans="1:24" ht="15.75" x14ac:dyDescent="0.25">
      <c r="A34" s="94">
        <v>941</v>
      </c>
      <c r="B34" s="17"/>
      <c r="C34" s="18" t="s">
        <v>34</v>
      </c>
      <c r="D34" s="18"/>
      <c r="E34" s="18"/>
      <c r="F34" s="56" t="s">
        <v>162</v>
      </c>
      <c r="G34" s="56" t="s">
        <v>162</v>
      </c>
      <c r="H34" s="56" t="s">
        <v>162</v>
      </c>
      <c r="I34" s="56" t="s">
        <v>162</v>
      </c>
      <c r="J34" s="20">
        <v>2215.4781479816679</v>
      </c>
      <c r="K34" s="20">
        <v>2096.501685529558</v>
      </c>
      <c r="L34" s="20">
        <v>2071.9099219814884</v>
      </c>
      <c r="M34" s="20">
        <v>2281.5392820536608</v>
      </c>
      <c r="N34" s="20">
        <v>2857.6674775936249</v>
      </c>
      <c r="O34" s="20">
        <v>3500.8576660300037</v>
      </c>
      <c r="P34" s="20">
        <v>2199.9696162931768</v>
      </c>
      <c r="Q34" s="20">
        <v>2195.1970893772555</v>
      </c>
      <c r="R34" s="20">
        <v>2793.2812772695861</v>
      </c>
      <c r="S34" s="20">
        <v>2754.7324423255081</v>
      </c>
      <c r="T34" s="20">
        <v>2707.1073030436837</v>
      </c>
      <c r="U34" s="20">
        <v>2069.2021968483314</v>
      </c>
      <c r="V34" s="20">
        <v>2023.5052896820735</v>
      </c>
      <c r="W34" s="20">
        <v>1978.8749812346566</v>
      </c>
      <c r="X34" s="20">
        <v>1927.9158159634992</v>
      </c>
    </row>
    <row r="35" spans="1:24" ht="15.75" x14ac:dyDescent="0.25">
      <c r="A35" s="8"/>
      <c r="B35" s="25"/>
      <c r="C35" s="26"/>
      <c r="D35" s="26"/>
      <c r="E35" s="26"/>
      <c r="F35" s="55" t="s">
        <v>162</v>
      </c>
      <c r="G35" s="55" t="s">
        <v>162</v>
      </c>
      <c r="H35" s="55" t="s">
        <v>162</v>
      </c>
      <c r="I35" s="55" t="s">
        <v>162</v>
      </c>
      <c r="J35" s="20" t="s">
        <v>162</v>
      </c>
      <c r="K35" s="20" t="s">
        <v>162</v>
      </c>
      <c r="L35" s="20" t="s">
        <v>162</v>
      </c>
      <c r="M35" s="20" t="s">
        <v>162</v>
      </c>
      <c r="N35" s="20" t="s">
        <v>162</v>
      </c>
      <c r="O35" s="20" t="s">
        <v>162</v>
      </c>
      <c r="P35" s="20" t="s">
        <v>162</v>
      </c>
      <c r="Q35" s="20" t="s">
        <v>162</v>
      </c>
      <c r="R35" s="20" t="s">
        <v>162</v>
      </c>
      <c r="S35" s="20" t="s">
        <v>162</v>
      </c>
      <c r="T35" s="20" t="s">
        <v>162</v>
      </c>
      <c r="U35" s="20" t="s">
        <v>162</v>
      </c>
      <c r="V35" s="20" t="s">
        <v>162</v>
      </c>
      <c r="W35" s="20" t="s">
        <v>162</v>
      </c>
      <c r="X35" s="20" t="s">
        <v>162</v>
      </c>
    </row>
    <row r="36" spans="1:24" ht="15.75" x14ac:dyDescent="0.25">
      <c r="A36" s="94">
        <v>921</v>
      </c>
      <c r="B36" s="17"/>
      <c r="C36" s="17" t="s">
        <v>35</v>
      </c>
      <c r="D36" s="18"/>
      <c r="E36" s="18"/>
      <c r="F36" s="56" t="s">
        <v>162</v>
      </c>
      <c r="G36" s="56" t="s">
        <v>162</v>
      </c>
      <c r="H36" s="56" t="s">
        <v>162</v>
      </c>
      <c r="I36" s="56" t="s">
        <v>162</v>
      </c>
      <c r="J36" s="20">
        <v>2081.3971494507314</v>
      </c>
      <c r="K36" s="20">
        <v>1969.2663652805584</v>
      </c>
      <c r="L36" s="20">
        <v>1945.9715983525675</v>
      </c>
      <c r="M36" s="20">
        <v>2142.7000628871087</v>
      </c>
      <c r="N36" s="20">
        <v>2684.0652360501172</v>
      </c>
      <c r="O36" s="20">
        <v>3289.970503118469</v>
      </c>
      <c r="P36" s="20">
        <v>2066.2391127840324</v>
      </c>
      <c r="Q36" s="20">
        <v>2062.0008186030868</v>
      </c>
      <c r="R36" s="20">
        <v>2623.8317754841055</v>
      </c>
      <c r="S36" s="20">
        <v>2587.9095689590176</v>
      </c>
      <c r="T36" s="20">
        <v>2543.7703861146615</v>
      </c>
      <c r="U36" s="20">
        <v>1944.214602353132</v>
      </c>
      <c r="V36" s="20">
        <v>1901.3704328898532</v>
      </c>
      <c r="W36" s="20">
        <v>1859.7109363763707</v>
      </c>
      <c r="X36" s="20">
        <v>1811.760635064491</v>
      </c>
    </row>
    <row r="37" spans="1:24" ht="15.75" x14ac:dyDescent="0.25">
      <c r="A37" s="10"/>
      <c r="B37" s="43"/>
      <c r="C37" s="25"/>
      <c r="D37" s="9"/>
      <c r="E37" s="9"/>
      <c r="F37" s="55" t="s">
        <v>162</v>
      </c>
      <c r="G37" s="55" t="s">
        <v>162</v>
      </c>
      <c r="H37" s="55" t="s">
        <v>162</v>
      </c>
      <c r="I37" s="55" t="s">
        <v>162</v>
      </c>
      <c r="J37" s="20" t="s">
        <v>162</v>
      </c>
      <c r="K37" s="20" t="s">
        <v>162</v>
      </c>
      <c r="L37" s="20" t="s">
        <v>162</v>
      </c>
      <c r="M37" s="20" t="s">
        <v>162</v>
      </c>
      <c r="N37" s="20" t="s">
        <v>162</v>
      </c>
      <c r="O37" s="20" t="s">
        <v>162</v>
      </c>
      <c r="P37" s="20" t="s">
        <v>162</v>
      </c>
      <c r="Q37" s="20" t="s">
        <v>162</v>
      </c>
      <c r="R37" s="20" t="s">
        <v>162</v>
      </c>
      <c r="S37" s="20" t="s">
        <v>162</v>
      </c>
      <c r="T37" s="20" t="s">
        <v>162</v>
      </c>
      <c r="U37" s="20" t="s">
        <v>162</v>
      </c>
      <c r="V37" s="20" t="s">
        <v>162</v>
      </c>
      <c r="W37" s="20" t="s">
        <v>162</v>
      </c>
      <c r="X37" s="20" t="s">
        <v>162</v>
      </c>
    </row>
    <row r="38" spans="1:24" ht="15.75" x14ac:dyDescent="0.25">
      <c r="A38" s="4" t="s">
        <v>36</v>
      </c>
      <c r="B38" s="4"/>
      <c r="C38" s="40" t="s">
        <v>164</v>
      </c>
      <c r="D38" s="2"/>
      <c r="E38" s="2"/>
      <c r="F38" s="66" t="s">
        <v>162</v>
      </c>
      <c r="G38" s="66" t="s">
        <v>162</v>
      </c>
      <c r="H38" s="66" t="s">
        <v>162</v>
      </c>
      <c r="I38" s="66" t="s">
        <v>162</v>
      </c>
      <c r="J38" s="20">
        <v>113.24059355550335</v>
      </c>
      <c r="K38" s="20">
        <v>106.65104864539273</v>
      </c>
      <c r="L38" s="20">
        <v>104.76007259950653</v>
      </c>
      <c r="M38" s="20">
        <v>113.55807993359731</v>
      </c>
      <c r="N38" s="20">
        <v>141.03666375165727</v>
      </c>
      <c r="O38" s="20">
        <v>170.25481549350812</v>
      </c>
      <c r="P38" s="20">
        <v>108.33785238208279</v>
      </c>
      <c r="Q38" s="20">
        <v>107.98696553044806</v>
      </c>
      <c r="R38" s="20">
        <v>136.61646678311686</v>
      </c>
      <c r="S38" s="20">
        <v>134.73194949006316</v>
      </c>
      <c r="T38" s="20">
        <v>131.20471689816563</v>
      </c>
      <c r="U38" s="20">
        <v>101.07088428160067</v>
      </c>
      <c r="V38" s="20">
        <v>98.803827838389466</v>
      </c>
      <c r="W38" s="20">
        <v>96.417906800782134</v>
      </c>
      <c r="X38" s="20">
        <v>93.943017096235891</v>
      </c>
    </row>
    <row r="39" spans="1:24" ht="15.75" x14ac:dyDescent="0.25">
      <c r="A39" s="4" t="s">
        <v>37</v>
      </c>
      <c r="B39" s="4"/>
      <c r="C39" s="40" t="s">
        <v>166</v>
      </c>
      <c r="D39" s="2"/>
      <c r="E39" s="2"/>
      <c r="F39" s="66" t="s">
        <v>162</v>
      </c>
      <c r="G39" s="66" t="s">
        <v>162</v>
      </c>
      <c r="H39" s="66" t="s">
        <v>162</v>
      </c>
      <c r="I39" s="66" t="s">
        <v>162</v>
      </c>
      <c r="J39" s="20">
        <v>293.90667192854562</v>
      </c>
      <c r="K39" s="20">
        <v>277.30410961176148</v>
      </c>
      <c r="L39" s="20">
        <v>273.03149912108302</v>
      </c>
      <c r="M39" s="20">
        <v>298.20888161557281</v>
      </c>
      <c r="N39" s="20">
        <v>370.46486400916473</v>
      </c>
      <c r="O39" s="20">
        <v>449.12202483060463</v>
      </c>
      <c r="P39" s="20">
        <v>284.5981324606729</v>
      </c>
      <c r="Q39" s="20">
        <v>283.58394400724171</v>
      </c>
      <c r="R39" s="20">
        <v>358.82197463782518</v>
      </c>
      <c r="S39" s="20">
        <v>353.95028851253403</v>
      </c>
      <c r="T39" s="20">
        <v>345.04528159451218</v>
      </c>
      <c r="U39" s="20">
        <v>265.08718030843551</v>
      </c>
      <c r="V39" s="20">
        <v>258.55949130797234</v>
      </c>
      <c r="W39" s="20">
        <v>252.1723593308183</v>
      </c>
      <c r="X39" s="20">
        <v>245.21386078483187</v>
      </c>
    </row>
    <row r="40" spans="1:24" ht="15.75" x14ac:dyDescent="0.25">
      <c r="A40" s="4" t="s">
        <v>38</v>
      </c>
      <c r="B40" s="4"/>
      <c r="C40" s="40" t="s">
        <v>39</v>
      </c>
      <c r="D40" s="2"/>
      <c r="E40" s="2"/>
      <c r="F40" s="66" t="s">
        <v>162</v>
      </c>
      <c r="G40" s="66" t="s">
        <v>162</v>
      </c>
      <c r="H40" s="66" t="s">
        <v>162</v>
      </c>
      <c r="I40" s="66" t="s">
        <v>162</v>
      </c>
      <c r="J40" s="20">
        <v>213.95910244014291</v>
      </c>
      <c r="K40" s="20">
        <v>201.94707851924403</v>
      </c>
      <c r="L40" s="20">
        <v>199.07141468134412</v>
      </c>
      <c r="M40" s="20">
        <v>217.92550040523733</v>
      </c>
      <c r="N40" s="20">
        <v>271.28036974782367</v>
      </c>
      <c r="O40" s="20">
        <v>331.28538003619082</v>
      </c>
      <c r="P40" s="20">
        <v>209.1171521358367</v>
      </c>
      <c r="Q40" s="20">
        <v>208.45378790684811</v>
      </c>
      <c r="R40" s="20">
        <v>264.71459614261369</v>
      </c>
      <c r="S40" s="20">
        <v>260.65092042091476</v>
      </c>
      <c r="T40" s="20">
        <v>255.03805584293636</v>
      </c>
      <c r="U40" s="20">
        <v>195.09571243149372</v>
      </c>
      <c r="V40" s="20">
        <v>190.29237432407731</v>
      </c>
      <c r="W40" s="20">
        <v>185.89365036076828</v>
      </c>
      <c r="X40" s="20">
        <v>180.94637114362519</v>
      </c>
    </row>
    <row r="41" spans="1:24" ht="15.75" x14ac:dyDescent="0.25">
      <c r="A41" s="4" t="s">
        <v>40</v>
      </c>
      <c r="B41" s="4"/>
      <c r="C41" s="40" t="s">
        <v>41</v>
      </c>
      <c r="D41" s="2"/>
      <c r="E41" s="2"/>
      <c r="F41" s="66" t="s">
        <v>162</v>
      </c>
      <c r="G41" s="66" t="s">
        <v>162</v>
      </c>
      <c r="H41" s="66" t="s">
        <v>162</v>
      </c>
      <c r="I41" s="66" t="s">
        <v>162</v>
      </c>
      <c r="J41" s="20">
        <v>177.25275917633607</v>
      </c>
      <c r="K41" s="20">
        <v>168.49643713422324</v>
      </c>
      <c r="L41" s="20">
        <v>167.50192822828603</v>
      </c>
      <c r="M41" s="20">
        <v>184.72100901129306</v>
      </c>
      <c r="N41" s="20">
        <v>232.05087658864423</v>
      </c>
      <c r="O41" s="20">
        <v>286.48592867809259</v>
      </c>
      <c r="P41" s="20">
        <v>180.37121943336163</v>
      </c>
      <c r="Q41" s="20">
        <v>180.8415655723413</v>
      </c>
      <c r="R41" s="20">
        <v>230.40210951232822</v>
      </c>
      <c r="S41" s="20">
        <v>228.17872701994881</v>
      </c>
      <c r="T41" s="20">
        <v>225.31900756323992</v>
      </c>
      <c r="U41" s="20">
        <v>172.21856165997434</v>
      </c>
      <c r="V41" s="20">
        <v>168.74010851694217</v>
      </c>
      <c r="W41" s="20">
        <v>165.4025085150069</v>
      </c>
      <c r="X41" s="20">
        <v>161.36127908769967</v>
      </c>
    </row>
    <row r="42" spans="1:24" ht="15.75" x14ac:dyDescent="0.25">
      <c r="A42" s="4" t="s">
        <v>42</v>
      </c>
      <c r="B42" s="4"/>
      <c r="C42" s="40" t="s">
        <v>43</v>
      </c>
      <c r="D42" s="2"/>
      <c r="E42" s="2"/>
      <c r="F42" s="66" t="s">
        <v>162</v>
      </c>
      <c r="G42" s="66" t="s">
        <v>162</v>
      </c>
      <c r="H42" s="66" t="s">
        <v>162</v>
      </c>
      <c r="I42" s="66" t="s">
        <v>162</v>
      </c>
      <c r="J42" s="20">
        <v>226.79780390881604</v>
      </c>
      <c r="K42" s="20">
        <v>214.91219355720125</v>
      </c>
      <c r="L42" s="20">
        <v>212.72716805992914</v>
      </c>
      <c r="M42" s="20">
        <v>233.71434868731527</v>
      </c>
      <c r="N42" s="20">
        <v>291.11641994315835</v>
      </c>
      <c r="O42" s="20">
        <v>353.79551299843598</v>
      </c>
      <c r="P42" s="20">
        <v>224.79243667641478</v>
      </c>
      <c r="Q42" s="20">
        <v>223.66057831678563</v>
      </c>
      <c r="R42" s="20">
        <v>284.17927692581674</v>
      </c>
      <c r="S42" s="20">
        <v>280.09871411189704</v>
      </c>
      <c r="T42" s="20">
        <v>274.97476436993571</v>
      </c>
      <c r="U42" s="20">
        <v>210.39411043828207</v>
      </c>
      <c r="V42" s="20">
        <v>205.73719372878529</v>
      </c>
      <c r="W42" s="20">
        <v>201.00484679222433</v>
      </c>
      <c r="X42" s="20">
        <v>195.64627913001112</v>
      </c>
    </row>
    <row r="43" spans="1:24" ht="15.75" x14ac:dyDescent="0.25">
      <c r="A43" s="4" t="s">
        <v>44</v>
      </c>
      <c r="B43" s="4"/>
      <c r="C43" s="40" t="s">
        <v>167</v>
      </c>
      <c r="D43" s="2"/>
      <c r="E43" s="2"/>
      <c r="F43" s="66" t="s">
        <v>162</v>
      </c>
      <c r="G43" s="66" t="s">
        <v>162</v>
      </c>
      <c r="H43" s="66" t="s">
        <v>162</v>
      </c>
      <c r="I43" s="66" t="s">
        <v>162</v>
      </c>
      <c r="J43" s="20">
        <v>230.89700429800504</v>
      </c>
      <c r="K43" s="20">
        <v>219.68419522585009</v>
      </c>
      <c r="L43" s="20">
        <v>218.15310042165422</v>
      </c>
      <c r="M43" s="20">
        <v>242.16523091998215</v>
      </c>
      <c r="N43" s="20">
        <v>305.64640586482034</v>
      </c>
      <c r="O43" s="20">
        <v>379.92749828988525</v>
      </c>
      <c r="P43" s="20">
        <v>237.16731345964689</v>
      </c>
      <c r="Q43" s="20">
        <v>238.05412763983418</v>
      </c>
      <c r="R43" s="20">
        <v>304.53789020999704</v>
      </c>
      <c r="S43" s="20">
        <v>300.8144506402985</v>
      </c>
      <c r="T43" s="20">
        <v>298.40707405237441</v>
      </c>
      <c r="U43" s="20">
        <v>226.9097748898015</v>
      </c>
      <c r="V43" s="20">
        <v>222.47578697887471</v>
      </c>
      <c r="W43" s="20">
        <v>218.08191102111843</v>
      </c>
      <c r="X43" s="20">
        <v>212.8245661991381</v>
      </c>
    </row>
    <row r="44" spans="1:24" ht="15.75" x14ac:dyDescent="0.25">
      <c r="A44" s="4" t="s">
        <v>45</v>
      </c>
      <c r="B44" s="4"/>
      <c r="C44" s="40" t="s">
        <v>46</v>
      </c>
      <c r="D44" s="2"/>
      <c r="E44" s="2"/>
      <c r="F44" s="66" t="s">
        <v>162</v>
      </c>
      <c r="G44" s="66" t="s">
        <v>162</v>
      </c>
      <c r="H44" s="66" t="s">
        <v>162</v>
      </c>
      <c r="I44" s="66" t="s">
        <v>162</v>
      </c>
      <c r="J44" s="20">
        <v>250.24207127916549</v>
      </c>
      <c r="K44" s="20">
        <v>234.31837939176978</v>
      </c>
      <c r="L44" s="20">
        <v>229.32252525745272</v>
      </c>
      <c r="M44" s="20">
        <v>249.53440022686769</v>
      </c>
      <c r="N44" s="20">
        <v>309.60963374442997</v>
      </c>
      <c r="O44" s="20">
        <v>371.50385434234778</v>
      </c>
      <c r="P44" s="20">
        <v>235.16591927801224</v>
      </c>
      <c r="Q44" s="20">
        <v>232.24225814818794</v>
      </c>
      <c r="R44" s="20">
        <v>293.17122538385911</v>
      </c>
      <c r="S44" s="20">
        <v>288.4420329006922</v>
      </c>
      <c r="T44" s="20">
        <v>277.51906114723039</v>
      </c>
      <c r="U44" s="20">
        <v>215.48629133755057</v>
      </c>
      <c r="V44" s="20">
        <v>209.75349509411552</v>
      </c>
      <c r="W44" s="20">
        <v>204.67005015437567</v>
      </c>
      <c r="X44" s="20">
        <v>198.61509198283696</v>
      </c>
    </row>
    <row r="45" spans="1:24" ht="15.75" x14ac:dyDescent="0.25">
      <c r="A45" s="4" t="s">
        <v>47</v>
      </c>
      <c r="B45" s="4"/>
      <c r="C45" s="40" t="s">
        <v>168</v>
      </c>
      <c r="D45" s="2"/>
      <c r="E45" s="2"/>
      <c r="F45" s="66" t="s">
        <v>162</v>
      </c>
      <c r="G45" s="66" t="s">
        <v>162</v>
      </c>
      <c r="H45" s="66" t="s">
        <v>162</v>
      </c>
      <c r="I45" s="66" t="s">
        <v>162</v>
      </c>
      <c r="J45" s="20">
        <v>340.29139841591757</v>
      </c>
      <c r="K45" s="20">
        <v>322.48280740415424</v>
      </c>
      <c r="L45" s="20">
        <v>319.33911752513046</v>
      </c>
      <c r="M45" s="20">
        <v>355.02578803545242</v>
      </c>
      <c r="N45" s="20">
        <v>449.11022844638842</v>
      </c>
      <c r="O45" s="20">
        <v>559.38559351841627</v>
      </c>
      <c r="P45" s="20">
        <v>345.34954858173467</v>
      </c>
      <c r="Q45" s="20">
        <v>345.85998344547215</v>
      </c>
      <c r="R45" s="20">
        <v>442.40199900081183</v>
      </c>
      <c r="S45" s="20">
        <v>436.86089331670701</v>
      </c>
      <c r="T45" s="20">
        <v>433.87080932361266</v>
      </c>
      <c r="U45" s="20">
        <v>329.07947196332083</v>
      </c>
      <c r="V45" s="20">
        <v>322.51137090329001</v>
      </c>
      <c r="W45" s="20">
        <v>316.07025244169307</v>
      </c>
      <c r="X45" s="20">
        <v>308.30088188591662</v>
      </c>
    </row>
    <row r="46" spans="1:24" ht="15.75" x14ac:dyDescent="0.25">
      <c r="A46" s="4" t="s">
        <v>48</v>
      </c>
      <c r="B46" s="4"/>
      <c r="C46" s="40" t="s">
        <v>169</v>
      </c>
      <c r="D46" s="2"/>
      <c r="E46" s="2"/>
      <c r="F46" s="66" t="s">
        <v>162</v>
      </c>
      <c r="G46" s="66" t="s">
        <v>162</v>
      </c>
      <c r="H46" s="66" t="s">
        <v>162</v>
      </c>
      <c r="I46" s="66" t="s">
        <v>162</v>
      </c>
      <c r="J46" s="20">
        <v>234.80974444829951</v>
      </c>
      <c r="K46" s="20">
        <v>223.47011579096153</v>
      </c>
      <c r="L46" s="20">
        <v>222.06477245818127</v>
      </c>
      <c r="M46" s="20">
        <v>247.84682405179046</v>
      </c>
      <c r="N46" s="20">
        <v>313.74977395403033</v>
      </c>
      <c r="O46" s="20">
        <v>388.20989493098756</v>
      </c>
      <c r="P46" s="20">
        <v>241.33953837626979</v>
      </c>
      <c r="Q46" s="20">
        <v>241.31760803592741</v>
      </c>
      <c r="R46" s="20">
        <v>308.98623688773665</v>
      </c>
      <c r="S46" s="20">
        <v>304.18159254596213</v>
      </c>
      <c r="T46" s="20">
        <v>302.3916153226545</v>
      </c>
      <c r="U46" s="20">
        <v>228.87261504267286</v>
      </c>
      <c r="V46" s="20">
        <v>224.49678419740638</v>
      </c>
      <c r="W46" s="20">
        <v>219.99745095958338</v>
      </c>
      <c r="X46" s="20">
        <v>214.90928775419542</v>
      </c>
    </row>
    <row r="47" spans="1:24" ht="15.75" x14ac:dyDescent="0.25">
      <c r="A47" s="10"/>
      <c r="B47" s="43"/>
      <c r="C47" s="2"/>
      <c r="D47" s="9"/>
      <c r="E47" s="9"/>
      <c r="F47" s="55" t="s">
        <v>162</v>
      </c>
      <c r="G47" s="55" t="s">
        <v>162</v>
      </c>
      <c r="H47" s="55" t="s">
        <v>162</v>
      </c>
      <c r="I47" s="55" t="s">
        <v>162</v>
      </c>
      <c r="J47" s="20" t="s">
        <v>162</v>
      </c>
      <c r="K47" s="20" t="s">
        <v>162</v>
      </c>
      <c r="L47" s="20" t="s">
        <v>162</v>
      </c>
      <c r="M47" s="20" t="s">
        <v>162</v>
      </c>
      <c r="N47" s="20" t="s">
        <v>162</v>
      </c>
      <c r="O47" s="20" t="s">
        <v>162</v>
      </c>
      <c r="P47" s="20" t="s">
        <v>162</v>
      </c>
      <c r="Q47" s="20" t="s">
        <v>162</v>
      </c>
      <c r="R47" s="20" t="s">
        <v>162</v>
      </c>
      <c r="S47" s="20" t="s">
        <v>162</v>
      </c>
      <c r="T47" s="20" t="s">
        <v>162</v>
      </c>
      <c r="U47" s="20" t="s">
        <v>162</v>
      </c>
      <c r="V47" s="20" t="s">
        <v>162</v>
      </c>
      <c r="W47" s="20" t="s">
        <v>162</v>
      </c>
      <c r="X47" s="20" t="s">
        <v>162</v>
      </c>
    </row>
    <row r="48" spans="1:24" ht="15.75" x14ac:dyDescent="0.25">
      <c r="A48" s="4">
        <v>924</v>
      </c>
      <c r="B48" s="1"/>
      <c r="C48" s="40" t="s">
        <v>49</v>
      </c>
      <c r="D48" s="2"/>
      <c r="E48" s="2"/>
      <c r="F48" s="56" t="s">
        <v>162</v>
      </c>
      <c r="G48" s="56" t="s">
        <v>162</v>
      </c>
      <c r="H48" s="56" t="s">
        <v>162</v>
      </c>
      <c r="I48" s="56" t="s">
        <v>162</v>
      </c>
      <c r="J48" s="20">
        <v>134.08099853093637</v>
      </c>
      <c r="K48" s="20">
        <v>127.23532024899971</v>
      </c>
      <c r="L48" s="20">
        <v>125.93832362892083</v>
      </c>
      <c r="M48" s="20">
        <v>138.83921916655231</v>
      </c>
      <c r="N48" s="20">
        <v>173.60224154350766</v>
      </c>
      <c r="O48" s="20">
        <v>210.88716291153429</v>
      </c>
      <c r="P48" s="20">
        <v>133.73050350914428</v>
      </c>
      <c r="Q48" s="20">
        <v>133.19627077416868</v>
      </c>
      <c r="R48" s="20">
        <v>169.44950178548078</v>
      </c>
      <c r="S48" s="20">
        <v>166.82287336649048</v>
      </c>
      <c r="T48" s="20">
        <v>163.33691692902218</v>
      </c>
      <c r="U48" s="20">
        <v>124.98759449519942</v>
      </c>
      <c r="V48" s="20">
        <v>122.13485679222008</v>
      </c>
      <c r="W48" s="20">
        <v>119.16404485828608</v>
      </c>
      <c r="X48" s="20">
        <v>116.15518089900834</v>
      </c>
    </row>
    <row r="49" spans="1:24" ht="15.75" x14ac:dyDescent="0.25">
      <c r="A49" s="4">
        <v>923</v>
      </c>
      <c r="B49" s="1"/>
      <c r="C49" s="40" t="s">
        <v>50</v>
      </c>
      <c r="D49" s="2"/>
      <c r="E49" s="2"/>
      <c r="F49" s="56" t="s">
        <v>162</v>
      </c>
      <c r="G49" s="56" t="s">
        <v>162</v>
      </c>
      <c r="H49" s="56" t="s">
        <v>162</v>
      </c>
      <c r="I49" s="56" t="s">
        <v>162</v>
      </c>
      <c r="J49" s="20">
        <v>219.95507874969519</v>
      </c>
      <c r="K49" s="20">
        <v>208.32780499241233</v>
      </c>
      <c r="L49" s="20">
        <v>205.72279480293145</v>
      </c>
      <c r="M49" s="20">
        <v>223.25443172079781</v>
      </c>
      <c r="N49" s="20">
        <v>277.44782080903468</v>
      </c>
      <c r="O49" s="20">
        <v>337.03581076936001</v>
      </c>
      <c r="P49" s="20">
        <v>213.7069600474268</v>
      </c>
      <c r="Q49" s="20">
        <v>212.97276765331802</v>
      </c>
      <c r="R49" s="20">
        <v>269.30016345761214</v>
      </c>
      <c r="S49" s="20">
        <v>266.69443030442619</v>
      </c>
      <c r="T49" s="20">
        <v>259.19557724723887</v>
      </c>
      <c r="U49" s="20">
        <v>199.8477568230002</v>
      </c>
      <c r="V49" s="20">
        <v>195.07592396943608</v>
      </c>
      <c r="W49" s="20">
        <v>190.46013323820267</v>
      </c>
      <c r="X49" s="20">
        <v>185.39505403650142</v>
      </c>
    </row>
    <row r="50" spans="1:24" ht="15.75" x14ac:dyDescent="0.25">
      <c r="A50" s="73"/>
      <c r="B50" s="73"/>
      <c r="C50" s="69" t="s">
        <v>51</v>
      </c>
      <c r="D50" s="69"/>
      <c r="E50" s="69"/>
      <c r="F50" s="70"/>
      <c r="G50" s="70"/>
      <c r="H50" s="70"/>
      <c r="I50" s="70"/>
      <c r="J50" s="71"/>
      <c r="K50" s="71"/>
      <c r="L50" s="71"/>
      <c r="M50" s="71"/>
      <c r="N50" s="71"/>
      <c r="O50" s="71"/>
      <c r="P50" s="71"/>
      <c r="Q50" s="71"/>
      <c r="R50" s="71"/>
      <c r="S50" s="71"/>
      <c r="T50" s="71"/>
      <c r="U50" s="71"/>
      <c r="V50" s="71"/>
      <c r="W50" s="71"/>
      <c r="X50" s="71"/>
    </row>
  </sheetData>
  <conditionalFormatting sqref="F6:V6">
    <cfRule type="cellIs" dxfId="11" priority="12" stopIfTrue="1" operator="equal">
      <formula>TRUE</formula>
    </cfRule>
    <cfRule type="cellIs" dxfId="10" priority="13" stopIfTrue="1" operator="equal">
      <formula>FALSE</formula>
    </cfRule>
  </conditionalFormatting>
  <conditionalFormatting sqref="L4:X4">
    <cfRule type="cellIs" dxfId="9" priority="16" stopIfTrue="1" operator="equal">
      <formula>TRUE</formula>
    </cfRule>
    <cfRule type="cellIs" dxfId="8" priority="17" stopIfTrue="1" operator="notEqual">
      <formula>TRUE</formula>
    </cfRule>
  </conditionalFormatting>
  <conditionalFormatting sqref="F2:X2">
    <cfRule type="cellIs" dxfId="7" priority="18" stopIfTrue="1" operator="equal">
      <formula>FALSE</formula>
    </cfRule>
  </conditionalFormatting>
  <conditionalFormatting sqref="W6:X6">
    <cfRule type="cellIs" dxfId="6" priority="10" stopIfTrue="1" operator="equal">
      <formula>TRUE</formula>
    </cfRule>
    <cfRule type="cellIs" dxfId="5" priority="11" stopIfTrue="1" operator="equal">
      <formula>FALSE</formula>
    </cfRule>
  </conditionalFormatting>
  <conditionalFormatting sqref="L29:X29">
    <cfRule type="cellIs" dxfId="4" priority="7" stopIfTrue="1" operator="equal">
      <formula>TRUE</formula>
    </cfRule>
    <cfRule type="cellIs" dxfId="3" priority="8" stopIfTrue="1" operator="notEqual">
      <formula>TRUE</formula>
    </cfRule>
  </conditionalFormatting>
  <conditionalFormatting sqref="F27:X27">
    <cfRule type="cellIs" dxfId="2" priority="9" stopIfTrue="1" operator="equal">
      <formula>FALSE</formula>
    </cfRule>
  </conditionalFormatting>
  <conditionalFormatting sqref="F31:X31">
    <cfRule type="cellIs" dxfId="1" priority="1" stopIfTrue="1" operator="equal">
      <formula>TRUE</formula>
    </cfRule>
    <cfRule type="cellIs" dxfId="0" priority="2" stopIfTrue="1" operator="equal">
      <formula>FALSE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0"/>
  <sheetViews>
    <sheetView zoomScale="70" zoomScaleNormal="70" workbookViewId="0">
      <selection activeCell="B3" sqref="B3"/>
    </sheetView>
  </sheetViews>
  <sheetFormatPr defaultColWidth="11.6640625" defaultRowHeight="15" x14ac:dyDescent="0.2"/>
  <cols>
    <col min="1" max="4" width="11.6640625" style="30"/>
    <col min="5" max="5" width="2.77734375" style="30" customWidth="1"/>
    <col min="6" max="6" width="4.88671875" style="30" customWidth="1"/>
    <col min="7" max="9" width="11.6640625" style="30"/>
    <col min="10" max="10" width="15.33203125" style="30" bestFit="1" customWidth="1"/>
    <col min="11" max="11" width="11.6640625" style="30" customWidth="1"/>
    <col min="12" max="12" width="11.6640625" style="30" hidden="1" customWidth="1"/>
    <col min="13" max="17" width="11.6640625" style="30"/>
    <col min="18" max="18" width="12.77734375" style="30" customWidth="1"/>
    <col min="19" max="19" width="11.6640625" style="30" hidden="1" customWidth="1"/>
    <col min="20" max="27" width="11.6640625" style="30"/>
    <col min="28" max="28" width="11.6640625" style="30" customWidth="1"/>
    <col min="29" max="29" width="12.6640625" style="30" customWidth="1"/>
    <col min="30" max="30" width="11.6640625" style="30" customWidth="1"/>
    <col min="31" max="32" width="11.6640625" style="30" hidden="1" customWidth="1"/>
    <col min="33" max="33" width="13.44140625" style="30" hidden="1" customWidth="1"/>
    <col min="34" max="37" width="11.6640625" style="30"/>
    <col min="38" max="44" width="11.6640625" style="30" hidden="1" customWidth="1"/>
    <col min="45" max="16384" width="11.6640625" style="30"/>
  </cols>
  <sheetData>
    <row r="1" spans="1:48" s="2" customFormat="1" ht="24" customHeight="1" x14ac:dyDescent="0.25">
      <c r="A1" s="1" t="s">
        <v>143</v>
      </c>
      <c r="B1" s="1"/>
      <c r="G1" s="4"/>
    </row>
    <row r="2" spans="1:48" s="80" customFormat="1" ht="28.5" customHeight="1" x14ac:dyDescent="0.25">
      <c r="A2" s="79" t="s">
        <v>2</v>
      </c>
      <c r="B2" s="8"/>
      <c r="C2" s="26"/>
      <c r="D2" s="26"/>
      <c r="E2" s="26"/>
      <c r="F2" s="26"/>
      <c r="G2" s="94"/>
      <c r="U2" s="170"/>
    </row>
    <row r="3" spans="1:48" s="5" customFormat="1" ht="63" x14ac:dyDescent="0.2">
      <c r="A3" s="12" t="s">
        <v>3</v>
      </c>
      <c r="B3" s="13"/>
      <c r="C3" s="13" t="s">
        <v>4</v>
      </c>
      <c r="D3" s="13"/>
      <c r="E3" s="13"/>
      <c r="F3" s="13"/>
      <c r="G3" s="13"/>
      <c r="H3" s="14" t="s">
        <v>5</v>
      </c>
      <c r="I3" s="15" t="s">
        <v>6</v>
      </c>
      <c r="J3" s="15" t="s">
        <v>7</v>
      </c>
      <c r="K3" s="15" t="s">
        <v>8</v>
      </c>
      <c r="L3" s="15"/>
      <c r="M3" s="15" t="s">
        <v>9</v>
      </c>
      <c r="N3" s="15" t="s">
        <v>10</v>
      </c>
      <c r="O3" s="16" t="s">
        <v>11</v>
      </c>
      <c r="P3" s="16" t="s">
        <v>12</v>
      </c>
      <c r="Q3" s="16" t="s">
        <v>13</v>
      </c>
      <c r="R3" s="15" t="s">
        <v>14</v>
      </c>
      <c r="S3" s="16"/>
      <c r="T3" s="15" t="s">
        <v>16</v>
      </c>
      <c r="U3" s="15" t="s">
        <v>17</v>
      </c>
      <c r="V3" s="15" t="s">
        <v>18</v>
      </c>
      <c r="W3" s="16" t="s">
        <v>52</v>
      </c>
      <c r="X3" s="16" t="s">
        <v>19</v>
      </c>
      <c r="Y3" s="16" t="s">
        <v>20</v>
      </c>
      <c r="Z3" s="16" t="s">
        <v>21</v>
      </c>
      <c r="AA3" s="16" t="s">
        <v>22</v>
      </c>
      <c r="AB3" s="15" t="s">
        <v>160</v>
      </c>
      <c r="AC3" s="15" t="s">
        <v>24</v>
      </c>
      <c r="AD3" s="15" t="s">
        <v>25</v>
      </c>
      <c r="AE3" s="15"/>
      <c r="AF3" s="15"/>
      <c r="AG3" s="15"/>
      <c r="AH3" s="15" t="s">
        <v>28</v>
      </c>
      <c r="AI3" s="16" t="s">
        <v>12</v>
      </c>
      <c r="AJ3" s="16" t="s">
        <v>13</v>
      </c>
      <c r="AK3" s="15" t="s">
        <v>29</v>
      </c>
      <c r="AL3" s="15"/>
      <c r="AM3" s="15"/>
      <c r="AN3" s="15"/>
      <c r="AO3" s="15"/>
      <c r="AP3" s="15"/>
      <c r="AQ3" s="15"/>
      <c r="AR3" s="15"/>
      <c r="AS3" s="15" t="s">
        <v>31</v>
      </c>
    </row>
    <row r="4" spans="1:48" s="5" customFormat="1" ht="15.75" x14ac:dyDescent="0.25">
      <c r="A4" s="35"/>
      <c r="B4" s="35"/>
      <c r="C4" s="35"/>
      <c r="D4" s="35"/>
      <c r="E4" s="35"/>
      <c r="F4" s="35"/>
      <c r="G4" s="35"/>
      <c r="H4" s="158"/>
      <c r="I4" s="52"/>
      <c r="J4" s="52"/>
      <c r="K4" s="52"/>
      <c r="L4" s="52"/>
      <c r="M4" s="52"/>
      <c r="N4" s="52"/>
      <c r="O4" s="52"/>
      <c r="P4" s="52"/>
      <c r="Q4" s="52"/>
      <c r="R4" s="52"/>
      <c r="S4" s="52"/>
      <c r="T4" s="52"/>
      <c r="U4" s="52"/>
      <c r="V4" s="52"/>
      <c r="W4" s="52"/>
      <c r="X4" s="52"/>
      <c r="Y4" s="52"/>
      <c r="Z4" s="52"/>
      <c r="AA4" s="52"/>
      <c r="AB4" s="20"/>
      <c r="AC4" s="52"/>
      <c r="AD4" s="52"/>
      <c r="AE4" s="52"/>
      <c r="AF4" s="52"/>
      <c r="AG4" s="52"/>
      <c r="AH4" s="52"/>
      <c r="AI4" s="52"/>
      <c r="AJ4" s="52"/>
      <c r="AK4" s="52"/>
      <c r="AL4" s="52"/>
      <c r="AM4" s="52"/>
      <c r="AN4" s="52"/>
      <c r="AO4" s="52"/>
      <c r="AP4" s="52"/>
      <c r="AQ4" s="52"/>
      <c r="AR4" s="52"/>
      <c r="AS4" s="52"/>
    </row>
    <row r="5" spans="1:48" s="5" customFormat="1" ht="15.75" customHeight="1" x14ac:dyDescent="0.25">
      <c r="A5" s="17">
        <v>925</v>
      </c>
      <c r="B5" s="17"/>
      <c r="C5" s="18" t="s">
        <v>32</v>
      </c>
      <c r="D5" s="18"/>
      <c r="E5" s="18"/>
      <c r="F5" s="18"/>
      <c r="G5" s="18"/>
      <c r="H5" s="19">
        <f t="shared" ref="H5:H26" si="0">IF(SUM(I5:N5,R5:V5,AB5:AH5,AK5:AS5)=0,"",SUM(I5:N5,R5:V5,AB5:AH5,AK5:AS5))</f>
        <v>99436.503306056038</v>
      </c>
      <c r="I5" s="20">
        <f>I11+I23+I24+I7</f>
        <v>3250.6787885787198</v>
      </c>
      <c r="J5" s="20">
        <f>J11+J23+J24+J7</f>
        <v>1087.4146320899997</v>
      </c>
      <c r="K5" s="20">
        <v>993.10800000000006</v>
      </c>
      <c r="L5" s="20"/>
      <c r="M5" s="20">
        <f t="shared" ref="M5:R5" si="1">M11+M23+M24+M7</f>
        <v>2836.9688480000004</v>
      </c>
      <c r="N5" s="20">
        <f t="shared" si="1"/>
        <v>7051.9688886240456</v>
      </c>
      <c r="O5" s="20">
        <f t="shared" si="1"/>
        <v>762.2300000000007</v>
      </c>
      <c r="P5" s="20">
        <f t="shared" si="1"/>
        <v>4105.2438886240425</v>
      </c>
      <c r="Q5" s="20">
        <f t="shared" si="1"/>
        <v>2184.4949999999994</v>
      </c>
      <c r="R5" s="20">
        <f t="shared" si="1"/>
        <v>13.107519600000002</v>
      </c>
      <c r="S5" s="20"/>
      <c r="T5" s="20">
        <f t="shared" ref="T5:AA5" si="2">T11+T23+T24+T7</f>
        <v>12672.020415999999</v>
      </c>
      <c r="U5" s="20">
        <f t="shared" si="2"/>
        <v>6757.9545089520034</v>
      </c>
      <c r="V5" s="20">
        <f t="shared" si="2"/>
        <v>14267.583351310546</v>
      </c>
      <c r="W5" s="20">
        <f t="shared" si="2"/>
        <v>4326.6696378971765</v>
      </c>
      <c r="X5" s="20">
        <f t="shared" si="2"/>
        <v>4550.8799907039584</v>
      </c>
      <c r="Y5" s="20">
        <f t="shared" si="2"/>
        <v>4788.8082001820831</v>
      </c>
      <c r="Z5" s="20">
        <f t="shared" si="2"/>
        <v>292.00557556425969</v>
      </c>
      <c r="AA5" s="20">
        <f t="shared" si="2"/>
        <v>309.21994696306729</v>
      </c>
      <c r="AB5" s="20">
        <v>782.50758261258773</v>
      </c>
      <c r="AC5" s="20">
        <f>AC11+AC23+AC24+AC7</f>
        <v>2624.1158686899994</v>
      </c>
      <c r="AD5" s="20">
        <v>68.73589613</v>
      </c>
      <c r="AE5" s="20"/>
      <c r="AF5" s="20"/>
      <c r="AG5" s="20"/>
      <c r="AH5" s="20">
        <f>AH11+AH23+AH24+AH7</f>
        <v>957.64443993986276</v>
      </c>
      <c r="AI5" s="20">
        <f>AI11+AI23+AI24+AI7</f>
        <v>794.99319101826813</v>
      </c>
      <c r="AJ5" s="20">
        <f>AJ11+AJ23+AJ24+AJ7</f>
        <v>162.65124892159449</v>
      </c>
      <c r="AK5" s="20">
        <f>AK11+AK23+AK24+AK7</f>
        <v>44367.258565528267</v>
      </c>
      <c r="AL5" s="20"/>
      <c r="AM5" s="20"/>
      <c r="AN5" s="20"/>
      <c r="AO5" s="20"/>
      <c r="AP5" s="20"/>
      <c r="AQ5" s="20"/>
      <c r="AR5" s="20"/>
      <c r="AS5" s="20">
        <f>AS11+AS23+AS24+AS7</f>
        <v>1705.4359999999999</v>
      </c>
      <c r="AT5" s="20"/>
    </row>
    <row r="6" spans="1:48" s="5" customFormat="1" ht="15.75" customHeight="1" x14ac:dyDescent="0.25">
      <c r="A6" s="17"/>
      <c r="B6" s="17"/>
      <c r="C6" s="18"/>
      <c r="D6" s="18"/>
      <c r="E6" s="18"/>
      <c r="F6" s="18"/>
      <c r="G6" s="18"/>
      <c r="H6" s="160" t="str">
        <f t="shared" si="0"/>
        <v/>
      </c>
      <c r="I6" s="56"/>
      <c r="J6" s="20"/>
      <c r="K6" s="20"/>
      <c r="L6" s="20"/>
      <c r="M6" s="20"/>
      <c r="N6" s="20"/>
      <c r="O6" s="20"/>
      <c r="P6" s="20"/>
      <c r="Q6" s="20"/>
      <c r="R6" s="20"/>
      <c r="S6" s="20"/>
      <c r="T6" s="20"/>
      <c r="U6" s="20"/>
      <c r="V6" s="20"/>
      <c r="W6" s="20"/>
      <c r="X6" s="20"/>
      <c r="Y6" s="20"/>
      <c r="Z6" s="20"/>
      <c r="AA6" s="20"/>
      <c r="AB6" s="23"/>
      <c r="AC6" s="20"/>
      <c r="AD6" s="20"/>
      <c r="AE6" s="20"/>
      <c r="AF6" s="20"/>
      <c r="AG6" s="20"/>
      <c r="AH6" s="20"/>
      <c r="AI6" s="20"/>
      <c r="AJ6" s="20"/>
      <c r="AK6" s="20"/>
      <c r="AL6" s="20"/>
      <c r="AM6" s="20"/>
      <c r="AN6" s="20"/>
      <c r="AO6" s="20"/>
      <c r="AP6" s="20"/>
      <c r="AQ6" s="20"/>
      <c r="AR6" s="20"/>
      <c r="AS6" s="171"/>
      <c r="AT6" s="20"/>
    </row>
    <row r="7" spans="1:48" s="5" customFormat="1" ht="15.75" x14ac:dyDescent="0.25">
      <c r="A7" s="4"/>
      <c r="B7" s="4"/>
      <c r="C7" s="2" t="s">
        <v>33</v>
      </c>
      <c r="D7" s="2"/>
      <c r="E7" s="2"/>
      <c r="F7" s="2"/>
      <c r="G7" s="2"/>
      <c r="H7" s="34">
        <f t="shared" si="0"/>
        <v>1712.8895254395661</v>
      </c>
      <c r="I7" s="23">
        <v>0.98050926263664173</v>
      </c>
      <c r="J7" s="23">
        <v>28.406946050688902</v>
      </c>
      <c r="K7" s="23">
        <v>2.1977966900388161E-2</v>
      </c>
      <c r="L7" s="23"/>
      <c r="M7" s="23">
        <v>0</v>
      </c>
      <c r="N7" s="23">
        <v>5.5841033835949645</v>
      </c>
      <c r="O7" s="23">
        <v>0.69664105497198114</v>
      </c>
      <c r="P7" s="23">
        <v>2.7673927930357447</v>
      </c>
      <c r="Q7" s="23">
        <v>2.1200695355872385</v>
      </c>
      <c r="R7" s="23">
        <v>0</v>
      </c>
      <c r="S7" s="23"/>
      <c r="T7" s="23">
        <v>0</v>
      </c>
      <c r="U7" s="162">
        <v>37.738821132789667</v>
      </c>
      <c r="V7" s="23">
        <v>1.5319591366554866</v>
      </c>
      <c r="W7" s="23">
        <v>0.44103717985199203</v>
      </c>
      <c r="X7" s="23">
        <v>0.42366642954147526</v>
      </c>
      <c r="Y7" s="23">
        <v>0.55248746414918004</v>
      </c>
      <c r="Z7" s="23">
        <v>0</v>
      </c>
      <c r="AA7" s="23">
        <v>0.11476806311283926</v>
      </c>
      <c r="AB7" s="20">
        <v>13.048991239095871</v>
      </c>
      <c r="AC7" s="23">
        <v>0.21398560299188518</v>
      </c>
      <c r="AD7" s="23">
        <v>0</v>
      </c>
      <c r="AE7" s="23"/>
      <c r="AF7" s="23"/>
      <c r="AG7" s="23"/>
      <c r="AH7" s="162">
        <v>1.6764872412633873</v>
      </c>
      <c r="AI7" s="162">
        <v>1.3985922192071558</v>
      </c>
      <c r="AJ7" s="162">
        <v>0.27789502205623151</v>
      </c>
      <c r="AK7" s="23">
        <v>1622.685744422949</v>
      </c>
      <c r="AL7" s="23"/>
      <c r="AM7" s="23"/>
      <c r="AN7" s="23"/>
      <c r="AO7" s="23"/>
      <c r="AP7" s="23"/>
      <c r="AQ7" s="23"/>
      <c r="AR7" s="23"/>
      <c r="AS7" s="23">
        <v>1</v>
      </c>
      <c r="AT7" s="23"/>
      <c r="AU7" s="172"/>
      <c r="AV7" s="172"/>
    </row>
    <row r="8" spans="1:48" s="5" customFormat="1" ht="15.75" customHeight="1" x14ac:dyDescent="0.25">
      <c r="A8" s="25"/>
      <c r="B8" s="25"/>
      <c r="C8" s="18"/>
      <c r="D8" s="26"/>
      <c r="E8" s="26"/>
      <c r="F8" s="26"/>
      <c r="G8" s="26"/>
      <c r="H8" s="19" t="str">
        <f t="shared" si="0"/>
        <v/>
      </c>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row>
    <row r="9" spans="1:48" s="5" customFormat="1" ht="15.75" customHeight="1" x14ac:dyDescent="0.25">
      <c r="A9" s="17">
        <v>941</v>
      </c>
      <c r="B9" s="17"/>
      <c r="C9" s="18" t="s">
        <v>34</v>
      </c>
      <c r="D9" s="18"/>
      <c r="E9" s="18"/>
      <c r="F9" s="18"/>
      <c r="G9" s="18"/>
      <c r="H9" s="19">
        <f t="shared" si="0"/>
        <v>88116.675745636036</v>
      </c>
      <c r="I9" s="20">
        <f>I11+I23</f>
        <v>2930.2488024084937</v>
      </c>
      <c r="J9" s="20">
        <f>J11+J23</f>
        <v>945.95779320722522</v>
      </c>
      <c r="K9" s="20">
        <v>896.81089847856219</v>
      </c>
      <c r="L9" s="20"/>
      <c r="M9" s="20">
        <f t="shared" ref="M9:R9" si="3">M11+M23</f>
        <v>2515.3811400000004</v>
      </c>
      <c r="N9" s="20">
        <f t="shared" si="3"/>
        <v>6250.6019982552298</v>
      </c>
      <c r="O9" s="20">
        <f t="shared" si="3"/>
        <v>689.57063317349503</v>
      </c>
      <c r="P9" s="20">
        <f t="shared" si="3"/>
        <v>3638.9246437023535</v>
      </c>
      <c r="Q9" s="20">
        <f t="shared" si="3"/>
        <v>1922.106721379379</v>
      </c>
      <c r="R9" s="20">
        <f t="shared" si="3"/>
        <v>11.478285840000002</v>
      </c>
      <c r="S9" s="20"/>
      <c r="T9" s="20">
        <f t="shared" ref="T9:AA9" si="4">T11+T23</f>
        <v>11428.753189999999</v>
      </c>
      <c r="U9" s="20">
        <f t="shared" si="4"/>
        <v>5884.5979815044648</v>
      </c>
      <c r="V9" s="20">
        <f t="shared" si="4"/>
        <v>12862.462118198724</v>
      </c>
      <c r="W9" s="20">
        <f t="shared" si="4"/>
        <v>3905.398243512142</v>
      </c>
      <c r="X9" s="20">
        <f t="shared" si="4"/>
        <v>4041.0591761770274</v>
      </c>
      <c r="Y9" s="20">
        <f t="shared" si="4"/>
        <v>4375.5376313273073</v>
      </c>
      <c r="Z9" s="20">
        <f t="shared" si="4"/>
        <v>262.53960898902739</v>
      </c>
      <c r="AA9" s="20">
        <f t="shared" si="4"/>
        <v>277.92745819321851</v>
      </c>
      <c r="AB9" s="20">
        <v>687.35487047440517</v>
      </c>
      <c r="AC9" s="20">
        <f>AC11+AC23</f>
        <v>2341.3846914091391</v>
      </c>
      <c r="AD9" s="20">
        <v>63.361025794559922</v>
      </c>
      <c r="AE9" s="20"/>
      <c r="AF9" s="20"/>
      <c r="AG9" s="20"/>
      <c r="AH9" s="20">
        <f>AH11+AH23</f>
        <v>850.060537618127</v>
      </c>
      <c r="AI9" s="20">
        <f>AI11+AI23</f>
        <v>706.11028172519275</v>
      </c>
      <c r="AJ9" s="20">
        <f>AJ11+AJ23</f>
        <v>143.95025589293422</v>
      </c>
      <c r="AK9" s="20">
        <f>AK11+AK23</f>
        <v>38897.736316177754</v>
      </c>
      <c r="AL9" s="20"/>
      <c r="AM9" s="20"/>
      <c r="AN9" s="20"/>
      <c r="AO9" s="20"/>
      <c r="AP9" s="20"/>
      <c r="AQ9" s="20"/>
      <c r="AR9" s="20"/>
      <c r="AS9" s="20">
        <f>AS11+AS23</f>
        <v>1550.4860962693547</v>
      </c>
      <c r="AT9" s="20"/>
    </row>
    <row r="10" spans="1:48" s="5" customFormat="1" ht="15.75" customHeight="1" x14ac:dyDescent="0.25">
      <c r="A10" s="25"/>
      <c r="B10" s="25"/>
      <c r="C10" s="26"/>
      <c r="D10" s="26"/>
      <c r="E10" s="26"/>
      <c r="F10" s="26"/>
      <c r="G10" s="26"/>
      <c r="H10" s="19" t="str">
        <f t="shared" si="0"/>
        <v/>
      </c>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t="s">
        <v>161</v>
      </c>
      <c r="AL10" s="20"/>
      <c r="AM10" s="20"/>
      <c r="AN10" s="20"/>
      <c r="AO10" s="20"/>
      <c r="AP10" s="20"/>
      <c r="AQ10" s="20"/>
      <c r="AR10" s="20"/>
      <c r="AS10" s="20"/>
      <c r="AT10" s="20"/>
    </row>
    <row r="11" spans="1:48" s="5" customFormat="1" ht="15.75" x14ac:dyDescent="0.25">
      <c r="A11" s="17">
        <v>921</v>
      </c>
      <c r="B11" s="17"/>
      <c r="C11" s="17" t="s">
        <v>35</v>
      </c>
      <c r="D11" s="18"/>
      <c r="E11" s="18"/>
      <c r="F11" s="18"/>
      <c r="G11" s="18"/>
      <c r="H11" s="19">
        <f t="shared" si="0"/>
        <v>82320.558720468791</v>
      </c>
      <c r="I11" s="20">
        <f>SUM(I13:I21)</f>
        <v>2675.8686225950669</v>
      </c>
      <c r="J11" s="20">
        <f>SUM(J13:J21)</f>
        <v>888.04867959888088</v>
      </c>
      <c r="K11" s="20">
        <v>825.82781204798971</v>
      </c>
      <c r="L11" s="20"/>
      <c r="M11" s="20">
        <f t="shared" ref="M11:R11" si="5">SUM(M13:M21)</f>
        <v>2384.3854340000003</v>
      </c>
      <c r="N11" s="20">
        <f t="shared" si="5"/>
        <v>5663.2540048346955</v>
      </c>
      <c r="O11" s="20">
        <f t="shared" si="5"/>
        <v>642.27503182973658</v>
      </c>
      <c r="P11" s="20">
        <f t="shared" si="5"/>
        <v>3310.7783079950282</v>
      </c>
      <c r="Q11" s="20">
        <f t="shared" si="5"/>
        <v>1710.2006650099288</v>
      </c>
      <c r="R11" s="20">
        <f t="shared" si="5"/>
        <v>10.912430840000001</v>
      </c>
      <c r="S11" s="20"/>
      <c r="T11" s="20">
        <f t="shared" ref="T11:AA11" si="6">SUM(T13:T21)</f>
        <v>10855.421602</v>
      </c>
      <c r="U11" s="20">
        <f t="shared" si="6"/>
        <v>5256.7033274129335</v>
      </c>
      <c r="V11" s="20">
        <f t="shared" si="6"/>
        <v>12033.427781494209</v>
      </c>
      <c r="W11" s="20">
        <f t="shared" si="6"/>
        <v>3664.2228956734421</v>
      </c>
      <c r="X11" s="20">
        <f t="shared" si="6"/>
        <v>3740.8624659098978</v>
      </c>
      <c r="Y11" s="20">
        <f t="shared" si="6"/>
        <v>4121.8577182172176</v>
      </c>
      <c r="Z11" s="20">
        <f t="shared" si="6"/>
        <v>242.59171234201023</v>
      </c>
      <c r="AA11" s="20">
        <f t="shared" si="6"/>
        <v>263.89298935164044</v>
      </c>
      <c r="AB11" s="20">
        <v>623.02430478138683</v>
      </c>
      <c r="AC11" s="20">
        <f>SUM(AC13:AC21)</f>
        <v>2210.3537736985281</v>
      </c>
      <c r="AD11" s="20">
        <v>60.632070624812521</v>
      </c>
      <c r="AE11" s="20"/>
      <c r="AF11" s="20"/>
      <c r="AG11" s="20"/>
      <c r="AH11" s="20">
        <f>SUM(AH13:AH21)</f>
        <v>785.49722877114129</v>
      </c>
      <c r="AI11" s="20">
        <f>SUM(AI13:AI21)</f>
        <v>655.41355586296527</v>
      </c>
      <c r="AJ11" s="20">
        <f>SUM(AJ13:AJ21)</f>
        <v>130.08367290817603</v>
      </c>
      <c r="AK11" s="20">
        <f>SUM(AK13:AK21)</f>
        <v>36590.959812653455</v>
      </c>
      <c r="AL11" s="20"/>
      <c r="AM11" s="20"/>
      <c r="AN11" s="20"/>
      <c r="AO11" s="20"/>
      <c r="AP11" s="20"/>
      <c r="AQ11" s="20"/>
      <c r="AR11" s="20"/>
      <c r="AS11" s="20">
        <f>SUM(AS13:AS21)</f>
        <v>1456.2418351156805</v>
      </c>
      <c r="AT11" s="20"/>
    </row>
    <row r="12" spans="1:48" s="5" customFormat="1" ht="15.75" customHeight="1" x14ac:dyDescent="0.25">
      <c r="A12" s="29"/>
      <c r="B12" s="29"/>
      <c r="C12" s="29"/>
      <c r="D12" s="30"/>
      <c r="E12" s="30"/>
      <c r="F12" s="30"/>
      <c r="G12" s="30"/>
      <c r="H12" s="19" t="str">
        <f t="shared" si="0"/>
        <v/>
      </c>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t="s">
        <v>161</v>
      </c>
      <c r="AL12" s="20"/>
      <c r="AM12" s="20"/>
      <c r="AN12" s="20"/>
      <c r="AO12" s="20"/>
      <c r="AP12" s="20"/>
      <c r="AQ12" s="20"/>
      <c r="AR12" s="20"/>
      <c r="AS12" s="20"/>
      <c r="AT12" s="20"/>
    </row>
    <row r="13" spans="1:48" s="5" customFormat="1" ht="15.75" x14ac:dyDescent="0.25">
      <c r="A13" s="4" t="s">
        <v>36</v>
      </c>
      <c r="B13" s="4"/>
      <c r="C13" s="2" t="s">
        <v>164</v>
      </c>
      <c r="D13" s="2"/>
      <c r="E13" s="2"/>
      <c r="F13" s="2"/>
      <c r="G13" s="2"/>
      <c r="H13" s="19">
        <f t="shared" si="0"/>
        <v>5090.9748361598913</v>
      </c>
      <c r="I13" s="20">
        <v>158.38740925875618</v>
      </c>
      <c r="J13" s="20">
        <v>50.357496838144471</v>
      </c>
      <c r="K13" s="20">
        <v>62.966104223315938</v>
      </c>
      <c r="L13" s="20"/>
      <c r="M13" s="20">
        <v>170.87311799999998</v>
      </c>
      <c r="N13" s="20">
        <v>428.36505157985511</v>
      </c>
      <c r="O13" s="20">
        <v>40.342209258545637</v>
      </c>
      <c r="P13" s="20">
        <v>242.46957670237424</v>
      </c>
      <c r="Q13" s="20">
        <v>145.55326561893523</v>
      </c>
      <c r="R13" s="20">
        <v>0.27664200000000005</v>
      </c>
      <c r="S13" s="20"/>
      <c r="T13" s="20">
        <v>620.62848800000006</v>
      </c>
      <c r="U13" s="20">
        <v>511.17885516265824</v>
      </c>
      <c r="V13" s="20">
        <v>775.49074718975453</v>
      </c>
      <c r="W13" s="20">
        <v>225.31265128278312</v>
      </c>
      <c r="X13" s="20">
        <v>272.67029521378964</v>
      </c>
      <c r="Y13" s="20">
        <v>242.34513123890414</v>
      </c>
      <c r="Z13" s="20">
        <v>20.607515023043149</v>
      </c>
      <c r="AA13" s="20">
        <v>14.555154431234401</v>
      </c>
      <c r="AB13" s="20">
        <v>78.479236876998172</v>
      </c>
      <c r="AC13" s="20">
        <v>162.87660716110116</v>
      </c>
      <c r="AD13" s="20">
        <v>3.0135591252500533</v>
      </c>
      <c r="AE13" s="20"/>
      <c r="AF13" s="20"/>
      <c r="AG13" s="20"/>
      <c r="AH13" s="20">
        <v>53.439566744771092</v>
      </c>
      <c r="AI13" s="20">
        <v>43.2066522176614</v>
      </c>
      <c r="AJ13" s="20">
        <v>10.232914527109685</v>
      </c>
      <c r="AK13" s="20">
        <v>1936.2461539278418</v>
      </c>
      <c r="AL13" s="20"/>
      <c r="AM13" s="20"/>
      <c r="AN13" s="20"/>
      <c r="AO13" s="20"/>
      <c r="AP13" s="20"/>
      <c r="AQ13" s="20"/>
      <c r="AR13" s="20"/>
      <c r="AS13" s="20">
        <v>78.395800071444569</v>
      </c>
      <c r="AT13" s="20"/>
    </row>
    <row r="14" spans="1:48" s="5" customFormat="1" ht="15.75" x14ac:dyDescent="0.25">
      <c r="A14" s="4" t="s">
        <v>37</v>
      </c>
      <c r="B14" s="4"/>
      <c r="C14" s="2" t="s">
        <v>166</v>
      </c>
      <c r="D14" s="2"/>
      <c r="E14" s="2"/>
      <c r="F14" s="2"/>
      <c r="G14" s="2"/>
      <c r="H14" s="19">
        <f t="shared" si="0"/>
        <v>12872.897146643683</v>
      </c>
      <c r="I14" s="20">
        <v>441.64697189400806</v>
      </c>
      <c r="J14" s="20">
        <v>135.02051602432235</v>
      </c>
      <c r="K14" s="20">
        <v>147.4257353758351</v>
      </c>
      <c r="L14" s="20"/>
      <c r="M14" s="20">
        <v>401.19034899999997</v>
      </c>
      <c r="N14" s="20">
        <v>1128.546982507786</v>
      </c>
      <c r="O14" s="20">
        <v>95.807231811569608</v>
      </c>
      <c r="P14" s="20">
        <v>650.05656438538097</v>
      </c>
      <c r="Q14" s="20">
        <v>382.68318631083514</v>
      </c>
      <c r="R14" s="20">
        <v>1.221015</v>
      </c>
      <c r="S14" s="20"/>
      <c r="T14" s="20">
        <v>1582.7320299999999</v>
      </c>
      <c r="U14" s="20">
        <v>1109.8322251861389</v>
      </c>
      <c r="V14" s="20">
        <v>2056.2442122715665</v>
      </c>
      <c r="W14" s="20">
        <v>583.6861480567577</v>
      </c>
      <c r="X14" s="20">
        <v>736.76482033621039</v>
      </c>
      <c r="Y14" s="20">
        <v>651.78460200052189</v>
      </c>
      <c r="Z14" s="20">
        <v>44.584445866724153</v>
      </c>
      <c r="AA14" s="20">
        <v>39.42419601135245</v>
      </c>
      <c r="AB14" s="20">
        <v>112.74048461314317</v>
      </c>
      <c r="AC14" s="20">
        <v>324.88911212016296</v>
      </c>
      <c r="AD14" s="20">
        <v>6.5964145556703109</v>
      </c>
      <c r="AE14" s="20"/>
      <c r="AF14" s="20"/>
      <c r="AG14" s="20"/>
      <c r="AH14" s="20">
        <v>132.82258822709395</v>
      </c>
      <c r="AI14" s="20">
        <v>108.81394162457337</v>
      </c>
      <c r="AJ14" s="20">
        <v>24.008646602520599</v>
      </c>
      <c r="AK14" s="20">
        <v>5087.669036931622</v>
      </c>
      <c r="AL14" s="20"/>
      <c r="AM14" s="20"/>
      <c r="AN14" s="20"/>
      <c r="AO14" s="20"/>
      <c r="AP14" s="20"/>
      <c r="AQ14" s="20"/>
      <c r="AR14" s="20"/>
      <c r="AS14" s="20">
        <v>204.3194729363336</v>
      </c>
      <c r="AT14" s="20"/>
    </row>
    <row r="15" spans="1:48" s="5" customFormat="1" ht="15.75" x14ac:dyDescent="0.25">
      <c r="A15" s="4" t="s">
        <v>38</v>
      </c>
      <c r="B15" s="4"/>
      <c r="C15" s="2" t="s">
        <v>39</v>
      </c>
      <c r="D15" s="2"/>
      <c r="E15" s="2"/>
      <c r="F15" s="2"/>
      <c r="G15" s="2"/>
      <c r="H15" s="19">
        <f t="shared" si="0"/>
        <v>8531.7415223078733</v>
      </c>
      <c r="I15" s="20">
        <v>269.8429386330323</v>
      </c>
      <c r="J15" s="20">
        <v>91.307455474087078</v>
      </c>
      <c r="K15" s="20">
        <v>100.1437407921153</v>
      </c>
      <c r="L15" s="20"/>
      <c r="M15" s="20">
        <v>241.71538800000002</v>
      </c>
      <c r="N15" s="20">
        <v>685.0485405707243</v>
      </c>
      <c r="O15" s="20">
        <v>67.711713037328693</v>
      </c>
      <c r="P15" s="20">
        <v>394.54121348231479</v>
      </c>
      <c r="Q15" s="20">
        <v>222.79561405108075</v>
      </c>
      <c r="R15" s="20">
        <v>0.77248596999999997</v>
      </c>
      <c r="S15" s="20"/>
      <c r="T15" s="20">
        <v>956.81748300000004</v>
      </c>
      <c r="U15" s="20">
        <v>643.28684892552201</v>
      </c>
      <c r="V15" s="20">
        <v>1263.4057935831183</v>
      </c>
      <c r="W15" s="20">
        <v>398.00665152865554</v>
      </c>
      <c r="X15" s="20">
        <v>389.94296833444423</v>
      </c>
      <c r="Y15" s="20">
        <v>416.88114005398052</v>
      </c>
      <c r="Z15" s="20">
        <v>33.086341638368324</v>
      </c>
      <c r="AA15" s="20">
        <v>25.488692027669778</v>
      </c>
      <c r="AB15" s="20">
        <v>78.783936884683513</v>
      </c>
      <c r="AC15" s="20">
        <v>254.07064972192705</v>
      </c>
      <c r="AD15" s="20">
        <v>6.0669587633943687</v>
      </c>
      <c r="AE15" s="20"/>
      <c r="AF15" s="20"/>
      <c r="AG15" s="20"/>
      <c r="AH15" s="20">
        <v>87.62702513593473</v>
      </c>
      <c r="AI15" s="20">
        <v>71.971792934518831</v>
      </c>
      <c r="AJ15" s="20">
        <v>15.655232201415894</v>
      </c>
      <c r="AK15" s="20">
        <v>3703.8798445320926</v>
      </c>
      <c r="AL15" s="20"/>
      <c r="AM15" s="20"/>
      <c r="AN15" s="20"/>
      <c r="AO15" s="20"/>
      <c r="AP15" s="20"/>
      <c r="AQ15" s="20"/>
      <c r="AR15" s="20"/>
      <c r="AS15" s="20">
        <v>148.97243232124109</v>
      </c>
      <c r="AT15" s="20"/>
    </row>
    <row r="16" spans="1:48" s="5" customFormat="1" ht="15.75" x14ac:dyDescent="0.25">
      <c r="A16" s="4" t="s">
        <v>40</v>
      </c>
      <c r="B16" s="4"/>
      <c r="C16" s="2" t="s">
        <v>41</v>
      </c>
      <c r="D16" s="2"/>
      <c r="E16" s="2"/>
      <c r="F16" s="2"/>
      <c r="G16" s="2"/>
      <c r="H16" s="19">
        <f t="shared" si="0"/>
        <v>6743.7227975895712</v>
      </c>
      <c r="I16" s="20">
        <v>246.53593491933481</v>
      </c>
      <c r="J16" s="20">
        <v>77.779281331725372</v>
      </c>
      <c r="K16" s="20">
        <v>73.785493118952843</v>
      </c>
      <c r="L16" s="20"/>
      <c r="M16" s="20">
        <v>182.80324200000001</v>
      </c>
      <c r="N16" s="20">
        <v>499.86681250326529</v>
      </c>
      <c r="O16" s="20">
        <v>53.984383353418053</v>
      </c>
      <c r="P16" s="20">
        <v>293.2397114668388</v>
      </c>
      <c r="Q16" s="20">
        <v>152.64271768300841</v>
      </c>
      <c r="R16" s="20">
        <v>0.50610525000000006</v>
      </c>
      <c r="S16" s="20"/>
      <c r="T16" s="20">
        <v>663.96152699999993</v>
      </c>
      <c r="U16" s="20">
        <v>479.92640832523142</v>
      </c>
      <c r="V16" s="20">
        <v>888.47332661737096</v>
      </c>
      <c r="W16" s="20">
        <v>292.50794502188677</v>
      </c>
      <c r="X16" s="20">
        <v>262.74077216580497</v>
      </c>
      <c r="Y16" s="20">
        <v>295.16597131951153</v>
      </c>
      <c r="Z16" s="20">
        <v>21.283491057889165</v>
      </c>
      <c r="AA16" s="20">
        <v>16.775147052278495</v>
      </c>
      <c r="AB16" s="20">
        <v>74.479111409102984</v>
      </c>
      <c r="AC16" s="20">
        <v>169.14788045296831</v>
      </c>
      <c r="AD16" s="20">
        <v>5.245511788977697</v>
      </c>
      <c r="AE16" s="20"/>
      <c r="AF16" s="20"/>
      <c r="AG16" s="20"/>
      <c r="AH16" s="20">
        <v>77.201584976740705</v>
      </c>
      <c r="AI16" s="20">
        <v>65.626816090175936</v>
      </c>
      <c r="AJ16" s="20">
        <v>11.574768886564767</v>
      </c>
      <c r="AK16" s="20">
        <v>3178.6627487934225</v>
      </c>
      <c r="AL16" s="20"/>
      <c r="AM16" s="20"/>
      <c r="AN16" s="20"/>
      <c r="AO16" s="20"/>
      <c r="AP16" s="20"/>
      <c r="AQ16" s="20"/>
      <c r="AR16" s="20"/>
      <c r="AS16" s="20">
        <v>125.34782910247834</v>
      </c>
      <c r="AT16" s="20"/>
    </row>
    <row r="17" spans="1:46" s="5" customFormat="1" ht="15.75" x14ac:dyDescent="0.25">
      <c r="A17" s="4" t="s">
        <v>42</v>
      </c>
      <c r="B17" s="4"/>
      <c r="C17" s="2" t="s">
        <v>43</v>
      </c>
      <c r="D17" s="2"/>
      <c r="E17" s="2"/>
      <c r="F17" s="2"/>
      <c r="G17" s="2"/>
      <c r="H17" s="19">
        <f t="shared" si="0"/>
        <v>9128.0572390239377</v>
      </c>
      <c r="I17" s="20">
        <v>345.76483917588109</v>
      </c>
      <c r="J17" s="20">
        <v>105.34963126460073</v>
      </c>
      <c r="K17" s="20">
        <v>104.80614701749786</v>
      </c>
      <c r="L17" s="20"/>
      <c r="M17" s="20">
        <v>281.92298399999999</v>
      </c>
      <c r="N17" s="20">
        <v>679.96977720590633</v>
      </c>
      <c r="O17" s="20">
        <v>75.817483842596175</v>
      </c>
      <c r="P17" s="20">
        <v>387.33049901366189</v>
      </c>
      <c r="Q17" s="20">
        <v>216.82179434964812</v>
      </c>
      <c r="R17" s="20">
        <v>0.77111682999999998</v>
      </c>
      <c r="S17" s="20"/>
      <c r="T17" s="20">
        <v>1023.275753</v>
      </c>
      <c r="U17" s="20">
        <v>632.72157160861275</v>
      </c>
      <c r="V17" s="20">
        <v>1363.2005139389789</v>
      </c>
      <c r="W17" s="20">
        <v>445.6412233159399</v>
      </c>
      <c r="X17" s="20">
        <v>406.93276430596393</v>
      </c>
      <c r="Y17" s="20">
        <v>451.01861457667877</v>
      </c>
      <c r="Z17" s="20">
        <v>32.642256241244816</v>
      </c>
      <c r="AA17" s="20">
        <v>26.965655499151541</v>
      </c>
      <c r="AB17" s="20">
        <v>76.552831120527102</v>
      </c>
      <c r="AC17" s="20">
        <v>282.40022587306612</v>
      </c>
      <c r="AD17" s="20">
        <v>5.2367228834390573</v>
      </c>
      <c r="AE17" s="20"/>
      <c r="AF17" s="20"/>
      <c r="AG17" s="20"/>
      <c r="AH17" s="20">
        <v>86.644906974083653</v>
      </c>
      <c r="AI17" s="20">
        <v>73.615098801083633</v>
      </c>
      <c r="AJ17" s="20">
        <v>13.029808173000017</v>
      </c>
      <c r="AK17" s="20">
        <v>3980.2486852966367</v>
      </c>
      <c r="AL17" s="20"/>
      <c r="AM17" s="20"/>
      <c r="AN17" s="20"/>
      <c r="AO17" s="20"/>
      <c r="AP17" s="20"/>
      <c r="AQ17" s="20"/>
      <c r="AR17" s="20"/>
      <c r="AS17" s="20">
        <v>159.19153283470854</v>
      </c>
      <c r="AT17" s="20"/>
    </row>
    <row r="18" spans="1:46" s="5" customFormat="1" ht="15.75" x14ac:dyDescent="0.25">
      <c r="A18" s="4" t="s">
        <v>44</v>
      </c>
      <c r="B18" s="4"/>
      <c r="C18" s="2" t="s">
        <v>167</v>
      </c>
      <c r="D18" s="2"/>
      <c r="E18" s="2"/>
      <c r="F18" s="2"/>
      <c r="G18" s="2"/>
      <c r="H18" s="19">
        <f t="shared" si="0"/>
        <v>8110.3440342990107</v>
      </c>
      <c r="I18" s="20">
        <v>289.96069799461327</v>
      </c>
      <c r="J18" s="20">
        <v>95.020328888420963</v>
      </c>
      <c r="K18" s="20">
        <v>75.048265531585272</v>
      </c>
      <c r="L18" s="20"/>
      <c r="M18" s="20">
        <v>209.011797</v>
      </c>
      <c r="N18" s="20">
        <v>488.60349839988271</v>
      </c>
      <c r="O18" s="20">
        <v>70.280546270676126</v>
      </c>
      <c r="P18" s="20">
        <v>285.26775116634388</v>
      </c>
      <c r="Q18" s="20">
        <v>133.05520096286276</v>
      </c>
      <c r="R18" s="20">
        <v>1.1333129500000001</v>
      </c>
      <c r="S18" s="20"/>
      <c r="T18" s="20">
        <v>866.01808600000004</v>
      </c>
      <c r="U18" s="20">
        <v>405.50133040435401</v>
      </c>
      <c r="V18" s="20">
        <v>969.1216564452526</v>
      </c>
      <c r="W18" s="20">
        <v>315.75411623766331</v>
      </c>
      <c r="X18" s="20">
        <v>272.972839082017</v>
      </c>
      <c r="Y18" s="20">
        <v>341.94847950649063</v>
      </c>
      <c r="Z18" s="20">
        <v>19.215412336247429</v>
      </c>
      <c r="AA18" s="20">
        <v>19.230809282834347</v>
      </c>
      <c r="AB18" s="20">
        <v>50.821083091637988</v>
      </c>
      <c r="AC18" s="20">
        <v>169.66076662274457</v>
      </c>
      <c r="AD18" s="20">
        <v>7.0948692515419998</v>
      </c>
      <c r="AE18" s="20"/>
      <c r="AF18" s="20"/>
      <c r="AG18" s="20"/>
      <c r="AH18" s="20">
        <v>74.938250325302477</v>
      </c>
      <c r="AI18" s="20">
        <v>62.727378657659123</v>
      </c>
      <c r="AJ18" s="20">
        <v>12.210871667643355</v>
      </c>
      <c r="AK18" s="20">
        <v>4245.1581346009089</v>
      </c>
      <c r="AL18" s="20"/>
      <c r="AM18" s="20"/>
      <c r="AN18" s="20"/>
      <c r="AO18" s="20"/>
      <c r="AP18" s="20"/>
      <c r="AQ18" s="20"/>
      <c r="AR18" s="20"/>
      <c r="AS18" s="20">
        <v>163.251956792767</v>
      </c>
      <c r="AT18" s="20"/>
    </row>
    <row r="19" spans="1:46" s="5" customFormat="1" ht="15.75" x14ac:dyDescent="0.25">
      <c r="A19" s="4" t="s">
        <v>45</v>
      </c>
      <c r="B19" s="4"/>
      <c r="C19" s="2" t="s">
        <v>46</v>
      </c>
      <c r="D19" s="2"/>
      <c r="E19" s="2"/>
      <c r="F19" s="2"/>
      <c r="G19" s="2"/>
      <c r="H19" s="19">
        <f t="shared" si="0"/>
        <v>12402.117768560795</v>
      </c>
      <c r="I19" s="20">
        <v>284.79732408592849</v>
      </c>
      <c r="J19" s="20">
        <v>107.89678488915885</v>
      </c>
      <c r="K19" s="20">
        <v>99.515622383978609</v>
      </c>
      <c r="L19" s="20"/>
      <c r="M19" s="20">
        <v>435.44796900000006</v>
      </c>
      <c r="N19" s="20">
        <v>690.07999356329549</v>
      </c>
      <c r="O19" s="20">
        <v>86.450310866451019</v>
      </c>
      <c r="P19" s="20">
        <v>433.51438969634285</v>
      </c>
      <c r="Q19" s="20">
        <v>170.11529300050154</v>
      </c>
      <c r="R19" s="20">
        <v>3.3239973000000003</v>
      </c>
      <c r="S19" s="20"/>
      <c r="T19" s="20">
        <v>2939.0045630000004</v>
      </c>
      <c r="U19" s="20">
        <v>526.11538043580754</v>
      </c>
      <c r="V19" s="20">
        <v>2488.8876071840182</v>
      </c>
      <c r="W19" s="20">
        <v>686.811379220444</v>
      </c>
      <c r="X19" s="20">
        <v>735.60655398491781</v>
      </c>
      <c r="Y19" s="20">
        <v>955.35394110858988</v>
      </c>
      <c r="Z19" s="20">
        <v>31.70921047638609</v>
      </c>
      <c r="AA19" s="20">
        <v>79.406522393680689</v>
      </c>
      <c r="AB19" s="20">
        <v>33.827569699725373</v>
      </c>
      <c r="AC19" s="20">
        <v>490.14295222424323</v>
      </c>
      <c r="AD19" s="20">
        <v>8.4391677113427903</v>
      </c>
      <c r="AE19" s="20"/>
      <c r="AF19" s="20"/>
      <c r="AG19" s="20"/>
      <c r="AH19" s="20">
        <v>84.85112790920428</v>
      </c>
      <c r="AI19" s="20">
        <v>72.215727825538465</v>
      </c>
      <c r="AJ19" s="20">
        <v>12.635400083665832</v>
      </c>
      <c r="AK19" s="20">
        <v>4038.1772625997469</v>
      </c>
      <c r="AL19" s="20"/>
      <c r="AM19" s="20"/>
      <c r="AN19" s="20"/>
      <c r="AO19" s="20"/>
      <c r="AP19" s="20"/>
      <c r="AQ19" s="20"/>
      <c r="AR19" s="20"/>
      <c r="AS19" s="20">
        <v>171.61044657434445</v>
      </c>
      <c r="AT19" s="20"/>
    </row>
    <row r="20" spans="1:46" s="5" customFormat="1" ht="15.75" x14ac:dyDescent="0.25">
      <c r="A20" s="4" t="s">
        <v>47</v>
      </c>
      <c r="B20" s="4"/>
      <c r="C20" s="2" t="s">
        <v>168</v>
      </c>
      <c r="D20" s="2"/>
      <c r="E20" s="2"/>
      <c r="F20" s="2"/>
      <c r="G20" s="2"/>
      <c r="H20" s="19">
        <f t="shared" si="0"/>
        <v>11420.81899356272</v>
      </c>
      <c r="I20" s="20">
        <v>333.35463960521832</v>
      </c>
      <c r="J20" s="20">
        <v>140.66905576257997</v>
      </c>
      <c r="K20" s="20">
        <v>90.256865964020989</v>
      </c>
      <c r="L20" s="20"/>
      <c r="M20" s="20">
        <v>268.48639800000001</v>
      </c>
      <c r="N20" s="20">
        <v>597.5025023353877</v>
      </c>
      <c r="O20" s="20">
        <v>95.313706868822052</v>
      </c>
      <c r="P20" s="20">
        <v>348.99979598872574</v>
      </c>
      <c r="Q20" s="20">
        <v>153.18899947783984</v>
      </c>
      <c r="R20" s="20">
        <v>1.8988105399999999</v>
      </c>
      <c r="S20" s="20"/>
      <c r="T20" s="20">
        <v>1351.948476</v>
      </c>
      <c r="U20" s="20">
        <v>511.4258692504996</v>
      </c>
      <c r="V20" s="20">
        <v>1292.8307152612429</v>
      </c>
      <c r="W20" s="20">
        <v>401.8696128183646</v>
      </c>
      <c r="X20" s="20">
        <v>367.14835230891219</v>
      </c>
      <c r="Y20" s="20">
        <v>475.80003332444073</v>
      </c>
      <c r="Z20" s="20">
        <v>21.71708016284888</v>
      </c>
      <c r="AA20" s="20">
        <v>26.295636646676485</v>
      </c>
      <c r="AB20" s="20">
        <v>67.07043321849801</v>
      </c>
      <c r="AC20" s="20">
        <v>215.5862492000314</v>
      </c>
      <c r="AD20" s="20">
        <v>11.262363688611549</v>
      </c>
      <c r="AE20" s="20"/>
      <c r="AF20" s="20"/>
      <c r="AG20" s="20"/>
      <c r="AH20" s="20">
        <v>107.7525002590463</v>
      </c>
      <c r="AI20" s="20">
        <v>89.650093817447924</v>
      </c>
      <c r="AJ20" s="20">
        <v>18.102406441598365</v>
      </c>
      <c r="AK20" s="20">
        <v>6191.8009542717973</v>
      </c>
      <c r="AL20" s="20"/>
      <c r="AM20" s="20"/>
      <c r="AN20" s="20"/>
      <c r="AO20" s="20"/>
      <c r="AP20" s="20"/>
      <c r="AQ20" s="20"/>
      <c r="AR20" s="20"/>
      <c r="AS20" s="20">
        <v>238.9731602057862</v>
      </c>
      <c r="AT20" s="20"/>
    </row>
    <row r="21" spans="1:46" s="5" customFormat="1" ht="15.75" x14ac:dyDescent="0.25">
      <c r="A21" s="4" t="s">
        <v>48</v>
      </c>
      <c r="B21" s="4"/>
      <c r="C21" s="2" t="s">
        <v>169</v>
      </c>
      <c r="D21" s="2"/>
      <c r="E21" s="2"/>
      <c r="F21" s="2"/>
      <c r="G21" s="2"/>
      <c r="H21" s="19">
        <f t="shared" si="0"/>
        <v>8019.8843823212965</v>
      </c>
      <c r="I21" s="20">
        <v>305.57786702829435</v>
      </c>
      <c r="J21" s="20">
        <v>84.648129125841081</v>
      </c>
      <c r="K21" s="20">
        <v>71.879837640687754</v>
      </c>
      <c r="L21" s="20"/>
      <c r="M21" s="20">
        <v>192.93418899999998</v>
      </c>
      <c r="N21" s="20">
        <v>465.27084616859207</v>
      </c>
      <c r="O21" s="20">
        <v>56.567446520329206</v>
      </c>
      <c r="P21" s="20">
        <v>275.35880609304564</v>
      </c>
      <c r="Q21" s="20">
        <v>133.3445935552171</v>
      </c>
      <c r="R21" s="20">
        <v>1.008945</v>
      </c>
      <c r="S21" s="20"/>
      <c r="T21" s="20">
        <v>851.03519599999993</v>
      </c>
      <c r="U21" s="20">
        <v>436.7148381141086</v>
      </c>
      <c r="V21" s="20">
        <v>935.77320900290499</v>
      </c>
      <c r="W21" s="20">
        <v>314.63316819094672</v>
      </c>
      <c r="X21" s="20">
        <v>296.08310017783793</v>
      </c>
      <c r="Y21" s="20">
        <v>291.55980508809967</v>
      </c>
      <c r="Z21" s="20">
        <v>17.745959539258237</v>
      </c>
      <c r="AA21" s="20">
        <v>15.751176006762268</v>
      </c>
      <c r="AB21" s="20">
        <v>50.26961786707048</v>
      </c>
      <c r="AC21" s="20">
        <v>141.57933032228331</v>
      </c>
      <c r="AD21" s="20">
        <v>7.6765028565846887</v>
      </c>
      <c r="AE21" s="20"/>
      <c r="AF21" s="20"/>
      <c r="AG21" s="20"/>
      <c r="AH21" s="20">
        <v>80.219678218964077</v>
      </c>
      <c r="AI21" s="20">
        <v>67.586053894306531</v>
      </c>
      <c r="AJ21" s="20">
        <v>12.633624324657532</v>
      </c>
      <c r="AK21" s="20">
        <v>4229.1169916993895</v>
      </c>
      <c r="AL21" s="20"/>
      <c r="AM21" s="20"/>
      <c r="AN21" s="20"/>
      <c r="AO21" s="20"/>
      <c r="AP21" s="20"/>
      <c r="AQ21" s="20"/>
      <c r="AR21" s="20"/>
      <c r="AS21" s="20">
        <v>166.17920427657677</v>
      </c>
      <c r="AT21" s="20"/>
    </row>
    <row r="22" spans="1:46" s="5" customFormat="1" ht="15.75" customHeight="1" x14ac:dyDescent="0.25">
      <c r="A22" s="29"/>
      <c r="B22" s="4"/>
      <c r="C22" s="41"/>
      <c r="D22" s="30"/>
      <c r="E22" s="30"/>
      <c r="F22" s="30"/>
      <c r="G22" s="30"/>
      <c r="H22" s="19" t="str">
        <f t="shared" si="0"/>
        <v/>
      </c>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t="s">
        <v>161</v>
      </c>
      <c r="AL22" s="20"/>
      <c r="AM22" s="20"/>
      <c r="AN22" s="20"/>
      <c r="AO22" s="20"/>
      <c r="AP22" s="20"/>
      <c r="AQ22" s="20"/>
      <c r="AR22" s="20"/>
      <c r="AS22" s="20"/>
      <c r="AT22" s="20"/>
    </row>
    <row r="23" spans="1:46" s="5" customFormat="1" ht="15.75" x14ac:dyDescent="0.25">
      <c r="A23" s="1">
        <v>924</v>
      </c>
      <c r="B23" s="4"/>
      <c r="C23" s="42" t="s">
        <v>49</v>
      </c>
      <c r="D23" s="2"/>
      <c r="E23" s="2"/>
      <c r="F23" s="2"/>
      <c r="G23" s="2"/>
      <c r="H23" s="19">
        <f t="shared" si="0"/>
        <v>5796.117025167262</v>
      </c>
      <c r="I23" s="20">
        <v>254.38017981342674</v>
      </c>
      <c r="J23" s="20">
        <v>57.909113608344349</v>
      </c>
      <c r="K23" s="20">
        <v>70.983086430572513</v>
      </c>
      <c r="L23" s="20"/>
      <c r="M23" s="20">
        <v>130.99570599999998</v>
      </c>
      <c r="N23" s="20">
        <v>587.34799342053407</v>
      </c>
      <c r="O23" s="20">
        <v>47.295601343758399</v>
      </c>
      <c r="P23" s="20">
        <v>328.14633570732542</v>
      </c>
      <c r="Q23" s="20">
        <v>211.90605636945014</v>
      </c>
      <c r="R23" s="20">
        <v>0.565855</v>
      </c>
      <c r="S23" s="20"/>
      <c r="T23" s="20">
        <v>573.33158800000001</v>
      </c>
      <c r="U23" s="20">
        <v>627.89465409153161</v>
      </c>
      <c r="V23" s="20">
        <v>829.03433670451432</v>
      </c>
      <c r="W23" s="20">
        <v>241.17534783870008</v>
      </c>
      <c r="X23" s="20">
        <v>300.19671026712945</v>
      </c>
      <c r="Y23" s="20">
        <v>253.67991311008947</v>
      </c>
      <c r="Z23" s="20">
        <v>19.94789664701716</v>
      </c>
      <c r="AA23" s="20">
        <v>14.034468841578102</v>
      </c>
      <c r="AB23" s="20">
        <v>64.330565693018357</v>
      </c>
      <c r="AC23" s="20">
        <v>131.03091771061094</v>
      </c>
      <c r="AD23" s="20">
        <v>2.7289551697474024</v>
      </c>
      <c r="AE23" s="20"/>
      <c r="AF23" s="20"/>
      <c r="AG23" s="20"/>
      <c r="AH23" s="20">
        <v>64.563308846985649</v>
      </c>
      <c r="AI23" s="20">
        <v>50.696725862227467</v>
      </c>
      <c r="AJ23" s="20">
        <v>13.8665829847582</v>
      </c>
      <c r="AK23" s="20">
        <v>2306.7765035243019</v>
      </c>
      <c r="AL23" s="20"/>
      <c r="AM23" s="20"/>
      <c r="AN23" s="20"/>
      <c r="AO23" s="20"/>
      <c r="AP23" s="20"/>
      <c r="AQ23" s="20"/>
      <c r="AR23" s="20"/>
      <c r="AS23" s="20">
        <v>94.244261153674188</v>
      </c>
      <c r="AT23" s="20"/>
    </row>
    <row r="24" spans="1:46" s="5" customFormat="1" ht="15.75" x14ac:dyDescent="0.25">
      <c r="A24" s="1">
        <v>923</v>
      </c>
      <c r="B24" s="4"/>
      <c r="C24" s="42" t="s">
        <v>50</v>
      </c>
      <c r="D24" s="2"/>
      <c r="E24" s="2"/>
      <c r="F24" s="2"/>
      <c r="G24" s="2"/>
      <c r="H24" s="19">
        <f t="shared" si="0"/>
        <v>9606.9380349804287</v>
      </c>
      <c r="I24" s="20">
        <v>319.44947690758977</v>
      </c>
      <c r="J24" s="20">
        <v>113.04989283208553</v>
      </c>
      <c r="K24" s="20">
        <v>96.27512355453743</v>
      </c>
      <c r="L24" s="20"/>
      <c r="M24" s="20">
        <v>321.58770800000008</v>
      </c>
      <c r="N24" s="20">
        <v>795.78278698522058</v>
      </c>
      <c r="O24" s="20">
        <v>71.962725771533698</v>
      </c>
      <c r="P24" s="20">
        <v>463.55185212865393</v>
      </c>
      <c r="Q24" s="20">
        <v>260.26820908503299</v>
      </c>
      <c r="R24" s="20">
        <v>1.6292337600000002</v>
      </c>
      <c r="S24" s="20"/>
      <c r="T24" s="20">
        <v>1243.2672259999997</v>
      </c>
      <c r="U24" s="20">
        <v>835.61770631474917</v>
      </c>
      <c r="V24" s="20">
        <v>1403.5892739751671</v>
      </c>
      <c r="W24" s="20">
        <v>420.830357205182</v>
      </c>
      <c r="X24" s="20">
        <v>509.39714809738996</v>
      </c>
      <c r="Y24" s="20">
        <v>412.71808139062722</v>
      </c>
      <c r="Z24" s="20">
        <v>29.465966575232304</v>
      </c>
      <c r="AA24" s="20">
        <v>31.177720706735965</v>
      </c>
      <c r="AB24" s="20">
        <v>82.103720899086582</v>
      </c>
      <c r="AC24" s="20">
        <v>282.51719167786848</v>
      </c>
      <c r="AD24" s="20">
        <v>5.374870335440078</v>
      </c>
      <c r="AE24" s="20"/>
      <c r="AF24" s="20"/>
      <c r="AG24" s="20"/>
      <c r="AH24" s="20">
        <v>105.90741508047229</v>
      </c>
      <c r="AI24" s="20">
        <v>87.484317073868255</v>
      </c>
      <c r="AJ24" s="20">
        <v>18.423098006604011</v>
      </c>
      <c r="AK24" s="20">
        <v>3846.8365049275671</v>
      </c>
      <c r="AL24" s="20"/>
      <c r="AM24" s="20"/>
      <c r="AN24" s="20"/>
      <c r="AO24" s="20"/>
      <c r="AP24" s="20"/>
      <c r="AQ24" s="20"/>
      <c r="AR24" s="20"/>
      <c r="AS24" s="20">
        <v>153.94990373064516</v>
      </c>
      <c r="AT24" s="20"/>
    </row>
    <row r="25" spans="1:46" s="5" customFormat="1" ht="15.75" x14ac:dyDescent="0.25">
      <c r="A25" s="1">
        <v>922</v>
      </c>
      <c r="B25" s="1"/>
      <c r="C25" s="42" t="s">
        <v>51</v>
      </c>
      <c r="D25" s="2"/>
      <c r="E25" s="2"/>
      <c r="F25" s="2"/>
      <c r="G25" s="2"/>
      <c r="H25" s="19" t="str">
        <f t="shared" si="0"/>
        <v/>
      </c>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row>
    <row r="26" spans="1:46" s="5" customFormat="1" ht="15.75" customHeight="1" x14ac:dyDescent="0.25">
      <c r="A26" s="25"/>
      <c r="B26" s="25"/>
      <c r="C26" s="26"/>
      <c r="D26" s="26"/>
      <c r="E26" s="26"/>
      <c r="F26" s="26"/>
      <c r="G26" s="26"/>
      <c r="H26" s="19" t="str">
        <f t="shared" si="0"/>
        <v/>
      </c>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56"/>
      <c r="AT26" s="20"/>
    </row>
    <row r="30" spans="1:46" x14ac:dyDescent="0.2">
      <c r="H30" s="173"/>
    </row>
  </sheetData>
  <conditionalFormatting sqref="B13:B24">
    <cfRule type="cellIs" dxfId="386" priority="3" stopIfTrue="1" operator="equal">
      <formula>TRUE</formula>
    </cfRule>
    <cfRule type="cellIs" dxfId="385" priority="4" stopIfTrue="1" operator="equal">
      <formula>FALSE</formula>
    </cfRule>
  </conditionalFormatting>
  <hyperlinks>
    <hyperlink ref="C13" display="NORTH EAST"/>
    <hyperlink ref="C14" display="NORTH WEST "/>
    <hyperlink ref="C15" display="YORKSHIRE AND THE HUMBER"/>
    <hyperlink ref="C16" display="EAST MIDLANDS"/>
    <hyperlink ref="C17" display="WEST MIDLANDS"/>
    <hyperlink ref="C18" display="EAST"/>
    <hyperlink ref="C19" display="LONDON"/>
    <hyperlink ref="C20" display="SOUTH EAST"/>
    <hyperlink ref="C21" display="SOUTH WEST"/>
    <hyperlink ref="C23" display="WALES"/>
    <hyperlink ref="C24" display="SCOTLAND"/>
  </hyperlink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zoomScale="70" zoomScaleNormal="70" workbookViewId="0">
      <pane xSplit="5" ySplit="2" topLeftCell="I17"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2" width="8.88671875" style="109"/>
    <col min="3" max="4" width="12.21875" style="109" customWidth="1"/>
    <col min="5" max="5" width="17.6640625" style="109" customWidth="1"/>
    <col min="6" max="24" width="9.109375" style="109" customWidth="1"/>
    <col min="25" max="16384" width="8.88671875" style="109"/>
  </cols>
  <sheetData>
    <row r="1" spans="1:24" ht="13.5" thickBot="1" x14ac:dyDescent="0.25">
      <c r="A1" s="76"/>
      <c r="B1" s="76"/>
      <c r="C1" s="108"/>
      <c r="D1" s="108"/>
      <c r="E1" s="108"/>
      <c r="F1" s="108"/>
      <c r="G1" s="108"/>
      <c r="H1" s="108"/>
      <c r="I1" s="108"/>
      <c r="J1" s="108"/>
      <c r="K1" s="108"/>
      <c r="L1" s="108"/>
      <c r="M1" s="108"/>
      <c r="N1" s="108"/>
      <c r="O1" s="108"/>
      <c r="P1" s="108"/>
      <c r="Q1" s="108"/>
      <c r="R1" s="108"/>
      <c r="S1" s="108"/>
      <c r="T1" s="108"/>
      <c r="U1" s="108"/>
      <c r="V1" s="108"/>
      <c r="W1" s="108"/>
      <c r="X1" s="108"/>
    </row>
    <row r="2" spans="1:24" ht="42" customHeight="1" thickTop="1" x14ac:dyDescent="0.2">
      <c r="A2" s="110" t="s">
        <v>116</v>
      </c>
      <c r="B2" s="110"/>
      <c r="C2" s="110"/>
      <c r="D2" s="110"/>
      <c r="E2" s="110"/>
      <c r="F2" s="111" t="s">
        <v>66</v>
      </c>
      <c r="G2" s="111" t="s">
        <v>67</v>
      </c>
      <c r="H2" s="111" t="s">
        <v>68</v>
      </c>
      <c r="I2" s="111" t="s">
        <v>69</v>
      </c>
      <c r="J2" s="111" t="s">
        <v>70</v>
      </c>
      <c r="K2" s="111" t="s">
        <v>53</v>
      </c>
      <c r="L2" s="111" t="s">
        <v>54</v>
      </c>
      <c r="M2" s="111" t="s">
        <v>55</v>
      </c>
      <c r="N2" s="111" t="s">
        <v>57</v>
      </c>
      <c r="O2" s="111" t="s">
        <v>58</v>
      </c>
      <c r="P2" s="111" t="s">
        <v>59</v>
      </c>
      <c r="Q2" s="111" t="s">
        <v>60</v>
      </c>
      <c r="R2" s="111" t="s">
        <v>61</v>
      </c>
      <c r="S2" s="111" t="s">
        <v>62</v>
      </c>
      <c r="T2" s="111" t="s">
        <v>63</v>
      </c>
      <c r="U2" s="111" t="s">
        <v>64</v>
      </c>
      <c r="V2" s="111" t="s">
        <v>65</v>
      </c>
      <c r="W2" s="111" t="s">
        <v>0</v>
      </c>
      <c r="X2" s="111" t="s">
        <v>56</v>
      </c>
    </row>
    <row r="3" spans="1:24" ht="15" customHeight="1" x14ac:dyDescent="0.2">
      <c r="A3" s="112"/>
      <c r="B3" s="112"/>
      <c r="C3" s="51" t="s">
        <v>6</v>
      </c>
      <c r="D3" s="51"/>
      <c r="E3" s="51"/>
      <c r="F3" s="44">
        <f>AA!F$11</f>
        <v>1978.7866864179662</v>
      </c>
      <c r="G3" s="44">
        <f>AA!G$11</f>
        <v>2072.4676258493755</v>
      </c>
      <c r="H3" s="44">
        <f>AA!H$11</f>
        <v>2198.9994349466901</v>
      </c>
      <c r="I3" s="44">
        <f>AA!I$11</f>
        <v>2314.5854457652549</v>
      </c>
      <c r="J3" s="44">
        <v>2424.005829531663</v>
      </c>
      <c r="K3" s="44">
        <v>2566.51071257895</v>
      </c>
      <c r="L3" s="44">
        <v>2675.8686225950669</v>
      </c>
      <c r="M3" s="44">
        <v>2848.0142403982259</v>
      </c>
      <c r="N3" s="44">
        <v>3027.5209752100864</v>
      </c>
      <c r="O3" s="44">
        <v>3236.8813549783017</v>
      </c>
      <c r="P3" s="44">
        <v>3427.5343229039381</v>
      </c>
      <c r="Q3" s="44">
        <v>3677.0596682015853</v>
      </c>
      <c r="R3" s="44">
        <v>3923.6651792415537</v>
      </c>
      <c r="S3" s="44">
        <v>4241.3211009053348</v>
      </c>
      <c r="T3" s="44">
        <v>4355.8790938506199</v>
      </c>
      <c r="U3" s="44">
        <v>4462.6531730010611</v>
      </c>
      <c r="V3" s="44">
        <v>4583.6631291807553</v>
      </c>
      <c r="W3" s="44">
        <v>4488.6069987124574</v>
      </c>
      <c r="X3" s="44">
        <v>4545.1817456489434</v>
      </c>
    </row>
    <row r="4" spans="1:24" ht="15" customHeight="1" x14ac:dyDescent="0.2">
      <c r="A4" s="112"/>
      <c r="B4" s="112"/>
      <c r="C4" s="51" t="s">
        <v>115</v>
      </c>
      <c r="D4" s="51"/>
      <c r="E4" s="51"/>
      <c r="F4" s="44">
        <f>BBWB!F$11</f>
        <v>791.47738709574548</v>
      </c>
      <c r="G4" s="44">
        <f>BBWB!G$11</f>
        <v>798.98693607665882</v>
      </c>
      <c r="H4" s="44">
        <f>BBWB!H$11</f>
        <v>789.64685720380635</v>
      </c>
      <c r="I4" s="44">
        <f>BBWB!I$11</f>
        <v>811.87308182875472</v>
      </c>
      <c r="J4" s="44">
        <v>804.06457719254479</v>
      </c>
      <c r="K4" s="44">
        <v>895.53325983173295</v>
      </c>
      <c r="L4" s="44">
        <v>888.04867959888088</v>
      </c>
      <c r="M4" s="44">
        <v>821.69177545270327</v>
      </c>
      <c r="N4" s="44">
        <v>751.96311887261038</v>
      </c>
      <c r="O4" s="44">
        <v>712.39122888031704</v>
      </c>
      <c r="P4" s="44">
        <v>648.17329229303118</v>
      </c>
      <c r="Q4" s="44">
        <v>599.42265964890771</v>
      </c>
      <c r="R4" s="44">
        <v>548.74038697987555</v>
      </c>
      <c r="S4" s="44">
        <v>529.08724297406843</v>
      </c>
      <c r="T4" s="44">
        <v>499.69384684024516</v>
      </c>
      <c r="U4" s="44">
        <v>484.11519711576068</v>
      </c>
      <c r="V4" s="44">
        <v>483.60331933917888</v>
      </c>
      <c r="W4" s="44">
        <v>474.74720634164748</v>
      </c>
      <c r="X4" s="44">
        <v>465.75588318293444</v>
      </c>
    </row>
    <row r="5" spans="1:24" ht="15" customHeight="1" x14ac:dyDescent="0.2">
      <c r="A5" s="113"/>
      <c r="B5" s="113"/>
      <c r="C5" s="50" t="s">
        <v>8</v>
      </c>
      <c r="D5" s="50"/>
      <c r="E5" s="50"/>
      <c r="F5" s="50"/>
      <c r="G5" s="50"/>
      <c r="H5" s="50"/>
      <c r="I5" s="50"/>
      <c r="J5" s="44"/>
      <c r="K5" s="44">
        <v>773.93988487261424</v>
      </c>
      <c r="L5" s="44">
        <v>825.82781204798971</v>
      </c>
      <c r="M5" s="44">
        <v>876.1313190812034</v>
      </c>
      <c r="N5" s="44">
        <v>912.86701026782055</v>
      </c>
      <c r="O5" s="44">
        <v>958.81522507206296</v>
      </c>
      <c r="P5" s="44">
        <v>988.38842421432287</v>
      </c>
      <c r="Q5" s="44">
        <v>1074.0143051083905</v>
      </c>
      <c r="R5" s="44">
        <v>1147.3538299575368</v>
      </c>
      <c r="S5" s="44">
        <v>1261.8175728629233</v>
      </c>
      <c r="T5" s="44">
        <v>1330.7182170979017</v>
      </c>
      <c r="U5" s="44">
        <v>1469.9304548284813</v>
      </c>
      <c r="V5" s="44">
        <v>1636.8073796222943</v>
      </c>
      <c r="W5" s="44">
        <v>1775.3029218008255</v>
      </c>
      <c r="X5" s="44">
        <v>1970.8142111986003</v>
      </c>
    </row>
    <row r="6" spans="1:24" ht="15" customHeight="1" x14ac:dyDescent="0.2">
      <c r="A6" s="113"/>
      <c r="B6" s="113"/>
      <c r="C6" s="50" t="s">
        <v>122</v>
      </c>
      <c r="D6" s="50"/>
      <c r="E6" s="50"/>
      <c r="F6" s="50"/>
      <c r="G6" s="50"/>
      <c r="H6" s="50"/>
      <c r="I6" s="50"/>
      <c r="J6" s="44"/>
      <c r="K6" s="44"/>
      <c r="L6" s="44"/>
      <c r="M6" s="44"/>
      <c r="N6" s="44">
        <v>0</v>
      </c>
      <c r="O6" s="44">
        <v>0</v>
      </c>
      <c r="P6" s="44">
        <v>0</v>
      </c>
      <c r="Q6" s="44">
        <v>0</v>
      </c>
      <c r="R6" s="44">
        <v>0</v>
      </c>
      <c r="S6" s="44">
        <v>228.36439246970889</v>
      </c>
      <c r="T6" s="44">
        <v>356.640476516928</v>
      </c>
      <c r="U6" s="44">
        <v>122.20742089066944</v>
      </c>
      <c r="V6" s="44">
        <v>125.3032677673225</v>
      </c>
      <c r="W6" s="44">
        <v>7.3175479876160958</v>
      </c>
      <c r="X6" s="44">
        <v>3.5315200000000004</v>
      </c>
    </row>
    <row r="7" spans="1:24" ht="15" customHeight="1" x14ac:dyDescent="0.2">
      <c r="A7" s="112"/>
      <c r="B7" s="112"/>
      <c r="C7" s="51" t="s">
        <v>9</v>
      </c>
      <c r="D7" s="51"/>
      <c r="E7" s="51"/>
      <c r="F7" s="44">
        <f>CTB!F$11</f>
        <v>1977.2827580000001</v>
      </c>
      <c r="G7" s="44">
        <f>CTB!G$11</f>
        <v>2013.653462</v>
      </c>
      <c r="H7" s="44">
        <f>CTB!H$11</f>
        <v>2046.3778799999998</v>
      </c>
      <c r="I7" s="44">
        <f>CTB!I$11</f>
        <v>2103.0342139999998</v>
      </c>
      <c r="J7" s="44">
        <v>2150.96102406</v>
      </c>
      <c r="K7" s="44">
        <v>2250.0643720000003</v>
      </c>
      <c r="L7" s="44">
        <v>2384.3854340000003</v>
      </c>
      <c r="M7" s="44">
        <v>2745.9872092600003</v>
      </c>
      <c r="N7" s="44">
        <v>3039.5921460100003</v>
      </c>
      <c r="O7" s="44">
        <v>3229.8402160000005</v>
      </c>
      <c r="P7" s="44">
        <v>3384.6566729999995</v>
      </c>
      <c r="Q7" s="44">
        <v>3471.3048879999997</v>
      </c>
      <c r="R7" s="44">
        <v>3671.6925609999998</v>
      </c>
      <c r="S7" s="44">
        <v>4095.3288869999997</v>
      </c>
      <c r="T7" s="44">
        <v>4299.4764100000002</v>
      </c>
      <c r="U7" s="44">
        <v>4288.8172759999998</v>
      </c>
      <c r="V7" s="44">
        <v>4281.2685299999994</v>
      </c>
      <c r="W7" s="44">
        <v>0</v>
      </c>
      <c r="X7" s="44">
        <v>0</v>
      </c>
    </row>
    <row r="8" spans="1:24" ht="30" customHeight="1" x14ac:dyDescent="0.2">
      <c r="A8" s="112"/>
      <c r="B8" s="112"/>
      <c r="C8" s="51" t="s">
        <v>10</v>
      </c>
      <c r="D8" s="51"/>
      <c r="E8" s="51"/>
      <c r="F8" s="44">
        <f>DLA!F$11</f>
        <v>3602.1776596314694</v>
      </c>
      <c r="G8" s="44">
        <f>DLA!G$11</f>
        <v>3962.8594373150627</v>
      </c>
      <c r="H8" s="44">
        <f>DLA!H$11</f>
        <v>4254.2176619186894</v>
      </c>
      <c r="I8" s="44">
        <f>DLA!I$11</f>
        <v>4540.6348329533021</v>
      </c>
      <c r="J8" s="44">
        <v>4852.9150476228378</v>
      </c>
      <c r="K8" s="44">
        <v>5290.5939974827306</v>
      </c>
      <c r="L8" s="44">
        <v>5663.2540048346955</v>
      </c>
      <c r="M8" s="44">
        <v>6087.1026334368726</v>
      </c>
      <c r="N8" s="44">
        <v>6486.3777824397393</v>
      </c>
      <c r="O8" s="44">
        <v>6924.2562859434911</v>
      </c>
      <c r="P8" s="44">
        <v>7363.7381346206494</v>
      </c>
      <c r="Q8" s="44">
        <v>7947.0441768837291</v>
      </c>
      <c r="R8" s="44">
        <v>8495.4564574513806</v>
      </c>
      <c r="S8" s="44">
        <v>9269.1645692508228</v>
      </c>
      <c r="T8" s="44">
        <v>9629.4198901714699</v>
      </c>
      <c r="U8" s="44">
        <v>10218.346256401837</v>
      </c>
      <c r="V8" s="44">
        <v>10948.500239002373</v>
      </c>
      <c r="W8" s="44">
        <v>11237.967010066948</v>
      </c>
      <c r="X8" s="44">
        <v>11294.402783897744</v>
      </c>
    </row>
    <row r="9" spans="1:24" ht="15" customHeight="1" x14ac:dyDescent="0.2">
      <c r="A9" s="112"/>
      <c r="B9" s="112"/>
      <c r="C9" s="114" t="s">
        <v>11</v>
      </c>
      <c r="D9" s="114"/>
      <c r="E9" s="114"/>
      <c r="F9" s="51"/>
      <c r="G9" s="51"/>
      <c r="H9" s="51"/>
      <c r="I9" s="51"/>
      <c r="J9" s="44"/>
      <c r="K9" s="44"/>
      <c r="L9" s="44">
        <v>642.27503182973658</v>
      </c>
      <c r="M9" s="44">
        <v>669.40080840959433</v>
      </c>
      <c r="N9" s="44">
        <v>711.41604887307142</v>
      </c>
      <c r="O9" s="44">
        <v>781.10219746942937</v>
      </c>
      <c r="P9" s="44">
        <v>823.56918266784282</v>
      </c>
      <c r="Q9" s="44">
        <v>880.56837325666595</v>
      </c>
      <c r="R9" s="44">
        <v>941.02903425827321</v>
      </c>
      <c r="S9" s="44">
        <v>1017.0794610566124</v>
      </c>
      <c r="T9" s="44">
        <v>1044.2618908338625</v>
      </c>
      <c r="U9" s="44">
        <v>1128.1303051305993</v>
      </c>
      <c r="V9" s="44">
        <v>1196.1777245102821</v>
      </c>
      <c r="W9" s="44">
        <v>1262.3392126729977</v>
      </c>
      <c r="X9" s="44">
        <v>1483.9167232055872</v>
      </c>
    </row>
    <row r="10" spans="1:24" ht="15" customHeight="1" x14ac:dyDescent="0.2">
      <c r="A10" s="112"/>
      <c r="B10" s="112"/>
      <c r="C10" s="114" t="s">
        <v>12</v>
      </c>
      <c r="D10" s="114"/>
      <c r="E10" s="114"/>
      <c r="F10" s="51"/>
      <c r="G10" s="51"/>
      <c r="H10" s="51"/>
      <c r="I10" s="51"/>
      <c r="J10" s="44"/>
      <c r="K10" s="44"/>
      <c r="L10" s="44">
        <v>3310.7783079950282</v>
      </c>
      <c r="M10" s="44">
        <v>3537.7742775123488</v>
      </c>
      <c r="N10" s="44">
        <v>3730.4309865614782</v>
      </c>
      <c r="O10" s="44">
        <v>3927.4013048766637</v>
      </c>
      <c r="P10" s="44">
        <v>4138.2444911152279</v>
      </c>
      <c r="Q10" s="44">
        <v>4425.8072921526345</v>
      </c>
      <c r="R10" s="44">
        <v>4704.474335664785</v>
      </c>
      <c r="S10" s="44">
        <v>5104.8263159566204</v>
      </c>
      <c r="T10" s="44">
        <v>5265.5440552461359</v>
      </c>
      <c r="U10" s="44">
        <v>5645.8011397882437</v>
      </c>
      <c r="V10" s="44">
        <v>6089.9679810665939</v>
      </c>
      <c r="W10" s="44">
        <v>6189.2652909377384</v>
      </c>
      <c r="X10" s="44">
        <v>5829.9615695201092</v>
      </c>
    </row>
    <row r="11" spans="1:24" ht="15" customHeight="1" x14ac:dyDescent="0.2">
      <c r="A11" s="112"/>
      <c r="B11" s="112"/>
      <c r="C11" s="114" t="s">
        <v>13</v>
      </c>
      <c r="D11" s="114"/>
      <c r="E11" s="114"/>
      <c r="F11" s="51"/>
      <c r="G11" s="51"/>
      <c r="H11" s="51"/>
      <c r="I11" s="51"/>
      <c r="J11" s="44"/>
      <c r="K11" s="44"/>
      <c r="L11" s="44">
        <v>1710.2006650099288</v>
      </c>
      <c r="M11" s="44">
        <v>1879.9275475149309</v>
      </c>
      <c r="N11" s="44">
        <v>2044.5307470051901</v>
      </c>
      <c r="O11" s="44">
        <v>2215.7527835973983</v>
      </c>
      <c r="P11" s="44">
        <v>2401.9244608375798</v>
      </c>
      <c r="Q11" s="44">
        <v>2640.6685114744296</v>
      </c>
      <c r="R11" s="44">
        <v>2849.9530875283217</v>
      </c>
      <c r="S11" s="44">
        <v>3147.2587922375883</v>
      </c>
      <c r="T11" s="44">
        <v>3319.6139440914708</v>
      </c>
      <c r="U11" s="44">
        <v>3444.4148114829923</v>
      </c>
      <c r="V11" s="44">
        <v>3662.3545334254977</v>
      </c>
      <c r="W11" s="44">
        <v>3786.3625064562107</v>
      </c>
      <c r="X11" s="44">
        <v>3980.5244911720479</v>
      </c>
    </row>
    <row r="12" spans="1:24" ht="15" customHeight="1" x14ac:dyDescent="0.2">
      <c r="A12" s="112"/>
      <c r="B12" s="112"/>
      <c r="C12" s="50" t="s">
        <v>14</v>
      </c>
      <c r="D12" s="114"/>
      <c r="E12" s="114"/>
      <c r="F12" s="51"/>
      <c r="G12" s="51"/>
      <c r="H12" s="51"/>
      <c r="I12" s="51"/>
      <c r="J12" s="44"/>
      <c r="K12" s="44"/>
      <c r="L12" s="44">
        <v>10.912430840000001</v>
      </c>
      <c r="M12" s="44">
        <v>12.61432522</v>
      </c>
      <c r="N12" s="44">
        <v>13.675157122071427</v>
      </c>
      <c r="O12" s="44">
        <v>14.778396299999997</v>
      </c>
      <c r="P12" s="44">
        <v>16.28512684</v>
      </c>
      <c r="Q12" s="44">
        <v>17.184777</v>
      </c>
      <c r="R12" s="44">
        <v>17.68155093</v>
      </c>
      <c r="S12" s="44">
        <v>18.021562950000003</v>
      </c>
      <c r="T12" s="44">
        <v>17.60589912</v>
      </c>
      <c r="U12" s="44">
        <v>18.57056626</v>
      </c>
      <c r="V12" s="44">
        <v>49.940262999999995</v>
      </c>
      <c r="W12" s="44">
        <v>139.96949799999999</v>
      </c>
      <c r="X12" s="44">
        <v>141.208856</v>
      </c>
    </row>
    <row r="13" spans="1:24" ht="30" customHeight="1" x14ac:dyDescent="0.2">
      <c r="A13" s="112"/>
      <c r="B13" s="112"/>
      <c r="C13" s="51" t="s">
        <v>114</v>
      </c>
      <c r="D13" s="51"/>
      <c r="E13" s="51"/>
      <c r="F13" s="51"/>
      <c r="G13" s="51"/>
      <c r="H13" s="51"/>
      <c r="I13" s="51"/>
      <c r="J13" s="44"/>
      <c r="K13" s="44"/>
      <c r="L13" s="44">
        <v>0</v>
      </c>
      <c r="M13" s="44">
        <v>0</v>
      </c>
      <c r="N13" s="44">
        <v>0</v>
      </c>
      <c r="O13" s="44">
        <v>0</v>
      </c>
      <c r="P13" s="44">
        <v>0</v>
      </c>
      <c r="Q13" s="44">
        <v>0</v>
      </c>
      <c r="R13" s="44">
        <v>104.49844931030628</v>
      </c>
      <c r="S13" s="44">
        <v>1052.4024083754384</v>
      </c>
      <c r="T13" s="44">
        <v>1860.3467472478626</v>
      </c>
      <c r="U13" s="44">
        <v>2953.2050722507811</v>
      </c>
      <c r="V13" s="44">
        <v>5601.517562127342</v>
      </c>
      <c r="W13" s="44">
        <v>8558.9577663413984</v>
      </c>
      <c r="X13" s="44">
        <v>10566.260569106766</v>
      </c>
    </row>
    <row r="14" spans="1:24" ht="15" customHeight="1" x14ac:dyDescent="0.2">
      <c r="A14" s="112"/>
      <c r="B14" s="112"/>
      <c r="C14" s="112" t="s">
        <v>16</v>
      </c>
      <c r="D14" s="112"/>
      <c r="E14" s="112"/>
      <c r="F14" s="44">
        <f>HB!F$11</f>
        <v>9906.589555999999</v>
      </c>
      <c r="G14" s="44">
        <f>HB!G$11</f>
        <v>9661.2903140000017</v>
      </c>
      <c r="H14" s="44">
        <f>HB!H$11</f>
        <v>9525.8948689999997</v>
      </c>
      <c r="I14" s="44">
        <f>HB!I$11</f>
        <v>9606.3738279999998</v>
      </c>
      <c r="J14" s="44">
        <v>9653.1304918000005</v>
      </c>
      <c r="K14" s="44">
        <v>9977.2082459999983</v>
      </c>
      <c r="L14" s="44">
        <v>10855.421602</v>
      </c>
      <c r="M14" s="44">
        <v>10667.02459571</v>
      </c>
      <c r="N14" s="44">
        <v>11414.81737744</v>
      </c>
      <c r="O14" s="44">
        <v>12131.485396</v>
      </c>
      <c r="P14" s="44">
        <v>12967.698325000001</v>
      </c>
      <c r="Q14" s="44">
        <v>13780.000830000001</v>
      </c>
      <c r="R14" s="44">
        <v>14999.543107</v>
      </c>
      <c r="S14" s="44">
        <v>17599.503386</v>
      </c>
      <c r="T14" s="44">
        <v>18873.550847000002</v>
      </c>
      <c r="U14" s="44">
        <v>20136.723773000002</v>
      </c>
      <c r="V14" s="44">
        <v>21111.402721999995</v>
      </c>
      <c r="W14" s="44">
        <v>21402.957300999991</v>
      </c>
      <c r="X14" s="44">
        <v>21525.134353000001</v>
      </c>
    </row>
    <row r="15" spans="1:24" ht="15" customHeight="1" x14ac:dyDescent="0.2">
      <c r="A15" s="112"/>
      <c r="B15" s="112"/>
      <c r="C15" s="114" t="s">
        <v>113</v>
      </c>
      <c r="D15" s="112"/>
      <c r="E15" s="112"/>
      <c r="F15" s="44"/>
      <c r="G15" s="44"/>
      <c r="H15" s="44"/>
      <c r="I15" s="44"/>
      <c r="J15" s="44"/>
      <c r="K15" s="44"/>
      <c r="L15" s="44"/>
      <c r="M15" s="44"/>
      <c r="N15" s="44"/>
      <c r="O15" s="44"/>
      <c r="P15" s="44"/>
      <c r="Q15" s="44"/>
      <c r="R15" s="44">
        <v>10241.178959000001</v>
      </c>
      <c r="S15" s="44">
        <v>12605.516801999998</v>
      </c>
      <c r="T15" s="44">
        <v>13716.837320000001</v>
      </c>
      <c r="U15" s="44">
        <v>14710.741437999999</v>
      </c>
      <c r="V15" s="44">
        <v>15507.945071</v>
      </c>
      <c r="W15" s="44">
        <v>15688.230502</v>
      </c>
      <c r="X15" s="44">
        <v>15775.482644</v>
      </c>
    </row>
    <row r="16" spans="1:24" ht="15" customHeight="1" x14ac:dyDescent="0.2">
      <c r="A16" s="112"/>
      <c r="B16" s="112"/>
      <c r="C16" s="114" t="s">
        <v>112</v>
      </c>
      <c r="D16" s="112"/>
      <c r="E16" s="112"/>
      <c r="F16" s="44"/>
      <c r="G16" s="44"/>
      <c r="H16" s="44"/>
      <c r="I16" s="44"/>
      <c r="J16" s="44"/>
      <c r="K16" s="44"/>
      <c r="L16" s="44"/>
      <c r="M16" s="44"/>
      <c r="N16" s="44"/>
      <c r="O16" s="44"/>
      <c r="P16" s="44"/>
      <c r="Q16" s="44"/>
      <c r="R16" s="44">
        <v>4758.3641360000001</v>
      </c>
      <c r="S16" s="44">
        <v>4993.9865840000002</v>
      </c>
      <c r="T16" s="44">
        <v>5156.7135269999999</v>
      </c>
      <c r="U16" s="44">
        <v>5425.9823349999997</v>
      </c>
      <c r="V16" s="44">
        <v>5603.4576520000001</v>
      </c>
      <c r="W16" s="44">
        <v>5714.726799</v>
      </c>
      <c r="X16" s="44">
        <v>5749.6517080000003</v>
      </c>
    </row>
    <row r="17" spans="1:24" ht="15" customHeight="1" x14ac:dyDescent="0.2">
      <c r="A17" s="112"/>
      <c r="B17" s="112"/>
      <c r="C17" s="112" t="s">
        <v>17</v>
      </c>
      <c r="D17" s="112"/>
      <c r="E17" s="112"/>
      <c r="F17" s="44">
        <f>IB!F$11</f>
        <v>5911.5028228939655</v>
      </c>
      <c r="G17" s="44">
        <f>IB!G$11</f>
        <v>5732.5539714391789</v>
      </c>
      <c r="H17" s="44">
        <f>IB!H$11</f>
        <v>5624.601129851626</v>
      </c>
      <c r="I17" s="44">
        <f>IB!I$11</f>
        <v>5264.2888248993258</v>
      </c>
      <c r="J17" s="44">
        <v>5232.5991763583779</v>
      </c>
      <c r="K17" s="44">
        <v>5233.2698562916903</v>
      </c>
      <c r="L17" s="44">
        <v>5256.7033274129335</v>
      </c>
      <c r="M17" s="44">
        <v>5246.1206105315032</v>
      </c>
      <c r="N17" s="44">
        <v>5212.344490293227</v>
      </c>
      <c r="O17" s="44">
        <v>5213.3877318937648</v>
      </c>
      <c r="P17" s="44">
        <v>5164.714256049705</v>
      </c>
      <c r="Q17" s="44">
        <v>5251.2927972027028</v>
      </c>
      <c r="R17" s="44">
        <v>5160.1833594231703</v>
      </c>
      <c r="S17" s="44">
        <v>4846.5432092643314</v>
      </c>
      <c r="T17" s="44">
        <v>4418.0460584085513</v>
      </c>
      <c r="U17" s="44">
        <v>3922.8509326207873</v>
      </c>
      <c r="V17" s="44">
        <v>2607.2194679445629</v>
      </c>
      <c r="W17" s="44">
        <v>969.12458522821066</v>
      </c>
      <c r="X17" s="44">
        <v>206.08268494278309</v>
      </c>
    </row>
    <row r="18" spans="1:24" ht="30" customHeight="1" x14ac:dyDescent="0.2">
      <c r="A18" s="113"/>
      <c r="B18" s="112"/>
      <c r="C18" s="50" t="s">
        <v>18</v>
      </c>
      <c r="D18" s="50"/>
      <c r="E18" s="50"/>
      <c r="F18" s="44">
        <f>IS!F$11</f>
        <v>12280.77539590012</v>
      </c>
      <c r="G18" s="44">
        <f>IS!G$11</f>
        <v>10143.062574066957</v>
      </c>
      <c r="H18" s="44">
        <f>IS!H$11</f>
        <v>9980.2886461176258</v>
      </c>
      <c r="I18" s="44">
        <f>IS!I$11</f>
        <v>10331.755014211114</v>
      </c>
      <c r="J18" s="44">
        <v>11174.221238817443</v>
      </c>
      <c r="K18" s="44">
        <v>11955.506918421459</v>
      </c>
      <c r="L18" s="44">
        <v>12033.427781494209</v>
      </c>
      <c r="M18" s="44">
        <v>10855.599884618056</v>
      </c>
      <c r="N18" s="44">
        <v>8454.8171442203766</v>
      </c>
      <c r="O18" s="44">
        <v>7707.9280715407986</v>
      </c>
      <c r="P18" s="44">
        <v>7445.771009560659</v>
      </c>
      <c r="Q18" s="44">
        <v>7606.9575358331986</v>
      </c>
      <c r="R18" s="44">
        <v>7323.4900887259673</v>
      </c>
      <c r="S18" s="44">
        <v>7068.9979042029081</v>
      </c>
      <c r="T18" s="44">
        <v>6637.1749282531009</v>
      </c>
      <c r="U18" s="44">
        <v>5911.5640600008419</v>
      </c>
      <c r="V18" s="44">
        <v>4501.1700756667387</v>
      </c>
      <c r="W18" s="44">
        <v>3051.849145991861</v>
      </c>
      <c r="X18" s="44">
        <v>2471.2728212763272</v>
      </c>
    </row>
    <row r="19" spans="1:24" ht="15" customHeight="1" x14ac:dyDescent="0.2">
      <c r="A19" s="113"/>
      <c r="B19" s="113"/>
      <c r="C19" s="115" t="s">
        <v>52</v>
      </c>
      <c r="D19" s="115"/>
      <c r="E19" s="115"/>
      <c r="F19" s="44">
        <f>'IS MIG'!F$11</f>
        <v>3258.3156329164563</v>
      </c>
      <c r="G19" s="44">
        <f>'IS MIG'!G$11</f>
        <v>3216.7563574644805</v>
      </c>
      <c r="H19" s="44">
        <f>'IS MIG'!H$11</f>
        <v>3084.4141691447448</v>
      </c>
      <c r="I19" s="44">
        <f>'IS MIG'!I$11</f>
        <v>3217.301752580413</v>
      </c>
      <c r="J19" s="44">
        <v>3329.4113895341579</v>
      </c>
      <c r="K19" s="44">
        <v>3675.6117608990094</v>
      </c>
      <c r="L19" s="44">
        <v>3664.2228956734421</v>
      </c>
      <c r="M19" s="44">
        <v>2012.2946837874363</v>
      </c>
      <c r="N19" s="44">
        <v>0</v>
      </c>
      <c r="O19" s="44">
        <v>0</v>
      </c>
      <c r="P19" s="44">
        <v>0</v>
      </c>
      <c r="Q19" s="44">
        <v>0</v>
      </c>
      <c r="R19" s="44">
        <v>0</v>
      </c>
      <c r="S19" s="44">
        <v>0</v>
      </c>
      <c r="T19" s="44">
        <v>0</v>
      </c>
      <c r="U19" s="44">
        <v>0</v>
      </c>
      <c r="V19" s="44">
        <v>0</v>
      </c>
      <c r="W19" s="44">
        <v>0</v>
      </c>
      <c r="X19" s="44">
        <v>0</v>
      </c>
    </row>
    <row r="20" spans="1:24" ht="15" customHeight="1" x14ac:dyDescent="0.2">
      <c r="A20" s="113"/>
      <c r="B20" s="113"/>
      <c r="C20" s="115" t="s">
        <v>111</v>
      </c>
      <c r="D20" s="115"/>
      <c r="E20" s="115"/>
      <c r="F20" s="50"/>
      <c r="G20" s="50"/>
      <c r="H20" s="50"/>
      <c r="I20" s="50"/>
      <c r="J20" s="44">
        <v>3477.9699705763242</v>
      </c>
      <c r="K20" s="44">
        <v>3762.7618818999954</v>
      </c>
      <c r="L20" s="44">
        <v>3740.8624659098978</v>
      </c>
      <c r="M20" s="44">
        <v>4003.8841875284397</v>
      </c>
      <c r="N20" s="44">
        <v>3995.3616177668996</v>
      </c>
      <c r="O20" s="44">
        <v>3729.124618449132</v>
      </c>
      <c r="P20" s="44">
        <v>3767.1314075266459</v>
      </c>
      <c r="Q20" s="44">
        <v>4173.7682119120936</v>
      </c>
      <c r="R20" s="44">
        <v>4220.1508737580389</v>
      </c>
      <c r="S20" s="44">
        <v>4136.9025242825919</v>
      </c>
      <c r="T20" s="44">
        <v>3856.569066139225</v>
      </c>
      <c r="U20" s="44">
        <v>3399.4284841757208</v>
      </c>
      <c r="V20" s="44">
        <v>2092.1040752119407</v>
      </c>
      <c r="W20" s="44">
        <v>825.31246598568043</v>
      </c>
      <c r="X20" s="44">
        <v>320.93721786389358</v>
      </c>
    </row>
    <row r="21" spans="1:24" ht="15" customHeight="1" x14ac:dyDescent="0.2">
      <c r="A21" s="113"/>
      <c r="B21" s="113"/>
      <c r="C21" s="115" t="s">
        <v>110</v>
      </c>
      <c r="D21" s="115"/>
      <c r="E21" s="115"/>
      <c r="F21" s="50"/>
      <c r="G21" s="50"/>
      <c r="H21" s="50"/>
      <c r="I21" s="50"/>
      <c r="J21" s="44">
        <v>3848.4499536755266</v>
      </c>
      <c r="K21" s="44">
        <v>3993.1387449918748</v>
      </c>
      <c r="L21" s="44">
        <v>4121.8577182172176</v>
      </c>
      <c r="M21" s="44">
        <v>4321.3600394150862</v>
      </c>
      <c r="N21" s="44">
        <v>3962.0079347249516</v>
      </c>
      <c r="O21" s="44">
        <v>3408.6134873572373</v>
      </c>
      <c r="P21" s="44">
        <v>3120.531616370336</v>
      </c>
      <c r="Q21" s="44">
        <v>2940.2427703782664</v>
      </c>
      <c r="R21" s="44">
        <v>2661.1942201264173</v>
      </c>
      <c r="S21" s="44">
        <v>2470.1766548503811</v>
      </c>
      <c r="T21" s="44">
        <v>2246.6630558250235</v>
      </c>
      <c r="U21" s="44">
        <v>1964.3064314125834</v>
      </c>
      <c r="V21" s="44">
        <v>1809.0818315086231</v>
      </c>
      <c r="W21" s="44">
        <v>1607.0038141763109</v>
      </c>
      <c r="X21" s="44">
        <v>1542.2662747162187</v>
      </c>
    </row>
    <row r="22" spans="1:24" ht="15" customHeight="1" x14ac:dyDescent="0.2">
      <c r="A22" s="113"/>
      <c r="B22" s="113"/>
      <c r="C22" s="115" t="s">
        <v>109</v>
      </c>
      <c r="D22" s="115"/>
      <c r="E22" s="115"/>
      <c r="F22" s="50"/>
      <c r="G22" s="50"/>
      <c r="H22" s="50"/>
      <c r="I22" s="50"/>
      <c r="J22" s="44">
        <v>175.279966815324</v>
      </c>
      <c r="K22" s="44">
        <v>225.00934180215881</v>
      </c>
      <c r="L22" s="44">
        <v>242.59171234201023</v>
      </c>
      <c r="M22" s="44">
        <v>263.35905158315484</v>
      </c>
      <c r="N22" s="44">
        <v>259.04297416663934</v>
      </c>
      <c r="O22" s="44">
        <v>245.24760059309861</v>
      </c>
      <c r="P22" s="44">
        <v>240.88311204484455</v>
      </c>
      <c r="Q22" s="44">
        <v>235.74822734068985</v>
      </c>
      <c r="R22" s="44">
        <v>230.8557813476198</v>
      </c>
      <c r="S22" s="44">
        <v>254.15158089550602</v>
      </c>
      <c r="T22" s="44">
        <v>324.24644245665223</v>
      </c>
      <c r="U22" s="44">
        <v>358.98444189442995</v>
      </c>
      <c r="V22" s="44">
        <v>425.13179769171495</v>
      </c>
      <c r="W22" s="44">
        <v>466.27594232746151</v>
      </c>
      <c r="X22" s="44">
        <v>468.13294884651418</v>
      </c>
    </row>
    <row r="23" spans="1:24" ht="15" customHeight="1" x14ac:dyDescent="0.2">
      <c r="A23" s="113"/>
      <c r="B23" s="113"/>
      <c r="C23" s="115" t="s">
        <v>108</v>
      </c>
      <c r="D23" s="115"/>
      <c r="E23" s="115"/>
      <c r="F23" s="50"/>
      <c r="G23" s="50"/>
      <c r="H23" s="50"/>
      <c r="I23" s="50"/>
      <c r="J23" s="44">
        <v>343.10995821611141</v>
      </c>
      <c r="K23" s="44">
        <v>298.98518882842183</v>
      </c>
      <c r="L23" s="44">
        <v>263.89298935164044</v>
      </c>
      <c r="M23" s="44">
        <v>254.70192230393559</v>
      </c>
      <c r="N23" s="44">
        <v>238.40461756188648</v>
      </c>
      <c r="O23" s="44">
        <v>324.9423651413307</v>
      </c>
      <c r="P23" s="44">
        <v>317.22487361883236</v>
      </c>
      <c r="Q23" s="44">
        <v>257.19832620214981</v>
      </c>
      <c r="R23" s="44">
        <v>211.28921349389114</v>
      </c>
      <c r="S23" s="44">
        <v>207.76714417442793</v>
      </c>
      <c r="T23" s="44">
        <v>209.69636383220123</v>
      </c>
      <c r="U23" s="44">
        <v>188.84470251810762</v>
      </c>
      <c r="V23" s="44">
        <v>174.85237125446037</v>
      </c>
      <c r="W23" s="44">
        <v>153.25692350240826</v>
      </c>
      <c r="X23" s="44">
        <v>139.93637984970118</v>
      </c>
    </row>
    <row r="24" spans="1:24" ht="30" customHeight="1" x14ac:dyDescent="0.2">
      <c r="A24" s="113"/>
      <c r="B24" s="113"/>
      <c r="C24" s="116" t="s">
        <v>160</v>
      </c>
      <c r="D24" s="116"/>
      <c r="E24" s="116"/>
      <c r="F24" s="50"/>
      <c r="G24" s="50"/>
      <c r="H24" s="50"/>
      <c r="I24" s="50"/>
      <c r="J24" s="44">
        <v>566.95904416410667</v>
      </c>
      <c r="K24" s="44">
        <v>580.62091839730181</v>
      </c>
      <c r="L24" s="44">
        <v>583.38484811251283</v>
      </c>
      <c r="M24" s="44">
        <v>586.77899208060785</v>
      </c>
      <c r="N24" s="44">
        <v>610.25049569403609</v>
      </c>
      <c r="O24" s="44">
        <v>605.89713146045392</v>
      </c>
      <c r="P24" s="44">
        <v>606.63151961638744</v>
      </c>
      <c r="Q24" s="44">
        <v>611.17722098794843</v>
      </c>
      <c r="R24" s="44">
        <v>629.61783540830686</v>
      </c>
      <c r="S24" s="44">
        <v>652.26030579808116</v>
      </c>
      <c r="T24" s="44">
        <v>688.99108608223332</v>
      </c>
      <c r="U24" s="44">
        <v>690.04457202246238</v>
      </c>
      <c r="V24" s="44">
        <v>705.95123255225087</v>
      </c>
      <c r="W24" s="44">
        <v>706.16945306051593</v>
      </c>
      <c r="X24" s="44">
        <v>711.2819444173723</v>
      </c>
    </row>
    <row r="25" spans="1:24" ht="15" customHeight="1" x14ac:dyDescent="0.2">
      <c r="A25" s="113"/>
      <c r="B25" s="113"/>
      <c r="C25" s="50" t="s">
        <v>24</v>
      </c>
      <c r="D25" s="50"/>
      <c r="E25" s="50"/>
      <c r="F25" s="44">
        <f>JSA!F$11</f>
        <v>1855.9493805130483</v>
      </c>
      <c r="G25" s="44">
        <f>JSA!G$11</f>
        <v>3312.2132141514071</v>
      </c>
      <c r="H25" s="44">
        <f>JSA!H$11</f>
        <v>3011.7372951512621</v>
      </c>
      <c r="I25" s="44">
        <f>JSA!I$11</f>
        <v>2754.2848747264788</v>
      </c>
      <c r="J25" s="44">
        <v>2421.542188047019</v>
      </c>
      <c r="K25" s="44">
        <v>2186.9852099544155</v>
      </c>
      <c r="L25" s="44">
        <v>2210.3537736985281</v>
      </c>
      <c r="M25" s="44">
        <v>2160.6765271632098</v>
      </c>
      <c r="N25" s="44">
        <v>1857.0591059116509</v>
      </c>
      <c r="O25" s="44">
        <v>1970.6871657855061</v>
      </c>
      <c r="P25" s="44">
        <v>2097.7112189862819</v>
      </c>
      <c r="Q25" s="44">
        <v>1927.6856748576931</v>
      </c>
      <c r="R25" s="44">
        <v>2456.5848224810002</v>
      </c>
      <c r="S25" s="44">
        <v>4036.8830452297734</v>
      </c>
      <c r="T25" s="44">
        <v>3821.0001763987784</v>
      </c>
      <c r="U25" s="44">
        <v>4221.0941452280922</v>
      </c>
      <c r="V25" s="44">
        <v>4420.0195029220504</v>
      </c>
      <c r="W25" s="44">
        <v>3692.1175609143897</v>
      </c>
      <c r="X25" s="44">
        <v>2570.7856606689279</v>
      </c>
    </row>
    <row r="26" spans="1:24" ht="15" customHeight="1" x14ac:dyDescent="0.2">
      <c r="A26" s="113"/>
      <c r="B26" s="113"/>
      <c r="C26" s="50" t="s">
        <v>25</v>
      </c>
      <c r="D26" s="50"/>
      <c r="E26" s="50"/>
      <c r="F26" s="44">
        <f>MA!F$11</f>
        <v>28.576989977569976</v>
      </c>
      <c r="G26" s="44">
        <f>MA!G$11</f>
        <v>31.103222044058228</v>
      </c>
      <c r="H26" s="44">
        <f>MA!H$11</f>
        <v>32.948719703454017</v>
      </c>
      <c r="I26" s="44">
        <f>MA!I$11</f>
        <v>33.650447231085742</v>
      </c>
      <c r="J26" s="44">
        <v>38.652744189127453</v>
      </c>
      <c r="K26" s="44">
        <v>49.281394307982936</v>
      </c>
      <c r="L26" s="44">
        <v>60.632070624812521</v>
      </c>
      <c r="M26" s="44">
        <v>112.01957332242188</v>
      </c>
      <c r="N26" s="44">
        <v>130.78774157974755</v>
      </c>
      <c r="O26" s="44">
        <v>144.58228757261239</v>
      </c>
      <c r="P26" s="44">
        <v>154.01050263346011</v>
      </c>
      <c r="Q26" s="44">
        <v>215.05534095266336</v>
      </c>
      <c r="R26" s="44">
        <v>284.24659213075813</v>
      </c>
      <c r="S26" s="44">
        <v>301.66483430009072</v>
      </c>
      <c r="T26" s="44">
        <v>302.42019968416741</v>
      </c>
      <c r="U26" s="44">
        <v>323.14859388871884</v>
      </c>
      <c r="V26" s="44">
        <v>351.28910382812984</v>
      </c>
      <c r="W26" s="44">
        <v>354.28729557729571</v>
      </c>
      <c r="X26" s="44">
        <v>368.86303210624891</v>
      </c>
    </row>
    <row r="27" spans="1:24" ht="15" customHeight="1" x14ac:dyDescent="0.2">
      <c r="A27" s="113"/>
      <c r="B27" s="113"/>
      <c r="C27" s="50" t="s">
        <v>107</v>
      </c>
      <c r="D27" s="50"/>
      <c r="E27" s="50"/>
      <c r="F27" s="50"/>
      <c r="G27" s="50"/>
      <c r="H27" s="50"/>
      <c r="I27" s="50"/>
      <c r="J27" s="44"/>
      <c r="K27" s="44"/>
      <c r="L27" s="44"/>
      <c r="M27" s="44"/>
      <c r="N27" s="44">
        <v>366.12824337950042</v>
      </c>
      <c r="O27" s="44">
        <v>386.96937539827422</v>
      </c>
      <c r="P27" s="44">
        <v>409.8744911225607</v>
      </c>
      <c r="Q27" s="44">
        <v>428.28494812580959</v>
      </c>
      <c r="R27" s="44">
        <v>443.2436482032918</v>
      </c>
      <c r="S27" s="44">
        <v>461.30363708038686</v>
      </c>
      <c r="T27" s="44">
        <v>486.04627468441788</v>
      </c>
      <c r="U27" s="44">
        <v>493.44965822012233</v>
      </c>
      <c r="V27" s="44">
        <v>500.80418004114836</v>
      </c>
      <c r="W27" s="44">
        <v>510.88696315357186</v>
      </c>
      <c r="X27" s="44">
        <v>515.69761926304056</v>
      </c>
    </row>
    <row r="28" spans="1:24" ht="15" customHeight="1" x14ac:dyDescent="0.2">
      <c r="A28" s="113"/>
      <c r="B28" s="113"/>
      <c r="C28" s="50" t="s">
        <v>27</v>
      </c>
      <c r="D28" s="50"/>
      <c r="E28" s="50"/>
      <c r="F28" s="50"/>
      <c r="G28" s="50"/>
      <c r="H28" s="50"/>
      <c r="I28" s="50"/>
      <c r="J28" s="44"/>
      <c r="K28" s="44"/>
      <c r="L28" s="44"/>
      <c r="M28" s="44">
        <v>1961.3930063734601</v>
      </c>
      <c r="N28" s="44">
        <v>5015.032715190232</v>
      </c>
      <c r="O28" s="44">
        <v>5400.2935582894315</v>
      </c>
      <c r="P28" s="44">
        <v>5771.4705782417195</v>
      </c>
      <c r="Q28" s="44">
        <v>6188.8281141893822</v>
      </c>
      <c r="R28" s="44">
        <v>6479.7398625904661</v>
      </c>
      <c r="S28" s="44">
        <v>6851.1543100277404</v>
      </c>
      <c r="T28" s="44">
        <v>6963.2113101916439</v>
      </c>
      <c r="U28" s="44">
        <v>6821.1461452785961</v>
      </c>
      <c r="V28" s="44">
        <v>6376.3311780348258</v>
      </c>
      <c r="W28" s="44">
        <v>5986.970977879575</v>
      </c>
      <c r="X28" s="44">
        <v>5601.8162999355754</v>
      </c>
    </row>
    <row r="29" spans="1:24" ht="30" customHeight="1" x14ac:dyDescent="0.2">
      <c r="A29" s="113"/>
      <c r="B29" s="113"/>
      <c r="C29" s="50" t="s">
        <v>123</v>
      </c>
      <c r="D29" s="50"/>
      <c r="E29" s="50"/>
      <c r="F29" s="50"/>
      <c r="G29" s="50"/>
      <c r="H29" s="50"/>
      <c r="I29" s="50"/>
      <c r="J29" s="44"/>
      <c r="K29" s="44"/>
      <c r="L29" s="44"/>
      <c r="M29" s="44">
        <v>0</v>
      </c>
      <c r="N29" s="44">
        <v>0</v>
      </c>
      <c r="O29" s="44">
        <v>0</v>
      </c>
      <c r="P29" s="44">
        <v>0</v>
      </c>
      <c r="Q29" s="44">
        <v>0</v>
      </c>
      <c r="R29" s="44">
        <v>0</v>
      </c>
      <c r="S29" s="44">
        <v>0</v>
      </c>
      <c r="T29" s="44">
        <v>0</v>
      </c>
      <c r="U29" s="44">
        <v>0</v>
      </c>
      <c r="V29" s="44">
        <v>0</v>
      </c>
      <c r="W29" s="44">
        <v>131.887269022021</v>
      </c>
      <c r="X29" s="44">
        <v>1245.6861880397782</v>
      </c>
    </row>
    <row r="30" spans="1:24" ht="15" customHeight="1" x14ac:dyDescent="0.2">
      <c r="A30" s="113"/>
      <c r="B30" s="112"/>
      <c r="C30" s="50" t="s">
        <v>28</v>
      </c>
      <c r="D30" s="50"/>
      <c r="E30" s="50"/>
      <c r="F30" s="44">
        <f>SDA!F$11</f>
        <v>736.60748315433852</v>
      </c>
      <c r="G30" s="44">
        <f>SDA!G$11</f>
        <v>813.86454005660994</v>
      </c>
      <c r="H30" s="44">
        <f>SDA!H$11</f>
        <v>801.79074384652074</v>
      </c>
      <c r="I30" s="44">
        <f>SDA!I$11</f>
        <v>820.33387942023319</v>
      </c>
      <c r="J30" s="44">
        <v>831.39331037856482</v>
      </c>
      <c r="K30" s="44">
        <v>852.96431070150265</v>
      </c>
      <c r="L30" s="44">
        <v>785.49722877114129</v>
      </c>
      <c r="M30" s="44">
        <v>767.67356558694587</v>
      </c>
      <c r="N30" s="44">
        <v>753.95248880866211</v>
      </c>
      <c r="O30" s="44">
        <v>738.8591147994814</v>
      </c>
      <c r="P30" s="44">
        <v>741.7911442795064</v>
      </c>
      <c r="Q30" s="44">
        <v>736.71628861917111</v>
      </c>
      <c r="R30" s="44">
        <v>728.20596181479925</v>
      </c>
      <c r="S30" s="44">
        <v>744.20449465681691</v>
      </c>
      <c r="T30" s="44">
        <v>729.65153099976692</v>
      </c>
      <c r="U30" s="44">
        <v>723.64995690903231</v>
      </c>
      <c r="V30" s="44">
        <v>729.45103419140287</v>
      </c>
      <c r="W30" s="44">
        <v>710.14549314469559</v>
      </c>
      <c r="X30" s="44">
        <v>607.82196687428882</v>
      </c>
    </row>
    <row r="31" spans="1:24" ht="15" customHeight="1" x14ac:dyDescent="0.2">
      <c r="A31" s="113"/>
      <c r="B31" s="113"/>
      <c r="C31" s="115" t="s">
        <v>12</v>
      </c>
      <c r="D31" s="115"/>
      <c r="E31" s="115"/>
      <c r="F31" s="50"/>
      <c r="G31" s="50"/>
      <c r="H31" s="50"/>
      <c r="I31" s="50"/>
      <c r="J31" s="44">
        <v>701.200722194832</v>
      </c>
      <c r="K31" s="44">
        <v>720.70572634379005</v>
      </c>
      <c r="L31" s="44">
        <v>655.41355586296527</v>
      </c>
      <c r="M31" s="44">
        <v>631.4928536358974</v>
      </c>
      <c r="N31" s="44">
        <v>654.30468659080088</v>
      </c>
      <c r="O31" s="44">
        <v>635.82600846281002</v>
      </c>
      <c r="P31" s="44">
        <v>632.86255720413533</v>
      </c>
      <c r="Q31" s="44">
        <v>574.64502113330911</v>
      </c>
      <c r="R31" s="44">
        <v>586.34707697810177</v>
      </c>
      <c r="S31" s="44">
        <v>595.82311280923091</v>
      </c>
      <c r="T31" s="44">
        <v>591.78208429896745</v>
      </c>
      <c r="U31" s="44">
        <v>586.10279265885288</v>
      </c>
      <c r="V31" s="44">
        <v>599.776668573184</v>
      </c>
      <c r="W31" s="44">
        <v>577.72591495121753</v>
      </c>
      <c r="X31" s="44">
        <v>497.30928778680391</v>
      </c>
    </row>
    <row r="32" spans="1:24" ht="15" customHeight="1" x14ac:dyDescent="0.2">
      <c r="A32" s="113"/>
      <c r="B32" s="113"/>
      <c r="C32" s="115" t="s">
        <v>13</v>
      </c>
      <c r="D32" s="115"/>
      <c r="E32" s="115"/>
      <c r="F32" s="50"/>
      <c r="G32" s="50"/>
      <c r="H32" s="50"/>
      <c r="I32" s="50"/>
      <c r="J32" s="44">
        <v>130.19258818373311</v>
      </c>
      <c r="K32" s="44">
        <v>132.25858435771264</v>
      </c>
      <c r="L32" s="44">
        <v>130.08367290817603</v>
      </c>
      <c r="M32" s="44">
        <v>136.18071195104852</v>
      </c>
      <c r="N32" s="44">
        <v>99.647802217861255</v>
      </c>
      <c r="O32" s="44">
        <v>103.03310633667127</v>
      </c>
      <c r="P32" s="44">
        <v>108.92858707537113</v>
      </c>
      <c r="Q32" s="44">
        <v>162.07126748586191</v>
      </c>
      <c r="R32" s="44">
        <v>141.85888483669748</v>
      </c>
      <c r="S32" s="44">
        <v>148.38138184758594</v>
      </c>
      <c r="T32" s="44">
        <v>137.86944670079944</v>
      </c>
      <c r="U32" s="44">
        <v>137.54716425017943</v>
      </c>
      <c r="V32" s="44">
        <v>129.67436561821881</v>
      </c>
      <c r="W32" s="44">
        <v>132.41957819347789</v>
      </c>
      <c r="X32" s="44">
        <v>110.51267908748494</v>
      </c>
    </row>
    <row r="33" spans="1:24" ht="15" customHeight="1" x14ac:dyDescent="0.2">
      <c r="A33" s="112"/>
      <c r="B33" s="112"/>
      <c r="C33" s="117" t="s">
        <v>29</v>
      </c>
      <c r="D33" s="117"/>
      <c r="E33" s="44"/>
      <c r="F33" s="44">
        <f>SP!F$11</f>
        <v>26598.510734769348</v>
      </c>
      <c r="G33" s="44">
        <f>SP!G$11</f>
        <v>27852.018933757394</v>
      </c>
      <c r="H33" s="44">
        <f>SP!H$11</f>
        <v>29501.055359285499</v>
      </c>
      <c r="I33" s="44">
        <f>SP!I$11</f>
        <v>31284.785322893087</v>
      </c>
      <c r="J33" s="44">
        <v>32026.661891061874</v>
      </c>
      <c r="K33" s="44">
        <v>34633.915453400397</v>
      </c>
      <c r="L33" s="44">
        <v>36590.959812653455</v>
      </c>
      <c r="M33" s="44">
        <v>38305.178544651368</v>
      </c>
      <c r="N33" s="44">
        <v>40152.071876140966</v>
      </c>
      <c r="O33" s="44">
        <v>42270.834219636425</v>
      </c>
      <c r="P33" s="44">
        <v>44064.793884634819</v>
      </c>
      <c r="Q33" s="44">
        <v>47295.922055852978</v>
      </c>
      <c r="R33" s="44">
        <v>50561.536628248497</v>
      </c>
      <c r="S33" s="44">
        <v>54913.345212695131</v>
      </c>
      <c r="T33" s="44">
        <v>57222.700066909689</v>
      </c>
      <c r="U33" s="44">
        <v>60802.566050333618</v>
      </c>
      <c r="V33" s="44">
        <v>65469.064368336716</v>
      </c>
      <c r="W33" s="44">
        <v>68256.478495536066</v>
      </c>
      <c r="X33" s="44">
        <v>71017.562834868048</v>
      </c>
    </row>
    <row r="34" spans="1:24" ht="15" hidden="1" customHeight="1" x14ac:dyDescent="0.2">
      <c r="A34" s="112"/>
      <c r="B34" s="112"/>
      <c r="C34" s="118" t="s">
        <v>106</v>
      </c>
      <c r="D34" s="117"/>
      <c r="E34" s="44"/>
      <c r="F34" s="44"/>
      <c r="G34" s="44"/>
      <c r="H34" s="44"/>
      <c r="I34" s="44"/>
      <c r="J34" s="44"/>
      <c r="K34" s="44"/>
      <c r="L34" s="44"/>
      <c r="M34" s="44"/>
      <c r="N34" s="44"/>
      <c r="O34" s="44"/>
      <c r="P34" s="44"/>
      <c r="Q34" s="44"/>
      <c r="R34" s="44"/>
      <c r="S34" s="44"/>
      <c r="T34" s="44"/>
      <c r="U34" s="44"/>
      <c r="V34" s="44"/>
      <c r="W34" s="44"/>
      <c r="X34" s="44"/>
    </row>
    <row r="35" spans="1:24" ht="15" hidden="1" customHeight="1" x14ac:dyDescent="0.2">
      <c r="A35" s="112"/>
      <c r="B35" s="112"/>
      <c r="C35" s="118" t="s">
        <v>105</v>
      </c>
      <c r="D35" s="117"/>
      <c r="E35" s="44"/>
      <c r="F35" s="44"/>
      <c r="G35" s="44"/>
      <c r="H35" s="44"/>
      <c r="I35" s="44"/>
      <c r="J35" s="44"/>
      <c r="K35" s="44"/>
      <c r="L35" s="44"/>
      <c r="M35" s="44"/>
      <c r="N35" s="44"/>
      <c r="O35" s="44"/>
      <c r="P35" s="44"/>
      <c r="Q35" s="44"/>
      <c r="R35" s="44"/>
      <c r="S35" s="44"/>
      <c r="T35" s="44"/>
      <c r="U35" s="44"/>
      <c r="V35" s="44"/>
      <c r="W35" s="44"/>
      <c r="X35" s="44"/>
    </row>
    <row r="36" spans="1:24" ht="15" hidden="1" customHeight="1" x14ac:dyDescent="0.2">
      <c r="A36" s="112"/>
      <c r="B36" s="112"/>
      <c r="C36" s="118" t="s">
        <v>104</v>
      </c>
      <c r="D36" s="117"/>
      <c r="E36" s="44"/>
      <c r="F36" s="44"/>
      <c r="G36" s="44"/>
      <c r="H36" s="44"/>
      <c r="I36" s="44"/>
      <c r="J36" s="44"/>
      <c r="K36" s="44"/>
      <c r="L36" s="44"/>
      <c r="M36" s="44"/>
      <c r="N36" s="44"/>
      <c r="O36" s="44"/>
      <c r="P36" s="44"/>
      <c r="Q36" s="44"/>
      <c r="R36" s="44"/>
      <c r="S36" s="44"/>
      <c r="T36" s="44"/>
      <c r="U36" s="44"/>
      <c r="V36" s="44"/>
      <c r="W36" s="44"/>
      <c r="X36" s="44"/>
    </row>
    <row r="37" spans="1:24" ht="15" hidden="1" customHeight="1" x14ac:dyDescent="0.2">
      <c r="A37" s="112"/>
      <c r="B37" s="112"/>
      <c r="C37" s="118" t="s">
        <v>103</v>
      </c>
      <c r="D37" s="117"/>
      <c r="E37" s="44"/>
      <c r="F37" s="44"/>
      <c r="G37" s="44"/>
      <c r="H37" s="44"/>
      <c r="I37" s="44"/>
      <c r="J37" s="44"/>
      <c r="K37" s="44"/>
      <c r="L37" s="44"/>
      <c r="M37" s="44"/>
      <c r="N37" s="44"/>
      <c r="O37" s="44"/>
      <c r="P37" s="44"/>
      <c r="Q37" s="44"/>
      <c r="R37" s="44"/>
      <c r="S37" s="44"/>
      <c r="T37" s="44"/>
      <c r="U37" s="44"/>
      <c r="V37" s="44"/>
      <c r="W37" s="44"/>
      <c r="X37" s="44"/>
    </row>
    <row r="38" spans="1:24" ht="15" hidden="1" customHeight="1" x14ac:dyDescent="0.2">
      <c r="A38" s="112"/>
      <c r="B38" s="112"/>
      <c r="C38" s="118" t="s">
        <v>102</v>
      </c>
      <c r="D38" s="117"/>
      <c r="E38" s="44"/>
      <c r="F38" s="44"/>
      <c r="G38" s="44"/>
      <c r="H38" s="44"/>
      <c r="I38" s="44"/>
      <c r="J38" s="44"/>
      <c r="K38" s="44"/>
      <c r="L38" s="44"/>
      <c r="M38" s="44"/>
      <c r="N38" s="44"/>
      <c r="O38" s="44"/>
      <c r="P38" s="44"/>
      <c r="Q38" s="44"/>
      <c r="R38" s="44"/>
      <c r="S38" s="44"/>
      <c r="T38" s="44"/>
      <c r="U38" s="44"/>
      <c r="V38" s="44"/>
      <c r="W38" s="44"/>
      <c r="X38" s="44"/>
    </row>
    <row r="39" spans="1:24" ht="30" customHeight="1" x14ac:dyDescent="0.2">
      <c r="A39" s="112"/>
      <c r="B39" s="112"/>
      <c r="C39" s="117" t="s">
        <v>30</v>
      </c>
      <c r="D39" s="117"/>
      <c r="E39" s="117"/>
      <c r="F39" s="51"/>
      <c r="G39" s="51"/>
      <c r="H39" s="51"/>
      <c r="I39" s="51"/>
      <c r="J39" s="44"/>
      <c r="K39" s="44"/>
      <c r="L39" s="44"/>
      <c r="M39" s="44"/>
      <c r="N39" s="44">
        <v>1111.2513752613359</v>
      </c>
      <c r="O39" s="44">
        <v>1021.8685891701493</v>
      </c>
      <c r="P39" s="44">
        <v>1131.0676515306241</v>
      </c>
      <c r="Q39" s="44">
        <v>1402.6462923306167</v>
      </c>
      <c r="R39" s="44">
        <v>1661.6288128965571</v>
      </c>
      <c r="S39" s="44">
        <v>1747.9246304767612</v>
      </c>
      <c r="T39" s="44">
        <v>1850.1888296891684</v>
      </c>
      <c r="U39" s="44">
        <v>1893.5073322659887</v>
      </c>
      <c r="V39" s="44">
        <v>1930.3859035171372</v>
      </c>
      <c r="W39" s="44">
        <v>1913.1584253580249</v>
      </c>
      <c r="X39" s="44">
        <v>1931.4008683452389</v>
      </c>
    </row>
    <row r="40" spans="1:24" ht="15" customHeight="1" x14ac:dyDescent="0.2">
      <c r="A40" s="112"/>
      <c r="B40" s="112"/>
      <c r="C40" s="117" t="s">
        <v>126</v>
      </c>
      <c r="D40" s="117"/>
      <c r="E40" s="117"/>
      <c r="F40" s="51"/>
      <c r="G40" s="51"/>
      <c r="H40" s="51"/>
      <c r="I40" s="51"/>
      <c r="J40" s="44"/>
      <c r="K40" s="44"/>
      <c r="L40" s="44"/>
      <c r="M40" s="44"/>
      <c r="N40" s="44"/>
      <c r="O40" s="44"/>
      <c r="P40" s="44"/>
      <c r="Q40" s="44"/>
      <c r="R40" s="44"/>
      <c r="S40" s="44"/>
      <c r="T40" s="44"/>
      <c r="U40" s="44"/>
      <c r="V40" s="44"/>
      <c r="W40" s="44">
        <v>5.661113763090956</v>
      </c>
      <c r="X40" s="44">
        <v>53.975207878409009</v>
      </c>
    </row>
    <row r="41" spans="1:24" ht="15" customHeight="1" x14ac:dyDescent="0.2">
      <c r="A41" s="116"/>
      <c r="B41" s="116"/>
      <c r="C41" s="117" t="s">
        <v>31</v>
      </c>
      <c r="D41" s="117"/>
      <c r="E41" s="117"/>
      <c r="F41" s="50"/>
      <c r="G41" s="50"/>
      <c r="H41" s="50"/>
      <c r="I41" s="50"/>
      <c r="J41" s="44">
        <v>1494.9789585124145</v>
      </c>
      <c r="K41" s="44">
        <v>1435.8876455913016</v>
      </c>
      <c r="L41" s="44">
        <v>1456.2418351156805</v>
      </c>
      <c r="M41" s="44">
        <v>1636.1106094051156</v>
      </c>
      <c r="N41" s="44">
        <v>2114.1132843910391</v>
      </c>
      <c r="O41" s="44">
        <v>2663.7360187377508</v>
      </c>
      <c r="P41" s="44">
        <v>1718.2926293164007</v>
      </c>
      <c r="Q41" s="44">
        <v>1764.9502056261074</v>
      </c>
      <c r="R41" s="44">
        <v>2302.2175439940734</v>
      </c>
      <c r="S41" s="44">
        <v>2329.4004636003292</v>
      </c>
      <c r="T41" s="44">
        <v>2353.0379788468763</v>
      </c>
      <c r="U41" s="44">
        <v>1830.6224204869359</v>
      </c>
      <c r="V41" s="44">
        <v>1819.1785189294858</v>
      </c>
      <c r="W41" s="44">
        <v>1815.998522881742</v>
      </c>
      <c r="X41" s="44">
        <v>1793.8224109549415</v>
      </c>
    </row>
    <row r="42" spans="1:24" ht="30" customHeight="1" x14ac:dyDescent="0.25">
      <c r="A42" s="116"/>
      <c r="B42" s="116"/>
      <c r="C42" s="42" t="s">
        <v>101</v>
      </c>
      <c r="D42" s="42"/>
      <c r="E42" s="42"/>
      <c r="F42" s="119">
        <f>SUM(F3:F41)-SUM(F9:F11,F19:F23)</f>
        <v>65668.23685435357</v>
      </c>
      <c r="G42" s="119">
        <f>SUM(G3:G41)-SUM(G9:G11,G19:G23)</f>
        <v>66394.074230756712</v>
      </c>
      <c r="H42" s="119">
        <f>SUM(H3:H41)-SUM(H9:H11,H19:H23)</f>
        <v>67767.558597025156</v>
      </c>
      <c r="I42" s="119">
        <f>SUM(I3:I41)-SUM(I9:I11,I19:I23)</f>
        <v>69865.599765928622</v>
      </c>
      <c r="J42" s="119">
        <f t="shared" ref="J42:Q42" si="0">SUM(J3:J41)-SUM(J9:J11,J19:J23,J31:J32)</f>
        <v>73672.085521735964</v>
      </c>
      <c r="K42" s="119">
        <f t="shared" si="0"/>
        <v>78682.28217983208</v>
      </c>
      <c r="L42" s="119">
        <f t="shared" si="0"/>
        <v>82280.919263799908</v>
      </c>
      <c r="M42" s="119">
        <f t="shared" si="0"/>
        <v>85690.1174122917</v>
      </c>
      <c r="N42" s="119">
        <f t="shared" si="0"/>
        <v>91424.6225282331</v>
      </c>
      <c r="O42" s="119">
        <f t="shared" si="0"/>
        <v>95333.491367458832</v>
      </c>
      <c r="P42" s="119">
        <f t="shared" si="0"/>
        <v>98102.603184844062</v>
      </c>
      <c r="Q42" s="119">
        <f t="shared" si="0"/>
        <v>103995.54777942089</v>
      </c>
      <c r="R42" s="119">
        <f t="shared" ref="R42:X42" si="1">SUM(R3:R41)-SUM(R9:R11,R19:R23,R31:R32,R15:R16)</f>
        <v>110939.32667778755</v>
      </c>
      <c r="S42" s="119">
        <f t="shared" si="1"/>
        <v>122248.69317012062</v>
      </c>
      <c r="T42" s="119">
        <f t="shared" si="1"/>
        <v>126695.79986799342</v>
      </c>
      <c r="U42" s="119">
        <f t="shared" si="1"/>
        <v>131788.2130570038</v>
      </c>
      <c r="V42" s="119">
        <f t="shared" si="1"/>
        <v>138232.87097800372</v>
      </c>
      <c r="W42" s="119">
        <f t="shared" si="1"/>
        <v>136190.56155176199</v>
      </c>
      <c r="X42" s="119">
        <f t="shared" si="1"/>
        <v>139608.35946160596</v>
      </c>
    </row>
    <row r="43" spans="1:24" ht="30" customHeight="1" thickBot="1" x14ac:dyDescent="0.25">
      <c r="A43" s="120"/>
      <c r="B43" s="120"/>
      <c r="C43" s="121" t="s">
        <v>100</v>
      </c>
      <c r="D43" s="121"/>
      <c r="E43" s="121"/>
      <c r="F43" s="122">
        <v>0.95561218286758176</v>
      </c>
      <c r="G43" s="122">
        <v>0.95422937801810592</v>
      </c>
      <c r="H43" s="122">
        <v>0.95406853375282796</v>
      </c>
      <c r="I43" s="122">
        <v>0.95044993811249245</v>
      </c>
      <c r="J43" s="122">
        <v>0.96069613855583968</v>
      </c>
      <c r="K43" s="122">
        <v>0.97159677113240894</v>
      </c>
      <c r="L43" s="122">
        <v>0.98220481010648597</v>
      </c>
      <c r="M43" s="122">
        <v>0.97935820551238328</v>
      </c>
      <c r="N43" s="122">
        <v>0.99378746609980761</v>
      </c>
      <c r="O43" s="122">
        <v>0.99336860909596669</v>
      </c>
      <c r="P43" s="122">
        <v>0.9928214544825601</v>
      </c>
      <c r="Q43" s="122">
        <v>0.99316975150247533</v>
      </c>
      <c r="R43" s="122">
        <v>0.98411840246718252</v>
      </c>
      <c r="S43" s="122">
        <v>0.99232783783635392</v>
      </c>
      <c r="T43" s="122">
        <v>0.99232674108982577</v>
      </c>
      <c r="U43" s="122">
        <v>0.99450740175570096</v>
      </c>
      <c r="V43" s="122">
        <v>0.99501625584630993</v>
      </c>
      <c r="W43" s="122">
        <v>0.99630543749232425</v>
      </c>
      <c r="X43" s="122">
        <v>0.99717993055949095</v>
      </c>
    </row>
    <row r="44" spans="1:24" ht="32.25" customHeight="1" thickTop="1" x14ac:dyDescent="0.2">
      <c r="A44" s="124" t="s">
        <v>130</v>
      </c>
      <c r="B44" s="124"/>
      <c r="C44" s="124"/>
      <c r="D44" s="124"/>
      <c r="E44" s="124"/>
      <c r="F44" s="125" t="s">
        <v>66</v>
      </c>
      <c r="G44" s="125" t="s">
        <v>67</v>
      </c>
      <c r="H44" s="125" t="s">
        <v>68</v>
      </c>
      <c r="I44" s="125" t="s">
        <v>69</v>
      </c>
      <c r="J44" s="125" t="s">
        <v>70</v>
      </c>
      <c r="K44" s="125" t="s">
        <v>53</v>
      </c>
      <c r="L44" s="125" t="s">
        <v>54</v>
      </c>
      <c r="M44" s="125" t="s">
        <v>55</v>
      </c>
      <c r="N44" s="125" t="s">
        <v>57</v>
      </c>
      <c r="O44" s="125" t="s">
        <v>58</v>
      </c>
      <c r="P44" s="125" t="s">
        <v>59</v>
      </c>
      <c r="Q44" s="125" t="s">
        <v>60</v>
      </c>
      <c r="R44" s="125" t="s">
        <v>61</v>
      </c>
      <c r="S44" s="125" t="s">
        <v>62</v>
      </c>
      <c r="T44" s="125" t="s">
        <v>63</v>
      </c>
      <c r="U44" s="125" t="s">
        <v>64</v>
      </c>
      <c r="V44" s="125" t="s">
        <v>65</v>
      </c>
      <c r="W44" s="125" t="s">
        <v>0</v>
      </c>
      <c r="X44" s="125" t="s">
        <v>56</v>
      </c>
    </row>
    <row r="45" spans="1:24" ht="15" x14ac:dyDescent="0.2">
      <c r="A45" s="112"/>
      <c r="B45" s="112"/>
      <c r="C45" s="51" t="s">
        <v>6</v>
      </c>
      <c r="D45" s="51"/>
      <c r="E45" s="51"/>
      <c r="F45" s="44">
        <v>2944.3193819622352</v>
      </c>
      <c r="G45" s="44">
        <v>3029.7918596955565</v>
      </c>
      <c r="H45" s="44">
        <v>3164.5238648355139</v>
      </c>
      <c r="I45" s="44">
        <v>3296.4793561719607</v>
      </c>
      <c r="J45" s="44">
        <v>3374.8426993644957</v>
      </c>
      <c r="K45" s="44">
        <v>3519.8737435564867</v>
      </c>
      <c r="L45" s="44">
        <v>3575.755217936834</v>
      </c>
      <c r="M45" s="44">
        <v>3729.8458043881801</v>
      </c>
      <c r="N45" s="44">
        <v>3843.7220280343763</v>
      </c>
      <c r="O45" s="44">
        <v>3997.860187744524</v>
      </c>
      <c r="P45" s="44">
        <v>4121.5945163027163</v>
      </c>
      <c r="Q45" s="44">
        <v>4295.9285886449989</v>
      </c>
      <c r="R45" s="44">
        <v>4471.7917298961511</v>
      </c>
      <c r="S45" s="44">
        <v>4712.008790921217</v>
      </c>
      <c r="T45" s="44">
        <v>4708.9576726097657</v>
      </c>
      <c r="U45" s="44">
        <v>4739.565825856288</v>
      </c>
      <c r="V45" s="44">
        <v>4790.7566285909343</v>
      </c>
      <c r="W45" s="44">
        <v>4596.6510541840707</v>
      </c>
      <c r="X45" s="44">
        <v>4590.6335631054326</v>
      </c>
    </row>
    <row r="46" spans="1:24" ht="15" x14ac:dyDescent="0.2">
      <c r="A46" s="112"/>
      <c r="B46" s="112"/>
      <c r="C46" s="51" t="s">
        <v>115</v>
      </c>
      <c r="D46" s="51"/>
      <c r="E46" s="51"/>
      <c r="F46" s="44">
        <v>1177.672271198313</v>
      </c>
      <c r="G46" s="44">
        <v>1168.0588322512563</v>
      </c>
      <c r="H46" s="44">
        <v>1136.3606032369835</v>
      </c>
      <c r="I46" s="44">
        <v>1156.2860463746438</v>
      </c>
      <c r="J46" s="44">
        <v>1119.4657352289234</v>
      </c>
      <c r="K46" s="44">
        <v>1228.1904736706997</v>
      </c>
      <c r="L46" s="44">
        <v>1186.6967881173689</v>
      </c>
      <c r="M46" s="44">
        <v>1076.112463800042</v>
      </c>
      <c r="N46" s="44">
        <v>954.68775541002424</v>
      </c>
      <c r="O46" s="44">
        <v>879.87177153056575</v>
      </c>
      <c r="P46" s="44">
        <v>779.42545149057219</v>
      </c>
      <c r="Q46" s="44">
        <v>700.30871746141906</v>
      </c>
      <c r="R46" s="44">
        <v>625.39809394005226</v>
      </c>
      <c r="S46" s="44">
        <v>587.80358306894561</v>
      </c>
      <c r="T46" s="44">
        <v>540.1979998379993</v>
      </c>
      <c r="U46" s="44">
        <v>514.15509005028264</v>
      </c>
      <c r="V46" s="44">
        <v>505.45289704717874</v>
      </c>
      <c r="W46" s="44">
        <v>486.17471904473865</v>
      </c>
      <c r="X46" s="44">
        <v>470.4134420147638</v>
      </c>
    </row>
    <row r="47" spans="1:24" ht="15" x14ac:dyDescent="0.2">
      <c r="A47" s="113"/>
      <c r="B47" s="113"/>
      <c r="C47" s="50" t="s">
        <v>8</v>
      </c>
      <c r="D47" s="50"/>
      <c r="E47" s="50"/>
      <c r="F47" s="50" t="s">
        <v>162</v>
      </c>
      <c r="G47" s="50" t="s">
        <v>162</v>
      </c>
      <c r="H47" s="50" t="s">
        <v>162</v>
      </c>
      <c r="I47" s="50" t="s">
        <v>162</v>
      </c>
      <c r="J47" s="44" t="s">
        <v>162</v>
      </c>
      <c r="K47" s="44">
        <v>1061.4296938261641</v>
      </c>
      <c r="L47" s="44">
        <v>1103.5512293515251</v>
      </c>
      <c r="M47" s="44">
        <v>1147.408140807323</v>
      </c>
      <c r="N47" s="44">
        <v>1158.9703472785425</v>
      </c>
      <c r="O47" s="44">
        <v>1184.2291376616124</v>
      </c>
      <c r="P47" s="44">
        <v>1188.5326084108797</v>
      </c>
      <c r="Q47" s="44">
        <v>1254.7766896003175</v>
      </c>
      <c r="R47" s="44">
        <v>1307.6363893670866</v>
      </c>
      <c r="S47" s="44">
        <v>1401.8498846031312</v>
      </c>
      <c r="T47" s="44">
        <v>1438.5834922119736</v>
      </c>
      <c r="U47" s="44">
        <v>1561.1412942057918</v>
      </c>
      <c r="V47" s="44">
        <v>1710.7596223053142</v>
      </c>
      <c r="W47" s="44">
        <v>1818.0357623941288</v>
      </c>
      <c r="X47" s="44">
        <v>1990.5223533105864</v>
      </c>
    </row>
    <row r="48" spans="1:24" ht="15" x14ac:dyDescent="0.2">
      <c r="A48" s="113"/>
      <c r="B48" s="113"/>
      <c r="C48" s="50" t="s">
        <v>122</v>
      </c>
      <c r="D48" s="50"/>
      <c r="E48" s="50"/>
      <c r="F48" s="50" t="s">
        <v>162</v>
      </c>
      <c r="G48" s="50" t="s">
        <v>162</v>
      </c>
      <c r="H48" s="50" t="s">
        <v>162</v>
      </c>
      <c r="I48" s="50" t="s">
        <v>162</v>
      </c>
      <c r="J48" s="44" t="s">
        <v>162</v>
      </c>
      <c r="K48" s="44" t="s">
        <v>162</v>
      </c>
      <c r="L48" s="44" t="s">
        <v>162</v>
      </c>
      <c r="M48" s="44" t="s">
        <v>162</v>
      </c>
      <c r="N48" s="44" t="s">
        <v>162</v>
      </c>
      <c r="O48" s="44" t="s">
        <v>162</v>
      </c>
      <c r="P48" s="44" t="s">
        <v>162</v>
      </c>
      <c r="Q48" s="44" t="s">
        <v>162</v>
      </c>
      <c r="R48" s="44" t="s">
        <v>162</v>
      </c>
      <c r="S48" s="44">
        <v>253.70751217609086</v>
      </c>
      <c r="T48" s="44">
        <v>385.54901825178723</v>
      </c>
      <c r="U48" s="44">
        <v>129.79052892204558</v>
      </c>
      <c r="V48" s="44">
        <v>130.96456779704423</v>
      </c>
      <c r="W48" s="44">
        <v>7.4936867230671993</v>
      </c>
      <c r="X48" s="44">
        <v>3.5668352000000003</v>
      </c>
    </row>
    <row r="49" spans="1:24" ht="15" x14ac:dyDescent="0.2">
      <c r="A49" s="112"/>
      <c r="B49" s="112"/>
      <c r="C49" s="51" t="s">
        <v>9</v>
      </c>
      <c r="D49" s="51"/>
      <c r="E49" s="51"/>
      <c r="F49" s="44">
        <v>2942.081624036889</v>
      </c>
      <c r="G49" s="44">
        <v>2943.809973830098</v>
      </c>
      <c r="H49" s="44">
        <v>2944.8900871993615</v>
      </c>
      <c r="I49" s="44">
        <v>2995.1838176716115</v>
      </c>
      <c r="J49" s="44">
        <v>2994.6937504143693</v>
      </c>
      <c r="K49" s="44">
        <v>3085.8793869425886</v>
      </c>
      <c r="L49" s="44">
        <v>3186.2471069037611</v>
      </c>
      <c r="M49" s="44">
        <v>3596.2281108292173</v>
      </c>
      <c r="N49" s="44">
        <v>3859.047512312673</v>
      </c>
      <c r="O49" s="44">
        <v>3989.1637030388265</v>
      </c>
      <c r="P49" s="44">
        <v>4070.0343362820258</v>
      </c>
      <c r="Q49" s="44">
        <v>4055.5441722151531</v>
      </c>
      <c r="R49" s="44">
        <v>4184.6191453509364</v>
      </c>
      <c r="S49" s="44">
        <v>4549.8148473452056</v>
      </c>
      <c r="T49" s="44">
        <v>4647.9831034925664</v>
      </c>
      <c r="U49" s="44">
        <v>4554.9432157646233</v>
      </c>
      <c r="V49" s="44">
        <v>4474.6996039696169</v>
      </c>
      <c r="W49" s="44" t="s">
        <v>162</v>
      </c>
      <c r="X49" s="44" t="s">
        <v>162</v>
      </c>
    </row>
    <row r="50" spans="1:24" ht="26.25" customHeight="1" x14ac:dyDescent="0.2">
      <c r="A50" s="112"/>
      <c r="B50" s="112"/>
      <c r="C50" s="51" t="s">
        <v>10</v>
      </c>
      <c r="D50" s="51"/>
      <c r="E50" s="51"/>
      <c r="F50" s="44">
        <v>5359.8306342576998</v>
      </c>
      <c r="G50" s="44">
        <v>5793.4025673255646</v>
      </c>
      <c r="H50" s="44">
        <v>6122.1358693404145</v>
      </c>
      <c r="I50" s="44">
        <v>6466.8638689193349</v>
      </c>
      <c r="J50" s="44">
        <v>6756.5121830875969</v>
      </c>
      <c r="K50" s="44">
        <v>7255.8523945705792</v>
      </c>
      <c r="L50" s="44">
        <v>7567.7893478381666</v>
      </c>
      <c r="M50" s="44">
        <v>7971.8541769054373</v>
      </c>
      <c r="N50" s="44">
        <v>8235.0653781304754</v>
      </c>
      <c r="O50" s="44">
        <v>8552.123324736076</v>
      </c>
      <c r="P50" s="44">
        <v>8854.8617915597388</v>
      </c>
      <c r="Q50" s="44">
        <v>9284.5744576663583</v>
      </c>
      <c r="R50" s="44">
        <v>9682.2512096884384</v>
      </c>
      <c r="S50" s="44">
        <v>10297.82558210044</v>
      </c>
      <c r="T50" s="44">
        <v>10409.960813333602</v>
      </c>
      <c r="U50" s="44">
        <v>10852.406144087588</v>
      </c>
      <c r="V50" s="44">
        <v>11443.16207690088</v>
      </c>
      <c r="W50" s="44">
        <v>11508.473100569441</v>
      </c>
      <c r="X50" s="44">
        <v>11407.346811736721</v>
      </c>
    </row>
    <row r="51" spans="1:24" ht="15" x14ac:dyDescent="0.2">
      <c r="A51" s="112"/>
      <c r="B51" s="112"/>
      <c r="C51" s="114" t="s">
        <v>11</v>
      </c>
      <c r="D51" s="114"/>
      <c r="E51" s="114"/>
      <c r="F51" s="51" t="s">
        <v>162</v>
      </c>
      <c r="G51" s="51" t="s">
        <v>162</v>
      </c>
      <c r="H51" s="51" t="s">
        <v>162</v>
      </c>
      <c r="I51" s="51" t="s">
        <v>162</v>
      </c>
      <c r="J51" s="44" t="s">
        <v>162</v>
      </c>
      <c r="K51" s="44" t="s">
        <v>162</v>
      </c>
      <c r="L51" s="44">
        <v>858.27019944964945</v>
      </c>
      <c r="M51" s="44">
        <v>876.66759571801504</v>
      </c>
      <c r="N51" s="44">
        <v>903.209444473247</v>
      </c>
      <c r="O51" s="44">
        <v>964.73643466111116</v>
      </c>
      <c r="P51" s="44">
        <v>990.33821613310931</v>
      </c>
      <c r="Q51" s="44">
        <v>1028.7727669048381</v>
      </c>
      <c r="R51" s="44">
        <v>1072.4885179427397</v>
      </c>
      <c r="S51" s="44">
        <v>1129.9515522512991</v>
      </c>
      <c r="T51" s="44">
        <v>1128.9076067327444</v>
      </c>
      <c r="U51" s="44">
        <v>1198.1320604653101</v>
      </c>
      <c r="V51" s="44">
        <v>1250.2219733793333</v>
      </c>
      <c r="W51" s="44">
        <v>1292.7246413721814</v>
      </c>
      <c r="X51" s="44">
        <v>1498.7558904376431</v>
      </c>
    </row>
    <row r="52" spans="1:24" ht="15" x14ac:dyDescent="0.2">
      <c r="A52" s="112"/>
      <c r="B52" s="112"/>
      <c r="C52" s="114" t="s">
        <v>12</v>
      </c>
      <c r="D52" s="114"/>
      <c r="E52" s="114"/>
      <c r="F52" s="51" t="s">
        <v>162</v>
      </c>
      <c r="G52" s="51" t="s">
        <v>162</v>
      </c>
      <c r="H52" s="51" t="s">
        <v>162</v>
      </c>
      <c r="I52" s="51" t="s">
        <v>162</v>
      </c>
      <c r="J52" s="44" t="s">
        <v>162</v>
      </c>
      <c r="K52" s="44" t="s">
        <v>162</v>
      </c>
      <c r="L52" s="44">
        <v>4424.1831270341863</v>
      </c>
      <c r="M52" s="44">
        <v>4633.176463333557</v>
      </c>
      <c r="N52" s="44">
        <v>4736.1322595340134</v>
      </c>
      <c r="O52" s="44">
        <v>4850.7188235101557</v>
      </c>
      <c r="P52" s="44">
        <v>4976.2202781531332</v>
      </c>
      <c r="Q52" s="44">
        <v>5170.6944650944606</v>
      </c>
      <c r="R52" s="44">
        <v>5361.678039970021</v>
      </c>
      <c r="S52" s="44">
        <v>5671.3429388260902</v>
      </c>
      <c r="T52" s="44">
        <v>5692.3582003046195</v>
      </c>
      <c r="U52" s="44">
        <v>5996.1294558156505</v>
      </c>
      <c r="V52" s="44">
        <v>6365.1175164820461</v>
      </c>
      <c r="W52" s="44">
        <v>6338.245436139674</v>
      </c>
      <c r="X52" s="44">
        <v>5888.2611852153104</v>
      </c>
    </row>
    <row r="53" spans="1:24" ht="15" x14ac:dyDescent="0.2">
      <c r="A53" s="112"/>
      <c r="B53" s="112"/>
      <c r="C53" s="114" t="s">
        <v>13</v>
      </c>
      <c r="D53" s="114"/>
      <c r="E53" s="114"/>
      <c r="F53" s="51" t="s">
        <v>162</v>
      </c>
      <c r="G53" s="51" t="s">
        <v>162</v>
      </c>
      <c r="H53" s="51" t="s">
        <v>162</v>
      </c>
      <c r="I53" s="51" t="s">
        <v>162</v>
      </c>
      <c r="J53" s="44" t="s">
        <v>162</v>
      </c>
      <c r="K53" s="44" t="s">
        <v>162</v>
      </c>
      <c r="L53" s="44">
        <v>2285.3360213543283</v>
      </c>
      <c r="M53" s="44">
        <v>2462.0101178538666</v>
      </c>
      <c r="N53" s="44">
        <v>2595.7236741232164</v>
      </c>
      <c r="O53" s="44">
        <v>2736.6680665648087</v>
      </c>
      <c r="P53" s="44">
        <v>2888.3032972734968</v>
      </c>
      <c r="Q53" s="44">
        <v>3085.1072256670604</v>
      </c>
      <c r="R53" s="44">
        <v>3248.0846517756768</v>
      </c>
      <c r="S53" s="44">
        <v>3496.5310910230492</v>
      </c>
      <c r="T53" s="44">
        <v>3588.6950062962369</v>
      </c>
      <c r="U53" s="44">
        <v>3658.1446278066246</v>
      </c>
      <c r="V53" s="44">
        <v>3827.8225870395027</v>
      </c>
      <c r="W53" s="44">
        <v>3877.5030230575835</v>
      </c>
      <c r="X53" s="44">
        <v>4020.3297360837682</v>
      </c>
    </row>
    <row r="54" spans="1:24" ht="17.25" customHeight="1" x14ac:dyDescent="0.2">
      <c r="A54" s="112"/>
      <c r="B54" s="112"/>
      <c r="C54" s="50" t="s">
        <v>14</v>
      </c>
      <c r="D54" s="114"/>
      <c r="E54" s="114"/>
      <c r="F54" s="51" t="s">
        <v>162</v>
      </c>
      <c r="G54" s="51" t="s">
        <v>162</v>
      </c>
      <c r="H54" s="51" t="s">
        <v>162</v>
      </c>
      <c r="I54" s="51" t="s">
        <v>162</v>
      </c>
      <c r="J54" s="44" t="s">
        <v>162</v>
      </c>
      <c r="K54" s="44" t="s">
        <v>162</v>
      </c>
      <c r="L54" s="44">
        <v>14.582248615278774</v>
      </c>
      <c r="M54" s="44">
        <v>16.520102789382918</v>
      </c>
      <c r="N54" s="44">
        <v>17.361895457483868</v>
      </c>
      <c r="O54" s="44">
        <v>18.252742602262302</v>
      </c>
      <c r="P54" s="44">
        <v>19.582791347271169</v>
      </c>
      <c r="Q54" s="44">
        <v>20.077067403123195</v>
      </c>
      <c r="R54" s="44">
        <v>20.151620897427218</v>
      </c>
      <c r="S54" s="44">
        <v>20.021535985194316</v>
      </c>
      <c r="T54" s="44">
        <v>19.03299700429212</v>
      </c>
      <c r="U54" s="44">
        <v>19.722890800744487</v>
      </c>
      <c r="V54" s="44">
        <v>52.196603296976214</v>
      </c>
      <c r="W54" s="44">
        <v>143.33866625433453</v>
      </c>
      <c r="X54" s="44">
        <v>142.62094456</v>
      </c>
    </row>
    <row r="55" spans="1:24" ht="29.25" customHeight="1" x14ac:dyDescent="0.2">
      <c r="A55" s="112"/>
      <c r="B55" s="112"/>
      <c r="C55" s="51" t="s">
        <v>114</v>
      </c>
      <c r="D55" s="51"/>
      <c r="E55" s="51"/>
      <c r="F55" s="51" t="s">
        <v>162</v>
      </c>
      <c r="G55" s="51" t="s">
        <v>162</v>
      </c>
      <c r="H55" s="51" t="s">
        <v>162</v>
      </c>
      <c r="I55" s="51" t="s">
        <v>162</v>
      </c>
      <c r="J55" s="44" t="s">
        <v>162</v>
      </c>
      <c r="K55" s="44" t="s">
        <v>162</v>
      </c>
      <c r="L55" s="44" t="s">
        <v>162</v>
      </c>
      <c r="M55" s="44" t="s">
        <v>162</v>
      </c>
      <c r="N55" s="44" t="s">
        <v>162</v>
      </c>
      <c r="O55" s="44" t="s">
        <v>162</v>
      </c>
      <c r="P55" s="44" t="s">
        <v>162</v>
      </c>
      <c r="Q55" s="44" t="s">
        <v>162</v>
      </c>
      <c r="R55" s="44">
        <v>119.09663033560071</v>
      </c>
      <c r="S55" s="44">
        <v>1169.1945226201371</v>
      </c>
      <c r="T55" s="44">
        <v>2011.1426190719396</v>
      </c>
      <c r="U55" s="44">
        <v>3136.4547713154593</v>
      </c>
      <c r="V55" s="44">
        <v>5854.5985240687705</v>
      </c>
      <c r="W55" s="44">
        <v>8764.9781436992398</v>
      </c>
      <c r="X55" s="44">
        <v>10671.923174797834</v>
      </c>
    </row>
    <row r="56" spans="1:24" ht="15" x14ac:dyDescent="0.2">
      <c r="A56" s="112"/>
      <c r="B56" s="112"/>
      <c r="C56" s="112" t="s">
        <v>16</v>
      </c>
      <c r="D56" s="112"/>
      <c r="E56" s="112"/>
      <c r="F56" s="44">
        <v>14740.428485334196</v>
      </c>
      <c r="G56" s="44">
        <v>14124.080097760796</v>
      </c>
      <c r="H56" s="44">
        <v>13708.471756653938</v>
      </c>
      <c r="I56" s="44">
        <v>13681.59169479384</v>
      </c>
      <c r="J56" s="44">
        <v>13439.652895784628</v>
      </c>
      <c r="K56" s="44">
        <v>13683.369084324584</v>
      </c>
      <c r="L56" s="44">
        <v>14506.067341456963</v>
      </c>
      <c r="M56" s="44">
        <v>13969.858847352993</v>
      </c>
      <c r="N56" s="44">
        <v>14492.182005976394</v>
      </c>
      <c r="O56" s="44">
        <v>14983.552736117394</v>
      </c>
      <c r="P56" s="44">
        <v>15593.598566827794</v>
      </c>
      <c r="Q56" s="44">
        <v>16099.249089994217</v>
      </c>
      <c r="R56" s="44">
        <v>17094.94305807944</v>
      </c>
      <c r="S56" s="44">
        <v>19552.637656455216</v>
      </c>
      <c r="T56" s="44">
        <v>20403.401966744092</v>
      </c>
      <c r="U56" s="44">
        <v>21386.230150401163</v>
      </c>
      <c r="V56" s="44">
        <v>22065.232474305107</v>
      </c>
      <c r="W56" s="44">
        <v>21918.142147111299</v>
      </c>
      <c r="X56" s="44">
        <v>21740.38569653</v>
      </c>
    </row>
    <row r="57" spans="1:24" ht="15" x14ac:dyDescent="0.2">
      <c r="A57" s="112"/>
      <c r="B57" s="112"/>
      <c r="C57" s="114" t="s">
        <v>113</v>
      </c>
      <c r="D57" s="112"/>
      <c r="E57" s="112"/>
      <c r="F57" s="44" t="s">
        <v>162</v>
      </c>
      <c r="G57" s="44" t="s">
        <v>162</v>
      </c>
      <c r="H57" s="44" t="s">
        <v>162</v>
      </c>
      <c r="I57" s="44" t="s">
        <v>162</v>
      </c>
      <c r="J57" s="44" t="s">
        <v>162</v>
      </c>
      <c r="K57" s="44" t="s">
        <v>162</v>
      </c>
      <c r="L57" s="44" t="s">
        <v>162</v>
      </c>
      <c r="M57" s="44" t="s">
        <v>162</v>
      </c>
      <c r="N57" s="44" t="s">
        <v>162</v>
      </c>
      <c r="O57" s="44" t="s">
        <v>162</v>
      </c>
      <c r="P57" s="44" t="s">
        <v>162</v>
      </c>
      <c r="Q57" s="44" t="s">
        <v>162</v>
      </c>
      <c r="R57" s="44">
        <v>11671.846929124353</v>
      </c>
      <c r="S57" s="44">
        <v>14004.435073885446</v>
      </c>
      <c r="T57" s="44">
        <v>14828.695872927527</v>
      </c>
      <c r="U57" s="44">
        <v>15623.559503654085</v>
      </c>
      <c r="V57" s="44">
        <v>16208.606206624998</v>
      </c>
      <c r="W57" s="44">
        <v>16065.857691704012</v>
      </c>
      <c r="X57" s="44">
        <v>15933.237470439999</v>
      </c>
    </row>
    <row r="58" spans="1:24" ht="15" x14ac:dyDescent="0.2">
      <c r="A58" s="112"/>
      <c r="B58" s="112"/>
      <c r="C58" s="114" t="s">
        <v>112</v>
      </c>
      <c r="D58" s="112"/>
      <c r="E58" s="112"/>
      <c r="F58" s="44" t="s">
        <v>162</v>
      </c>
      <c r="G58" s="44" t="s">
        <v>162</v>
      </c>
      <c r="H58" s="44" t="s">
        <v>162</v>
      </c>
      <c r="I58" s="44" t="s">
        <v>162</v>
      </c>
      <c r="J58" s="44" t="s">
        <v>162</v>
      </c>
      <c r="K58" s="44" t="s">
        <v>162</v>
      </c>
      <c r="L58" s="44" t="s">
        <v>162</v>
      </c>
      <c r="M58" s="44" t="s">
        <v>162</v>
      </c>
      <c r="N58" s="44" t="s">
        <v>162</v>
      </c>
      <c r="O58" s="44" t="s">
        <v>162</v>
      </c>
      <c r="P58" s="44" t="s">
        <v>162</v>
      </c>
      <c r="Q58" s="44" t="s">
        <v>162</v>
      </c>
      <c r="R58" s="44">
        <v>5423.0961152787186</v>
      </c>
      <c r="S58" s="44">
        <v>5548.2025825697665</v>
      </c>
      <c r="T58" s="44">
        <v>5574.7060938165623</v>
      </c>
      <c r="U58" s="44">
        <v>5762.6706467470731</v>
      </c>
      <c r="V58" s="44">
        <v>5856.6262687252938</v>
      </c>
      <c r="W58" s="44">
        <v>5852.2844554072954</v>
      </c>
      <c r="X58" s="44">
        <v>5807.14822508</v>
      </c>
    </row>
    <row r="59" spans="1:24" ht="15" x14ac:dyDescent="0.2">
      <c r="A59" s="112"/>
      <c r="B59" s="112"/>
      <c r="C59" s="112" t="s">
        <v>17</v>
      </c>
      <c r="D59" s="112"/>
      <c r="E59" s="112"/>
      <c r="F59" s="44">
        <v>8795.9720254024141</v>
      </c>
      <c r="G59" s="44">
        <v>8380.5629295722356</v>
      </c>
      <c r="H59" s="44">
        <v>8094.2196813378296</v>
      </c>
      <c r="I59" s="44">
        <v>7497.5065050881594</v>
      </c>
      <c r="J59" s="44">
        <v>7285.1306353688269</v>
      </c>
      <c r="K59" s="44">
        <v>7177.2344724004761</v>
      </c>
      <c r="L59" s="44">
        <v>7024.5168964661743</v>
      </c>
      <c r="M59" s="44">
        <v>6870.4786201382485</v>
      </c>
      <c r="N59" s="44">
        <v>6617.5605385040917</v>
      </c>
      <c r="O59" s="44">
        <v>6439.0359024306963</v>
      </c>
      <c r="P59" s="44">
        <v>6210.5455264908578</v>
      </c>
      <c r="Q59" s="44">
        <v>6135.1136207920536</v>
      </c>
      <c r="R59" s="44">
        <v>5881.0485138991216</v>
      </c>
      <c r="S59" s="44">
        <v>5384.3964331675752</v>
      </c>
      <c r="T59" s="44">
        <v>4776.1637631440981</v>
      </c>
      <c r="U59" s="44">
        <v>4166.2682488217488</v>
      </c>
      <c r="V59" s="44">
        <v>2725.0156907755122</v>
      </c>
      <c r="W59" s="44">
        <v>992.45212325400269</v>
      </c>
      <c r="X59" s="44">
        <v>208.14351179221092</v>
      </c>
    </row>
    <row r="60" spans="1:24" ht="27" customHeight="1" x14ac:dyDescent="0.2">
      <c r="A60" s="113"/>
      <c r="B60" s="112"/>
      <c r="C60" s="50" t="s">
        <v>18</v>
      </c>
      <c r="D60" s="50"/>
      <c r="E60" s="50"/>
      <c r="F60" s="44">
        <v>18273.078787046245</v>
      </c>
      <c r="G60" s="44">
        <v>14828.394922065838</v>
      </c>
      <c r="H60" s="44">
        <v>14362.378223781492</v>
      </c>
      <c r="I60" s="44">
        <v>14714.694235931562</v>
      </c>
      <c r="J60" s="44">
        <v>15557.404404507082</v>
      </c>
      <c r="K60" s="44">
        <v>16396.531947756332</v>
      </c>
      <c r="L60" s="44">
        <v>16080.233467372063</v>
      </c>
      <c r="M60" s="44">
        <v>14216.822763532939</v>
      </c>
      <c r="N60" s="44">
        <v>10734.18389710329</v>
      </c>
      <c r="O60" s="44">
        <v>9520.0334481885729</v>
      </c>
      <c r="P60" s="44">
        <v>8953.5059525386532</v>
      </c>
      <c r="Q60" s="44">
        <v>8887.24940565822</v>
      </c>
      <c r="R60" s="44">
        <v>8346.5639693220801</v>
      </c>
      <c r="S60" s="44">
        <v>7853.4917482427172</v>
      </c>
      <c r="T60" s="44">
        <v>7175.1706439633417</v>
      </c>
      <c r="U60" s="44">
        <v>6278.3832643885316</v>
      </c>
      <c r="V60" s="44">
        <v>4704.5364741430622</v>
      </c>
      <c r="W60" s="44">
        <v>3125.3093884490695</v>
      </c>
      <c r="X60" s="44">
        <v>2495.9855494890903</v>
      </c>
    </row>
    <row r="61" spans="1:24" ht="15" x14ac:dyDescent="0.2">
      <c r="A61" s="113"/>
      <c r="B61" s="113"/>
      <c r="C61" s="115" t="s">
        <v>52</v>
      </c>
      <c r="D61" s="115"/>
      <c r="E61" s="115"/>
      <c r="F61" s="44">
        <v>4848.1839585816242</v>
      </c>
      <c r="G61" s="44">
        <v>4702.6559570384079</v>
      </c>
      <c r="H61" s="44">
        <v>4438.7015713498695</v>
      </c>
      <c r="I61" s="44">
        <v>4582.1461589855844</v>
      </c>
      <c r="J61" s="44">
        <v>4635.4012784372235</v>
      </c>
      <c r="K61" s="44">
        <v>5040.9644757318983</v>
      </c>
      <c r="L61" s="44">
        <v>4896.490069897829</v>
      </c>
      <c r="M61" s="44">
        <v>2635.3621330445803</v>
      </c>
      <c r="N61" s="44" t="s">
        <v>162</v>
      </c>
      <c r="O61" s="44" t="s">
        <v>162</v>
      </c>
      <c r="P61" s="44" t="s">
        <v>162</v>
      </c>
      <c r="Q61" s="44" t="s">
        <v>162</v>
      </c>
      <c r="R61" s="44" t="s">
        <v>162</v>
      </c>
      <c r="S61" s="44" t="s">
        <v>162</v>
      </c>
      <c r="T61" s="44" t="s">
        <v>162</v>
      </c>
      <c r="U61" s="44" t="s">
        <v>162</v>
      </c>
      <c r="V61" s="44" t="s">
        <v>162</v>
      </c>
      <c r="W61" s="44" t="s">
        <v>162</v>
      </c>
      <c r="X61" s="44" t="s">
        <v>162</v>
      </c>
    </row>
    <row r="62" spans="1:24" ht="15" x14ac:dyDescent="0.2">
      <c r="A62" s="113"/>
      <c r="B62" s="113"/>
      <c r="C62" s="115" t="s">
        <v>111</v>
      </c>
      <c r="D62" s="115"/>
      <c r="E62" s="115"/>
      <c r="F62" s="50" t="s">
        <v>162</v>
      </c>
      <c r="G62" s="50" t="s">
        <v>162</v>
      </c>
      <c r="H62" s="50" t="s">
        <v>162</v>
      </c>
      <c r="I62" s="50" t="s">
        <v>162</v>
      </c>
      <c r="J62" s="44">
        <v>4842.2332243632654</v>
      </c>
      <c r="K62" s="44">
        <v>5160.4876170753823</v>
      </c>
      <c r="L62" s="44">
        <v>4998.9032978341365</v>
      </c>
      <c r="M62" s="44">
        <v>5243.608134494787</v>
      </c>
      <c r="N62" s="44">
        <v>5072.4865610908064</v>
      </c>
      <c r="O62" s="44">
        <v>4605.8280215635868</v>
      </c>
      <c r="P62" s="44">
        <v>4529.9584741426706</v>
      </c>
      <c r="Q62" s="44">
        <v>4876.2358519736435</v>
      </c>
      <c r="R62" s="44">
        <v>4809.6957599815159</v>
      </c>
      <c r="S62" s="44">
        <v>4596.0021884320022</v>
      </c>
      <c r="T62" s="44">
        <v>4169.1746034878752</v>
      </c>
      <c r="U62" s="44">
        <v>3610.3668482502212</v>
      </c>
      <c r="V62" s="44">
        <v>2186.6269801147218</v>
      </c>
      <c r="W62" s="44">
        <v>845.1783410515859</v>
      </c>
      <c r="X62" s="44">
        <v>324.14659004253252</v>
      </c>
    </row>
    <row r="63" spans="1:24" ht="15" x14ac:dyDescent="0.2">
      <c r="A63" s="113"/>
      <c r="B63" s="113"/>
      <c r="C63" s="115" t="s">
        <v>110</v>
      </c>
      <c r="D63" s="115"/>
      <c r="E63" s="115"/>
      <c r="F63" s="50" t="s">
        <v>162</v>
      </c>
      <c r="G63" s="50" t="s">
        <v>162</v>
      </c>
      <c r="H63" s="50" t="s">
        <v>162</v>
      </c>
      <c r="I63" s="50" t="s">
        <v>162</v>
      </c>
      <c r="J63" s="44">
        <v>5358.0371267262381</v>
      </c>
      <c r="K63" s="44">
        <v>5476.4408946306457</v>
      </c>
      <c r="L63" s="44">
        <v>5508.0261112426115</v>
      </c>
      <c r="M63" s="44">
        <v>5659.3841363691308</v>
      </c>
      <c r="N63" s="44">
        <v>5030.1409300368323</v>
      </c>
      <c r="O63" s="44">
        <v>4209.9659091786116</v>
      </c>
      <c r="P63" s="44">
        <v>3752.4251506501087</v>
      </c>
      <c r="Q63" s="44">
        <v>3435.1014437039321</v>
      </c>
      <c r="R63" s="44">
        <v>3032.9566264135428</v>
      </c>
      <c r="S63" s="44">
        <v>2744.3086330574793</v>
      </c>
      <c r="T63" s="44">
        <v>2428.772931147606</v>
      </c>
      <c r="U63" s="44">
        <v>2086.1938566406684</v>
      </c>
      <c r="V63" s="44">
        <v>1890.8175692030852</v>
      </c>
      <c r="W63" s="44">
        <v>1645.6855720784315</v>
      </c>
      <c r="X63" s="44">
        <v>1557.6889374633809</v>
      </c>
    </row>
    <row r="64" spans="1:24" ht="15" x14ac:dyDescent="0.2">
      <c r="A64" s="113"/>
      <c r="B64" s="113"/>
      <c r="C64" s="115" t="s">
        <v>109</v>
      </c>
      <c r="D64" s="115"/>
      <c r="E64" s="115"/>
      <c r="F64" s="50" t="s">
        <v>162</v>
      </c>
      <c r="G64" s="50" t="s">
        <v>162</v>
      </c>
      <c r="H64" s="50" t="s">
        <v>162</v>
      </c>
      <c r="I64" s="50" t="s">
        <v>162</v>
      </c>
      <c r="J64" s="44">
        <v>244.03502217065125</v>
      </c>
      <c r="K64" s="44">
        <v>308.5919222478143</v>
      </c>
      <c r="L64" s="44">
        <v>324.17457789610006</v>
      </c>
      <c r="M64" s="44">
        <v>344.90299931145398</v>
      </c>
      <c r="N64" s="44">
        <v>328.87936835607172</v>
      </c>
      <c r="O64" s="44">
        <v>302.90440427885</v>
      </c>
      <c r="P64" s="44">
        <v>289.66085242081743</v>
      </c>
      <c r="Q64" s="44">
        <v>275.42592205216511</v>
      </c>
      <c r="R64" s="44">
        <v>263.10577653023694</v>
      </c>
      <c r="S64" s="44">
        <v>282.35647688889253</v>
      </c>
      <c r="T64" s="44">
        <v>350.52919057790439</v>
      </c>
      <c r="U64" s="44">
        <v>381.25983061165124</v>
      </c>
      <c r="V64" s="44">
        <v>444.3395861380385</v>
      </c>
      <c r="W64" s="44">
        <v>477.49954550598835</v>
      </c>
      <c r="X64" s="44">
        <v>472.81427833497935</v>
      </c>
    </row>
    <row r="65" spans="1:24" ht="15" x14ac:dyDescent="0.2">
      <c r="A65" s="113"/>
      <c r="B65" s="113"/>
      <c r="C65" s="115" t="s">
        <v>108</v>
      </c>
      <c r="D65" s="115"/>
      <c r="E65" s="115"/>
      <c r="F65" s="50" t="s">
        <v>162</v>
      </c>
      <c r="G65" s="50" t="s">
        <v>162</v>
      </c>
      <c r="H65" s="50" t="s">
        <v>162</v>
      </c>
      <c r="I65" s="50" t="s">
        <v>162</v>
      </c>
      <c r="J65" s="44">
        <v>477.69775280970521</v>
      </c>
      <c r="K65" s="44">
        <v>410.04703807059099</v>
      </c>
      <c r="L65" s="44">
        <v>352.6394105013851</v>
      </c>
      <c r="M65" s="44">
        <v>333.56536031298219</v>
      </c>
      <c r="N65" s="44">
        <v>302.67703761958114</v>
      </c>
      <c r="O65" s="44">
        <v>401.33511316752549</v>
      </c>
      <c r="P65" s="44">
        <v>381.46147532505557</v>
      </c>
      <c r="Q65" s="44">
        <v>300.48618792848043</v>
      </c>
      <c r="R65" s="44">
        <v>240.80580639678408</v>
      </c>
      <c r="S65" s="44">
        <v>230.82444986434226</v>
      </c>
      <c r="T65" s="44">
        <v>226.69391874995796</v>
      </c>
      <c r="U65" s="44">
        <v>200.56272888599111</v>
      </c>
      <c r="V65" s="44">
        <v>182.75233868721668</v>
      </c>
      <c r="W65" s="44">
        <v>156.94592981306383</v>
      </c>
      <c r="X65" s="44">
        <v>141.33574364819819</v>
      </c>
    </row>
    <row r="66" spans="1:24" ht="26.25" customHeight="1" x14ac:dyDescent="0.2">
      <c r="A66" s="113"/>
      <c r="B66" s="113"/>
      <c r="C66" s="116" t="s">
        <v>23</v>
      </c>
      <c r="D66" s="116"/>
      <c r="E66" s="116"/>
      <c r="F66" s="50" t="s">
        <v>162</v>
      </c>
      <c r="G66" s="50" t="s">
        <v>162</v>
      </c>
      <c r="H66" s="50" t="s">
        <v>162</v>
      </c>
      <c r="I66" s="50" t="s">
        <v>162</v>
      </c>
      <c r="J66" s="44">
        <v>789.35354351255478</v>
      </c>
      <c r="K66" s="44">
        <v>796.29993968452925</v>
      </c>
      <c r="L66" s="44">
        <v>779.57542350511767</v>
      </c>
      <c r="M66" s="44">
        <v>768.46355986231242</v>
      </c>
      <c r="N66" s="44">
        <v>774.77027975183398</v>
      </c>
      <c r="O66" s="44">
        <v>748.34130574754931</v>
      </c>
      <c r="P66" s="44">
        <v>729.47165779187458</v>
      </c>
      <c r="Q66" s="44">
        <v>714.04163469962748</v>
      </c>
      <c r="R66" s="44">
        <v>717.57392661068604</v>
      </c>
      <c r="S66" s="44">
        <v>724.64598217604248</v>
      </c>
      <c r="T66" s="44">
        <v>744.83928301567596</v>
      </c>
      <c r="U66" s="44">
        <v>732.86261447826678</v>
      </c>
      <c r="V66" s="44">
        <v>737.84666357366291</v>
      </c>
      <c r="W66" s="44">
        <v>723.16746860981993</v>
      </c>
      <c r="X66" s="44">
        <v>718.39476386154604</v>
      </c>
    </row>
    <row r="67" spans="1:24" ht="15" x14ac:dyDescent="0.2">
      <c r="A67" s="113"/>
      <c r="B67" s="113"/>
      <c r="C67" s="50" t="s">
        <v>24</v>
      </c>
      <c r="D67" s="50"/>
      <c r="E67" s="50"/>
      <c r="F67" s="44">
        <v>2761.5446225167998</v>
      </c>
      <c r="G67" s="44">
        <v>4842.206705013853</v>
      </c>
      <c r="H67" s="44">
        <v>4334.114140121359</v>
      </c>
      <c r="I67" s="44">
        <v>3922.7081666672457</v>
      </c>
      <c r="J67" s="44">
        <v>3371.4126735877389</v>
      </c>
      <c r="K67" s="44">
        <v>2999.3686682607672</v>
      </c>
      <c r="L67" s="44">
        <v>2953.6891210017116</v>
      </c>
      <c r="M67" s="44">
        <v>2829.6874942426084</v>
      </c>
      <c r="N67" s="44">
        <v>2357.7108304787598</v>
      </c>
      <c r="O67" s="44">
        <v>2433.9884285458406</v>
      </c>
      <c r="P67" s="44">
        <v>2522.4882502811511</v>
      </c>
      <c r="Q67" s="44">
        <v>2252.1255426330481</v>
      </c>
      <c r="R67" s="44">
        <v>2799.763790008813</v>
      </c>
      <c r="S67" s="44">
        <v>4484.8828807097834</v>
      </c>
      <c r="T67" s="44">
        <v>4130.7225728780395</v>
      </c>
      <c r="U67" s="44">
        <v>4483.0177884944878</v>
      </c>
      <c r="V67" s="44">
        <v>4619.7194547998333</v>
      </c>
      <c r="W67" s="44">
        <v>3780.9895327028707</v>
      </c>
      <c r="X67" s="44">
        <v>2596.4935172756173</v>
      </c>
    </row>
    <row r="68" spans="1:24" ht="15" x14ac:dyDescent="0.2">
      <c r="A68" s="113"/>
      <c r="B68" s="113"/>
      <c r="C68" s="50" t="s">
        <v>25</v>
      </c>
      <c r="D68" s="50"/>
      <c r="E68" s="50"/>
      <c r="F68" s="44">
        <v>42.520897298642694</v>
      </c>
      <c r="G68" s="44">
        <v>45.470572270468843</v>
      </c>
      <c r="H68" s="44">
        <v>47.415660122661237</v>
      </c>
      <c r="I68" s="44">
        <v>47.925646826381353</v>
      </c>
      <c r="J68" s="44">
        <v>53.814611313159915</v>
      </c>
      <c r="K68" s="44">
        <v>67.587594713843302</v>
      </c>
      <c r="L68" s="44">
        <v>81.022454196846681</v>
      </c>
      <c r="M68" s="44">
        <v>146.70422978909261</v>
      </c>
      <c r="N68" s="44">
        <v>166.04731310641338</v>
      </c>
      <c r="O68" s="44">
        <v>178.5730485458129</v>
      </c>
      <c r="P68" s="44">
        <v>185.19693263619712</v>
      </c>
      <c r="Q68" s="44">
        <v>251.25031158148062</v>
      </c>
      <c r="R68" s="44">
        <v>323.95515465139437</v>
      </c>
      <c r="S68" s="44">
        <v>335.14259291294962</v>
      </c>
      <c r="T68" s="44">
        <v>326.93375756580974</v>
      </c>
      <c r="U68" s="44">
        <v>343.20032789788115</v>
      </c>
      <c r="V68" s="44">
        <v>367.1606213821338</v>
      </c>
      <c r="W68" s="44">
        <v>362.81525006901694</v>
      </c>
      <c r="X68" s="44">
        <v>372.55166242731138</v>
      </c>
    </row>
    <row r="69" spans="1:24" ht="15" x14ac:dyDescent="0.2">
      <c r="A69" s="113"/>
      <c r="B69" s="113"/>
      <c r="C69" s="50" t="s">
        <v>107</v>
      </c>
      <c r="D69" s="50"/>
      <c r="E69" s="50"/>
      <c r="F69" s="50" t="s">
        <v>162</v>
      </c>
      <c r="G69" s="50" t="s">
        <v>162</v>
      </c>
      <c r="H69" s="50" t="s">
        <v>162</v>
      </c>
      <c r="I69" s="50" t="s">
        <v>162</v>
      </c>
      <c r="J69" s="44" t="s">
        <v>162</v>
      </c>
      <c r="K69" s="44" t="s">
        <v>162</v>
      </c>
      <c r="L69" s="44" t="s">
        <v>162</v>
      </c>
      <c r="M69" s="44" t="s">
        <v>162</v>
      </c>
      <c r="N69" s="44">
        <v>464.83416818133253</v>
      </c>
      <c r="O69" s="44">
        <v>477.94444408713781</v>
      </c>
      <c r="P69" s="44">
        <v>492.87222120414594</v>
      </c>
      <c r="Q69" s="44">
        <v>500.36760856803664</v>
      </c>
      <c r="R69" s="44">
        <v>505.1637155104093</v>
      </c>
      <c r="S69" s="44">
        <v>512.49757834716445</v>
      </c>
      <c r="T69" s="44">
        <v>525.44418362064721</v>
      </c>
      <c r="U69" s="44">
        <v>524.06876497368376</v>
      </c>
      <c r="V69" s="44">
        <v>523.43090614231005</v>
      </c>
      <c r="W69" s="44">
        <v>523.1843862522129</v>
      </c>
      <c r="X69" s="44">
        <v>520.85459545567096</v>
      </c>
    </row>
    <row r="70" spans="1:24" ht="15" x14ac:dyDescent="0.2">
      <c r="A70" s="113"/>
      <c r="B70" s="113"/>
      <c r="C70" s="50" t="s">
        <v>27</v>
      </c>
      <c r="D70" s="50"/>
      <c r="E70" s="50"/>
      <c r="F70" s="50" t="s">
        <v>162</v>
      </c>
      <c r="G70" s="50" t="s">
        <v>162</v>
      </c>
      <c r="H70" s="50" t="s">
        <v>162</v>
      </c>
      <c r="I70" s="50" t="s">
        <v>162</v>
      </c>
      <c r="J70" s="44" t="s">
        <v>162</v>
      </c>
      <c r="K70" s="44" t="s">
        <v>162</v>
      </c>
      <c r="L70" s="44" t="s">
        <v>162</v>
      </c>
      <c r="M70" s="44">
        <v>2568.6997529041309</v>
      </c>
      <c r="N70" s="44">
        <v>6367.0547211822741</v>
      </c>
      <c r="O70" s="44">
        <v>6669.8825972147051</v>
      </c>
      <c r="P70" s="44">
        <v>6940.1672588152878</v>
      </c>
      <c r="Q70" s="44">
        <v>7230.4411744722684</v>
      </c>
      <c r="R70" s="44">
        <v>7384.9438740875321</v>
      </c>
      <c r="S70" s="44">
        <v>7611.4725975162719</v>
      </c>
      <c r="T70" s="44">
        <v>7527.6348628271917</v>
      </c>
      <c r="U70" s="44">
        <v>7244.4059419461628</v>
      </c>
      <c r="V70" s="44">
        <v>6664.4188275505248</v>
      </c>
      <c r="W70" s="44">
        <v>6131.0817509159551</v>
      </c>
      <c r="X70" s="44">
        <v>5657.8344629349313</v>
      </c>
    </row>
    <row r="71" spans="1:24" ht="27" customHeight="1" x14ac:dyDescent="0.2">
      <c r="A71" s="113"/>
      <c r="B71" s="113"/>
      <c r="C71" s="50" t="s">
        <v>123</v>
      </c>
      <c r="D71" s="50"/>
      <c r="E71" s="50"/>
      <c r="F71" s="50" t="s">
        <v>162</v>
      </c>
      <c r="G71" s="50" t="s">
        <v>162</v>
      </c>
      <c r="H71" s="50" t="s">
        <v>162</v>
      </c>
      <c r="I71" s="50" t="s">
        <v>162</v>
      </c>
      <c r="J71" s="44" t="s">
        <v>162</v>
      </c>
      <c r="K71" s="44" t="s">
        <v>162</v>
      </c>
      <c r="L71" s="44" t="s">
        <v>162</v>
      </c>
      <c r="M71" s="44" t="s">
        <v>162</v>
      </c>
      <c r="N71" s="44" t="s">
        <v>162</v>
      </c>
      <c r="O71" s="44" t="s">
        <v>162</v>
      </c>
      <c r="P71" s="44" t="s">
        <v>162</v>
      </c>
      <c r="Q71" s="44" t="s">
        <v>162</v>
      </c>
      <c r="R71" s="44" t="s">
        <v>162</v>
      </c>
      <c r="S71" s="44" t="s">
        <v>162</v>
      </c>
      <c r="T71" s="44" t="s">
        <v>162</v>
      </c>
      <c r="U71" s="44" t="s">
        <v>162</v>
      </c>
      <c r="V71" s="44" t="s">
        <v>162</v>
      </c>
      <c r="W71" s="44">
        <v>135.06189210983027</v>
      </c>
      <c r="X71" s="44">
        <v>1258.1430499201761</v>
      </c>
    </row>
    <row r="72" spans="1:24" ht="15" x14ac:dyDescent="0.2">
      <c r="A72" s="113"/>
      <c r="B72" s="112"/>
      <c r="C72" s="50" t="s">
        <v>28</v>
      </c>
      <c r="D72" s="50"/>
      <c r="E72" s="50"/>
      <c r="F72" s="44">
        <v>1096.0290487277093</v>
      </c>
      <c r="G72" s="44">
        <v>1189.8087707632058</v>
      </c>
      <c r="H72" s="44">
        <v>1153.8365600207826</v>
      </c>
      <c r="I72" s="44">
        <v>1168.3360852479491</v>
      </c>
      <c r="J72" s="44">
        <v>1157.514396066319</v>
      </c>
      <c r="K72" s="44">
        <v>1169.808747227904</v>
      </c>
      <c r="L72" s="44">
        <v>1049.6575918325168</v>
      </c>
      <c r="M72" s="44">
        <v>1005.3685782637873</v>
      </c>
      <c r="N72" s="44">
        <v>957.21344725748725</v>
      </c>
      <c r="O72" s="44">
        <v>912.56215951999536</v>
      </c>
      <c r="P72" s="44">
        <v>892.0004949546402</v>
      </c>
      <c r="Q72" s="44">
        <v>860.70960266670079</v>
      </c>
      <c r="R72" s="44">
        <v>829.93457620508605</v>
      </c>
      <c r="S72" s="44">
        <v>826.79383089327484</v>
      </c>
      <c r="T72" s="44">
        <v>788.7955797679092</v>
      </c>
      <c r="U72" s="44">
        <v>768.55325132558971</v>
      </c>
      <c r="V72" s="44">
        <v>762.40820470364145</v>
      </c>
      <c r="W72" s="44">
        <v>727.23921488871338</v>
      </c>
      <c r="X72" s="44">
        <v>613.90018654303174</v>
      </c>
    </row>
    <row r="73" spans="1:24" ht="15" x14ac:dyDescent="0.2">
      <c r="A73" s="113"/>
      <c r="B73" s="113"/>
      <c r="C73" s="115" t="s">
        <v>12</v>
      </c>
      <c r="D73" s="115"/>
      <c r="E73" s="115"/>
      <c r="F73" s="50" t="s">
        <v>162</v>
      </c>
      <c r="G73" s="50" t="s">
        <v>162</v>
      </c>
      <c r="H73" s="50" t="s">
        <v>162</v>
      </c>
      <c r="I73" s="50" t="s">
        <v>162</v>
      </c>
      <c r="J73" s="44">
        <v>976.25265965039193</v>
      </c>
      <c r="K73" s="44">
        <v>988.42103037209802</v>
      </c>
      <c r="L73" s="44">
        <v>875.82716972506023</v>
      </c>
      <c r="M73" s="44">
        <v>827.02218873232516</v>
      </c>
      <c r="N73" s="44">
        <v>830.70120983081586</v>
      </c>
      <c r="O73" s="44">
        <v>785.30635102101871</v>
      </c>
      <c r="P73" s="44">
        <v>761.01436181562133</v>
      </c>
      <c r="Q73" s="44">
        <v>671.36086910889787</v>
      </c>
      <c r="R73" s="44">
        <v>668.25834771821576</v>
      </c>
      <c r="S73" s="44">
        <v>661.94557747392855</v>
      </c>
      <c r="T73" s="44">
        <v>639.75071996527458</v>
      </c>
      <c r="U73" s="44">
        <v>622.47113070110242</v>
      </c>
      <c r="V73" s="44">
        <v>626.87504942247642</v>
      </c>
      <c r="W73" s="44">
        <v>591.63220053609564</v>
      </c>
      <c r="X73" s="44">
        <v>502.28238066467196</v>
      </c>
    </row>
    <row r="74" spans="1:24" ht="15" x14ac:dyDescent="0.2">
      <c r="A74" s="113"/>
      <c r="B74" s="113"/>
      <c r="C74" s="115" t="s">
        <v>13</v>
      </c>
      <c r="D74" s="115"/>
      <c r="E74" s="115"/>
      <c r="F74" s="50" t="s">
        <v>162</v>
      </c>
      <c r="G74" s="50" t="s">
        <v>162</v>
      </c>
      <c r="H74" s="50" t="s">
        <v>162</v>
      </c>
      <c r="I74" s="50" t="s">
        <v>162</v>
      </c>
      <c r="J74" s="44">
        <v>181.26173641592749</v>
      </c>
      <c r="K74" s="44">
        <v>181.38771685580596</v>
      </c>
      <c r="L74" s="44">
        <v>173.83042210745654</v>
      </c>
      <c r="M74" s="44">
        <v>178.34638953146228</v>
      </c>
      <c r="N74" s="44">
        <v>126.51223742667138</v>
      </c>
      <c r="O74" s="44">
        <v>127.25580849897642</v>
      </c>
      <c r="P74" s="44">
        <v>130.98613313901899</v>
      </c>
      <c r="Q74" s="44">
        <v>189.3487335578028</v>
      </c>
      <c r="R74" s="44">
        <v>161.67622848687029</v>
      </c>
      <c r="S74" s="44">
        <v>164.84825341934618</v>
      </c>
      <c r="T74" s="44">
        <v>149.04485980263459</v>
      </c>
      <c r="U74" s="44">
        <v>146.08212062448735</v>
      </c>
      <c r="V74" s="44">
        <v>135.53315528116502</v>
      </c>
      <c r="W74" s="44">
        <v>135.60701435261763</v>
      </c>
      <c r="X74" s="44">
        <v>111.61780587835979</v>
      </c>
    </row>
    <row r="75" spans="1:24" ht="15" x14ac:dyDescent="0.2">
      <c r="A75" s="112"/>
      <c r="B75" s="112"/>
      <c r="C75" s="117" t="s">
        <v>29</v>
      </c>
      <c r="D75" s="117"/>
      <c r="E75" s="44"/>
      <c r="F75" s="44">
        <v>39577.035374883308</v>
      </c>
      <c r="G75" s="44">
        <v>40717.557750510176</v>
      </c>
      <c r="H75" s="44">
        <v>42454.214511681232</v>
      </c>
      <c r="I75" s="44">
        <v>44556.423340461981</v>
      </c>
      <c r="J75" s="44">
        <v>44589.391968973992</v>
      </c>
      <c r="K75" s="44">
        <v>47499.123632521856</v>
      </c>
      <c r="L75" s="44">
        <v>48896.389895451292</v>
      </c>
      <c r="M75" s="44">
        <v>50165.623280426713</v>
      </c>
      <c r="N75" s="44">
        <v>50976.823746310482</v>
      </c>
      <c r="O75" s="44">
        <v>52208.550977478182</v>
      </c>
      <c r="P75" s="44">
        <v>52987.715286552484</v>
      </c>
      <c r="Q75" s="44">
        <v>55256.080134657612</v>
      </c>
      <c r="R75" s="44">
        <v>57624.861198974249</v>
      </c>
      <c r="S75" s="44">
        <v>61007.445374951414</v>
      </c>
      <c r="T75" s="44">
        <v>61861.05415734079</v>
      </c>
      <c r="U75" s="44">
        <v>64575.433717322951</v>
      </c>
      <c r="V75" s="44">
        <v>68427.008104828623</v>
      </c>
      <c r="W75" s="44">
        <v>69899.46188681628</v>
      </c>
      <c r="X75" s="44">
        <v>71727.738463216723</v>
      </c>
    </row>
    <row r="76" spans="1:24" ht="27" customHeight="1" x14ac:dyDescent="0.2">
      <c r="A76" s="112"/>
      <c r="B76" s="112"/>
      <c r="C76" s="117" t="s">
        <v>30</v>
      </c>
      <c r="D76" s="117"/>
      <c r="E76" s="117"/>
      <c r="F76" s="51" t="s">
        <v>162</v>
      </c>
      <c r="G76" s="51" t="s">
        <v>162</v>
      </c>
      <c r="H76" s="51" t="s">
        <v>162</v>
      </c>
      <c r="I76" s="51" t="s">
        <v>162</v>
      </c>
      <c r="J76" s="44" t="s">
        <v>162</v>
      </c>
      <c r="K76" s="44" t="s">
        <v>162</v>
      </c>
      <c r="L76" s="44" t="s">
        <v>162</v>
      </c>
      <c r="M76" s="44" t="s">
        <v>162</v>
      </c>
      <c r="N76" s="44">
        <v>1410.837918135016</v>
      </c>
      <c r="O76" s="44">
        <v>1262.1061144137582</v>
      </c>
      <c r="P76" s="44">
        <v>1360.1037337436069</v>
      </c>
      <c r="Q76" s="44">
        <v>1638.7192079281931</v>
      </c>
      <c r="R76" s="44">
        <v>1893.7543455489986</v>
      </c>
      <c r="S76" s="44">
        <v>1941.9034844865075</v>
      </c>
      <c r="T76" s="44">
        <v>2000.1613216586854</v>
      </c>
      <c r="U76" s="44">
        <v>2011.0015936956734</v>
      </c>
      <c r="V76" s="44">
        <v>2017.6022544366463</v>
      </c>
      <c r="W76" s="44">
        <v>1959.2095488122859</v>
      </c>
      <c r="X76" s="44">
        <v>1950.7148770286913</v>
      </c>
    </row>
    <row r="77" spans="1:24" ht="15" x14ac:dyDescent="0.2">
      <c r="A77" s="112"/>
      <c r="B77" s="112"/>
      <c r="C77" s="117" t="s">
        <v>126</v>
      </c>
      <c r="D77" s="117"/>
      <c r="E77" s="117"/>
      <c r="F77" s="51" t="s">
        <v>162</v>
      </c>
      <c r="G77" s="51" t="s">
        <v>162</v>
      </c>
      <c r="H77" s="51" t="s">
        <v>162</v>
      </c>
      <c r="I77" s="51" t="s">
        <v>162</v>
      </c>
      <c r="J77" s="44" t="s">
        <v>162</v>
      </c>
      <c r="K77" s="44" t="s">
        <v>162</v>
      </c>
      <c r="L77" s="44" t="s">
        <v>162</v>
      </c>
      <c r="M77" s="44" t="s">
        <v>162</v>
      </c>
      <c r="N77" s="44" t="s">
        <v>162</v>
      </c>
      <c r="O77" s="44" t="s">
        <v>162</v>
      </c>
      <c r="P77" s="44" t="s">
        <v>162</v>
      </c>
      <c r="Q77" s="44" t="s">
        <v>162</v>
      </c>
      <c r="R77" s="44" t="s">
        <v>162</v>
      </c>
      <c r="S77" s="44" t="s">
        <v>162</v>
      </c>
      <c r="T77" s="44" t="s">
        <v>162</v>
      </c>
      <c r="U77" s="44" t="s">
        <v>162</v>
      </c>
      <c r="V77" s="44" t="s">
        <v>162</v>
      </c>
      <c r="W77" s="44">
        <v>5.7973809144869151</v>
      </c>
      <c r="X77" s="44">
        <v>54.514959957193099</v>
      </c>
    </row>
    <row r="78" spans="1:24" ht="15" x14ac:dyDescent="0.2">
      <c r="A78" s="116"/>
      <c r="B78" s="116"/>
      <c r="C78" s="117" t="s">
        <v>31</v>
      </c>
      <c r="D78" s="117"/>
      <c r="E78" s="117"/>
      <c r="F78" s="50" t="s">
        <v>162</v>
      </c>
      <c r="G78" s="50" t="s">
        <v>162</v>
      </c>
      <c r="H78" s="50" t="s">
        <v>162</v>
      </c>
      <c r="I78" s="50" t="s">
        <v>162</v>
      </c>
      <c r="J78" s="44">
        <v>2081.3971494507314</v>
      </c>
      <c r="K78" s="44">
        <v>1969.2663652805584</v>
      </c>
      <c r="L78" s="44">
        <v>1945.9715983525675</v>
      </c>
      <c r="M78" s="44">
        <v>2142.7000628871087</v>
      </c>
      <c r="N78" s="44">
        <v>2684.0652360501172</v>
      </c>
      <c r="O78" s="44">
        <v>3289.970503118469</v>
      </c>
      <c r="P78" s="44">
        <v>2066.2391127840324</v>
      </c>
      <c r="Q78" s="44">
        <v>2062.0008186030868</v>
      </c>
      <c r="R78" s="44">
        <v>2623.8317754841055</v>
      </c>
      <c r="S78" s="44">
        <v>2587.9095689590176</v>
      </c>
      <c r="T78" s="44">
        <v>2543.7703861146615</v>
      </c>
      <c r="U78" s="44">
        <v>1944.214602353132</v>
      </c>
      <c r="V78" s="44">
        <v>1901.3704328898532</v>
      </c>
      <c r="W78" s="44">
        <v>1859.7109363763707</v>
      </c>
      <c r="X78" s="44">
        <v>1811.760635064491</v>
      </c>
    </row>
    <row r="79" spans="1:24" ht="36.75" customHeight="1" thickBot="1" x14ac:dyDescent="0.25">
      <c r="A79" s="139"/>
      <c r="B79" s="139"/>
      <c r="C79" s="127" t="s">
        <v>101</v>
      </c>
      <c r="D79" s="127"/>
      <c r="E79" s="127"/>
      <c r="F79" s="128">
        <v>97710.513152664455</v>
      </c>
      <c r="G79" s="128">
        <v>97063.144981059057</v>
      </c>
      <c r="H79" s="128">
        <v>97522.560958331553</v>
      </c>
      <c r="I79" s="128">
        <v>99503.998764154647</v>
      </c>
      <c r="J79" s="128">
        <v>102570.58664666041</v>
      </c>
      <c r="K79" s="128">
        <v>107909.81614473737</v>
      </c>
      <c r="L79" s="128">
        <v>109951.74572839819</v>
      </c>
      <c r="M79" s="128">
        <v>112222.37598891952</v>
      </c>
      <c r="N79" s="128">
        <v>116072.13901866107</v>
      </c>
      <c r="O79" s="128">
        <v>117746.042532722</v>
      </c>
      <c r="P79" s="128">
        <v>117967.93649001392</v>
      </c>
      <c r="Q79" s="128">
        <v>121498.55784524592</v>
      </c>
      <c r="R79" s="128">
        <v>126437.28271785763</v>
      </c>
      <c r="S79" s="128">
        <v>135815.44598763826</v>
      </c>
      <c r="T79" s="128">
        <v>136965.50019445486</v>
      </c>
      <c r="U79" s="128">
        <v>139965.82002710211</v>
      </c>
      <c r="V79" s="128">
        <v>144478.34063350761</v>
      </c>
      <c r="W79" s="128">
        <v>139468.76804015128</v>
      </c>
      <c r="X79" s="128">
        <v>141004.44305622202</v>
      </c>
    </row>
  </sheetData>
  <pageMargins left="0.75" right="0.75" top="1" bottom="1" header="0.5" footer="0.5"/>
  <pageSetup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zoomScale="70" zoomScaleNormal="70" workbookViewId="0">
      <pane xSplit="5" ySplit="2" topLeftCell="F15" activePane="bottomRight" state="frozen"/>
      <selection activeCell="B3" sqref="B3"/>
      <selection pane="topRight" activeCell="B3" sqref="B3"/>
      <selection pane="bottomLeft" activeCell="B3" sqref="B3"/>
      <selection pane="bottomRight" activeCell="A44" sqref="A44"/>
    </sheetView>
  </sheetViews>
  <sheetFormatPr defaultRowHeight="12.75" x14ac:dyDescent="0.2"/>
  <cols>
    <col min="1" max="2" width="8.88671875" style="109"/>
    <col min="3" max="4" width="12.21875" style="109" customWidth="1"/>
    <col min="5" max="5" width="27" style="109" customWidth="1"/>
    <col min="6" max="24" width="9.109375" style="109" customWidth="1"/>
    <col min="25" max="16384" width="8.88671875" style="109"/>
  </cols>
  <sheetData>
    <row r="1" spans="1:24" ht="13.5" thickBot="1" x14ac:dyDescent="0.25">
      <c r="A1" s="76"/>
      <c r="B1" s="76"/>
      <c r="C1" s="108"/>
      <c r="D1" s="108"/>
      <c r="E1" s="108"/>
      <c r="F1" s="108"/>
      <c r="G1" s="108"/>
      <c r="H1" s="108"/>
      <c r="I1" s="108"/>
      <c r="J1" s="108"/>
      <c r="K1" s="108"/>
      <c r="L1" s="108"/>
      <c r="M1" s="108"/>
      <c r="N1" s="108"/>
      <c r="O1" s="108"/>
      <c r="P1" s="108"/>
      <c r="Q1" s="108"/>
      <c r="R1" s="108"/>
      <c r="S1" s="108"/>
      <c r="T1" s="108"/>
      <c r="U1" s="108"/>
      <c r="V1" s="108"/>
      <c r="W1" s="108"/>
      <c r="X1" s="108"/>
    </row>
    <row r="2" spans="1:24" ht="44.25" customHeight="1" thickTop="1" x14ac:dyDescent="0.2">
      <c r="A2" s="110" t="s">
        <v>171</v>
      </c>
      <c r="B2" s="138"/>
      <c r="C2" s="138"/>
      <c r="D2" s="138"/>
      <c r="E2" s="138"/>
      <c r="F2" s="111" t="s">
        <v>66</v>
      </c>
      <c r="G2" s="111" t="s">
        <v>67</v>
      </c>
      <c r="H2" s="111" t="s">
        <v>68</v>
      </c>
      <c r="I2" s="111" t="s">
        <v>69</v>
      </c>
      <c r="J2" s="111" t="s">
        <v>70</v>
      </c>
      <c r="K2" s="111" t="s">
        <v>53</v>
      </c>
      <c r="L2" s="111" t="s">
        <v>54</v>
      </c>
      <c r="M2" s="111" t="s">
        <v>55</v>
      </c>
      <c r="N2" s="111" t="s">
        <v>57</v>
      </c>
      <c r="O2" s="111" t="s">
        <v>58</v>
      </c>
      <c r="P2" s="111" t="s">
        <v>59</v>
      </c>
      <c r="Q2" s="111" t="s">
        <v>60</v>
      </c>
      <c r="R2" s="111" t="s">
        <v>61</v>
      </c>
      <c r="S2" s="111" t="s">
        <v>62</v>
      </c>
      <c r="T2" s="111" t="s">
        <v>63</v>
      </c>
      <c r="U2" s="111" t="s">
        <v>64</v>
      </c>
      <c r="V2" s="111" t="s">
        <v>65</v>
      </c>
      <c r="W2" s="111" t="s">
        <v>0</v>
      </c>
      <c r="X2" s="111" t="s">
        <v>56</v>
      </c>
    </row>
    <row r="3" spans="1:24" ht="15" customHeight="1" x14ac:dyDescent="0.2">
      <c r="A3" s="112"/>
      <c r="B3" s="112"/>
      <c r="C3" s="51" t="s">
        <v>6</v>
      </c>
      <c r="D3" s="51"/>
      <c r="E3" s="51"/>
      <c r="F3" s="44">
        <f>AA!F$13</f>
        <v>107.22819158700669</v>
      </c>
      <c r="G3" s="44">
        <f>AA!G$13</f>
        <v>118.4240192902938</v>
      </c>
      <c r="H3" s="44">
        <f>AA!H$13</f>
        <v>129.34247892981415</v>
      </c>
      <c r="I3" s="44">
        <f>AA!I$13</f>
        <v>138.21423720669114</v>
      </c>
      <c r="J3" s="44">
        <v>146.34589530249838</v>
      </c>
      <c r="K3" s="44">
        <v>155.15891428104132</v>
      </c>
      <c r="L3" s="44">
        <v>158.38740925875618</v>
      </c>
      <c r="M3" s="44">
        <v>166.54649117593362</v>
      </c>
      <c r="N3" s="44">
        <v>174.90179879576058</v>
      </c>
      <c r="O3" s="44">
        <v>184.90334758609663</v>
      </c>
      <c r="P3" s="44">
        <v>194.09187507665183</v>
      </c>
      <c r="Q3" s="44">
        <v>205.88252673582389</v>
      </c>
      <c r="R3" s="44">
        <v>217.75538244144425</v>
      </c>
      <c r="S3" s="44">
        <v>235.80177818891661</v>
      </c>
      <c r="T3" s="44">
        <v>241.50175309942108</v>
      </c>
      <c r="U3" s="44">
        <v>244.43647052282103</v>
      </c>
      <c r="V3" s="44">
        <v>252.74578451310222</v>
      </c>
      <c r="W3" s="44">
        <v>249.95964644733573</v>
      </c>
      <c r="X3" s="44">
        <v>255.64295428078111</v>
      </c>
    </row>
    <row r="4" spans="1:24" ht="15" customHeight="1" x14ac:dyDescent="0.2">
      <c r="A4" s="112"/>
      <c r="B4" s="112"/>
      <c r="C4" s="51" t="s">
        <v>115</v>
      </c>
      <c r="D4" s="51"/>
      <c r="E4" s="51"/>
      <c r="F4" s="44">
        <f>BBWB!F$13</f>
        <v>0</v>
      </c>
      <c r="G4" s="44">
        <f>BBWB!G$13</f>
        <v>0</v>
      </c>
      <c r="H4" s="44">
        <f>BBWB!H$13</f>
        <v>0</v>
      </c>
      <c r="I4" s="44">
        <f>BBWB!I$13</f>
        <v>54.86669350245576</v>
      </c>
      <c r="J4" s="44">
        <v>53.756395985375811</v>
      </c>
      <c r="K4" s="44">
        <v>58.774624217775148</v>
      </c>
      <c r="L4" s="44">
        <v>50.357496838144471</v>
      </c>
      <c r="M4" s="44">
        <v>46.647303073373692</v>
      </c>
      <c r="N4" s="44">
        <v>42.758604907048479</v>
      </c>
      <c r="O4" s="44">
        <v>40.129372583060771</v>
      </c>
      <c r="P4" s="44">
        <v>36.67554856756513</v>
      </c>
      <c r="Q4" s="44">
        <v>33.68788401081418</v>
      </c>
      <c r="R4" s="44">
        <v>30.546245735390549</v>
      </c>
      <c r="S4" s="44">
        <v>28.854678636754194</v>
      </c>
      <c r="T4" s="44">
        <v>26.897636320201475</v>
      </c>
      <c r="U4" s="44">
        <v>26.217100939957003</v>
      </c>
      <c r="V4" s="44">
        <v>26.40734462466839</v>
      </c>
      <c r="W4" s="44">
        <v>26.279980132463436</v>
      </c>
      <c r="X4" s="44">
        <v>26.005520235877761</v>
      </c>
    </row>
    <row r="5" spans="1:24" ht="15" customHeight="1" x14ac:dyDescent="0.2">
      <c r="A5" s="113"/>
      <c r="B5" s="113"/>
      <c r="C5" s="50" t="s">
        <v>8</v>
      </c>
      <c r="D5" s="50"/>
      <c r="E5" s="50"/>
      <c r="F5" s="50"/>
      <c r="G5" s="50"/>
      <c r="H5" s="50"/>
      <c r="I5" s="50"/>
      <c r="J5" s="44"/>
      <c r="K5" s="44">
        <v>59.916191700010557</v>
      </c>
      <c r="L5" s="44">
        <v>62.966104223315938</v>
      </c>
      <c r="M5" s="44">
        <v>65.342196191973841</v>
      </c>
      <c r="N5" s="44">
        <v>66.185628493165098</v>
      </c>
      <c r="O5" s="44">
        <v>67.935721851698815</v>
      </c>
      <c r="P5" s="44">
        <v>69.112324232888085</v>
      </c>
      <c r="Q5" s="44">
        <v>74.143724493858912</v>
      </c>
      <c r="R5" s="44">
        <v>78.511752476497179</v>
      </c>
      <c r="S5" s="44">
        <v>85.588236611606561</v>
      </c>
      <c r="T5" s="44">
        <v>89.460141746512562</v>
      </c>
      <c r="U5" s="44">
        <v>97.794151030490013</v>
      </c>
      <c r="V5" s="44">
        <v>109.35544089319291</v>
      </c>
      <c r="W5" s="44">
        <v>119.93956339907156</v>
      </c>
      <c r="X5" s="44">
        <v>136.64054658943084</v>
      </c>
    </row>
    <row r="6" spans="1:24" ht="15" customHeight="1" x14ac:dyDescent="0.2">
      <c r="A6" s="113"/>
      <c r="B6" s="113"/>
      <c r="C6" s="50" t="s">
        <v>122</v>
      </c>
      <c r="D6" s="50"/>
      <c r="E6" s="50"/>
      <c r="F6" s="50"/>
      <c r="G6" s="50"/>
      <c r="H6" s="50"/>
      <c r="I6" s="50"/>
      <c r="J6" s="44"/>
      <c r="K6" s="44">
        <v>0</v>
      </c>
      <c r="L6" s="44">
        <v>0</v>
      </c>
      <c r="M6" s="44">
        <v>0</v>
      </c>
      <c r="N6" s="44">
        <v>0</v>
      </c>
      <c r="O6" s="44">
        <v>0</v>
      </c>
      <c r="P6" s="44">
        <v>0</v>
      </c>
      <c r="Q6" s="44">
        <v>0</v>
      </c>
      <c r="R6" s="44">
        <v>0</v>
      </c>
      <c r="S6" s="44">
        <v>23.241706415036909</v>
      </c>
      <c r="T6" s="44">
        <v>26.685976810860979</v>
      </c>
      <c r="U6" s="44">
        <v>3.8966057016779883</v>
      </c>
      <c r="V6" s="44">
        <v>9.9155276817792988</v>
      </c>
      <c r="W6" s="44">
        <v>0</v>
      </c>
      <c r="X6" s="44">
        <v>0.22072000000000003</v>
      </c>
    </row>
    <row r="7" spans="1:24" ht="15" customHeight="1" x14ac:dyDescent="0.2">
      <c r="A7" s="112"/>
      <c r="B7" s="112"/>
      <c r="C7" s="51" t="s">
        <v>9</v>
      </c>
      <c r="D7" s="51"/>
      <c r="E7" s="51"/>
      <c r="F7" s="44">
        <f>CTB!F$13</f>
        <v>132.13964999999999</v>
      </c>
      <c r="G7" s="44">
        <f>CTB!G$13</f>
        <v>139.120879</v>
      </c>
      <c r="H7" s="44">
        <f>CTB!H$13</f>
        <v>144.08094199999999</v>
      </c>
      <c r="I7" s="44">
        <f>CTB!I$13</f>
        <v>151.70232799999999</v>
      </c>
      <c r="J7" s="44">
        <v>155.47344799999999</v>
      </c>
      <c r="K7" s="44">
        <v>160.67746199999999</v>
      </c>
      <c r="L7" s="44">
        <v>170.87311799999998</v>
      </c>
      <c r="M7" s="44">
        <v>187.60443099999998</v>
      </c>
      <c r="N7" s="44">
        <v>201.48368999999997</v>
      </c>
      <c r="O7" s="44">
        <v>210.33748900000001</v>
      </c>
      <c r="P7" s="44">
        <v>216.43165699999997</v>
      </c>
      <c r="Q7" s="44">
        <v>220.60486599999999</v>
      </c>
      <c r="R7" s="44">
        <v>231.49587299999999</v>
      </c>
      <c r="S7" s="44">
        <v>255.32509100000004</v>
      </c>
      <c r="T7" s="44">
        <v>268.31342000000006</v>
      </c>
      <c r="U7" s="44">
        <v>267.48330899999996</v>
      </c>
      <c r="V7" s="44">
        <v>269.65601700000002</v>
      </c>
      <c r="W7" s="44">
        <v>0</v>
      </c>
      <c r="X7" s="44">
        <v>0</v>
      </c>
    </row>
    <row r="8" spans="1:24" ht="30" customHeight="1" x14ac:dyDescent="0.2">
      <c r="A8" s="112"/>
      <c r="B8" s="112"/>
      <c r="C8" s="51" t="s">
        <v>10</v>
      </c>
      <c r="D8" s="51"/>
      <c r="E8" s="51"/>
      <c r="F8" s="44">
        <f>DLA!F$13</f>
        <v>294.06787178153434</v>
      </c>
      <c r="G8" s="44">
        <f>DLA!G$13</f>
        <v>325.57325718466188</v>
      </c>
      <c r="H8" s="44">
        <f>DLA!H$13</f>
        <v>345.90040450191805</v>
      </c>
      <c r="I8" s="44">
        <f>DLA!I$13</f>
        <v>361.44739142718612</v>
      </c>
      <c r="J8" s="44">
        <v>382.39556957692656</v>
      </c>
      <c r="K8" s="44">
        <v>412.28163159224158</v>
      </c>
      <c r="L8" s="44">
        <v>428.36505157985511</v>
      </c>
      <c r="M8" s="44">
        <v>449.2505512576252</v>
      </c>
      <c r="N8" s="44">
        <v>467.09859362128788</v>
      </c>
      <c r="O8" s="44">
        <v>488.93732320271238</v>
      </c>
      <c r="P8" s="44">
        <v>515.27171531103909</v>
      </c>
      <c r="Q8" s="44">
        <v>554.27521154721694</v>
      </c>
      <c r="R8" s="44">
        <v>590.73246234877433</v>
      </c>
      <c r="S8" s="44">
        <v>640.70820413614479</v>
      </c>
      <c r="T8" s="44">
        <v>662.10892860918966</v>
      </c>
      <c r="U8" s="44">
        <v>699.16927274604302</v>
      </c>
      <c r="V8" s="44">
        <v>749.66672739249248</v>
      </c>
      <c r="W8" s="44">
        <v>763.22839336292077</v>
      </c>
      <c r="X8" s="44">
        <v>768.70842933702136</v>
      </c>
    </row>
    <row r="9" spans="1:24" ht="15" customHeight="1" x14ac:dyDescent="0.2">
      <c r="A9" s="112"/>
      <c r="B9" s="112"/>
      <c r="C9" s="114" t="s">
        <v>11</v>
      </c>
      <c r="D9" s="114"/>
      <c r="E9" s="114"/>
      <c r="F9" s="51"/>
      <c r="G9" s="51"/>
      <c r="H9" s="51"/>
      <c r="I9" s="51"/>
      <c r="J9" s="44"/>
      <c r="K9" s="44"/>
      <c r="L9" s="44">
        <v>40.342209258545637</v>
      </c>
      <c r="M9" s="44">
        <v>40.737252789328934</v>
      </c>
      <c r="N9" s="44">
        <v>41.939179898319694</v>
      </c>
      <c r="O9" s="44">
        <v>45.411987488589091</v>
      </c>
      <c r="P9" s="44">
        <v>47.949824270150515</v>
      </c>
      <c r="Q9" s="44">
        <v>50.95908573554162</v>
      </c>
      <c r="R9" s="44">
        <v>54.163574664548193</v>
      </c>
      <c r="S9" s="44">
        <v>57.840579999877747</v>
      </c>
      <c r="T9" s="44">
        <v>58.395927036834287</v>
      </c>
      <c r="U9" s="44">
        <v>62.252668024047509</v>
      </c>
      <c r="V9" s="44">
        <v>66.263065763712092</v>
      </c>
      <c r="W9" s="44">
        <v>69.527388795061725</v>
      </c>
      <c r="X9" s="44">
        <v>81.913960160192801</v>
      </c>
    </row>
    <row r="10" spans="1:24" ht="15" customHeight="1" x14ac:dyDescent="0.2">
      <c r="A10" s="112"/>
      <c r="B10" s="112"/>
      <c r="C10" s="114" t="s">
        <v>12</v>
      </c>
      <c r="D10" s="114"/>
      <c r="E10" s="114"/>
      <c r="F10" s="51"/>
      <c r="G10" s="51"/>
      <c r="H10" s="51"/>
      <c r="I10" s="51"/>
      <c r="J10" s="44"/>
      <c r="K10" s="44"/>
      <c r="L10" s="44">
        <v>242.46957670237424</v>
      </c>
      <c r="M10" s="44">
        <v>250.23066951287095</v>
      </c>
      <c r="N10" s="44">
        <v>255.13531633743037</v>
      </c>
      <c r="O10" s="44">
        <v>261.55849329822126</v>
      </c>
      <c r="P10" s="44">
        <v>273.02569601556615</v>
      </c>
      <c r="Q10" s="44">
        <v>291.87048078003357</v>
      </c>
      <c r="R10" s="44">
        <v>310.16393952018205</v>
      </c>
      <c r="S10" s="44">
        <v>334.21190638444682</v>
      </c>
      <c r="T10" s="44">
        <v>342.3289302207105</v>
      </c>
      <c r="U10" s="44">
        <v>366.69446659870806</v>
      </c>
      <c r="V10" s="44">
        <v>396.78003748322402</v>
      </c>
      <c r="W10" s="44">
        <v>398.31689845587368</v>
      </c>
      <c r="X10" s="44">
        <v>375.942308667551</v>
      </c>
    </row>
    <row r="11" spans="1:24" ht="15" customHeight="1" x14ac:dyDescent="0.2">
      <c r="A11" s="112"/>
      <c r="B11" s="112"/>
      <c r="C11" s="114" t="s">
        <v>13</v>
      </c>
      <c r="D11" s="114"/>
      <c r="E11" s="114"/>
      <c r="F11" s="51"/>
      <c r="G11" s="51"/>
      <c r="H11" s="51"/>
      <c r="I11" s="51"/>
      <c r="J11" s="44"/>
      <c r="K11" s="44"/>
      <c r="L11" s="44">
        <v>145.55326561893523</v>
      </c>
      <c r="M11" s="44">
        <v>158.28262895542531</v>
      </c>
      <c r="N11" s="44">
        <v>170.02409738553786</v>
      </c>
      <c r="O11" s="44">
        <v>181.96684241590202</v>
      </c>
      <c r="P11" s="44">
        <v>194.29619502532233</v>
      </c>
      <c r="Q11" s="44">
        <v>211.44564503164179</v>
      </c>
      <c r="R11" s="44">
        <v>226.4049481640441</v>
      </c>
      <c r="S11" s="44">
        <v>248.65571775182005</v>
      </c>
      <c r="T11" s="44">
        <v>261.38407135164488</v>
      </c>
      <c r="U11" s="44">
        <v>270.22213812328744</v>
      </c>
      <c r="V11" s="44">
        <v>286.62362414555628</v>
      </c>
      <c r="W11" s="44">
        <v>295.38410611198532</v>
      </c>
      <c r="X11" s="44">
        <v>310.85216050927761</v>
      </c>
    </row>
    <row r="12" spans="1:24" ht="15" customHeight="1" x14ac:dyDescent="0.2">
      <c r="A12" s="112"/>
      <c r="B12" s="112"/>
      <c r="C12" s="51" t="s">
        <v>14</v>
      </c>
      <c r="D12" s="114"/>
      <c r="E12" s="114"/>
      <c r="F12" s="51"/>
      <c r="G12" s="51"/>
      <c r="H12" s="51"/>
      <c r="I12" s="51"/>
      <c r="J12" s="44"/>
      <c r="K12" s="44"/>
      <c r="L12" s="44">
        <v>0.27664200000000005</v>
      </c>
      <c r="M12" s="44">
        <v>0.30296099999999998</v>
      </c>
      <c r="N12" s="44">
        <v>0.34965999999999997</v>
      </c>
      <c r="O12" s="44">
        <v>0.418682</v>
      </c>
      <c r="P12" s="44">
        <v>0.52835100000000002</v>
      </c>
      <c r="Q12" s="44">
        <v>0.49707799999999996</v>
      </c>
      <c r="R12" s="44">
        <v>0.56566399999999994</v>
      </c>
      <c r="S12" s="44">
        <v>0.56585700000000005</v>
      </c>
      <c r="T12" s="44">
        <v>0.58711000000000002</v>
      </c>
      <c r="U12" s="44">
        <v>0.74952400000000008</v>
      </c>
      <c r="V12" s="44">
        <v>1.8988019999999999</v>
      </c>
      <c r="W12" s="44">
        <v>7.2977379999999989</v>
      </c>
      <c r="X12" s="44">
        <v>7.019101</v>
      </c>
    </row>
    <row r="13" spans="1:24" ht="30" customHeight="1" x14ac:dyDescent="0.2">
      <c r="A13" s="112"/>
      <c r="B13" s="112"/>
      <c r="C13" s="51" t="s">
        <v>114</v>
      </c>
      <c r="D13" s="51"/>
      <c r="E13" s="51"/>
      <c r="F13" s="51"/>
      <c r="G13" s="51"/>
      <c r="H13" s="51"/>
      <c r="I13" s="51"/>
      <c r="J13" s="44"/>
      <c r="K13" s="44"/>
      <c r="L13" s="44">
        <v>0</v>
      </c>
      <c r="M13" s="44">
        <v>0</v>
      </c>
      <c r="N13" s="44">
        <v>0</v>
      </c>
      <c r="O13" s="44">
        <v>0</v>
      </c>
      <c r="P13" s="44">
        <v>0</v>
      </c>
      <c r="Q13" s="44">
        <v>0</v>
      </c>
      <c r="R13" s="44">
        <v>7.7967223124138654</v>
      </c>
      <c r="S13" s="44">
        <v>72.160488562310263</v>
      </c>
      <c r="T13" s="44">
        <v>122.69058665052697</v>
      </c>
      <c r="U13" s="44">
        <v>188.00272798663684</v>
      </c>
      <c r="V13" s="44">
        <v>371.30119572082219</v>
      </c>
      <c r="W13" s="44">
        <v>575.81946382359934</v>
      </c>
      <c r="X13" s="44">
        <v>699.74344969345418</v>
      </c>
    </row>
    <row r="14" spans="1:24" ht="15" customHeight="1" x14ac:dyDescent="0.2">
      <c r="A14" s="112"/>
      <c r="B14" s="112"/>
      <c r="C14" s="112" t="s">
        <v>16</v>
      </c>
      <c r="D14" s="112"/>
      <c r="E14" s="112"/>
      <c r="F14" s="44">
        <f>HB!F$13</f>
        <v>543.238471</v>
      </c>
      <c r="G14" s="44">
        <f>HB!G$13</f>
        <v>536.59457099999997</v>
      </c>
      <c r="H14" s="44">
        <f>HB!H$13</f>
        <v>538.55091800000002</v>
      </c>
      <c r="I14" s="44">
        <f>HB!I$13</f>
        <v>552.63529600000004</v>
      </c>
      <c r="J14" s="44">
        <v>566.13478199999997</v>
      </c>
      <c r="K14" s="44">
        <v>581.73320200000001</v>
      </c>
      <c r="L14" s="44">
        <v>620.62848800000006</v>
      </c>
      <c r="M14" s="44">
        <v>593.11178099999995</v>
      </c>
      <c r="N14" s="44">
        <v>601.46406999999999</v>
      </c>
      <c r="O14" s="44">
        <v>621.21585800000003</v>
      </c>
      <c r="P14" s="44">
        <v>648.67623700000001</v>
      </c>
      <c r="Q14" s="44">
        <v>687.317453</v>
      </c>
      <c r="R14" s="44">
        <v>748.17012399999999</v>
      </c>
      <c r="S14" s="44">
        <v>862.83927000000006</v>
      </c>
      <c r="T14" s="44">
        <v>923.887337</v>
      </c>
      <c r="U14" s="44">
        <v>991.58310999999981</v>
      </c>
      <c r="V14" s="44">
        <v>1050.040315</v>
      </c>
      <c r="W14" s="44">
        <v>1055.1922509999999</v>
      </c>
      <c r="X14" s="44">
        <v>1079.1979570000001</v>
      </c>
    </row>
    <row r="15" spans="1:24" ht="15" customHeight="1" x14ac:dyDescent="0.2">
      <c r="A15" s="112"/>
      <c r="B15" s="112"/>
      <c r="C15" s="114" t="s">
        <v>113</v>
      </c>
      <c r="D15" s="112"/>
      <c r="E15" s="112"/>
      <c r="F15" s="44"/>
      <c r="G15" s="44"/>
      <c r="H15" s="44"/>
      <c r="I15" s="44"/>
      <c r="J15" s="44"/>
      <c r="K15" s="44"/>
      <c r="L15" s="44"/>
      <c r="M15" s="44"/>
      <c r="N15" s="44"/>
      <c r="O15" s="44"/>
      <c r="P15" s="44"/>
      <c r="Q15" s="44"/>
      <c r="R15" s="44">
        <v>451.47464800000012</v>
      </c>
      <c r="S15" s="44">
        <v>553.47076400000003</v>
      </c>
      <c r="T15" s="44">
        <v>607.82852500000001</v>
      </c>
      <c r="U15" s="44">
        <v>658.20460600000001</v>
      </c>
      <c r="V15" s="44">
        <v>705.55283699999995</v>
      </c>
      <c r="W15" s="44">
        <v>705.65040699999997</v>
      </c>
      <c r="X15" s="44">
        <v>726.05072300000006</v>
      </c>
    </row>
    <row r="16" spans="1:24" ht="15" customHeight="1" x14ac:dyDescent="0.2">
      <c r="A16" s="112"/>
      <c r="B16" s="112"/>
      <c r="C16" s="114" t="s">
        <v>112</v>
      </c>
      <c r="D16" s="112"/>
      <c r="E16" s="112"/>
      <c r="F16" s="44"/>
      <c r="G16" s="44"/>
      <c r="H16" s="44"/>
      <c r="I16" s="44"/>
      <c r="J16" s="44"/>
      <c r="K16" s="44"/>
      <c r="L16" s="44"/>
      <c r="M16" s="44"/>
      <c r="N16" s="44"/>
      <c r="O16" s="44"/>
      <c r="P16" s="44"/>
      <c r="Q16" s="44"/>
      <c r="R16" s="44">
        <v>296.69547699999998</v>
      </c>
      <c r="S16" s="44">
        <v>309.36850600000002</v>
      </c>
      <c r="T16" s="44">
        <v>316.05881199999999</v>
      </c>
      <c r="U16" s="44">
        <v>333.37850400000002</v>
      </c>
      <c r="V16" s="44">
        <v>344.48747800000001</v>
      </c>
      <c r="W16" s="44">
        <v>349.54184400000003</v>
      </c>
      <c r="X16" s="44">
        <v>353.14723500000002</v>
      </c>
    </row>
    <row r="17" spans="1:24" ht="15" customHeight="1" x14ac:dyDescent="0.2">
      <c r="A17" s="112"/>
      <c r="B17" s="112"/>
      <c r="C17" s="112" t="s">
        <v>17</v>
      </c>
      <c r="D17" s="112"/>
      <c r="E17" s="112"/>
      <c r="F17" s="44">
        <f>IB!F$13</f>
        <v>615.79092438369025</v>
      </c>
      <c r="G17" s="44">
        <f>IB!G$13</f>
        <v>588.59202503371921</v>
      </c>
      <c r="H17" s="44">
        <f>IB!H$13</f>
        <v>567.98355446943731</v>
      </c>
      <c r="I17" s="44">
        <f>IB!I$13</f>
        <v>525.49928755096118</v>
      </c>
      <c r="J17" s="44">
        <v>522.67291439115672</v>
      </c>
      <c r="K17" s="44">
        <v>518.1516025615299</v>
      </c>
      <c r="L17" s="44">
        <v>511.17885516265824</v>
      </c>
      <c r="M17" s="44">
        <v>499.7056433364296</v>
      </c>
      <c r="N17" s="44">
        <v>483.36771324770058</v>
      </c>
      <c r="O17" s="44">
        <v>473.09312204290052</v>
      </c>
      <c r="P17" s="44">
        <v>455.89390939680686</v>
      </c>
      <c r="Q17" s="44">
        <v>452.36926291710444</v>
      </c>
      <c r="R17" s="44">
        <v>430.99487263512879</v>
      </c>
      <c r="S17" s="44">
        <v>395.45908805930389</v>
      </c>
      <c r="T17" s="44">
        <v>352.24333285222525</v>
      </c>
      <c r="U17" s="44">
        <v>310.54815898134876</v>
      </c>
      <c r="V17" s="44">
        <v>195.31935901618735</v>
      </c>
      <c r="W17" s="44">
        <v>56.332261028075337</v>
      </c>
      <c r="X17" s="44">
        <v>9.1165538108048061</v>
      </c>
    </row>
    <row r="18" spans="1:24" ht="30" customHeight="1" x14ac:dyDescent="0.2">
      <c r="A18" s="113"/>
      <c r="B18" s="112"/>
      <c r="C18" s="50" t="s">
        <v>18</v>
      </c>
      <c r="D18" s="50"/>
      <c r="E18" s="50"/>
      <c r="F18" s="44">
        <f>IS!F$13</f>
        <v>728.95497062028949</v>
      </c>
      <c r="G18" s="44">
        <f>IS!G$13</f>
        <v>604.56130066549395</v>
      </c>
      <c r="H18" s="44">
        <f>IS!H$13</f>
        <v>596.666270680764</v>
      </c>
      <c r="I18" s="44">
        <f>IS!I$13</f>
        <v>633.44261980806073</v>
      </c>
      <c r="J18" s="44">
        <v>701.1652352846811</v>
      </c>
      <c r="K18" s="44">
        <v>757.79364314084307</v>
      </c>
      <c r="L18" s="44">
        <v>775.49074718975453</v>
      </c>
      <c r="M18" s="44">
        <v>704.467710844267</v>
      </c>
      <c r="N18" s="44">
        <v>544.40653433713669</v>
      </c>
      <c r="O18" s="44">
        <v>485.5108970996796</v>
      </c>
      <c r="P18" s="44">
        <v>465.90861274476902</v>
      </c>
      <c r="Q18" s="44">
        <v>472.69249110864041</v>
      </c>
      <c r="R18" s="44">
        <v>453.25286531529628</v>
      </c>
      <c r="S18" s="44">
        <v>432.24911875045308</v>
      </c>
      <c r="T18" s="44">
        <v>402.50695969263512</v>
      </c>
      <c r="U18" s="44">
        <v>360.16276159480958</v>
      </c>
      <c r="V18" s="44">
        <v>271.40719085788396</v>
      </c>
      <c r="W18" s="44">
        <v>191.49478803074851</v>
      </c>
      <c r="X18" s="44">
        <v>165.52129225727791</v>
      </c>
    </row>
    <row r="19" spans="1:24" ht="15" customHeight="1" x14ac:dyDescent="0.2">
      <c r="A19" s="113"/>
      <c r="B19" s="113"/>
      <c r="C19" s="115" t="s">
        <v>52</v>
      </c>
      <c r="D19" s="115"/>
      <c r="E19" s="115"/>
      <c r="F19" s="44">
        <f>'IS MIG'!F$13</f>
        <v>182.39599012070261</v>
      </c>
      <c r="G19" s="44">
        <f>'IS MIG'!G$13</f>
        <v>182.54201837139141</v>
      </c>
      <c r="H19" s="44">
        <f>'IS MIG'!H$13</f>
        <v>174.43961332810903</v>
      </c>
      <c r="I19" s="44">
        <f>'IS MIG'!I$13</f>
        <v>184.60692790727325</v>
      </c>
      <c r="J19" s="44">
        <v>199.79309952780255</v>
      </c>
      <c r="K19" s="44">
        <v>222.18886544045276</v>
      </c>
      <c r="L19" s="44">
        <v>225.31265128278312</v>
      </c>
      <c r="M19" s="44">
        <v>123.70363333651068</v>
      </c>
      <c r="N19" s="44">
        <v>0</v>
      </c>
      <c r="O19" s="44">
        <v>0</v>
      </c>
      <c r="P19" s="44">
        <v>0</v>
      </c>
      <c r="Q19" s="44">
        <v>0</v>
      </c>
      <c r="R19" s="44">
        <v>0</v>
      </c>
      <c r="S19" s="44">
        <v>0</v>
      </c>
      <c r="T19" s="44">
        <v>0</v>
      </c>
      <c r="U19" s="44">
        <v>0</v>
      </c>
      <c r="V19" s="44">
        <v>0</v>
      </c>
      <c r="W19" s="44">
        <v>0</v>
      </c>
      <c r="X19" s="44">
        <v>0</v>
      </c>
    </row>
    <row r="20" spans="1:24" ht="15" customHeight="1" x14ac:dyDescent="0.2">
      <c r="A20" s="113"/>
      <c r="B20" s="113"/>
      <c r="C20" s="115" t="s">
        <v>111</v>
      </c>
      <c r="D20" s="115"/>
      <c r="E20" s="115"/>
      <c r="F20" s="50"/>
      <c r="G20" s="50"/>
      <c r="H20" s="50"/>
      <c r="I20" s="50"/>
      <c r="J20" s="44">
        <v>238.67912653511775</v>
      </c>
      <c r="K20" s="44">
        <v>263.62870124568548</v>
      </c>
      <c r="L20" s="44">
        <v>272.67029521378964</v>
      </c>
      <c r="M20" s="44">
        <v>291.16843951228526</v>
      </c>
      <c r="N20" s="44">
        <v>283.77993895443672</v>
      </c>
      <c r="O20" s="44">
        <v>258.92415210314857</v>
      </c>
      <c r="P20" s="44">
        <v>255.5301018032923</v>
      </c>
      <c r="Q20" s="44">
        <v>275.58046396367718</v>
      </c>
      <c r="R20" s="44">
        <v>269.9745685211762</v>
      </c>
      <c r="S20" s="44">
        <v>256.17004281033292</v>
      </c>
      <c r="T20" s="44">
        <v>231.03003245856789</v>
      </c>
      <c r="U20" s="44">
        <v>202.75458240150965</v>
      </c>
      <c r="V20" s="44">
        <v>118.68567322265748</v>
      </c>
      <c r="W20" s="44">
        <v>46.714159667234497</v>
      </c>
      <c r="X20" s="44">
        <v>19.943144419690015</v>
      </c>
    </row>
    <row r="21" spans="1:24" ht="15" customHeight="1" x14ac:dyDescent="0.2">
      <c r="A21" s="113"/>
      <c r="B21" s="113"/>
      <c r="C21" s="115" t="s">
        <v>110</v>
      </c>
      <c r="D21" s="115"/>
      <c r="E21" s="115"/>
      <c r="F21" s="50"/>
      <c r="G21" s="50"/>
      <c r="H21" s="50"/>
      <c r="I21" s="50"/>
      <c r="J21" s="44">
        <v>232.18067385467828</v>
      </c>
      <c r="K21" s="44">
        <v>237.94959612814171</v>
      </c>
      <c r="L21" s="44">
        <v>242.34513123890414</v>
      </c>
      <c r="M21" s="44">
        <v>252.24759257089354</v>
      </c>
      <c r="N21" s="44">
        <v>225.68290420614267</v>
      </c>
      <c r="O21" s="44">
        <v>190.42983520579301</v>
      </c>
      <c r="P21" s="44">
        <v>173.55317806088328</v>
      </c>
      <c r="Q21" s="44">
        <v>164.44737688719033</v>
      </c>
      <c r="R21" s="44">
        <v>151.040334482323</v>
      </c>
      <c r="S21" s="44">
        <v>141.63318122870189</v>
      </c>
      <c r="T21" s="44">
        <v>129.81969807968136</v>
      </c>
      <c r="U21" s="44">
        <v>115.6040228289807</v>
      </c>
      <c r="V21" s="44">
        <v>107.87067604776868</v>
      </c>
      <c r="W21" s="44">
        <v>97.755367926226654</v>
      </c>
      <c r="X21" s="44">
        <v>97.232717397417488</v>
      </c>
    </row>
    <row r="22" spans="1:24" ht="15" customHeight="1" x14ac:dyDescent="0.2">
      <c r="A22" s="113"/>
      <c r="B22" s="113"/>
      <c r="C22" s="115" t="s">
        <v>109</v>
      </c>
      <c r="D22" s="115"/>
      <c r="E22" s="115"/>
      <c r="F22" s="50"/>
      <c r="G22" s="50"/>
      <c r="H22" s="50"/>
      <c r="I22" s="50"/>
      <c r="J22" s="44">
        <v>14.576418972122482</v>
      </c>
      <c r="K22" s="44">
        <v>19.079773056309993</v>
      </c>
      <c r="L22" s="44">
        <v>20.607515023043149</v>
      </c>
      <c r="M22" s="44">
        <v>22.336886012049249</v>
      </c>
      <c r="N22" s="44">
        <v>21.198530211722641</v>
      </c>
      <c r="O22" s="44">
        <v>19.748054564348898</v>
      </c>
      <c r="P22" s="44">
        <v>19.18519056168936</v>
      </c>
      <c r="Q22" s="44">
        <v>18.453945095576735</v>
      </c>
      <c r="R22" s="44">
        <v>18.059561310785604</v>
      </c>
      <c r="S22" s="44">
        <v>19.728922539628073</v>
      </c>
      <c r="T22" s="44">
        <v>25.338921749687316</v>
      </c>
      <c r="U22" s="44">
        <v>28.061197691664326</v>
      </c>
      <c r="V22" s="44">
        <v>33.739233664774666</v>
      </c>
      <c r="W22" s="44">
        <v>37.26419150023127</v>
      </c>
      <c r="X22" s="44">
        <v>38.986489067347698</v>
      </c>
    </row>
    <row r="23" spans="1:24" ht="15" customHeight="1" x14ac:dyDescent="0.2">
      <c r="A23" s="113"/>
      <c r="B23" s="113"/>
      <c r="C23" s="115" t="s">
        <v>108</v>
      </c>
      <c r="D23" s="115"/>
      <c r="E23" s="115"/>
      <c r="F23" s="50"/>
      <c r="G23" s="50"/>
      <c r="H23" s="50"/>
      <c r="I23" s="50"/>
      <c r="J23" s="44">
        <v>15.935916394960071</v>
      </c>
      <c r="K23" s="44">
        <v>14.946707270253103</v>
      </c>
      <c r="L23" s="44">
        <v>14.555154431234401</v>
      </c>
      <c r="M23" s="44">
        <v>15.011159412528254</v>
      </c>
      <c r="N23" s="44">
        <v>13.745160964834591</v>
      </c>
      <c r="O23" s="44">
        <v>16.408855226389154</v>
      </c>
      <c r="P23" s="44">
        <v>17.640142318904097</v>
      </c>
      <c r="Q23" s="44">
        <v>14.210705162196177</v>
      </c>
      <c r="R23" s="44">
        <v>14.178401001011512</v>
      </c>
      <c r="S23" s="44">
        <v>14.716972171790264</v>
      </c>
      <c r="T23" s="44">
        <v>16.318307404698569</v>
      </c>
      <c r="U23" s="44">
        <v>13.742958672654911</v>
      </c>
      <c r="V23" s="44">
        <v>11.111607922683103</v>
      </c>
      <c r="W23" s="44">
        <v>9.7610689370560912</v>
      </c>
      <c r="X23" s="44">
        <v>9.3589413728226951</v>
      </c>
    </row>
    <row r="24" spans="1:24" ht="30" customHeight="1" x14ac:dyDescent="0.2">
      <c r="A24" s="113"/>
      <c r="B24" s="113"/>
      <c r="C24" s="116" t="s">
        <v>160</v>
      </c>
      <c r="D24" s="116"/>
      <c r="E24" s="116"/>
      <c r="F24" s="50"/>
      <c r="G24" s="50"/>
      <c r="H24" s="50"/>
      <c r="I24" s="50"/>
      <c r="J24" s="44">
        <v>71.843149774548309</v>
      </c>
      <c r="K24" s="44">
        <v>74.55290929875261</v>
      </c>
      <c r="L24" s="44">
        <v>73.486053969497249</v>
      </c>
      <c r="M24" s="44">
        <v>73.218765094789347</v>
      </c>
      <c r="N24" s="44">
        <v>89.593533024446884</v>
      </c>
      <c r="O24" s="44">
        <v>88.329032817972049</v>
      </c>
      <c r="P24" s="44">
        <v>87.654704867800078</v>
      </c>
      <c r="Q24" s="44">
        <v>87.552666283949534</v>
      </c>
      <c r="R24" s="44">
        <v>89.242543930169063</v>
      </c>
      <c r="S24" s="44">
        <v>91.383552417731863</v>
      </c>
      <c r="T24" s="44">
        <v>95.801578153255875</v>
      </c>
      <c r="U24" s="44">
        <v>95.294328995616993</v>
      </c>
      <c r="V24" s="44">
        <v>96.355585373716011</v>
      </c>
      <c r="W24" s="44">
        <v>95.159907752861983</v>
      </c>
      <c r="X24" s="44">
        <v>94.976334999679821</v>
      </c>
    </row>
    <row r="25" spans="1:24" ht="15" customHeight="1" x14ac:dyDescent="0.2">
      <c r="A25" s="113"/>
      <c r="B25" s="113"/>
      <c r="C25" s="50" t="s">
        <v>24</v>
      </c>
      <c r="D25" s="50"/>
      <c r="E25" s="50"/>
      <c r="F25" s="44">
        <f>JSA!F$13</f>
        <v>126.46449093858502</v>
      </c>
      <c r="G25" s="44">
        <f>JSA!G$13</f>
        <v>249.89350712304423</v>
      </c>
      <c r="H25" s="44">
        <f>JSA!H$13</f>
        <v>227.48073324615933</v>
      </c>
      <c r="I25" s="44">
        <f>JSA!I$13</f>
        <v>216.67992454119366</v>
      </c>
      <c r="J25" s="44">
        <v>195.49963064400748</v>
      </c>
      <c r="K25" s="44">
        <v>172.37845105435133</v>
      </c>
      <c r="L25" s="44">
        <v>162.87660716110116</v>
      </c>
      <c r="M25" s="44">
        <v>147.15095103568729</v>
      </c>
      <c r="N25" s="44">
        <v>123.14797576565689</v>
      </c>
      <c r="O25" s="44">
        <v>128.10883183043259</v>
      </c>
      <c r="P25" s="44">
        <v>136.97037132038895</v>
      </c>
      <c r="Q25" s="44">
        <v>135.24177664284343</v>
      </c>
      <c r="R25" s="44">
        <v>170.24719346708341</v>
      </c>
      <c r="S25" s="44">
        <v>259.79544137389809</v>
      </c>
      <c r="T25" s="44">
        <v>252.5772533038454</v>
      </c>
      <c r="U25" s="44">
        <v>286.91121289811349</v>
      </c>
      <c r="V25" s="44">
        <v>320.3065688426538</v>
      </c>
      <c r="W25" s="44">
        <v>270.93879184355706</v>
      </c>
      <c r="X25" s="44">
        <v>196.49050070560247</v>
      </c>
    </row>
    <row r="26" spans="1:24" ht="15" customHeight="1" x14ac:dyDescent="0.2">
      <c r="A26" s="113"/>
      <c r="B26" s="113"/>
      <c r="C26" s="50" t="s">
        <v>25</v>
      </c>
      <c r="D26" s="50"/>
      <c r="E26" s="50"/>
      <c r="F26" s="44">
        <f>MA!F$13</f>
        <v>0</v>
      </c>
      <c r="G26" s="44">
        <f>MA!G$13</f>
        <v>0</v>
      </c>
      <c r="H26" s="44">
        <f>MA!H$13</f>
        <v>0</v>
      </c>
      <c r="I26" s="44">
        <f>MA!I$13</f>
        <v>0</v>
      </c>
      <c r="J26" s="44">
        <v>1.9543809227957973</v>
      </c>
      <c r="K26" s="44">
        <v>2.2700104833696866</v>
      </c>
      <c r="L26" s="44">
        <v>3.0135591252500533</v>
      </c>
      <c r="M26" s="44">
        <v>4.567482231223317</v>
      </c>
      <c r="N26" s="44">
        <v>4.2380906019523552</v>
      </c>
      <c r="O26" s="44">
        <v>5.53675727107297</v>
      </c>
      <c r="P26" s="44">
        <v>6.0925466107614188</v>
      </c>
      <c r="Q26" s="44">
        <v>9.0676081903656272</v>
      </c>
      <c r="R26" s="44">
        <v>12.645737537585328</v>
      </c>
      <c r="S26" s="44">
        <v>11.41499588217922</v>
      </c>
      <c r="T26" s="44">
        <v>12.60729695458631</v>
      </c>
      <c r="U26" s="44">
        <v>13.634024685976469</v>
      </c>
      <c r="V26" s="44">
        <v>12.880950336832358</v>
      </c>
      <c r="W26" s="44">
        <v>12.64427375095222</v>
      </c>
      <c r="X26" s="44">
        <v>13.168449801476047</v>
      </c>
    </row>
    <row r="27" spans="1:24" ht="15" customHeight="1" x14ac:dyDescent="0.2">
      <c r="A27" s="113"/>
      <c r="B27" s="113"/>
      <c r="C27" s="50" t="s">
        <v>107</v>
      </c>
      <c r="D27" s="50"/>
      <c r="E27" s="50"/>
      <c r="F27" s="50"/>
      <c r="G27" s="50"/>
      <c r="H27" s="50"/>
      <c r="I27" s="50"/>
      <c r="J27" s="44"/>
      <c r="K27" s="44"/>
      <c r="L27" s="44"/>
      <c r="M27" s="44"/>
      <c r="N27" s="44">
        <v>18.676874343267677</v>
      </c>
      <c r="O27" s="44">
        <v>19.800944333637112</v>
      </c>
      <c r="P27" s="44">
        <v>21.053082168637857</v>
      </c>
      <c r="Q27" s="44">
        <v>22.043292347848933</v>
      </c>
      <c r="R27" s="44">
        <v>22.845853981217836</v>
      </c>
      <c r="S27" s="44">
        <v>23.784241676239635</v>
      </c>
      <c r="T27" s="44">
        <v>25.091563884798724</v>
      </c>
      <c r="U27" s="44">
        <v>25.467129652833453</v>
      </c>
      <c r="V27" s="44">
        <v>25.847436906706182</v>
      </c>
      <c r="W27" s="44">
        <v>26.277478889256145</v>
      </c>
      <c r="X27" s="44">
        <v>26.545119912469332</v>
      </c>
    </row>
    <row r="28" spans="1:24" ht="15" customHeight="1" x14ac:dyDescent="0.2">
      <c r="A28" s="113"/>
      <c r="B28" s="113"/>
      <c r="C28" s="50" t="s">
        <v>27</v>
      </c>
      <c r="D28" s="50"/>
      <c r="E28" s="50"/>
      <c r="F28" s="50"/>
      <c r="G28" s="50"/>
      <c r="H28" s="50"/>
      <c r="I28" s="50"/>
      <c r="J28" s="44"/>
      <c r="K28" s="44"/>
      <c r="L28" s="44"/>
      <c r="M28" s="44">
        <v>123.90949264231034</v>
      </c>
      <c r="N28" s="44">
        <v>313.57478197270194</v>
      </c>
      <c r="O28" s="44">
        <v>332.79835202506746</v>
      </c>
      <c r="P28" s="44">
        <v>355.62933943321497</v>
      </c>
      <c r="Q28" s="44">
        <v>380.11483584493192</v>
      </c>
      <c r="R28" s="44">
        <v>397.33635326990839</v>
      </c>
      <c r="S28" s="44">
        <v>418.36032322202993</v>
      </c>
      <c r="T28" s="44">
        <v>424.73414294158545</v>
      </c>
      <c r="U28" s="44">
        <v>410.81990306463553</v>
      </c>
      <c r="V28" s="44">
        <v>378.1930847009229</v>
      </c>
      <c r="W28" s="44">
        <v>352.67224339961501</v>
      </c>
      <c r="X28" s="44">
        <v>326.25643395310351</v>
      </c>
    </row>
    <row r="29" spans="1:24" ht="30" customHeight="1" x14ac:dyDescent="0.2">
      <c r="A29" s="113"/>
      <c r="B29" s="113"/>
      <c r="C29" s="50" t="s">
        <v>123</v>
      </c>
      <c r="D29" s="50"/>
      <c r="E29" s="50"/>
      <c r="F29" s="50"/>
      <c r="G29" s="50"/>
      <c r="H29" s="50"/>
      <c r="I29" s="50"/>
      <c r="J29" s="44"/>
      <c r="K29" s="44"/>
      <c r="L29" s="44"/>
      <c r="M29" s="44">
        <v>0</v>
      </c>
      <c r="N29" s="44">
        <v>0</v>
      </c>
      <c r="O29" s="44">
        <v>0</v>
      </c>
      <c r="P29" s="44">
        <v>0</v>
      </c>
      <c r="Q29" s="44">
        <v>0</v>
      </c>
      <c r="R29" s="44">
        <v>0</v>
      </c>
      <c r="S29" s="44">
        <v>0</v>
      </c>
      <c r="T29" s="44">
        <v>0</v>
      </c>
      <c r="U29" s="44">
        <v>0</v>
      </c>
      <c r="V29" s="44">
        <v>0</v>
      </c>
      <c r="W29" s="44">
        <v>14.684239355880733</v>
      </c>
      <c r="X29" s="44">
        <v>96.12035434955348</v>
      </c>
    </row>
    <row r="30" spans="1:24" ht="15" customHeight="1" x14ac:dyDescent="0.2">
      <c r="A30" s="113"/>
      <c r="B30" s="112"/>
      <c r="C30" s="50" t="s">
        <v>28</v>
      </c>
      <c r="D30" s="50"/>
      <c r="E30" s="50"/>
      <c r="F30" s="44">
        <f>SDA!F$13</f>
        <v>50.241355529544343</v>
      </c>
      <c r="G30" s="44">
        <f>SDA!G$13</f>
        <v>55.613465097761178</v>
      </c>
      <c r="H30" s="44">
        <f>SDA!H$13</f>
        <v>54.400319211578527</v>
      </c>
      <c r="I30" s="44">
        <f>SDA!I$13</f>
        <v>55.375873750833023</v>
      </c>
      <c r="J30" s="44">
        <v>56.158807197773129</v>
      </c>
      <c r="K30" s="44">
        <v>57.709428499101044</v>
      </c>
      <c r="L30" s="44">
        <v>53.439566744771092</v>
      </c>
      <c r="M30" s="44">
        <v>52.201887227714991</v>
      </c>
      <c r="N30" s="44">
        <v>50.776482716740944</v>
      </c>
      <c r="O30" s="44">
        <v>49.749504443360053</v>
      </c>
      <c r="P30" s="44">
        <v>50.028740091724245</v>
      </c>
      <c r="Q30" s="44">
        <v>49.790006545062113</v>
      </c>
      <c r="R30" s="44">
        <v>49.1879045790199</v>
      </c>
      <c r="S30" s="44">
        <v>50.230783401117421</v>
      </c>
      <c r="T30" s="44">
        <v>49.126499058420677</v>
      </c>
      <c r="U30" s="44">
        <v>48.716344903702506</v>
      </c>
      <c r="V30" s="44">
        <v>48.905469853598724</v>
      </c>
      <c r="W30" s="44">
        <v>47.818997358552494</v>
      </c>
      <c r="X30" s="44">
        <v>39.573144529033314</v>
      </c>
    </row>
    <row r="31" spans="1:24" ht="15" customHeight="1" x14ac:dyDescent="0.2">
      <c r="A31" s="113"/>
      <c r="B31" s="113"/>
      <c r="C31" s="115" t="s">
        <v>12</v>
      </c>
      <c r="D31" s="115"/>
      <c r="E31" s="115"/>
      <c r="F31" s="50"/>
      <c r="G31" s="50"/>
      <c r="H31" s="50"/>
      <c r="I31" s="50"/>
      <c r="J31" s="44">
        <v>45.589468790996293</v>
      </c>
      <c r="K31" s="44">
        <v>47.11262415963381</v>
      </c>
      <c r="L31" s="44">
        <v>43.2066522176614</v>
      </c>
      <c r="M31" s="44">
        <v>41.639788097321571</v>
      </c>
      <c r="N31" s="44">
        <v>43.162872970805097</v>
      </c>
      <c r="O31" s="44">
        <v>41.969643955851538</v>
      </c>
      <c r="P31" s="44">
        <v>41.905277626074962</v>
      </c>
      <c r="Q31" s="44">
        <v>37.958631250757264</v>
      </c>
      <c r="R31" s="44">
        <v>38.788674103945652</v>
      </c>
      <c r="S31" s="44">
        <v>39.523511854983767</v>
      </c>
      <c r="T31" s="44">
        <v>39.303610749624582</v>
      </c>
      <c r="U31" s="44">
        <v>39.000053976618815</v>
      </c>
      <c r="V31" s="44">
        <v>39.801852893383746</v>
      </c>
      <c r="W31" s="44">
        <v>38.569816277315809</v>
      </c>
      <c r="X31" s="44">
        <v>32.340404339243783</v>
      </c>
    </row>
    <row r="32" spans="1:24" ht="15" customHeight="1" x14ac:dyDescent="0.2">
      <c r="A32" s="113"/>
      <c r="B32" s="113"/>
      <c r="C32" s="115" t="s">
        <v>13</v>
      </c>
      <c r="D32" s="115"/>
      <c r="E32" s="115"/>
      <c r="F32" s="50"/>
      <c r="G32" s="50"/>
      <c r="H32" s="50"/>
      <c r="I32" s="50"/>
      <c r="J32" s="44">
        <v>10.569338406776836</v>
      </c>
      <c r="K32" s="44">
        <v>10.596804339467242</v>
      </c>
      <c r="L32" s="44">
        <v>10.232914527109685</v>
      </c>
      <c r="M32" s="44">
        <v>10.562099130393419</v>
      </c>
      <c r="N32" s="44">
        <v>7.6136097459358503</v>
      </c>
      <c r="O32" s="44">
        <v>7.7798604875085093</v>
      </c>
      <c r="P32" s="44">
        <v>8.1234624656492898</v>
      </c>
      <c r="Q32" s="44">
        <v>11.831375294304843</v>
      </c>
      <c r="R32" s="44">
        <v>10.399230475074248</v>
      </c>
      <c r="S32" s="44">
        <v>10.707271546133653</v>
      </c>
      <c r="T32" s="44">
        <v>9.8228883087961076</v>
      </c>
      <c r="U32" s="44">
        <v>9.7162909270836941</v>
      </c>
      <c r="V32" s="44">
        <v>9.1036169602149783</v>
      </c>
      <c r="W32" s="44">
        <v>9.2491810812366886</v>
      </c>
      <c r="X32" s="44">
        <v>7.2327401897895349</v>
      </c>
    </row>
    <row r="33" spans="1:24" ht="15" customHeight="1" x14ac:dyDescent="0.2">
      <c r="A33" s="112"/>
      <c r="B33" s="112"/>
      <c r="C33" s="117" t="s">
        <v>29</v>
      </c>
      <c r="D33" s="117"/>
      <c r="E33" s="44"/>
      <c r="F33" s="44">
        <f>SP!F$13</f>
        <v>0</v>
      </c>
      <c r="G33" s="44">
        <f>SP!G$13</f>
        <v>0</v>
      </c>
      <c r="H33" s="44">
        <f>SP!H$13</f>
        <v>0</v>
      </c>
      <c r="I33" s="44">
        <f>SP!I$13</f>
        <v>1681.7232238778199</v>
      </c>
      <c r="J33" s="44">
        <v>1733.3118387431405</v>
      </c>
      <c r="K33" s="44">
        <v>1865.7933292161806</v>
      </c>
      <c r="L33" s="44">
        <v>1936.2461539278418</v>
      </c>
      <c r="M33" s="44">
        <v>2023.4068837851482</v>
      </c>
      <c r="N33" s="44">
        <v>2114.9770884882296</v>
      </c>
      <c r="O33" s="44">
        <v>2221.648455335072</v>
      </c>
      <c r="P33" s="44">
        <v>2311.8501370370732</v>
      </c>
      <c r="Q33" s="44">
        <v>2475.5467760123252</v>
      </c>
      <c r="R33" s="44">
        <v>2636.3537299000864</v>
      </c>
      <c r="S33" s="44">
        <v>2857.1499661849798</v>
      </c>
      <c r="T33" s="44">
        <v>2975.5944477452349</v>
      </c>
      <c r="U33" s="44">
        <v>3158.4180262659042</v>
      </c>
      <c r="V33" s="44">
        <v>3397.5150774639051</v>
      </c>
      <c r="W33" s="44">
        <v>3538.5372517953228</v>
      </c>
      <c r="X33" s="44">
        <v>3681.3641209683919</v>
      </c>
    </row>
    <row r="34" spans="1:24" ht="15" hidden="1" customHeight="1" x14ac:dyDescent="0.2">
      <c r="A34" s="112"/>
      <c r="B34" s="112"/>
      <c r="C34" s="118" t="s">
        <v>106</v>
      </c>
      <c r="D34" s="117"/>
      <c r="E34" s="44"/>
      <c r="F34" s="44"/>
      <c r="G34" s="44"/>
      <c r="H34" s="44"/>
      <c r="I34" s="44"/>
      <c r="J34" s="44"/>
      <c r="K34" s="44"/>
      <c r="L34" s="44"/>
      <c r="M34" s="44"/>
      <c r="N34" s="44"/>
      <c r="O34" s="44"/>
      <c r="P34" s="44"/>
      <c r="Q34" s="44"/>
      <c r="R34" s="44"/>
      <c r="S34" s="44"/>
      <c r="T34" s="44"/>
      <c r="U34" s="44"/>
      <c r="V34" s="44"/>
      <c r="W34" s="44"/>
      <c r="X34" s="44"/>
    </row>
    <row r="35" spans="1:24" ht="15" hidden="1" customHeight="1" x14ac:dyDescent="0.2">
      <c r="A35" s="112"/>
      <c r="B35" s="112"/>
      <c r="C35" s="118" t="s">
        <v>105</v>
      </c>
      <c r="D35" s="117"/>
      <c r="E35" s="44"/>
      <c r="F35" s="44"/>
      <c r="G35" s="44"/>
      <c r="H35" s="44"/>
      <c r="I35" s="44"/>
      <c r="J35" s="44"/>
      <c r="K35" s="44"/>
      <c r="L35" s="44"/>
      <c r="M35" s="44"/>
      <c r="N35" s="44"/>
      <c r="O35" s="44"/>
      <c r="P35" s="44"/>
      <c r="Q35" s="44"/>
      <c r="R35" s="44"/>
      <c r="S35" s="44"/>
      <c r="T35" s="44"/>
      <c r="U35" s="44"/>
      <c r="V35" s="44"/>
      <c r="W35" s="44"/>
      <c r="X35" s="44"/>
    </row>
    <row r="36" spans="1:24" ht="15" hidden="1" customHeight="1" x14ac:dyDescent="0.2">
      <c r="A36" s="112"/>
      <c r="B36" s="112"/>
      <c r="C36" s="118" t="s">
        <v>104</v>
      </c>
      <c r="D36" s="117"/>
      <c r="E36" s="44"/>
      <c r="F36" s="44"/>
      <c r="G36" s="44"/>
      <c r="H36" s="44"/>
      <c r="I36" s="44"/>
      <c r="J36" s="44"/>
      <c r="K36" s="44"/>
      <c r="L36" s="44"/>
      <c r="M36" s="44"/>
      <c r="N36" s="44"/>
      <c r="O36" s="44"/>
      <c r="P36" s="44"/>
      <c r="Q36" s="44"/>
      <c r="R36" s="44"/>
      <c r="S36" s="44"/>
      <c r="T36" s="44"/>
      <c r="U36" s="44"/>
      <c r="V36" s="44"/>
      <c r="W36" s="44"/>
      <c r="X36" s="44"/>
    </row>
    <row r="37" spans="1:24" ht="15" hidden="1" customHeight="1" x14ac:dyDescent="0.2">
      <c r="A37" s="112"/>
      <c r="B37" s="112"/>
      <c r="C37" s="118" t="s">
        <v>103</v>
      </c>
      <c r="D37" s="117"/>
      <c r="E37" s="44"/>
      <c r="F37" s="44"/>
      <c r="G37" s="44"/>
      <c r="H37" s="44"/>
      <c r="I37" s="44"/>
      <c r="J37" s="44"/>
      <c r="K37" s="44"/>
      <c r="L37" s="44"/>
      <c r="M37" s="44"/>
      <c r="N37" s="44"/>
      <c r="O37" s="44"/>
      <c r="P37" s="44"/>
      <c r="Q37" s="44"/>
      <c r="R37" s="44"/>
      <c r="S37" s="44"/>
      <c r="T37" s="44"/>
      <c r="U37" s="44"/>
      <c r="V37" s="44"/>
      <c r="W37" s="44"/>
      <c r="X37" s="44"/>
    </row>
    <row r="38" spans="1:24" ht="15" hidden="1" customHeight="1" x14ac:dyDescent="0.2">
      <c r="A38" s="112"/>
      <c r="B38" s="112"/>
      <c r="C38" s="118" t="s">
        <v>102</v>
      </c>
      <c r="D38" s="117"/>
      <c r="E38" s="44"/>
      <c r="F38" s="44"/>
      <c r="G38" s="44"/>
      <c r="H38" s="44"/>
      <c r="I38" s="44"/>
      <c r="J38" s="44"/>
      <c r="K38" s="44"/>
      <c r="L38" s="44"/>
      <c r="M38" s="44"/>
      <c r="N38" s="44"/>
      <c r="O38" s="44"/>
      <c r="P38" s="44"/>
      <c r="Q38" s="44"/>
      <c r="R38" s="44"/>
      <c r="S38" s="44"/>
      <c r="T38" s="44"/>
      <c r="U38" s="44"/>
      <c r="V38" s="44"/>
      <c r="W38" s="44"/>
      <c r="X38" s="44"/>
    </row>
    <row r="39" spans="1:24" ht="30" customHeight="1" x14ac:dyDescent="0.2">
      <c r="A39" s="112"/>
      <c r="B39" s="112"/>
      <c r="C39" s="117" t="s">
        <v>30</v>
      </c>
      <c r="D39" s="117"/>
      <c r="E39" s="117"/>
      <c r="F39" s="51"/>
      <c r="G39" s="51"/>
      <c r="H39" s="51"/>
      <c r="I39" s="51"/>
      <c r="J39" s="44"/>
      <c r="K39" s="44"/>
      <c r="L39" s="44"/>
      <c r="M39" s="44"/>
      <c r="N39" s="44">
        <v>45.685714521549691</v>
      </c>
      <c r="O39" s="44">
        <v>38.984342799458886</v>
      </c>
      <c r="P39" s="44">
        <v>48.097665607664062</v>
      </c>
      <c r="Q39" s="44">
        <v>67.325157566440495</v>
      </c>
      <c r="R39" s="44">
        <v>72.553624231490303</v>
      </c>
      <c r="S39" s="44">
        <v>79.670083483728249</v>
      </c>
      <c r="T39" s="44">
        <v>91.563465303377939</v>
      </c>
      <c r="U39" s="44">
        <v>89.368993566704546</v>
      </c>
      <c r="V39" s="44">
        <v>91.109573463455718</v>
      </c>
      <c r="W39" s="44">
        <v>90.296477913976219</v>
      </c>
      <c r="X39" s="44">
        <v>91.157477363085448</v>
      </c>
    </row>
    <row r="40" spans="1:24" ht="15" customHeight="1" x14ac:dyDescent="0.2">
      <c r="A40" s="112"/>
      <c r="B40" s="112"/>
      <c r="C40" s="117" t="s">
        <v>126</v>
      </c>
      <c r="D40" s="117"/>
      <c r="E40" s="117"/>
      <c r="F40" s="51"/>
      <c r="G40" s="51"/>
      <c r="H40" s="51"/>
      <c r="I40" s="51"/>
      <c r="J40" s="44"/>
      <c r="K40" s="44"/>
      <c r="L40" s="44"/>
      <c r="M40" s="44"/>
      <c r="N40" s="44"/>
      <c r="O40" s="44"/>
      <c r="P40" s="44"/>
      <c r="Q40" s="44"/>
      <c r="R40" s="44"/>
      <c r="S40" s="44"/>
      <c r="T40" s="44"/>
      <c r="U40" s="44"/>
      <c r="V40" s="44"/>
      <c r="W40" s="44">
        <v>8.9377684167282947E-3</v>
      </c>
      <c r="X40" s="44">
        <v>4.3718626039708587E-2</v>
      </c>
    </row>
    <row r="41" spans="1:24" ht="15" customHeight="1" x14ac:dyDescent="0.2">
      <c r="A41" s="116"/>
      <c r="B41" s="116"/>
      <c r="C41" s="117" t="s">
        <v>31</v>
      </c>
      <c r="D41" s="117"/>
      <c r="E41" s="117"/>
      <c r="F41" s="50"/>
      <c r="G41" s="50"/>
      <c r="H41" s="50"/>
      <c r="I41" s="50"/>
      <c r="J41" s="44">
        <v>81.335897216736981</v>
      </c>
      <c r="K41" s="44">
        <v>77.764453727141614</v>
      </c>
      <c r="L41" s="44">
        <v>78.395800071444569</v>
      </c>
      <c r="M41" s="44">
        <v>86.710026559989672</v>
      </c>
      <c r="N41" s="44">
        <v>111.08801694490683</v>
      </c>
      <c r="O41" s="44">
        <v>137.84740135625373</v>
      </c>
      <c r="P41" s="44">
        <v>90.094187101741568</v>
      </c>
      <c r="Q41" s="44">
        <v>92.4304274268043</v>
      </c>
      <c r="R41" s="44">
        <v>119.87080481504768</v>
      </c>
      <c r="S41" s="44">
        <v>121.27342831773399</v>
      </c>
      <c r="T41" s="44">
        <v>121.3669612440091</v>
      </c>
      <c r="U41" s="44">
        <v>95.16574281481131</v>
      </c>
      <c r="V41" s="44">
        <v>94.532763359751755</v>
      </c>
      <c r="W41" s="44">
        <v>94.151608674593462</v>
      </c>
      <c r="X41" s="44">
        <v>93.012888214094943</v>
      </c>
    </row>
    <row r="42" spans="1:24" ht="30" customHeight="1" x14ac:dyDescent="0.25">
      <c r="A42" s="116"/>
      <c r="B42" s="116"/>
      <c r="C42" s="42" t="s">
        <v>101</v>
      </c>
      <c r="D42" s="42"/>
      <c r="E42" s="42"/>
      <c r="F42" s="119">
        <f>SUM(F3:F41)</f>
        <v>2780.5219159613525</v>
      </c>
      <c r="G42" s="119">
        <f>SUM(G3:G41)-SUM(G9:G11,G19:G23)</f>
        <v>2618.373024394974</v>
      </c>
      <c r="H42" s="119">
        <f>SUM(H3:H41)-SUM(H9:H11,H19:H23)</f>
        <v>2604.4056210396711</v>
      </c>
      <c r="I42" s="119">
        <f>SUM(I3:I41)-SUM(I9:I11,I19:I23)</f>
        <v>4371.5868756652008</v>
      </c>
      <c r="J42" s="119">
        <f t="shared" ref="J42:Q42" si="0">SUM(J3:J41)-SUM(J9:J11,J19:J23,J31:J32)</f>
        <v>4668.0479450396397</v>
      </c>
      <c r="K42" s="119">
        <f t="shared" si="0"/>
        <v>4954.9558537723397</v>
      </c>
      <c r="L42" s="119">
        <f t="shared" si="0"/>
        <v>5085.9816532523892</v>
      </c>
      <c r="M42" s="119">
        <f t="shared" si="0"/>
        <v>5224.1445574564659</v>
      </c>
      <c r="N42" s="119">
        <f t="shared" si="0"/>
        <v>5453.7748517815535</v>
      </c>
      <c r="O42" s="119">
        <f t="shared" si="0"/>
        <v>5595.2854355784766</v>
      </c>
      <c r="P42" s="119">
        <f t="shared" si="0"/>
        <v>5710.0610045687245</v>
      </c>
      <c r="Q42" s="119">
        <f t="shared" si="0"/>
        <v>6020.583044674031</v>
      </c>
      <c r="R42" s="119">
        <f t="shared" ref="R42:X42" si="1">SUM(R3:R41)-SUM(R9:R11,R19:R23,R31:R32,R15:R16)</f>
        <v>6360.105709976554</v>
      </c>
      <c r="S42" s="119">
        <f t="shared" si="1"/>
        <v>6945.8563333201655</v>
      </c>
      <c r="T42" s="119">
        <f t="shared" si="1"/>
        <v>7165.3463913706873</v>
      </c>
      <c r="U42" s="119">
        <f t="shared" si="1"/>
        <v>7413.8388993520821</v>
      </c>
      <c r="V42" s="119">
        <f t="shared" si="1"/>
        <v>7773.3602150016723</v>
      </c>
      <c r="W42" s="119">
        <f t="shared" si="1"/>
        <v>7588.7342937272006</v>
      </c>
      <c r="X42" s="119">
        <f t="shared" si="1"/>
        <v>7806.5250676271762</v>
      </c>
    </row>
    <row r="43" spans="1:24" ht="37.5" customHeight="1" thickBot="1" x14ac:dyDescent="0.25">
      <c r="A43" s="120"/>
      <c r="B43" s="120"/>
      <c r="C43" s="121" t="s">
        <v>100</v>
      </c>
      <c r="D43" s="121"/>
      <c r="E43" s="121"/>
      <c r="F43" s="122">
        <v>0.95561218286758176</v>
      </c>
      <c r="G43" s="122">
        <v>0.95422937801810592</v>
      </c>
      <c r="H43" s="122">
        <v>0.95406853375282796</v>
      </c>
      <c r="I43" s="122">
        <v>0.95044993811249245</v>
      </c>
      <c r="J43" s="122">
        <v>0.96069613855583968</v>
      </c>
      <c r="K43" s="122">
        <v>0.97159677113240894</v>
      </c>
      <c r="L43" s="122">
        <v>0.98220481010648597</v>
      </c>
      <c r="M43" s="122">
        <v>0.97935820551238328</v>
      </c>
      <c r="N43" s="122">
        <v>0.99378746609980761</v>
      </c>
      <c r="O43" s="122">
        <v>0.99336860909596669</v>
      </c>
      <c r="P43" s="122">
        <v>0.9928214544825601</v>
      </c>
      <c r="Q43" s="122">
        <v>0.99316975150247533</v>
      </c>
      <c r="R43" s="122">
        <v>0.98411840246718252</v>
      </c>
      <c r="S43" s="122">
        <v>0.99232783783635392</v>
      </c>
      <c r="T43" s="122">
        <v>0.99232674108982577</v>
      </c>
      <c r="U43" s="122">
        <v>0.99450740175570096</v>
      </c>
      <c r="V43" s="122">
        <v>0.99501625584630993</v>
      </c>
      <c r="W43" s="122">
        <v>0.99630543749232425</v>
      </c>
      <c r="X43" s="122">
        <v>0.99717993055949095</v>
      </c>
    </row>
    <row r="44" spans="1:24" ht="34.5" customHeight="1" thickTop="1" x14ac:dyDescent="0.2">
      <c r="A44" s="124" t="s">
        <v>172</v>
      </c>
      <c r="B44" s="124"/>
      <c r="C44" s="124"/>
      <c r="D44" s="124"/>
      <c r="E44" s="124"/>
      <c r="F44" s="125" t="s">
        <v>66</v>
      </c>
      <c r="G44" s="125" t="s">
        <v>67</v>
      </c>
      <c r="H44" s="125" t="s">
        <v>68</v>
      </c>
      <c r="I44" s="125" t="s">
        <v>69</v>
      </c>
      <c r="J44" s="125" t="s">
        <v>70</v>
      </c>
      <c r="K44" s="125" t="s">
        <v>53</v>
      </c>
      <c r="L44" s="125" t="s">
        <v>54</v>
      </c>
      <c r="M44" s="125" t="s">
        <v>55</v>
      </c>
      <c r="N44" s="125" t="s">
        <v>57</v>
      </c>
      <c r="O44" s="125" t="s">
        <v>58</v>
      </c>
      <c r="P44" s="125" t="s">
        <v>59</v>
      </c>
      <c r="Q44" s="125" t="s">
        <v>60</v>
      </c>
      <c r="R44" s="125" t="s">
        <v>61</v>
      </c>
      <c r="S44" s="125" t="s">
        <v>62</v>
      </c>
      <c r="T44" s="125" t="s">
        <v>63</v>
      </c>
      <c r="U44" s="125" t="s">
        <v>64</v>
      </c>
      <c r="V44" s="125" t="s">
        <v>65</v>
      </c>
      <c r="W44" s="125" t="s">
        <v>0</v>
      </c>
      <c r="X44" s="125" t="s">
        <v>56</v>
      </c>
    </row>
    <row r="45" spans="1:24" ht="15" x14ac:dyDescent="0.2">
      <c r="A45" s="112"/>
      <c r="B45" s="112"/>
      <c r="C45" s="51" t="s">
        <v>6</v>
      </c>
      <c r="D45" s="51"/>
      <c r="E45" s="51"/>
      <c r="F45" s="44">
        <v>159.54930612247787</v>
      </c>
      <c r="G45" s="44">
        <v>173.12701301720546</v>
      </c>
      <c r="H45" s="44">
        <v>186.1334545182838</v>
      </c>
      <c r="I45" s="44">
        <v>196.84750913581993</v>
      </c>
      <c r="J45" s="44">
        <v>203.75131541619345</v>
      </c>
      <c r="K45" s="44">
        <v>212.79466544980136</v>
      </c>
      <c r="L45" s="44">
        <v>211.65262013620142</v>
      </c>
      <c r="M45" s="44">
        <v>218.11433473073868</v>
      </c>
      <c r="N45" s="44">
        <v>222.05424909647431</v>
      </c>
      <c r="O45" s="44">
        <v>228.37344061382768</v>
      </c>
      <c r="P45" s="44">
        <v>233.39460166137053</v>
      </c>
      <c r="Q45" s="44">
        <v>240.53366339292322</v>
      </c>
      <c r="R45" s="44">
        <v>248.17528353177465</v>
      </c>
      <c r="S45" s="44">
        <v>261.97027419212833</v>
      </c>
      <c r="T45" s="44">
        <v>261.07738729747854</v>
      </c>
      <c r="U45" s="44">
        <v>259.60402867332908</v>
      </c>
      <c r="V45" s="44">
        <v>264.16503752119672</v>
      </c>
      <c r="W45" s="44">
        <v>255.97635807171443</v>
      </c>
      <c r="X45" s="44">
        <v>258.1993838235889</v>
      </c>
    </row>
    <row r="46" spans="1:24" ht="15" x14ac:dyDescent="0.2">
      <c r="A46" s="112"/>
      <c r="B46" s="112"/>
      <c r="C46" s="51" t="s">
        <v>115</v>
      </c>
      <c r="D46" s="51"/>
      <c r="E46" s="51"/>
      <c r="F46" s="44" t="s">
        <v>162</v>
      </c>
      <c r="G46" s="44" t="s">
        <v>162</v>
      </c>
      <c r="H46" s="44" t="s">
        <v>162</v>
      </c>
      <c r="I46" s="44">
        <v>78.142253423036152</v>
      </c>
      <c r="J46" s="44">
        <v>74.842798777610241</v>
      </c>
      <c r="K46" s="44">
        <v>80.607205556396849</v>
      </c>
      <c r="L46" s="44">
        <v>67.292572049596359</v>
      </c>
      <c r="M46" s="44">
        <v>61.090722506330877</v>
      </c>
      <c r="N46" s="44">
        <v>54.286062066947778</v>
      </c>
      <c r="O46" s="44">
        <v>49.563639631784014</v>
      </c>
      <c r="P46" s="44">
        <v>44.102181223498405</v>
      </c>
      <c r="Q46" s="44">
        <v>39.357736091292452</v>
      </c>
      <c r="R46" s="44">
        <v>34.813482501404259</v>
      </c>
      <c r="S46" s="44">
        <v>32.056874771063718</v>
      </c>
      <c r="T46" s="44">
        <v>29.077903265012779</v>
      </c>
      <c r="U46" s="44">
        <v>27.843901565060172</v>
      </c>
      <c r="V46" s="44">
        <v>27.600449190673132</v>
      </c>
      <c r="W46" s="44">
        <v>26.912558487405011</v>
      </c>
      <c r="X46" s="44">
        <v>26.265575438236539</v>
      </c>
    </row>
    <row r="47" spans="1:24" ht="15" x14ac:dyDescent="0.2">
      <c r="A47" s="113"/>
      <c r="B47" s="113"/>
      <c r="C47" s="50" t="s">
        <v>8</v>
      </c>
      <c r="D47" s="50"/>
      <c r="E47" s="50"/>
      <c r="F47" s="50" t="s">
        <v>162</v>
      </c>
      <c r="G47" s="50" t="s">
        <v>162</v>
      </c>
      <c r="H47" s="50" t="s">
        <v>162</v>
      </c>
      <c r="I47" s="50" t="s">
        <v>162</v>
      </c>
      <c r="J47" s="44" t="s">
        <v>162</v>
      </c>
      <c r="K47" s="44">
        <v>82.172822792095289</v>
      </c>
      <c r="L47" s="44">
        <v>84.141416296934594</v>
      </c>
      <c r="M47" s="44">
        <v>85.574121385736163</v>
      </c>
      <c r="N47" s="44">
        <v>84.028867268483594</v>
      </c>
      <c r="O47" s="44">
        <v>83.907158752938912</v>
      </c>
      <c r="P47" s="44">
        <v>83.107257209278217</v>
      </c>
      <c r="Q47" s="44">
        <v>86.622512132790632</v>
      </c>
      <c r="R47" s="44">
        <v>89.47965470690832</v>
      </c>
      <c r="S47" s="44">
        <v>95.086534058279668</v>
      </c>
      <c r="T47" s="44">
        <v>96.711596395022511</v>
      </c>
      <c r="U47" s="44">
        <v>103.86238818577998</v>
      </c>
      <c r="V47" s="44">
        <v>114.29620558201547</v>
      </c>
      <c r="W47" s="44">
        <v>122.82659646854</v>
      </c>
      <c r="X47" s="44">
        <v>138.00695205532514</v>
      </c>
    </row>
    <row r="48" spans="1:24" ht="15" x14ac:dyDescent="0.2">
      <c r="A48" s="113"/>
      <c r="B48" s="113"/>
      <c r="C48" s="50" t="s">
        <v>122</v>
      </c>
      <c r="D48" s="50"/>
      <c r="E48" s="50"/>
      <c r="F48" s="50" t="s">
        <v>162</v>
      </c>
      <c r="G48" s="50" t="s">
        <v>162</v>
      </c>
      <c r="H48" s="50" t="s">
        <v>162</v>
      </c>
      <c r="I48" s="50" t="s">
        <v>162</v>
      </c>
      <c r="J48" s="44" t="s">
        <v>162</v>
      </c>
      <c r="K48" s="44" t="s">
        <v>162</v>
      </c>
      <c r="L48" s="44" t="s">
        <v>162</v>
      </c>
      <c r="M48" s="44" t="s">
        <v>162</v>
      </c>
      <c r="N48" s="44" t="s">
        <v>162</v>
      </c>
      <c r="O48" s="44" t="s">
        <v>162</v>
      </c>
      <c r="P48" s="44" t="s">
        <v>162</v>
      </c>
      <c r="Q48" s="44" t="s">
        <v>162</v>
      </c>
      <c r="R48" s="44" t="s">
        <v>162</v>
      </c>
      <c r="S48" s="44">
        <v>25.820993586240693</v>
      </c>
      <c r="T48" s="44">
        <v>28.849087072227071</v>
      </c>
      <c r="U48" s="44">
        <v>4.1383944717555048</v>
      </c>
      <c r="V48" s="44">
        <v>10.363519008420527</v>
      </c>
      <c r="W48" s="44" t="s">
        <v>162</v>
      </c>
      <c r="X48" s="44">
        <v>0.22292720000000002</v>
      </c>
    </row>
    <row r="49" spans="1:24" ht="15" x14ac:dyDescent="0.2">
      <c r="A49" s="112"/>
      <c r="B49" s="112"/>
      <c r="C49" s="51" t="s">
        <v>9</v>
      </c>
      <c r="D49" s="51"/>
      <c r="E49" s="51"/>
      <c r="F49" s="44">
        <v>196.61610586484773</v>
      </c>
      <c r="G49" s="44">
        <v>203.3842659110976</v>
      </c>
      <c r="H49" s="44">
        <v>207.34319990311184</v>
      </c>
      <c r="I49" s="44">
        <v>216.05752055953522</v>
      </c>
      <c r="J49" s="44">
        <v>216.45922816497574</v>
      </c>
      <c r="K49" s="44">
        <v>220.36314787355383</v>
      </c>
      <c r="L49" s="44">
        <v>228.33723529411765</v>
      </c>
      <c r="M49" s="44">
        <v>245.69245122599551</v>
      </c>
      <c r="N49" s="44">
        <v>255.80245484142645</v>
      </c>
      <c r="O49" s="44">
        <v>259.78705458881075</v>
      </c>
      <c r="P49" s="44">
        <v>260.25808835365268</v>
      </c>
      <c r="Q49" s="44">
        <v>257.73385154424523</v>
      </c>
      <c r="R49" s="44">
        <v>263.83528744075829</v>
      </c>
      <c r="S49" s="44">
        <v>283.66021923639607</v>
      </c>
      <c r="T49" s="44">
        <v>290.06235263895883</v>
      </c>
      <c r="U49" s="44">
        <v>284.0809494211295</v>
      </c>
      <c r="V49" s="44">
        <v>281.83928759028919</v>
      </c>
      <c r="W49" s="44" t="s">
        <v>162</v>
      </c>
      <c r="X49" s="44" t="s">
        <v>162</v>
      </c>
    </row>
    <row r="50" spans="1:24" ht="24.75" customHeight="1" x14ac:dyDescent="0.2">
      <c r="A50" s="112"/>
      <c r="B50" s="112"/>
      <c r="C50" s="51" t="s">
        <v>10</v>
      </c>
      <c r="D50" s="51"/>
      <c r="E50" s="51"/>
      <c r="F50" s="44">
        <v>437.55587221283412</v>
      </c>
      <c r="G50" s="44">
        <v>475.96362522111031</v>
      </c>
      <c r="H50" s="44">
        <v>497.77642845511406</v>
      </c>
      <c r="I50" s="44">
        <v>514.780677620647</v>
      </c>
      <c r="J50" s="44">
        <v>532.39347881657454</v>
      </c>
      <c r="K50" s="44">
        <v>565.42888478106011</v>
      </c>
      <c r="L50" s="44">
        <v>572.42293415846859</v>
      </c>
      <c r="M50" s="44">
        <v>588.35214373543067</v>
      </c>
      <c r="N50" s="44">
        <v>593.02550445300722</v>
      </c>
      <c r="O50" s="44">
        <v>603.88467922316045</v>
      </c>
      <c r="P50" s="44">
        <v>619.6119064484111</v>
      </c>
      <c r="Q50" s="44">
        <v>647.56271100368895</v>
      </c>
      <c r="R50" s="44">
        <v>673.25636083532163</v>
      </c>
      <c r="S50" s="44">
        <v>711.81186674605522</v>
      </c>
      <c r="T50" s="44">
        <v>715.7781132812587</v>
      </c>
      <c r="U50" s="44">
        <v>742.55351315313874</v>
      </c>
      <c r="V50" s="44">
        <v>783.53725879754268</v>
      </c>
      <c r="W50" s="44">
        <v>781.59985936421424</v>
      </c>
      <c r="X50" s="44">
        <v>776.39551363039163</v>
      </c>
    </row>
    <row r="51" spans="1:24" ht="15" x14ac:dyDescent="0.2">
      <c r="A51" s="112"/>
      <c r="B51" s="112"/>
      <c r="C51" s="114" t="s">
        <v>11</v>
      </c>
      <c r="D51" s="114"/>
      <c r="E51" s="114"/>
      <c r="F51" s="51" t="s">
        <v>162</v>
      </c>
      <c r="G51" s="51" t="s">
        <v>162</v>
      </c>
      <c r="H51" s="51" t="s">
        <v>162</v>
      </c>
      <c r="I51" s="51" t="s">
        <v>162</v>
      </c>
      <c r="J51" s="44" t="s">
        <v>162</v>
      </c>
      <c r="K51" s="44" t="s">
        <v>162</v>
      </c>
      <c r="L51" s="44">
        <v>53.90917328349488</v>
      </c>
      <c r="M51" s="44">
        <v>53.350741454626146</v>
      </c>
      <c r="N51" s="44">
        <v>53.245725110684567</v>
      </c>
      <c r="O51" s="44">
        <v>56.088177760287351</v>
      </c>
      <c r="P51" s="44">
        <v>57.659446748323667</v>
      </c>
      <c r="Q51" s="44">
        <v>59.535773965178763</v>
      </c>
      <c r="R51" s="44">
        <v>61.730095250726329</v>
      </c>
      <c r="S51" s="44">
        <v>64.259534929630647</v>
      </c>
      <c r="T51" s="44">
        <v>63.129380486585923</v>
      </c>
      <c r="U51" s="44">
        <v>66.115516150840676</v>
      </c>
      <c r="V51" s="44">
        <v>69.25688310672146</v>
      </c>
      <c r="W51" s="44">
        <v>71.20096392737446</v>
      </c>
      <c r="X51" s="44">
        <v>82.733099761794733</v>
      </c>
    </row>
    <row r="52" spans="1:24" ht="15" x14ac:dyDescent="0.2">
      <c r="A52" s="112"/>
      <c r="B52" s="112"/>
      <c r="C52" s="114" t="s">
        <v>12</v>
      </c>
      <c r="D52" s="114"/>
      <c r="E52" s="114"/>
      <c r="F52" s="51" t="s">
        <v>162</v>
      </c>
      <c r="G52" s="51" t="s">
        <v>162</v>
      </c>
      <c r="H52" s="51" t="s">
        <v>162</v>
      </c>
      <c r="I52" s="51" t="s">
        <v>162</v>
      </c>
      <c r="J52" s="44" t="s">
        <v>162</v>
      </c>
      <c r="K52" s="44" t="s">
        <v>162</v>
      </c>
      <c r="L52" s="44">
        <v>324.01136840702549</v>
      </c>
      <c r="M52" s="44">
        <v>327.70967208412713</v>
      </c>
      <c r="N52" s="44">
        <v>323.91822998605295</v>
      </c>
      <c r="O52" s="44">
        <v>323.04992752210757</v>
      </c>
      <c r="P52" s="44">
        <v>328.31216422483305</v>
      </c>
      <c r="Q52" s="44">
        <v>340.99385261750598</v>
      </c>
      <c r="R52" s="44">
        <v>353.49309288578638</v>
      </c>
      <c r="S52" s="44">
        <v>371.30163065887655</v>
      </c>
      <c r="T52" s="44">
        <v>370.07740751915139</v>
      </c>
      <c r="U52" s="44">
        <v>389.44827102776594</v>
      </c>
      <c r="V52" s="44">
        <v>414.70687114065055</v>
      </c>
      <c r="W52" s="44">
        <v>407.90467771219801</v>
      </c>
      <c r="X52" s="44">
        <v>379.7017317542265</v>
      </c>
    </row>
    <row r="53" spans="1:24" ht="15" x14ac:dyDescent="0.2">
      <c r="A53" s="112"/>
      <c r="B53" s="112"/>
      <c r="C53" s="114" t="s">
        <v>13</v>
      </c>
      <c r="D53" s="114"/>
      <c r="E53" s="114"/>
      <c r="F53" s="51" t="s">
        <v>162</v>
      </c>
      <c r="G53" s="51" t="s">
        <v>162</v>
      </c>
      <c r="H53" s="51" t="s">
        <v>162</v>
      </c>
      <c r="I53" s="51" t="s">
        <v>162</v>
      </c>
      <c r="J53" s="44" t="s">
        <v>162</v>
      </c>
      <c r="K53" s="44" t="s">
        <v>162</v>
      </c>
      <c r="L53" s="44">
        <v>194.5023924679482</v>
      </c>
      <c r="M53" s="44">
        <v>207.29173019667741</v>
      </c>
      <c r="N53" s="44">
        <v>215.86154935626973</v>
      </c>
      <c r="O53" s="44">
        <v>224.74657394076556</v>
      </c>
      <c r="P53" s="44">
        <v>233.64029547525425</v>
      </c>
      <c r="Q53" s="44">
        <v>247.0330844210043</v>
      </c>
      <c r="R53" s="44">
        <v>258.03317269880898</v>
      </c>
      <c r="S53" s="44">
        <v>276.25070115754778</v>
      </c>
      <c r="T53" s="44">
        <v>282.5713252755213</v>
      </c>
      <c r="U53" s="44">
        <v>286.98972597453212</v>
      </c>
      <c r="V53" s="44">
        <v>299.57350455017058</v>
      </c>
      <c r="W53" s="44">
        <v>302.49421772464171</v>
      </c>
      <c r="X53" s="44">
        <v>313.9606821143704</v>
      </c>
    </row>
    <row r="54" spans="1:24" ht="15" x14ac:dyDescent="0.2">
      <c r="A54" s="112"/>
      <c r="B54" s="112"/>
      <c r="C54" s="51" t="s">
        <v>14</v>
      </c>
      <c r="D54" s="114"/>
      <c r="E54" s="114"/>
      <c r="F54" s="51" t="s">
        <v>162</v>
      </c>
      <c r="G54" s="51" t="s">
        <v>162</v>
      </c>
      <c r="H54" s="51" t="s">
        <v>162</v>
      </c>
      <c r="I54" s="51" t="s">
        <v>162</v>
      </c>
      <c r="J54" s="44" t="s">
        <v>162</v>
      </c>
      <c r="K54" s="44" t="s">
        <v>162</v>
      </c>
      <c r="L54" s="44">
        <v>0.36967587520838308</v>
      </c>
      <c r="M54" s="44">
        <v>0.39676691173610301</v>
      </c>
      <c r="N54" s="44">
        <v>0.44392618757306451</v>
      </c>
      <c r="O54" s="44">
        <v>0.51711258942219496</v>
      </c>
      <c r="P54" s="44">
        <v>0.63533968711305833</v>
      </c>
      <c r="Q54" s="44">
        <v>0.58073890109890103</v>
      </c>
      <c r="R54" s="44">
        <v>0.64468589483186634</v>
      </c>
      <c r="S54" s="44">
        <v>0.62865392526756947</v>
      </c>
      <c r="T54" s="44">
        <v>0.63469992614554682</v>
      </c>
      <c r="U54" s="44">
        <v>0.79603280791596132</v>
      </c>
      <c r="V54" s="44">
        <v>1.9845913653579486</v>
      </c>
      <c r="W54" s="44">
        <v>7.4733998945511306</v>
      </c>
      <c r="X54" s="44">
        <v>7.0892920100000003</v>
      </c>
    </row>
    <row r="55" spans="1:24" ht="27.75" customHeight="1" x14ac:dyDescent="0.2">
      <c r="A55" s="112"/>
      <c r="B55" s="112"/>
      <c r="C55" s="51" t="s">
        <v>114</v>
      </c>
      <c r="D55" s="51"/>
      <c r="E55" s="51"/>
      <c r="F55" s="51" t="s">
        <v>162</v>
      </c>
      <c r="G55" s="51" t="s">
        <v>162</v>
      </c>
      <c r="H55" s="51" t="s">
        <v>162</v>
      </c>
      <c r="I55" s="51" t="s">
        <v>162</v>
      </c>
      <c r="J55" s="44" t="s">
        <v>162</v>
      </c>
      <c r="K55" s="44" t="s">
        <v>162</v>
      </c>
      <c r="L55" s="44" t="s">
        <v>162</v>
      </c>
      <c r="M55" s="44" t="s">
        <v>162</v>
      </c>
      <c r="N55" s="44" t="s">
        <v>162</v>
      </c>
      <c r="O55" s="44" t="s">
        <v>162</v>
      </c>
      <c r="P55" s="44" t="s">
        <v>162</v>
      </c>
      <c r="Q55" s="44" t="s">
        <v>162</v>
      </c>
      <c r="R55" s="44">
        <v>8.8859055918957388</v>
      </c>
      <c r="S55" s="44">
        <v>80.168619251722419</v>
      </c>
      <c r="T55" s="44">
        <v>132.63563265119529</v>
      </c>
      <c r="U55" s="44">
        <v>199.6685088870579</v>
      </c>
      <c r="V55" s="44">
        <v>388.07687530065033</v>
      </c>
      <c r="W55" s="44">
        <v>589.67985973458849</v>
      </c>
      <c r="X55" s="44">
        <v>706.74088419038878</v>
      </c>
    </row>
    <row r="56" spans="1:24" ht="15" x14ac:dyDescent="0.2">
      <c r="A56" s="112"/>
      <c r="B56" s="112"/>
      <c r="C56" s="112" t="s">
        <v>16</v>
      </c>
      <c r="D56" s="112"/>
      <c r="E56" s="112"/>
      <c r="F56" s="44">
        <v>808.30721682700096</v>
      </c>
      <c r="G56" s="44">
        <v>784.46092131660066</v>
      </c>
      <c r="H56" s="44">
        <v>775.01485691895596</v>
      </c>
      <c r="I56" s="44">
        <v>787.07435410908693</v>
      </c>
      <c r="J56" s="44">
        <v>788.20595751543885</v>
      </c>
      <c r="K56" s="44">
        <v>797.8253951713649</v>
      </c>
      <c r="L56" s="44">
        <v>829.34398782778987</v>
      </c>
      <c r="M56" s="44">
        <v>776.75717224880384</v>
      </c>
      <c r="N56" s="44">
        <v>763.61508767739747</v>
      </c>
      <c r="O56" s="44">
        <v>767.26140822989908</v>
      </c>
      <c r="P56" s="44">
        <v>780.03024022525949</v>
      </c>
      <c r="Q56" s="44">
        <v>802.99667730480053</v>
      </c>
      <c r="R56" s="44">
        <v>852.68768363800496</v>
      </c>
      <c r="S56" s="44">
        <v>958.59429848973173</v>
      </c>
      <c r="T56" s="44">
        <v>998.77573974332893</v>
      </c>
      <c r="U56" s="44">
        <v>1053.111958169907</v>
      </c>
      <c r="V56" s="44">
        <v>1097.4819609557712</v>
      </c>
      <c r="W56" s="44">
        <v>1080.5915007300305</v>
      </c>
      <c r="X56" s="44">
        <v>1089.9899365700001</v>
      </c>
    </row>
    <row r="57" spans="1:24" ht="15" x14ac:dyDescent="0.2">
      <c r="A57" s="112"/>
      <c r="B57" s="112"/>
      <c r="C57" s="114" t="s">
        <v>113</v>
      </c>
      <c r="D57" s="112"/>
      <c r="E57" s="112"/>
      <c r="F57" s="44" t="s">
        <v>162</v>
      </c>
      <c r="G57" s="44" t="s">
        <v>162</v>
      </c>
      <c r="H57" s="44" t="s">
        <v>162</v>
      </c>
      <c r="I57" s="44" t="s">
        <v>162</v>
      </c>
      <c r="J57" s="44" t="s">
        <v>162</v>
      </c>
      <c r="K57" s="44" t="s">
        <v>162</v>
      </c>
      <c r="L57" s="44" t="s">
        <v>162</v>
      </c>
      <c r="M57" s="44" t="s">
        <v>162</v>
      </c>
      <c r="N57" s="44" t="s">
        <v>162</v>
      </c>
      <c r="O57" s="44" t="s">
        <v>162</v>
      </c>
      <c r="P57" s="44" t="s">
        <v>162</v>
      </c>
      <c r="Q57" s="44" t="s">
        <v>162</v>
      </c>
      <c r="R57" s="44">
        <v>514.54456610246007</v>
      </c>
      <c r="S57" s="44">
        <v>614.89310604877301</v>
      </c>
      <c r="T57" s="44">
        <v>657.09785206631909</v>
      </c>
      <c r="U57" s="44">
        <v>699.04694272284667</v>
      </c>
      <c r="V57" s="44">
        <v>737.43026819752879</v>
      </c>
      <c r="W57" s="44">
        <v>722.63592873076061</v>
      </c>
      <c r="X57" s="44">
        <v>733.31123023000009</v>
      </c>
    </row>
    <row r="58" spans="1:24" ht="15" x14ac:dyDescent="0.2">
      <c r="A58" s="112"/>
      <c r="B58" s="112"/>
      <c r="C58" s="114" t="s">
        <v>112</v>
      </c>
      <c r="D58" s="112"/>
      <c r="E58" s="112"/>
      <c r="F58" s="44" t="s">
        <v>162</v>
      </c>
      <c r="G58" s="44" t="s">
        <v>162</v>
      </c>
      <c r="H58" s="44" t="s">
        <v>162</v>
      </c>
      <c r="I58" s="44" t="s">
        <v>162</v>
      </c>
      <c r="J58" s="44" t="s">
        <v>162</v>
      </c>
      <c r="K58" s="44" t="s">
        <v>162</v>
      </c>
      <c r="L58" s="44" t="s">
        <v>162</v>
      </c>
      <c r="M58" s="44" t="s">
        <v>162</v>
      </c>
      <c r="N58" s="44" t="s">
        <v>162</v>
      </c>
      <c r="O58" s="44" t="s">
        <v>162</v>
      </c>
      <c r="P58" s="44" t="s">
        <v>162</v>
      </c>
      <c r="Q58" s="44" t="s">
        <v>162</v>
      </c>
      <c r="R58" s="44">
        <v>338.14311867524259</v>
      </c>
      <c r="S58" s="44">
        <v>343.70119244095878</v>
      </c>
      <c r="T58" s="44">
        <v>341.67788767700983</v>
      </c>
      <c r="U58" s="44">
        <v>354.06501544706043</v>
      </c>
      <c r="V58" s="44">
        <v>360.05169275824244</v>
      </c>
      <c r="W58" s="44">
        <v>357.95557199926998</v>
      </c>
      <c r="X58" s="44">
        <v>356.67870735000002</v>
      </c>
    </row>
    <row r="59" spans="1:24" ht="15" x14ac:dyDescent="0.2">
      <c r="A59" s="112"/>
      <c r="B59" s="112"/>
      <c r="C59" s="112" t="s">
        <v>17</v>
      </c>
      <c r="D59" s="112"/>
      <c r="E59" s="112"/>
      <c r="F59" s="44">
        <v>916.26104336765002</v>
      </c>
      <c r="G59" s="44">
        <v>860.47728991569522</v>
      </c>
      <c r="H59" s="44">
        <v>817.37061155552794</v>
      </c>
      <c r="I59" s="44">
        <v>748.42670261502462</v>
      </c>
      <c r="J59" s="44">
        <v>727.69580328499717</v>
      </c>
      <c r="K59" s="44">
        <v>710.62560233983095</v>
      </c>
      <c r="L59" s="44">
        <v>683.08677160472723</v>
      </c>
      <c r="M59" s="44">
        <v>654.42966217994319</v>
      </c>
      <c r="N59" s="44">
        <v>613.68067876783732</v>
      </c>
      <c r="O59" s="44">
        <v>584.31556498114276</v>
      </c>
      <c r="P59" s="44">
        <v>548.21036347601546</v>
      </c>
      <c r="Q59" s="44">
        <v>528.50544308418216</v>
      </c>
      <c r="R59" s="44">
        <v>491.20381557377573</v>
      </c>
      <c r="S59" s="44">
        <v>439.3458205716546</v>
      </c>
      <c r="T59" s="44">
        <v>380.79545118728794</v>
      </c>
      <c r="U59" s="44">
        <v>329.81802182058931</v>
      </c>
      <c r="V59" s="44">
        <v>204.14404102732914</v>
      </c>
      <c r="W59" s="44">
        <v>57.688219778107282</v>
      </c>
      <c r="X59" s="44">
        <v>9.207719348912855</v>
      </c>
    </row>
    <row r="60" spans="1:24" ht="27.75" customHeight="1" x14ac:dyDescent="0.2">
      <c r="A60" s="113"/>
      <c r="B60" s="112"/>
      <c r="C60" s="50" t="s">
        <v>18</v>
      </c>
      <c r="D60" s="50"/>
      <c r="E60" s="50"/>
      <c r="F60" s="44">
        <v>1084.642555615864</v>
      </c>
      <c r="G60" s="44">
        <v>883.82317031011451</v>
      </c>
      <c r="H60" s="44">
        <v>858.64717512192476</v>
      </c>
      <c r="I60" s="44">
        <v>902.16177732266533</v>
      </c>
      <c r="J60" s="44">
        <v>976.20325269840089</v>
      </c>
      <c r="K60" s="44">
        <v>1039.285725343886</v>
      </c>
      <c r="L60" s="44">
        <v>1036.2859604954251</v>
      </c>
      <c r="M60" s="44">
        <v>922.59227441644919</v>
      </c>
      <c r="N60" s="44">
        <v>691.17519098023718</v>
      </c>
      <c r="O60" s="44">
        <v>599.65271301825294</v>
      </c>
      <c r="P60" s="44">
        <v>560.2529989430144</v>
      </c>
      <c r="Q60" s="44">
        <v>552.24917989557764</v>
      </c>
      <c r="R60" s="44">
        <v>516.57119608265543</v>
      </c>
      <c r="S60" s="44">
        <v>480.21868633934025</v>
      </c>
      <c r="T60" s="44">
        <v>435.13334399002588</v>
      </c>
      <c r="U60" s="44">
        <v>382.51126637583747</v>
      </c>
      <c r="V60" s="44">
        <v>283.66958085814809</v>
      </c>
      <c r="W60" s="44">
        <v>196.10420772520024</v>
      </c>
      <c r="X60" s="44">
        <v>167.17650517985069</v>
      </c>
    </row>
    <row r="61" spans="1:24" ht="15" x14ac:dyDescent="0.2">
      <c r="A61" s="113"/>
      <c r="B61" s="113"/>
      <c r="C61" s="115" t="s">
        <v>52</v>
      </c>
      <c r="D61" s="115"/>
      <c r="E61" s="115"/>
      <c r="F61" s="44">
        <v>271.39461397768031</v>
      </c>
      <c r="G61" s="44">
        <v>266.86270724608869</v>
      </c>
      <c r="H61" s="44">
        <v>251.03158762879022</v>
      </c>
      <c r="I61" s="44">
        <v>262.92091655810538</v>
      </c>
      <c r="J61" s="44">
        <v>278.16363934037355</v>
      </c>
      <c r="K61" s="44">
        <v>304.72374408622193</v>
      </c>
      <c r="L61" s="44">
        <v>301.08462040646054</v>
      </c>
      <c r="M61" s="44">
        <v>162.00602905807213</v>
      </c>
      <c r="N61" s="44" t="s">
        <v>162</v>
      </c>
      <c r="O61" s="44" t="s">
        <v>162</v>
      </c>
      <c r="P61" s="44" t="s">
        <v>162</v>
      </c>
      <c r="Q61" s="44" t="s">
        <v>162</v>
      </c>
      <c r="R61" s="44" t="s">
        <v>162</v>
      </c>
      <c r="S61" s="44" t="s">
        <v>162</v>
      </c>
      <c r="T61" s="44" t="s">
        <v>162</v>
      </c>
      <c r="U61" s="44" t="s">
        <v>162</v>
      </c>
      <c r="V61" s="44" t="s">
        <v>162</v>
      </c>
      <c r="W61" s="44" t="s">
        <v>162</v>
      </c>
      <c r="X61" s="44" t="s">
        <v>162</v>
      </c>
    </row>
    <row r="62" spans="1:24" ht="15" x14ac:dyDescent="0.2">
      <c r="A62" s="113"/>
      <c r="B62" s="113"/>
      <c r="C62" s="115" t="s">
        <v>111</v>
      </c>
      <c r="D62" s="115"/>
      <c r="E62" s="115"/>
      <c r="F62" s="50" t="s">
        <v>162</v>
      </c>
      <c r="G62" s="50" t="s">
        <v>162</v>
      </c>
      <c r="H62" s="50" t="s">
        <v>162</v>
      </c>
      <c r="I62" s="50" t="s">
        <v>162</v>
      </c>
      <c r="J62" s="44">
        <v>332.30304063805266</v>
      </c>
      <c r="K62" s="44">
        <v>361.55693370558674</v>
      </c>
      <c r="L62" s="44">
        <v>364.36849801001239</v>
      </c>
      <c r="M62" s="44">
        <v>381.32301695700022</v>
      </c>
      <c r="N62" s="44">
        <v>360.28526685854854</v>
      </c>
      <c r="O62" s="44">
        <v>319.79626245696124</v>
      </c>
      <c r="P62" s="44">
        <v>307.27379133884796</v>
      </c>
      <c r="Q62" s="44">
        <v>321.96213834969802</v>
      </c>
      <c r="R62" s="44">
        <v>307.68936380770475</v>
      </c>
      <c r="S62" s="44">
        <v>284.59894098451917</v>
      </c>
      <c r="T62" s="44">
        <v>249.75685057119844</v>
      </c>
      <c r="U62" s="44">
        <v>215.33573247407938</v>
      </c>
      <c r="V62" s="44">
        <v>124.04798513451173</v>
      </c>
      <c r="W62" s="44">
        <v>47.83860367844872</v>
      </c>
      <c r="X62" s="44">
        <v>20.142575863886915</v>
      </c>
    </row>
    <row r="63" spans="1:24" ht="15" x14ac:dyDescent="0.2">
      <c r="A63" s="113"/>
      <c r="B63" s="113"/>
      <c r="C63" s="115" t="s">
        <v>110</v>
      </c>
      <c r="D63" s="115"/>
      <c r="E63" s="115"/>
      <c r="F63" s="50" t="s">
        <v>162</v>
      </c>
      <c r="G63" s="50" t="s">
        <v>162</v>
      </c>
      <c r="H63" s="50" t="s">
        <v>162</v>
      </c>
      <c r="I63" s="50" t="s">
        <v>162</v>
      </c>
      <c r="J63" s="44">
        <v>323.2555147127606</v>
      </c>
      <c r="K63" s="44">
        <v>326.33899854628089</v>
      </c>
      <c r="L63" s="44">
        <v>323.84507230728644</v>
      </c>
      <c r="M63" s="44">
        <v>330.35109567640785</v>
      </c>
      <c r="N63" s="44">
        <v>286.52562850955229</v>
      </c>
      <c r="O63" s="44">
        <v>235.19918502947223</v>
      </c>
      <c r="P63" s="44">
        <v>208.69691142191172</v>
      </c>
      <c r="Q63" s="44">
        <v>192.12475495206738</v>
      </c>
      <c r="R63" s="44">
        <v>172.14030447658118</v>
      </c>
      <c r="S63" s="44">
        <v>157.35115997072842</v>
      </c>
      <c r="T63" s="44">
        <v>140.34261515458931</v>
      </c>
      <c r="U63" s="44">
        <v>122.77738257738831</v>
      </c>
      <c r="V63" s="44">
        <v>112.74435789499179</v>
      </c>
      <c r="W63" s="44">
        <v>100.10841117503388</v>
      </c>
      <c r="X63" s="44">
        <v>98.205044571391667</v>
      </c>
    </row>
    <row r="64" spans="1:24" ht="15" x14ac:dyDescent="0.2">
      <c r="A64" s="113"/>
      <c r="B64" s="113"/>
      <c r="C64" s="115" t="s">
        <v>109</v>
      </c>
      <c r="D64" s="115"/>
      <c r="E64" s="115"/>
      <c r="F64" s="50" t="s">
        <v>162</v>
      </c>
      <c r="G64" s="50" t="s">
        <v>162</v>
      </c>
      <c r="H64" s="50" t="s">
        <v>162</v>
      </c>
      <c r="I64" s="50" t="s">
        <v>162</v>
      </c>
      <c r="J64" s="44">
        <v>20.294143088117153</v>
      </c>
      <c r="K64" s="44">
        <v>26.167197309859716</v>
      </c>
      <c r="L64" s="44">
        <v>27.537760542554555</v>
      </c>
      <c r="M64" s="44">
        <v>29.253063202201403</v>
      </c>
      <c r="N64" s="44">
        <v>26.913523706007151</v>
      </c>
      <c r="O64" s="44">
        <v>24.390749140926182</v>
      </c>
      <c r="P64" s="44">
        <v>23.07010485201716</v>
      </c>
      <c r="Q64" s="44">
        <v>21.55984331582707</v>
      </c>
      <c r="R64" s="44">
        <v>20.582438415587294</v>
      </c>
      <c r="S64" s="44">
        <v>21.918372655701017</v>
      </c>
      <c r="T64" s="44">
        <v>27.392842505040498</v>
      </c>
      <c r="U64" s="44">
        <v>29.80242659605355</v>
      </c>
      <c r="V64" s="44">
        <v>35.263598734837025</v>
      </c>
      <c r="W64" s="44">
        <v>38.161167861652686</v>
      </c>
      <c r="X64" s="44">
        <v>39.376353958021177</v>
      </c>
    </row>
    <row r="65" spans="1:24" ht="15" x14ac:dyDescent="0.2">
      <c r="A65" s="113"/>
      <c r="B65" s="113"/>
      <c r="C65" s="115" t="s">
        <v>108</v>
      </c>
      <c r="D65" s="115"/>
      <c r="E65" s="115"/>
      <c r="F65" s="50" t="s">
        <v>162</v>
      </c>
      <c r="G65" s="50" t="s">
        <v>162</v>
      </c>
      <c r="H65" s="50" t="s">
        <v>162</v>
      </c>
      <c r="I65" s="50" t="s">
        <v>162</v>
      </c>
      <c r="J65" s="44">
        <v>22.186914919096925</v>
      </c>
      <c r="K65" s="44">
        <v>20.498851695936711</v>
      </c>
      <c r="L65" s="44">
        <v>19.450009229111096</v>
      </c>
      <c r="M65" s="44">
        <v>19.659069522767521</v>
      </c>
      <c r="N65" s="44">
        <v>17.45077190612917</v>
      </c>
      <c r="O65" s="44">
        <v>20.266516390893358</v>
      </c>
      <c r="P65" s="44">
        <v>21.212191330237566</v>
      </c>
      <c r="Q65" s="44">
        <v>16.602443277985124</v>
      </c>
      <c r="R65" s="44">
        <v>16.159089382782245</v>
      </c>
      <c r="S65" s="44">
        <v>16.350212728391686</v>
      </c>
      <c r="T65" s="44">
        <v>17.641035759197614</v>
      </c>
      <c r="U65" s="44">
        <v>14.595724728316238</v>
      </c>
      <c r="V65" s="44">
        <v>11.613639093807494</v>
      </c>
      <c r="W65" s="44">
        <v>9.9960250100649439</v>
      </c>
      <c r="X65" s="44">
        <v>9.4525307865509216</v>
      </c>
    </row>
    <row r="66" spans="1:24" ht="24.75" customHeight="1" x14ac:dyDescent="0.2">
      <c r="A66" s="113"/>
      <c r="B66" s="113"/>
      <c r="C66" s="116" t="s">
        <v>23</v>
      </c>
      <c r="D66" s="116"/>
      <c r="E66" s="116"/>
      <c r="F66" s="50" t="s">
        <v>162</v>
      </c>
      <c r="G66" s="50" t="s">
        <v>162</v>
      </c>
      <c r="H66" s="50" t="s">
        <v>162</v>
      </c>
      <c r="I66" s="50" t="s">
        <v>162</v>
      </c>
      <c r="J66" s="44">
        <v>100.02423532241646</v>
      </c>
      <c r="K66" s="44">
        <v>102.24653521229173</v>
      </c>
      <c r="L66" s="44">
        <v>98.199193603228593</v>
      </c>
      <c r="M66" s="44">
        <v>95.889514847755152</v>
      </c>
      <c r="N66" s="44">
        <v>113.74739903547491</v>
      </c>
      <c r="O66" s="44">
        <v>109.09486168896578</v>
      </c>
      <c r="P66" s="44">
        <v>105.40438603257223</v>
      </c>
      <c r="Q66" s="44">
        <v>102.2882509505946</v>
      </c>
      <c r="R66" s="44">
        <v>101.70951181389162</v>
      </c>
      <c r="S66" s="44">
        <v>101.52499471121116</v>
      </c>
      <c r="T66" s="44">
        <v>103.56705656265152</v>
      </c>
      <c r="U66" s="44">
        <v>101.20744937967082</v>
      </c>
      <c r="V66" s="44">
        <v>100.70900638228075</v>
      </c>
      <c r="W66" s="44">
        <v>97.450476375793997</v>
      </c>
      <c r="X66" s="44">
        <v>95.926098349676622</v>
      </c>
    </row>
    <row r="67" spans="1:24" ht="15" x14ac:dyDescent="0.2">
      <c r="A67" s="113"/>
      <c r="B67" s="113"/>
      <c r="C67" s="50" t="s">
        <v>24</v>
      </c>
      <c r="D67" s="50"/>
      <c r="E67" s="50"/>
      <c r="F67" s="44">
        <v>188.1717995962976</v>
      </c>
      <c r="G67" s="44">
        <v>365.32552027772903</v>
      </c>
      <c r="H67" s="44">
        <v>327.36170719625687</v>
      </c>
      <c r="I67" s="44">
        <v>308.5999263728998</v>
      </c>
      <c r="J67" s="44">
        <v>272.18602082935536</v>
      </c>
      <c r="K67" s="44">
        <v>236.41061806107058</v>
      </c>
      <c r="L67" s="44">
        <v>217.651521834183</v>
      </c>
      <c r="M67" s="44">
        <v>192.71334726733858</v>
      </c>
      <c r="N67" s="44">
        <v>156.34791337009727</v>
      </c>
      <c r="O67" s="44">
        <v>158.22674429683511</v>
      </c>
      <c r="P67" s="44">
        <v>164.70625182587963</v>
      </c>
      <c r="Q67" s="44">
        <v>158.00369509458864</v>
      </c>
      <c r="R67" s="44">
        <v>194.03031528069764</v>
      </c>
      <c r="S67" s="44">
        <v>288.62667420624246</v>
      </c>
      <c r="T67" s="44">
        <v>273.05064471393047</v>
      </c>
      <c r="U67" s="44">
        <v>304.71437662551091</v>
      </c>
      <c r="V67" s="44">
        <v>334.77827113757098</v>
      </c>
      <c r="W67" s="44">
        <v>277.46048685132985</v>
      </c>
      <c r="X67" s="44">
        <v>198.45540571265849</v>
      </c>
    </row>
    <row r="68" spans="1:24" ht="15" x14ac:dyDescent="0.2">
      <c r="A68" s="113"/>
      <c r="B68" s="113"/>
      <c r="C68" s="50" t="s">
        <v>25</v>
      </c>
      <c r="D68" s="50"/>
      <c r="E68" s="50"/>
      <c r="F68" s="44" t="s">
        <v>162</v>
      </c>
      <c r="G68" s="44" t="s">
        <v>162</v>
      </c>
      <c r="H68" s="44" t="s">
        <v>162</v>
      </c>
      <c r="I68" s="44" t="s">
        <v>162</v>
      </c>
      <c r="J68" s="44">
        <v>2.7210034351893406</v>
      </c>
      <c r="K68" s="44">
        <v>3.1132347349456619</v>
      </c>
      <c r="L68" s="44">
        <v>4.0270100242154934</v>
      </c>
      <c r="M68" s="44">
        <v>5.9817132214773547</v>
      </c>
      <c r="N68" s="44">
        <v>5.3806537880053291</v>
      </c>
      <c r="O68" s="44">
        <v>6.8384284240705586</v>
      </c>
      <c r="P68" s="44">
        <v>7.3262597352950669</v>
      </c>
      <c r="Q68" s="44">
        <v>10.59373542194249</v>
      </c>
      <c r="R68" s="44">
        <v>14.412316534598489</v>
      </c>
      <c r="S68" s="44">
        <v>12.681794107424857</v>
      </c>
      <c r="T68" s="44">
        <v>13.62921845305123</v>
      </c>
      <c r="U68" s="44">
        <v>14.480031265140783</v>
      </c>
      <c r="V68" s="44">
        <v>13.462921787570298</v>
      </c>
      <c r="W68" s="44">
        <v>12.948630673921421</v>
      </c>
      <c r="X68" s="44">
        <v>13.300134299490807</v>
      </c>
    </row>
    <row r="69" spans="1:24" ht="15" x14ac:dyDescent="0.2">
      <c r="A69" s="113"/>
      <c r="B69" s="113"/>
      <c r="C69" s="50" t="s">
        <v>107</v>
      </c>
      <c r="D69" s="50"/>
      <c r="E69" s="50"/>
      <c r="F69" s="50" t="s">
        <v>162</v>
      </c>
      <c r="G69" s="50" t="s">
        <v>162</v>
      </c>
      <c r="H69" s="50" t="s">
        <v>162</v>
      </c>
      <c r="I69" s="50" t="s">
        <v>162</v>
      </c>
      <c r="J69" s="44" t="s">
        <v>162</v>
      </c>
      <c r="K69" s="44" t="s">
        <v>162</v>
      </c>
      <c r="L69" s="44" t="s">
        <v>162</v>
      </c>
      <c r="M69" s="44" t="s">
        <v>162</v>
      </c>
      <c r="N69" s="44">
        <v>23.712044909306194</v>
      </c>
      <c r="O69" s="44">
        <v>24.456073099325565</v>
      </c>
      <c r="P69" s="44">
        <v>25.316236058582049</v>
      </c>
      <c r="Q69" s="44">
        <v>25.753297017151443</v>
      </c>
      <c r="R69" s="44">
        <v>26.03736461411647</v>
      </c>
      <c r="S69" s="44">
        <v>26.423737603812555</v>
      </c>
      <c r="T69" s="44">
        <v>27.125434321605862</v>
      </c>
      <c r="U69" s="44">
        <v>27.047393715351145</v>
      </c>
      <c r="V69" s="44">
        <v>27.015244402356569</v>
      </c>
      <c r="W69" s="44">
        <v>26.909997037443173</v>
      </c>
      <c r="X69" s="44">
        <v>26.810571111594026</v>
      </c>
    </row>
    <row r="70" spans="1:24" ht="15" x14ac:dyDescent="0.2">
      <c r="A70" s="113"/>
      <c r="B70" s="113"/>
      <c r="C70" s="50" t="s">
        <v>27</v>
      </c>
      <c r="D70" s="50"/>
      <c r="E70" s="50"/>
      <c r="F70" s="50" t="s">
        <v>162</v>
      </c>
      <c r="G70" s="50" t="s">
        <v>162</v>
      </c>
      <c r="H70" s="50" t="s">
        <v>162</v>
      </c>
      <c r="I70" s="50" t="s">
        <v>162</v>
      </c>
      <c r="J70" s="44" t="s">
        <v>162</v>
      </c>
      <c r="K70" s="44" t="s">
        <v>162</v>
      </c>
      <c r="L70" s="44" t="s">
        <v>162</v>
      </c>
      <c r="M70" s="44">
        <v>162.27562864684518</v>
      </c>
      <c r="N70" s="44">
        <v>398.11261648514699</v>
      </c>
      <c r="O70" s="44">
        <v>411.03801350696193</v>
      </c>
      <c r="P70" s="44">
        <v>427.64267171581469</v>
      </c>
      <c r="Q70" s="44">
        <v>444.09020729136063</v>
      </c>
      <c r="R70" s="44">
        <v>452.84328233198767</v>
      </c>
      <c r="S70" s="44">
        <v>464.78855853994588</v>
      </c>
      <c r="T70" s="44">
        <v>459.16221688698266</v>
      </c>
      <c r="U70" s="44">
        <v>436.31174049704185</v>
      </c>
      <c r="V70" s="44">
        <v>395.28014523659596</v>
      </c>
      <c r="W70" s="44">
        <v>361.16132240343433</v>
      </c>
      <c r="X70" s="44">
        <v>329.51899829263454</v>
      </c>
    </row>
    <row r="71" spans="1:24" ht="26.25" customHeight="1" x14ac:dyDescent="0.2">
      <c r="A71" s="113"/>
      <c r="B71" s="113"/>
      <c r="C71" s="50" t="s">
        <v>123</v>
      </c>
      <c r="D71" s="50"/>
      <c r="E71" s="50"/>
      <c r="F71" s="50" t="s">
        <v>162</v>
      </c>
      <c r="G71" s="50" t="s">
        <v>162</v>
      </c>
      <c r="H71" s="50" t="s">
        <v>162</v>
      </c>
      <c r="I71" s="50" t="s">
        <v>162</v>
      </c>
      <c r="J71" s="44" t="s">
        <v>162</v>
      </c>
      <c r="K71" s="44" t="s">
        <v>162</v>
      </c>
      <c r="L71" s="44" t="s">
        <v>162</v>
      </c>
      <c r="M71" s="44" t="s">
        <v>162</v>
      </c>
      <c r="N71" s="44" t="s">
        <v>162</v>
      </c>
      <c r="O71" s="44" t="s">
        <v>162</v>
      </c>
      <c r="P71" s="44" t="s">
        <v>162</v>
      </c>
      <c r="Q71" s="44" t="s">
        <v>162</v>
      </c>
      <c r="R71" s="44" t="s">
        <v>162</v>
      </c>
      <c r="S71" s="44" t="s">
        <v>162</v>
      </c>
      <c r="T71" s="44" t="s">
        <v>162</v>
      </c>
      <c r="U71" s="44" t="s">
        <v>162</v>
      </c>
      <c r="V71" s="44" t="s">
        <v>162</v>
      </c>
      <c r="W71" s="44">
        <v>15.037699743921014</v>
      </c>
      <c r="X71" s="44">
        <v>97.081557893049009</v>
      </c>
    </row>
    <row r="72" spans="1:24" ht="15" x14ac:dyDescent="0.2">
      <c r="A72" s="113"/>
      <c r="B72" s="112"/>
      <c r="C72" s="50" t="s">
        <v>28</v>
      </c>
      <c r="D72" s="50"/>
      <c r="E72" s="50"/>
      <c r="F72" s="44">
        <v>74.75621191361067</v>
      </c>
      <c r="G72" s="44">
        <v>81.302704920952976</v>
      </c>
      <c r="H72" s="44">
        <v>78.286108520024953</v>
      </c>
      <c r="I72" s="44">
        <v>78.867438220347111</v>
      </c>
      <c r="J72" s="44">
        <v>78.187576187900945</v>
      </c>
      <c r="K72" s="44">
        <v>79.146329346711269</v>
      </c>
      <c r="L72" s="44">
        <v>71.41113282556536</v>
      </c>
      <c r="M72" s="44">
        <v>68.365174336422172</v>
      </c>
      <c r="N72" s="44">
        <v>64.465510469634538</v>
      </c>
      <c r="O72" s="44">
        <v>61.44542890589257</v>
      </c>
      <c r="P72" s="44">
        <v>60.159333618251125</v>
      </c>
      <c r="Q72" s="44">
        <v>58.16993245866135</v>
      </c>
      <c r="R72" s="44">
        <v>56.059336069521663</v>
      </c>
      <c r="S72" s="44">
        <v>55.805228448844026</v>
      </c>
      <c r="T72" s="44">
        <v>53.108591787175961</v>
      </c>
      <c r="U72" s="44">
        <v>51.739248943458428</v>
      </c>
      <c r="V72" s="44">
        <v>51.115057383669011</v>
      </c>
      <c r="W72" s="44">
        <v>48.970035621578504</v>
      </c>
      <c r="X72" s="44">
        <v>39.968875974323645</v>
      </c>
    </row>
    <row r="73" spans="1:24" ht="15" x14ac:dyDescent="0.2">
      <c r="A73" s="113"/>
      <c r="B73" s="113"/>
      <c r="C73" s="115" t="s">
        <v>12</v>
      </c>
      <c r="D73" s="115"/>
      <c r="E73" s="115"/>
      <c r="F73" s="50" t="s">
        <v>162</v>
      </c>
      <c r="G73" s="50" t="s">
        <v>162</v>
      </c>
      <c r="H73" s="50" t="s">
        <v>162</v>
      </c>
      <c r="I73" s="50" t="s">
        <v>162</v>
      </c>
      <c r="J73" s="44">
        <v>63.472325042603465</v>
      </c>
      <c r="K73" s="44">
        <v>64.613207323380237</v>
      </c>
      <c r="L73" s="44">
        <v>57.736919821965571</v>
      </c>
      <c r="M73" s="44">
        <v>54.532729059912079</v>
      </c>
      <c r="N73" s="44">
        <v>54.799318316736205</v>
      </c>
      <c r="O73" s="44">
        <v>51.836551996832831</v>
      </c>
      <c r="P73" s="44">
        <v>50.39090675580497</v>
      </c>
      <c r="Q73" s="44">
        <v>44.347273063348567</v>
      </c>
      <c r="R73" s="44">
        <v>44.20735820919105</v>
      </c>
      <c r="S73" s="44">
        <v>43.90969956719605</v>
      </c>
      <c r="T73" s="44">
        <v>42.489480404081078</v>
      </c>
      <c r="U73" s="44">
        <v>41.420051227021318</v>
      </c>
      <c r="V73" s="44">
        <v>41.600131860750444</v>
      </c>
      <c r="W73" s="44">
        <v>39.498219982650582</v>
      </c>
      <c r="X73" s="44">
        <v>32.663808382636219</v>
      </c>
    </row>
    <row r="74" spans="1:24" ht="15" x14ac:dyDescent="0.2">
      <c r="A74" s="113"/>
      <c r="B74" s="113"/>
      <c r="C74" s="115" t="s">
        <v>13</v>
      </c>
      <c r="D74" s="115"/>
      <c r="E74" s="115"/>
      <c r="F74" s="50" t="s">
        <v>162</v>
      </c>
      <c r="G74" s="50" t="s">
        <v>162</v>
      </c>
      <c r="H74" s="50" t="s">
        <v>162</v>
      </c>
      <c r="I74" s="50" t="s">
        <v>162</v>
      </c>
      <c r="J74" s="44">
        <v>14.715251145297481</v>
      </c>
      <c r="K74" s="44">
        <v>14.533122023331043</v>
      </c>
      <c r="L74" s="44">
        <v>13.674213003599776</v>
      </c>
      <c r="M74" s="44">
        <v>13.8324452765101</v>
      </c>
      <c r="N74" s="44">
        <v>9.666192152898331</v>
      </c>
      <c r="O74" s="44">
        <v>9.6088769090597292</v>
      </c>
      <c r="P74" s="44">
        <v>9.7684268624461641</v>
      </c>
      <c r="Q74" s="44">
        <v>13.822659395312773</v>
      </c>
      <c r="R74" s="44">
        <v>11.851977860330614</v>
      </c>
      <c r="S74" s="44">
        <v>11.895528881647973</v>
      </c>
      <c r="T74" s="44">
        <v>10.619111383094896</v>
      </c>
      <c r="U74" s="44">
        <v>10.319197716437113</v>
      </c>
      <c r="V74" s="44">
        <v>9.514925522918567</v>
      </c>
      <c r="W74" s="44">
        <v>9.4718156389279251</v>
      </c>
      <c r="X74" s="44">
        <v>7.3050675916874299</v>
      </c>
    </row>
    <row r="75" spans="1:24" ht="15" x14ac:dyDescent="0.2">
      <c r="A75" s="112"/>
      <c r="B75" s="112"/>
      <c r="C75" s="117" t="s">
        <v>29</v>
      </c>
      <c r="D75" s="117"/>
      <c r="E75" s="44"/>
      <c r="F75" s="44" t="s">
        <v>162</v>
      </c>
      <c r="G75" s="44" t="s">
        <v>162</v>
      </c>
      <c r="H75" s="44" t="s">
        <v>162</v>
      </c>
      <c r="I75" s="44">
        <v>2395.1441932943176</v>
      </c>
      <c r="J75" s="44">
        <v>2413.2181257313796</v>
      </c>
      <c r="K75" s="44">
        <v>2558.8659802676962</v>
      </c>
      <c r="L75" s="44">
        <v>2587.3999304955155</v>
      </c>
      <c r="M75" s="44">
        <v>2649.9150070966402</v>
      </c>
      <c r="N75" s="44">
        <v>2685.1619164244116</v>
      </c>
      <c r="O75" s="44">
        <v>2743.9497889188901</v>
      </c>
      <c r="P75" s="44">
        <v>2779.9893304212828</v>
      </c>
      <c r="Q75" s="44">
        <v>2892.1946139646598</v>
      </c>
      <c r="R75" s="44">
        <v>3004.6459796875279</v>
      </c>
      <c r="S75" s="44">
        <v>3174.2269536654853</v>
      </c>
      <c r="T75" s="44">
        <v>3216.7899988468935</v>
      </c>
      <c r="U75" s="44">
        <v>3354.4014201290897</v>
      </c>
      <c r="V75" s="44">
        <v>3551.0174764974486</v>
      </c>
      <c r="W75" s="44">
        <v>3623.7124331446835</v>
      </c>
      <c r="X75" s="44">
        <v>3718.1777621780757</v>
      </c>
    </row>
    <row r="76" spans="1:24" ht="24" customHeight="1" x14ac:dyDescent="0.2">
      <c r="A76" s="112"/>
      <c r="B76" s="112"/>
      <c r="C76" s="117" t="s">
        <v>30</v>
      </c>
      <c r="D76" s="117"/>
      <c r="E76" s="117"/>
      <c r="F76" s="51" t="s">
        <v>162</v>
      </c>
      <c r="G76" s="51" t="s">
        <v>162</v>
      </c>
      <c r="H76" s="51" t="s">
        <v>162</v>
      </c>
      <c r="I76" s="51" t="s">
        <v>162</v>
      </c>
      <c r="J76" s="44" t="s">
        <v>162</v>
      </c>
      <c r="K76" s="44" t="s">
        <v>162</v>
      </c>
      <c r="L76" s="44" t="s">
        <v>162</v>
      </c>
      <c r="M76" s="44" t="s">
        <v>162</v>
      </c>
      <c r="N76" s="44">
        <v>58.00230244838685</v>
      </c>
      <c r="O76" s="44">
        <v>48.149417581722375</v>
      </c>
      <c r="P76" s="44">
        <v>57.837225287813958</v>
      </c>
      <c r="Q76" s="44">
        <v>78.656343715563793</v>
      </c>
      <c r="R76" s="44">
        <v>82.689190333790577</v>
      </c>
      <c r="S76" s="44">
        <v>88.51160400673794</v>
      </c>
      <c r="T76" s="44">
        <v>98.985411022950231</v>
      </c>
      <c r="U76" s="44">
        <v>94.914440217427725</v>
      </c>
      <c r="V76" s="44">
        <v>95.225975534584393</v>
      </c>
      <c r="W76" s="44">
        <v>92.469980221357417</v>
      </c>
      <c r="X76" s="44">
        <v>92.069052136716309</v>
      </c>
    </row>
    <row r="77" spans="1:24" ht="15" x14ac:dyDescent="0.2">
      <c r="A77" s="112"/>
      <c r="B77" s="112"/>
      <c r="C77" s="117" t="s">
        <v>126</v>
      </c>
      <c r="D77" s="117"/>
      <c r="E77" s="117"/>
      <c r="F77" s="51" t="s">
        <v>162</v>
      </c>
      <c r="G77" s="51" t="s">
        <v>162</v>
      </c>
      <c r="H77" s="51" t="s">
        <v>162</v>
      </c>
      <c r="I77" s="51" t="s">
        <v>162</v>
      </c>
      <c r="J77" s="44" t="s">
        <v>162</v>
      </c>
      <c r="K77" s="44" t="s">
        <v>162</v>
      </c>
      <c r="L77" s="44" t="s">
        <v>162</v>
      </c>
      <c r="M77" s="44" t="s">
        <v>162</v>
      </c>
      <c r="N77" s="44" t="s">
        <v>162</v>
      </c>
      <c r="O77" s="44" t="s">
        <v>162</v>
      </c>
      <c r="P77" s="44" t="s">
        <v>162</v>
      </c>
      <c r="Q77" s="44" t="s">
        <v>162</v>
      </c>
      <c r="R77" s="44" t="s">
        <v>162</v>
      </c>
      <c r="S77" s="44" t="s">
        <v>162</v>
      </c>
      <c r="T77" s="44" t="s">
        <v>162</v>
      </c>
      <c r="U77" s="44" t="s">
        <v>162</v>
      </c>
      <c r="V77" s="44" t="s">
        <v>162</v>
      </c>
      <c r="W77" s="44">
        <v>9.1529070436756812E-3</v>
      </c>
      <c r="X77" s="44">
        <v>4.4155812300105672E-2</v>
      </c>
    </row>
    <row r="78" spans="1:24" ht="15" x14ac:dyDescent="0.2">
      <c r="A78" s="116"/>
      <c r="B78" s="116"/>
      <c r="C78" s="117" t="s">
        <v>31</v>
      </c>
      <c r="D78" s="117"/>
      <c r="E78" s="117"/>
      <c r="F78" s="50" t="s">
        <v>162</v>
      </c>
      <c r="G78" s="50" t="s">
        <v>162</v>
      </c>
      <c r="H78" s="50" t="s">
        <v>162</v>
      </c>
      <c r="I78" s="50" t="s">
        <v>162</v>
      </c>
      <c r="J78" s="44">
        <v>113.24059355550335</v>
      </c>
      <c r="K78" s="44">
        <v>106.65104864539273</v>
      </c>
      <c r="L78" s="44">
        <v>104.76007259950653</v>
      </c>
      <c r="M78" s="44">
        <v>113.55807993359731</v>
      </c>
      <c r="N78" s="44">
        <v>141.03666375165727</v>
      </c>
      <c r="O78" s="44">
        <v>170.25481549350812</v>
      </c>
      <c r="P78" s="44">
        <v>108.33785238208279</v>
      </c>
      <c r="Q78" s="44">
        <v>107.98696553044806</v>
      </c>
      <c r="R78" s="44">
        <v>136.61646678311686</v>
      </c>
      <c r="S78" s="44">
        <v>134.73194949006316</v>
      </c>
      <c r="T78" s="44">
        <v>131.20471689816563</v>
      </c>
      <c r="U78" s="44">
        <v>101.07088428160067</v>
      </c>
      <c r="V78" s="44">
        <v>98.803827838389466</v>
      </c>
      <c r="W78" s="44">
        <v>96.417906800782134</v>
      </c>
      <c r="X78" s="44">
        <v>93.943017096235891</v>
      </c>
    </row>
    <row r="79" spans="1:24" ht="32.25" customHeight="1" thickBot="1" x14ac:dyDescent="0.25">
      <c r="A79" s="126"/>
      <c r="B79" s="126"/>
      <c r="C79" s="127" t="s">
        <v>101</v>
      </c>
      <c r="D79" s="127"/>
      <c r="E79" s="127"/>
      <c r="F79" s="128">
        <v>4137.2547254982628</v>
      </c>
      <c r="G79" s="128">
        <v>3827.8645108905057</v>
      </c>
      <c r="H79" s="128">
        <v>3747.9335421891997</v>
      </c>
      <c r="I79" s="128">
        <v>6226.1023526733788</v>
      </c>
      <c r="J79" s="128">
        <v>6499.1293897359346</v>
      </c>
      <c r="K79" s="128">
        <v>6795.5371955760993</v>
      </c>
      <c r="L79" s="128">
        <v>6796.3820351206823</v>
      </c>
      <c r="M79" s="128">
        <v>6841.6981146912403</v>
      </c>
      <c r="N79" s="128">
        <v>6924.0790420215071</v>
      </c>
      <c r="O79" s="128">
        <v>6910.7163435454122</v>
      </c>
      <c r="P79" s="128">
        <v>6866.3225243051857</v>
      </c>
      <c r="Q79" s="128">
        <v>7033.8795547955715</v>
      </c>
      <c r="R79" s="128">
        <v>7248.5971192465804</v>
      </c>
      <c r="S79" s="128">
        <v>7716.6843359476488</v>
      </c>
      <c r="T79" s="128">
        <v>7746.1545969413492</v>
      </c>
      <c r="U79" s="128">
        <v>7873.8759485857918</v>
      </c>
      <c r="V79" s="128">
        <v>8124.5667333978618</v>
      </c>
      <c r="W79" s="128">
        <v>7771.4006820356417</v>
      </c>
      <c r="X79" s="128">
        <v>7884.5903183034479</v>
      </c>
    </row>
  </sheetData>
  <pageMargins left="0.75" right="0.75" top="1" bottom="1" header="0.5" footer="0.5"/>
  <pageSetup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zoomScale="70" zoomScaleNormal="70" workbookViewId="0">
      <pane xSplit="5" ySplit="2" topLeftCell="F17" activePane="bottomRight" state="frozen"/>
      <selection activeCell="B3" sqref="B3"/>
      <selection pane="topRight" activeCell="B3" sqref="B3"/>
      <selection pane="bottomLeft" activeCell="B3" sqref="B3"/>
      <selection pane="bottomRight"/>
    </sheetView>
  </sheetViews>
  <sheetFormatPr defaultRowHeight="12.75" x14ac:dyDescent="0.2"/>
  <cols>
    <col min="1" max="2" width="8.88671875" style="109"/>
    <col min="3" max="4" width="12.21875" style="109" customWidth="1"/>
    <col min="5" max="5" width="28" style="109" customWidth="1"/>
    <col min="6" max="24" width="9.109375" style="109" customWidth="1"/>
    <col min="25" max="16384" width="8.88671875" style="109"/>
  </cols>
  <sheetData>
    <row r="1" spans="1:24" ht="13.5" thickBot="1" x14ac:dyDescent="0.25">
      <c r="A1" s="76"/>
      <c r="B1" s="76"/>
      <c r="C1" s="108"/>
      <c r="D1" s="108"/>
      <c r="E1" s="108"/>
      <c r="F1" s="108"/>
      <c r="G1" s="108"/>
      <c r="H1" s="108"/>
      <c r="I1" s="108"/>
      <c r="J1" s="108"/>
      <c r="K1" s="108"/>
      <c r="L1" s="108"/>
      <c r="M1" s="108"/>
      <c r="N1" s="108"/>
      <c r="O1" s="108"/>
      <c r="P1" s="108"/>
      <c r="Q1" s="108"/>
      <c r="R1" s="108"/>
      <c r="S1" s="108"/>
      <c r="T1" s="108"/>
      <c r="U1" s="108"/>
      <c r="V1" s="108"/>
      <c r="W1" s="108"/>
      <c r="X1" s="108"/>
    </row>
    <row r="2" spans="1:24" ht="30" customHeight="1" thickTop="1" x14ac:dyDescent="0.2">
      <c r="A2" s="124" t="s">
        <v>173</v>
      </c>
      <c r="B2" s="124"/>
      <c r="C2" s="124"/>
      <c r="D2" s="124"/>
      <c r="E2" s="124"/>
      <c r="F2" s="125" t="s">
        <v>66</v>
      </c>
      <c r="G2" s="125" t="s">
        <v>67</v>
      </c>
      <c r="H2" s="125" t="s">
        <v>68</v>
      </c>
      <c r="I2" s="125" t="s">
        <v>69</v>
      </c>
      <c r="J2" s="125" t="s">
        <v>70</v>
      </c>
      <c r="K2" s="125" t="s">
        <v>53</v>
      </c>
      <c r="L2" s="125" t="s">
        <v>54</v>
      </c>
      <c r="M2" s="125" t="s">
        <v>55</v>
      </c>
      <c r="N2" s="125" t="s">
        <v>57</v>
      </c>
      <c r="O2" s="125" t="s">
        <v>58</v>
      </c>
      <c r="P2" s="125" t="s">
        <v>59</v>
      </c>
      <c r="Q2" s="125" t="s">
        <v>60</v>
      </c>
      <c r="R2" s="125" t="s">
        <v>61</v>
      </c>
      <c r="S2" s="125" t="s">
        <v>62</v>
      </c>
      <c r="T2" s="125" t="s">
        <v>63</v>
      </c>
      <c r="U2" s="125" t="s">
        <v>64</v>
      </c>
      <c r="V2" s="125" t="s">
        <v>65</v>
      </c>
      <c r="W2" s="125" t="s">
        <v>0</v>
      </c>
      <c r="X2" s="125" t="s">
        <v>56</v>
      </c>
    </row>
    <row r="3" spans="1:24" ht="15" customHeight="1" x14ac:dyDescent="0.2">
      <c r="A3" s="112"/>
      <c r="B3" s="112"/>
      <c r="C3" s="51" t="s">
        <v>6</v>
      </c>
      <c r="D3" s="51"/>
      <c r="E3" s="51"/>
      <c r="F3" s="44">
        <f>AA!F$14</f>
        <v>356.24646599538835</v>
      </c>
      <c r="G3" s="44">
        <f>AA!G$14</f>
        <v>373.3467671210629</v>
      </c>
      <c r="H3" s="44">
        <f>AA!H$14</f>
        <v>386.72815057048604</v>
      </c>
      <c r="I3" s="44">
        <f>AA!I$14</f>
        <v>397.30971657669113</v>
      </c>
      <c r="J3" s="44">
        <v>412.53326921147863</v>
      </c>
      <c r="K3" s="44">
        <v>430.98060726374786</v>
      </c>
      <c r="L3" s="44">
        <v>441.64697189400806</v>
      </c>
      <c r="M3" s="44">
        <v>468.82746941194972</v>
      </c>
      <c r="N3" s="44">
        <v>497.74995129073562</v>
      </c>
      <c r="O3" s="44">
        <v>533.68190359654716</v>
      </c>
      <c r="P3" s="44">
        <v>566.66011253388024</v>
      </c>
      <c r="Q3" s="44">
        <v>611.75076852971927</v>
      </c>
      <c r="R3" s="44">
        <v>650.53387636725995</v>
      </c>
      <c r="S3" s="44">
        <v>697.42010276034512</v>
      </c>
      <c r="T3" s="44">
        <v>708.47037603976014</v>
      </c>
      <c r="U3" s="44">
        <v>718.58559865707491</v>
      </c>
      <c r="V3" s="44">
        <v>734.42444842956797</v>
      </c>
      <c r="W3" s="44">
        <v>717.61095401545515</v>
      </c>
      <c r="X3" s="44">
        <v>720.59077956863689</v>
      </c>
    </row>
    <row r="4" spans="1:24" ht="15" customHeight="1" x14ac:dyDescent="0.2">
      <c r="A4" s="112"/>
      <c r="B4" s="112"/>
      <c r="C4" s="51" t="s">
        <v>115</v>
      </c>
      <c r="D4" s="51"/>
      <c r="E4" s="51"/>
      <c r="F4" s="44">
        <f>BBWB!F$14</f>
        <v>0</v>
      </c>
      <c r="G4" s="44">
        <f>BBWB!G$14</f>
        <v>0</v>
      </c>
      <c r="H4" s="44">
        <f>BBWB!H$14</f>
        <v>0</v>
      </c>
      <c r="I4" s="44">
        <f>BBWB!I$14</f>
        <v>123.92489014894272</v>
      </c>
      <c r="J4" s="44">
        <v>122.65417502371184</v>
      </c>
      <c r="K4" s="44">
        <v>134.20041184133493</v>
      </c>
      <c r="L4" s="44">
        <v>135.02051602432235</v>
      </c>
      <c r="M4" s="44">
        <v>124.97266554009519</v>
      </c>
      <c r="N4" s="44">
        <v>113.81204249251655</v>
      </c>
      <c r="O4" s="44">
        <v>108.2063382808989</v>
      </c>
      <c r="P4" s="44">
        <v>98.429383591281749</v>
      </c>
      <c r="Q4" s="44">
        <v>90.399240898228683</v>
      </c>
      <c r="R4" s="44">
        <v>82.678411979271971</v>
      </c>
      <c r="S4" s="44">
        <v>79.488394955664262</v>
      </c>
      <c r="T4" s="44">
        <v>74.844636985255761</v>
      </c>
      <c r="U4" s="44">
        <v>72.794984981765268</v>
      </c>
      <c r="V4" s="44">
        <v>72.634115265078961</v>
      </c>
      <c r="W4" s="44">
        <v>70.716119096535934</v>
      </c>
      <c r="X4" s="44">
        <v>69.16277900611523</v>
      </c>
    </row>
    <row r="5" spans="1:24" ht="15" customHeight="1" x14ac:dyDescent="0.2">
      <c r="A5" s="113"/>
      <c r="B5" s="113"/>
      <c r="C5" s="50" t="s">
        <v>8</v>
      </c>
      <c r="D5" s="50"/>
      <c r="E5" s="50"/>
      <c r="F5" s="50"/>
      <c r="G5" s="50"/>
      <c r="H5" s="50"/>
      <c r="I5" s="50"/>
      <c r="J5" s="44"/>
      <c r="K5" s="44">
        <v>139.32268760843829</v>
      </c>
      <c r="L5" s="44">
        <v>147.4257353758351</v>
      </c>
      <c r="M5" s="44">
        <v>154.97238330083803</v>
      </c>
      <c r="N5" s="44">
        <v>158.51631504873805</v>
      </c>
      <c r="O5" s="44">
        <v>164.41575542749891</v>
      </c>
      <c r="P5" s="44">
        <v>167.68510093429717</v>
      </c>
      <c r="Q5" s="44">
        <v>180.42199766280009</v>
      </c>
      <c r="R5" s="44">
        <v>191.32556904516707</v>
      </c>
      <c r="S5" s="44">
        <v>208.90002040737494</v>
      </c>
      <c r="T5" s="44">
        <v>217.99063950567458</v>
      </c>
      <c r="U5" s="44">
        <v>239.81426002233016</v>
      </c>
      <c r="V5" s="44">
        <v>268.32866752385104</v>
      </c>
      <c r="W5" s="44">
        <v>293.16372138223471</v>
      </c>
      <c r="X5" s="44">
        <v>327.81980198437299</v>
      </c>
    </row>
    <row r="6" spans="1:24" ht="15" customHeight="1" x14ac:dyDescent="0.2">
      <c r="A6" s="113"/>
      <c r="B6" s="113"/>
      <c r="C6" s="50" t="s">
        <v>122</v>
      </c>
      <c r="D6" s="50"/>
      <c r="E6" s="50"/>
      <c r="F6" s="50"/>
      <c r="G6" s="50"/>
      <c r="H6" s="50"/>
      <c r="I6" s="50"/>
      <c r="J6" s="44"/>
      <c r="K6" s="44">
        <v>0</v>
      </c>
      <c r="L6" s="44">
        <v>0</v>
      </c>
      <c r="M6" s="44">
        <v>0</v>
      </c>
      <c r="N6" s="44">
        <v>0</v>
      </c>
      <c r="O6" s="44">
        <v>0</v>
      </c>
      <c r="P6" s="44">
        <v>0</v>
      </c>
      <c r="Q6" s="44">
        <v>0</v>
      </c>
      <c r="R6" s="44">
        <v>0</v>
      </c>
      <c r="S6" s="44">
        <v>34.963435084426187</v>
      </c>
      <c r="T6" s="44">
        <v>59.303588046698223</v>
      </c>
      <c r="U6" s="44">
        <v>14.410465075770771</v>
      </c>
      <c r="V6" s="44">
        <v>8.1138067065868249</v>
      </c>
      <c r="W6" s="44">
        <v>0.17847678018575844</v>
      </c>
      <c r="X6" s="44">
        <v>0.22072000000000003</v>
      </c>
    </row>
    <row r="7" spans="1:24" ht="15" customHeight="1" x14ac:dyDescent="0.2">
      <c r="A7" s="112"/>
      <c r="B7" s="112"/>
      <c r="C7" s="51" t="s">
        <v>9</v>
      </c>
      <c r="D7" s="51"/>
      <c r="E7" s="51"/>
      <c r="F7" s="44">
        <f>CTB!F$14</f>
        <v>350.82081099999999</v>
      </c>
      <c r="G7" s="44">
        <f>CTB!G$14</f>
        <v>367.132881</v>
      </c>
      <c r="H7" s="44">
        <f>CTB!H$14</f>
        <v>373.86398300000002</v>
      </c>
      <c r="I7" s="44">
        <f>CTB!I$14</f>
        <v>380.82894399999998</v>
      </c>
      <c r="J7" s="44">
        <v>382.95426599999996</v>
      </c>
      <c r="K7" s="44">
        <v>394.02762899999999</v>
      </c>
      <c r="L7" s="44">
        <v>401.19034899999997</v>
      </c>
      <c r="M7" s="44">
        <v>436.45291499999996</v>
      </c>
      <c r="N7" s="44">
        <v>468.76739800000001</v>
      </c>
      <c r="O7" s="44">
        <v>490.902196</v>
      </c>
      <c r="P7" s="44">
        <v>506.199836</v>
      </c>
      <c r="Q7" s="44">
        <v>516.80950400000006</v>
      </c>
      <c r="R7" s="44">
        <v>544.49549200000001</v>
      </c>
      <c r="S7" s="44">
        <v>605.540209</v>
      </c>
      <c r="T7" s="44">
        <v>636.33769900000004</v>
      </c>
      <c r="U7" s="44">
        <v>638.40051900000003</v>
      </c>
      <c r="V7" s="44">
        <v>637.51822300000003</v>
      </c>
      <c r="W7" s="44">
        <v>0</v>
      </c>
      <c r="X7" s="44">
        <v>0</v>
      </c>
    </row>
    <row r="8" spans="1:24" ht="30" customHeight="1" x14ac:dyDescent="0.2">
      <c r="A8" s="112"/>
      <c r="B8" s="112"/>
      <c r="C8" s="51" t="s">
        <v>10</v>
      </c>
      <c r="D8" s="51"/>
      <c r="E8" s="51"/>
      <c r="F8" s="44">
        <f>DLA!F$14</f>
        <v>760.17263881611507</v>
      </c>
      <c r="G8" s="44">
        <f>DLA!G$14</f>
        <v>833.52114829644086</v>
      </c>
      <c r="H8" s="44">
        <f>DLA!H$14</f>
        <v>882.75199827602523</v>
      </c>
      <c r="I8" s="44">
        <f>DLA!I$14</f>
        <v>926.43708601745539</v>
      </c>
      <c r="J8" s="44">
        <v>982.84723767510195</v>
      </c>
      <c r="K8" s="44">
        <v>1074.7770842088735</v>
      </c>
      <c r="L8" s="44">
        <v>1128.546982507786</v>
      </c>
      <c r="M8" s="44">
        <v>1207.7549036970736</v>
      </c>
      <c r="N8" s="44">
        <v>1280.3627728983365</v>
      </c>
      <c r="O8" s="44">
        <v>1360.7353310049311</v>
      </c>
      <c r="P8" s="44">
        <v>1442.4402065380978</v>
      </c>
      <c r="Q8" s="44">
        <v>1548.8274124325758</v>
      </c>
      <c r="R8" s="44">
        <v>1638.8640484086447</v>
      </c>
      <c r="S8" s="44">
        <v>1770.9183457549707</v>
      </c>
      <c r="T8" s="44">
        <v>1819.1750882684419</v>
      </c>
      <c r="U8" s="44">
        <v>1902.5533912656156</v>
      </c>
      <c r="V8" s="44">
        <v>2025.6327762741216</v>
      </c>
      <c r="W8" s="44">
        <v>2059.0091029582418</v>
      </c>
      <c r="X8" s="44">
        <v>2066.073923978634</v>
      </c>
    </row>
    <row r="9" spans="1:24" ht="15" customHeight="1" x14ac:dyDescent="0.2">
      <c r="A9" s="112"/>
      <c r="B9" s="112"/>
      <c r="C9" s="114" t="s">
        <v>11</v>
      </c>
      <c r="D9" s="114"/>
      <c r="E9" s="114"/>
      <c r="F9" s="51"/>
      <c r="G9" s="51"/>
      <c r="H9" s="51"/>
      <c r="I9" s="51"/>
      <c r="J9" s="44"/>
      <c r="K9" s="44"/>
      <c r="L9" s="44">
        <v>95.807231811569608</v>
      </c>
      <c r="M9" s="44">
        <v>99.856776535739925</v>
      </c>
      <c r="N9" s="44">
        <v>105.94825692037696</v>
      </c>
      <c r="O9" s="44">
        <v>116.37921994544678</v>
      </c>
      <c r="P9" s="44">
        <v>122.67008104987283</v>
      </c>
      <c r="Q9" s="44">
        <v>131.43996478231196</v>
      </c>
      <c r="R9" s="44">
        <v>139.79977781740993</v>
      </c>
      <c r="S9" s="44">
        <v>149.25392784464088</v>
      </c>
      <c r="T9" s="44">
        <v>150.57408721075274</v>
      </c>
      <c r="U9" s="44">
        <v>160.92023556139543</v>
      </c>
      <c r="V9" s="44">
        <v>171.2875249917858</v>
      </c>
      <c r="W9" s="44">
        <v>180.89376912912422</v>
      </c>
      <c r="X9" s="44">
        <v>214.31519885513279</v>
      </c>
    </row>
    <row r="10" spans="1:24" ht="15" customHeight="1" x14ac:dyDescent="0.2">
      <c r="A10" s="112"/>
      <c r="B10" s="112"/>
      <c r="C10" s="114" t="s">
        <v>12</v>
      </c>
      <c r="D10" s="114"/>
      <c r="E10" s="114"/>
      <c r="F10" s="51"/>
      <c r="G10" s="51"/>
      <c r="H10" s="51"/>
      <c r="I10" s="51"/>
      <c r="J10" s="44"/>
      <c r="K10" s="44"/>
      <c r="L10" s="44">
        <v>650.05656438538097</v>
      </c>
      <c r="M10" s="44">
        <v>689.31913623179366</v>
      </c>
      <c r="N10" s="44">
        <v>722.19271732289326</v>
      </c>
      <c r="O10" s="44">
        <v>758.0097373755799</v>
      </c>
      <c r="P10" s="44">
        <v>795.82618330959997</v>
      </c>
      <c r="Q10" s="44">
        <v>844.94829718138942</v>
      </c>
      <c r="R10" s="44">
        <v>885.04001177590715</v>
      </c>
      <c r="S10" s="44">
        <v>948.78965585369951</v>
      </c>
      <c r="T10" s="44">
        <v>964.82302936928204</v>
      </c>
      <c r="U10" s="44">
        <v>1017.2082455569524</v>
      </c>
      <c r="V10" s="44">
        <v>1089.8855639665931</v>
      </c>
      <c r="W10" s="44">
        <v>1093.4556879971749</v>
      </c>
      <c r="X10" s="44">
        <v>1029.660150693438</v>
      </c>
    </row>
    <row r="11" spans="1:24" ht="15" customHeight="1" x14ac:dyDescent="0.2">
      <c r="A11" s="112"/>
      <c r="B11" s="112"/>
      <c r="C11" s="114" t="s">
        <v>13</v>
      </c>
      <c r="D11" s="114"/>
      <c r="E11" s="114"/>
      <c r="F11" s="51"/>
      <c r="G11" s="51"/>
      <c r="H11" s="51"/>
      <c r="I11" s="51"/>
      <c r="J11" s="44"/>
      <c r="K11" s="44"/>
      <c r="L11" s="44">
        <v>382.68318631083514</v>
      </c>
      <c r="M11" s="44">
        <v>418.57899092954005</v>
      </c>
      <c r="N11" s="44">
        <v>452.22179865506644</v>
      </c>
      <c r="O11" s="44">
        <v>486.34637368390452</v>
      </c>
      <c r="P11" s="44">
        <v>523.94394217862532</v>
      </c>
      <c r="Q11" s="44">
        <v>572.43915046887457</v>
      </c>
      <c r="R11" s="44">
        <v>614.02425881532781</v>
      </c>
      <c r="S11" s="44">
        <v>672.87476205663017</v>
      </c>
      <c r="T11" s="44">
        <v>703.77797168840698</v>
      </c>
      <c r="U11" s="44">
        <v>724.42491014726761</v>
      </c>
      <c r="V11" s="44">
        <v>764.45968731574271</v>
      </c>
      <c r="W11" s="44">
        <v>784.65964583194227</v>
      </c>
      <c r="X11" s="44">
        <v>822.09857443006308</v>
      </c>
    </row>
    <row r="12" spans="1:24" ht="15" customHeight="1" x14ac:dyDescent="0.2">
      <c r="A12" s="112"/>
      <c r="B12" s="112"/>
      <c r="C12" s="51" t="s">
        <v>14</v>
      </c>
      <c r="D12" s="114"/>
      <c r="E12" s="114"/>
      <c r="F12" s="51"/>
      <c r="G12" s="51"/>
      <c r="H12" s="51"/>
      <c r="I12" s="51"/>
      <c r="J12" s="44"/>
      <c r="K12" s="44"/>
      <c r="L12" s="44">
        <v>1.221015</v>
      </c>
      <c r="M12" s="44">
        <v>1.3922905700000001</v>
      </c>
      <c r="N12" s="44">
        <v>1.6665194800000003</v>
      </c>
      <c r="O12" s="44">
        <v>1.8881659999999998</v>
      </c>
      <c r="P12" s="44">
        <v>2.19305905</v>
      </c>
      <c r="Q12" s="44">
        <v>2.2644760000000002</v>
      </c>
      <c r="R12" s="44">
        <v>2.2987167400000001</v>
      </c>
      <c r="S12" s="44">
        <v>2.0641989999999999</v>
      </c>
      <c r="T12" s="44">
        <v>2.0375289999999997</v>
      </c>
      <c r="U12" s="44">
        <v>2.0962610000000002</v>
      </c>
      <c r="V12" s="44">
        <v>5.1614379999999995</v>
      </c>
      <c r="W12" s="44">
        <v>17.797455999999997</v>
      </c>
      <c r="X12" s="44">
        <v>17.98441</v>
      </c>
    </row>
    <row r="13" spans="1:24" ht="30" customHeight="1" x14ac:dyDescent="0.2">
      <c r="A13" s="112"/>
      <c r="B13" s="112"/>
      <c r="C13" s="51" t="s">
        <v>114</v>
      </c>
      <c r="D13" s="51"/>
      <c r="E13" s="51"/>
      <c r="F13" s="51"/>
      <c r="G13" s="51"/>
      <c r="H13" s="51"/>
      <c r="I13" s="51"/>
      <c r="J13" s="44"/>
      <c r="K13" s="44"/>
      <c r="L13" s="44">
        <v>0</v>
      </c>
      <c r="M13" s="44">
        <v>0</v>
      </c>
      <c r="N13" s="44">
        <v>0</v>
      </c>
      <c r="O13" s="44">
        <v>0</v>
      </c>
      <c r="P13" s="44">
        <v>0</v>
      </c>
      <c r="Q13" s="44">
        <v>0</v>
      </c>
      <c r="R13" s="44">
        <v>18.469558303325599</v>
      </c>
      <c r="S13" s="44">
        <v>186.1319323191658</v>
      </c>
      <c r="T13" s="44">
        <v>334.42325651842987</v>
      </c>
      <c r="U13" s="44">
        <v>537.8207686648152</v>
      </c>
      <c r="V13" s="44">
        <v>1058.123049392022</v>
      </c>
      <c r="W13" s="44">
        <v>1632.3288747642496</v>
      </c>
      <c r="X13" s="44">
        <v>1972.8991583237885</v>
      </c>
    </row>
    <row r="14" spans="1:24" ht="15" customHeight="1" x14ac:dyDescent="0.2">
      <c r="A14" s="112"/>
      <c r="B14" s="112"/>
      <c r="C14" s="112" t="s">
        <v>16</v>
      </c>
      <c r="D14" s="112"/>
      <c r="E14" s="112"/>
      <c r="F14" s="44">
        <f>HB!F$14</f>
        <v>1429.623881</v>
      </c>
      <c r="G14" s="44">
        <f>HB!G$14</f>
        <v>1424.4315039999999</v>
      </c>
      <c r="H14" s="44">
        <f>HB!H$14</f>
        <v>1420.0752769999999</v>
      </c>
      <c r="I14" s="44">
        <f>HB!I$14</f>
        <v>1429.3210650000001</v>
      </c>
      <c r="J14" s="44">
        <v>1432.1943169999997</v>
      </c>
      <c r="K14" s="44">
        <v>1479.2359329999999</v>
      </c>
      <c r="L14" s="44">
        <v>1582.7320299999999</v>
      </c>
      <c r="M14" s="44">
        <v>1483.08995</v>
      </c>
      <c r="N14" s="44">
        <v>1509.1894820000002</v>
      </c>
      <c r="O14" s="44">
        <v>1555.0272790000004</v>
      </c>
      <c r="P14" s="44">
        <v>1633.598066</v>
      </c>
      <c r="Q14" s="44">
        <v>1735.211063</v>
      </c>
      <c r="R14" s="44">
        <v>1893.7136010000002</v>
      </c>
      <c r="S14" s="44">
        <v>2205.6070829999999</v>
      </c>
      <c r="T14" s="44">
        <v>2371.8620019999998</v>
      </c>
      <c r="U14" s="44">
        <v>2540.0222940000003</v>
      </c>
      <c r="V14" s="44">
        <v>2654.0205180000003</v>
      </c>
      <c r="W14" s="44">
        <v>2692.425401</v>
      </c>
      <c r="X14" s="44">
        <v>2683.9143370000002</v>
      </c>
    </row>
    <row r="15" spans="1:24" ht="15" customHeight="1" x14ac:dyDescent="0.2">
      <c r="A15" s="112"/>
      <c r="B15" s="112"/>
      <c r="C15" s="114" t="s">
        <v>113</v>
      </c>
      <c r="D15" s="112"/>
      <c r="E15" s="112"/>
      <c r="F15" s="44"/>
      <c r="G15" s="44"/>
      <c r="H15" s="44"/>
      <c r="I15" s="44"/>
      <c r="J15" s="44"/>
      <c r="K15" s="44"/>
      <c r="L15" s="44"/>
      <c r="M15" s="44"/>
      <c r="N15" s="44"/>
      <c r="O15" s="44"/>
      <c r="P15" s="44"/>
      <c r="Q15" s="44"/>
      <c r="R15" s="44">
        <v>1250.0299499999999</v>
      </c>
      <c r="S15" s="44">
        <v>1536.6103440000002</v>
      </c>
      <c r="T15" s="44">
        <v>1672.4055780000001</v>
      </c>
      <c r="U15" s="44">
        <v>1805.8894300000002</v>
      </c>
      <c r="V15" s="44">
        <v>1902.438778</v>
      </c>
      <c r="W15" s="44">
        <v>1922.111341</v>
      </c>
      <c r="X15" s="44">
        <v>1914.7344900000001</v>
      </c>
    </row>
    <row r="16" spans="1:24" ht="15" customHeight="1" x14ac:dyDescent="0.2">
      <c r="A16" s="112"/>
      <c r="B16" s="112"/>
      <c r="C16" s="114" t="s">
        <v>112</v>
      </c>
      <c r="D16" s="112"/>
      <c r="E16" s="112"/>
      <c r="F16" s="44"/>
      <c r="G16" s="44"/>
      <c r="H16" s="44"/>
      <c r="I16" s="44"/>
      <c r="J16" s="44"/>
      <c r="K16" s="44"/>
      <c r="L16" s="44"/>
      <c r="M16" s="44"/>
      <c r="N16" s="44"/>
      <c r="O16" s="44"/>
      <c r="P16" s="44"/>
      <c r="Q16" s="44"/>
      <c r="R16" s="44">
        <v>643.68364599999995</v>
      </c>
      <c r="S16" s="44">
        <v>668.99673900000005</v>
      </c>
      <c r="T16" s="44">
        <v>699.45642399999997</v>
      </c>
      <c r="U16" s="44">
        <v>734.13286300000004</v>
      </c>
      <c r="V16" s="44">
        <v>751.58173999999997</v>
      </c>
      <c r="W16" s="44">
        <v>770.31406000000004</v>
      </c>
      <c r="X16" s="44">
        <v>769.179847</v>
      </c>
    </row>
    <row r="17" spans="1:24" ht="15" customHeight="1" x14ac:dyDescent="0.2">
      <c r="A17" s="112"/>
      <c r="B17" s="112"/>
      <c r="C17" s="112" t="s">
        <v>17</v>
      </c>
      <c r="D17" s="112"/>
      <c r="E17" s="112"/>
      <c r="F17" s="44">
        <f>IB!F$14</f>
        <v>1376.3167318947385</v>
      </c>
      <c r="G17" s="44">
        <f>IB!G$14</f>
        <v>1324.6124325081798</v>
      </c>
      <c r="H17" s="44">
        <f>IB!H$14</f>
        <v>1282.077309913818</v>
      </c>
      <c r="I17" s="44">
        <f>IB!I$14</f>
        <v>1178.4940440620089</v>
      </c>
      <c r="J17" s="44">
        <v>1144.2177965659123</v>
      </c>
      <c r="K17" s="44">
        <v>1125.9832347068213</v>
      </c>
      <c r="L17" s="44">
        <v>1109.8322251861389</v>
      </c>
      <c r="M17" s="44">
        <v>1093.8194416296387</v>
      </c>
      <c r="N17" s="44">
        <v>1073.7030611834903</v>
      </c>
      <c r="O17" s="44">
        <v>1060.8273492102089</v>
      </c>
      <c r="P17" s="44">
        <v>1037.6606898589464</v>
      </c>
      <c r="Q17" s="44">
        <v>1042.0758173095794</v>
      </c>
      <c r="R17" s="44">
        <v>1012.6438163013994</v>
      </c>
      <c r="S17" s="44">
        <v>947.74421984437004</v>
      </c>
      <c r="T17" s="44">
        <v>857.63715809707435</v>
      </c>
      <c r="U17" s="44">
        <v>753.6482353358997</v>
      </c>
      <c r="V17" s="44">
        <v>470.0974712079551</v>
      </c>
      <c r="W17" s="44">
        <v>137.62851369689147</v>
      </c>
      <c r="X17" s="44">
        <v>10.464655248057442</v>
      </c>
    </row>
    <row r="18" spans="1:24" ht="30" customHeight="1" x14ac:dyDescent="0.2">
      <c r="A18" s="113"/>
      <c r="B18" s="112"/>
      <c r="C18" s="50" t="s">
        <v>18</v>
      </c>
      <c r="D18" s="50"/>
      <c r="E18" s="50"/>
      <c r="F18" s="44">
        <f>IS!F$14</f>
        <v>2160.8087165629713</v>
      </c>
      <c r="G18" s="44">
        <f>IS!G$14</f>
        <v>1784.84617174705</v>
      </c>
      <c r="H18" s="44">
        <f>IS!H$14</f>
        <v>1753.3663210993595</v>
      </c>
      <c r="I18" s="44">
        <f>IS!I$14</f>
        <v>1797.1775415723489</v>
      </c>
      <c r="J18" s="44">
        <v>1919.9157208127608</v>
      </c>
      <c r="K18" s="44">
        <v>2040.2356000925081</v>
      </c>
      <c r="L18" s="44">
        <v>2056.2442122715665</v>
      </c>
      <c r="M18" s="44">
        <v>1869.5627569113883</v>
      </c>
      <c r="N18" s="44">
        <v>1480.0241302088939</v>
      </c>
      <c r="O18" s="44">
        <v>1340.3217004605244</v>
      </c>
      <c r="P18" s="44">
        <v>1294.7624985488496</v>
      </c>
      <c r="Q18" s="44">
        <v>1322.9987099608097</v>
      </c>
      <c r="R18" s="44">
        <v>1273.7019503188706</v>
      </c>
      <c r="S18" s="44">
        <v>1227.3247077279855</v>
      </c>
      <c r="T18" s="44">
        <v>1146.468110615562</v>
      </c>
      <c r="U18" s="44">
        <v>1016.3223650381685</v>
      </c>
      <c r="V18" s="44">
        <v>736.56759162802132</v>
      </c>
      <c r="W18" s="44">
        <v>483.90383663113005</v>
      </c>
      <c r="X18" s="44">
        <v>393.76386215201637</v>
      </c>
    </row>
    <row r="19" spans="1:24" ht="15" customHeight="1" x14ac:dyDescent="0.2">
      <c r="A19" s="113"/>
      <c r="B19" s="113"/>
      <c r="C19" s="115" t="s">
        <v>52</v>
      </c>
      <c r="D19" s="115"/>
      <c r="E19" s="115"/>
      <c r="F19" s="44">
        <f>'IS MIG'!F$14</f>
        <v>553.46852424168765</v>
      </c>
      <c r="G19" s="44">
        <f>'IS MIG'!G$14</f>
        <v>545.02552837402902</v>
      </c>
      <c r="H19" s="44">
        <f>'IS MIG'!H$14</f>
        <v>514.36205482258185</v>
      </c>
      <c r="I19" s="44">
        <f>'IS MIG'!I$14</f>
        <v>528.55291728946804</v>
      </c>
      <c r="J19" s="44">
        <v>543.05299247385108</v>
      </c>
      <c r="K19" s="44">
        <v>590.99348913934909</v>
      </c>
      <c r="L19" s="44">
        <v>583.6861480567577</v>
      </c>
      <c r="M19" s="44">
        <v>320.69477721151418</v>
      </c>
      <c r="N19" s="44">
        <v>0</v>
      </c>
      <c r="O19" s="44">
        <v>0</v>
      </c>
      <c r="P19" s="44">
        <v>0</v>
      </c>
      <c r="Q19" s="44">
        <v>0</v>
      </c>
      <c r="R19" s="44">
        <v>0</v>
      </c>
      <c r="S19" s="44">
        <v>0</v>
      </c>
      <c r="T19" s="44">
        <v>0</v>
      </c>
      <c r="U19" s="44">
        <v>0</v>
      </c>
      <c r="V19" s="44">
        <v>0</v>
      </c>
      <c r="W19" s="44">
        <v>0</v>
      </c>
      <c r="X19" s="44">
        <v>0</v>
      </c>
    </row>
    <row r="20" spans="1:24" ht="15" customHeight="1" x14ac:dyDescent="0.2">
      <c r="A20" s="113"/>
      <c r="B20" s="113"/>
      <c r="C20" s="115" t="s">
        <v>111</v>
      </c>
      <c r="D20" s="115"/>
      <c r="E20" s="115"/>
      <c r="F20" s="50"/>
      <c r="G20" s="50"/>
      <c r="H20" s="50"/>
      <c r="I20" s="50"/>
      <c r="J20" s="44">
        <v>676.70863569718381</v>
      </c>
      <c r="K20" s="44">
        <v>726.07358302749344</v>
      </c>
      <c r="L20" s="44">
        <v>736.76482033621039</v>
      </c>
      <c r="M20" s="44">
        <v>785.44210765490823</v>
      </c>
      <c r="N20" s="44">
        <v>783.14708825259368</v>
      </c>
      <c r="O20" s="44">
        <v>724.32219273065334</v>
      </c>
      <c r="P20" s="44">
        <v>727.23262050676783</v>
      </c>
      <c r="Q20" s="44">
        <v>794.9024449300714</v>
      </c>
      <c r="R20" s="44">
        <v>793.64933938683191</v>
      </c>
      <c r="S20" s="44">
        <v>773.93257796631781</v>
      </c>
      <c r="T20" s="44">
        <v>715.94995451425814</v>
      </c>
      <c r="U20" s="44">
        <v>624.08192280821413</v>
      </c>
      <c r="V20" s="44">
        <v>355.54935746215108</v>
      </c>
      <c r="W20" s="44">
        <v>129.49706230653678</v>
      </c>
      <c r="X20" s="44">
        <v>51.495781244997708</v>
      </c>
    </row>
    <row r="21" spans="1:24" ht="15" customHeight="1" x14ac:dyDescent="0.2">
      <c r="A21" s="113"/>
      <c r="B21" s="113"/>
      <c r="C21" s="115" t="s">
        <v>110</v>
      </c>
      <c r="D21" s="115"/>
      <c r="E21" s="115"/>
      <c r="F21" s="50"/>
      <c r="G21" s="50"/>
      <c r="H21" s="50"/>
      <c r="I21" s="50"/>
      <c r="J21" s="44">
        <v>620.84565127096357</v>
      </c>
      <c r="K21" s="44">
        <v>636.9958691141353</v>
      </c>
      <c r="L21" s="44">
        <v>651.78460200052189</v>
      </c>
      <c r="M21" s="44">
        <v>676.92925661918582</v>
      </c>
      <c r="N21" s="44">
        <v>614.76252068937345</v>
      </c>
      <c r="O21" s="44">
        <v>525.17595281318836</v>
      </c>
      <c r="P21" s="44">
        <v>478.08802400419353</v>
      </c>
      <c r="Q21" s="44">
        <v>449.26074504366636</v>
      </c>
      <c r="R21" s="44">
        <v>408.43338672068205</v>
      </c>
      <c r="S21" s="44">
        <v>377.74132644464197</v>
      </c>
      <c r="T21" s="44">
        <v>341.14401265870168</v>
      </c>
      <c r="U21" s="44">
        <v>299.30198303150792</v>
      </c>
      <c r="V21" s="44">
        <v>278.07371318134699</v>
      </c>
      <c r="W21" s="44">
        <v>247.98105190544265</v>
      </c>
      <c r="X21" s="44">
        <v>237.72273042723185</v>
      </c>
    </row>
    <row r="22" spans="1:24" ht="15" customHeight="1" x14ac:dyDescent="0.2">
      <c r="A22" s="113"/>
      <c r="B22" s="113"/>
      <c r="C22" s="115" t="s">
        <v>109</v>
      </c>
      <c r="D22" s="115"/>
      <c r="E22" s="115"/>
      <c r="F22" s="50"/>
      <c r="G22" s="50"/>
      <c r="H22" s="50"/>
      <c r="I22" s="50"/>
      <c r="J22" s="44">
        <v>32.772752868473212</v>
      </c>
      <c r="K22" s="44">
        <v>41.770528504132422</v>
      </c>
      <c r="L22" s="44">
        <v>44.584445866724153</v>
      </c>
      <c r="M22" s="44">
        <v>47.638210820648354</v>
      </c>
      <c r="N22" s="44">
        <v>46.449387114281052</v>
      </c>
      <c r="O22" s="44">
        <v>43.891649032456684</v>
      </c>
      <c r="P22" s="44">
        <v>42.676295617694812</v>
      </c>
      <c r="Q22" s="44">
        <v>41.048846368184442</v>
      </c>
      <c r="R22" s="44">
        <v>40.1061919601607</v>
      </c>
      <c r="S22" s="44">
        <v>44.673641835889214</v>
      </c>
      <c r="T22" s="44">
        <v>57.113686113332456</v>
      </c>
      <c r="U22" s="44">
        <v>63.436224339549611</v>
      </c>
      <c r="V22" s="44">
        <v>75.935110804712693</v>
      </c>
      <c r="W22" s="44">
        <v>84.722560181396389</v>
      </c>
      <c r="X22" s="44">
        <v>84.787755169891099</v>
      </c>
    </row>
    <row r="23" spans="1:24" ht="15" customHeight="1" x14ac:dyDescent="0.2">
      <c r="A23" s="113"/>
      <c r="B23" s="113"/>
      <c r="C23" s="115" t="s">
        <v>108</v>
      </c>
      <c r="D23" s="115"/>
      <c r="E23" s="115"/>
      <c r="F23" s="50"/>
      <c r="G23" s="50"/>
      <c r="H23" s="50"/>
      <c r="I23" s="50"/>
      <c r="J23" s="44">
        <v>46.535688502289148</v>
      </c>
      <c r="K23" s="44">
        <v>44.402130307397705</v>
      </c>
      <c r="L23" s="44">
        <v>39.42419601135245</v>
      </c>
      <c r="M23" s="44">
        <v>38.858404605131767</v>
      </c>
      <c r="N23" s="44">
        <v>35.665134152645734</v>
      </c>
      <c r="O23" s="44">
        <v>46.931905884226104</v>
      </c>
      <c r="P23" s="44">
        <v>46.765558420193578</v>
      </c>
      <c r="Q23" s="44">
        <v>37.786673618887235</v>
      </c>
      <c r="R23" s="44">
        <v>31.513032251195767</v>
      </c>
      <c r="S23" s="44">
        <v>30.977161481136669</v>
      </c>
      <c r="T23" s="44">
        <v>32.260457329269698</v>
      </c>
      <c r="U23" s="44">
        <v>29.502234858896887</v>
      </c>
      <c r="V23" s="44">
        <v>27.009410179810523</v>
      </c>
      <c r="W23" s="44">
        <v>21.703162237754171</v>
      </c>
      <c r="X23" s="44">
        <v>19.757595309895709</v>
      </c>
    </row>
    <row r="24" spans="1:24" ht="30" customHeight="1" x14ac:dyDescent="0.2">
      <c r="A24" s="113"/>
      <c r="B24" s="113"/>
      <c r="C24" s="116" t="s">
        <v>160</v>
      </c>
      <c r="D24" s="116"/>
      <c r="E24" s="116"/>
      <c r="F24" s="50"/>
      <c r="G24" s="50"/>
      <c r="H24" s="50"/>
      <c r="I24" s="50"/>
      <c r="J24" s="44">
        <v>105.6105147461187</v>
      </c>
      <c r="K24" s="44">
        <v>104.98489651784328</v>
      </c>
      <c r="L24" s="44">
        <v>105.56745537439033</v>
      </c>
      <c r="M24" s="44">
        <v>105.34433489628238</v>
      </c>
      <c r="N24" s="44">
        <v>109.88295558039187</v>
      </c>
      <c r="O24" s="44">
        <v>109.63150237985721</v>
      </c>
      <c r="P24" s="44">
        <v>109.86304869289596</v>
      </c>
      <c r="Q24" s="44">
        <v>110.79324212562092</v>
      </c>
      <c r="R24" s="44">
        <v>115.09017864088625</v>
      </c>
      <c r="S24" s="44">
        <v>118.83637490867784</v>
      </c>
      <c r="T24" s="44">
        <v>125.25403267372752</v>
      </c>
      <c r="U24" s="44">
        <v>125.38908727643698</v>
      </c>
      <c r="V24" s="44">
        <v>128.79335977170459</v>
      </c>
      <c r="W24" s="44">
        <v>128.88965716564533</v>
      </c>
      <c r="X24" s="44">
        <v>129.49706440557702</v>
      </c>
    </row>
    <row r="25" spans="1:24" ht="15" customHeight="1" x14ac:dyDescent="0.2">
      <c r="A25" s="113"/>
      <c r="B25" s="113"/>
      <c r="C25" s="50" t="s">
        <v>24</v>
      </c>
      <c r="D25" s="50"/>
      <c r="E25" s="50"/>
      <c r="F25" s="44">
        <f>JSA!F$14</f>
        <v>256.97650675007242</v>
      </c>
      <c r="G25" s="44">
        <f>JSA!G$14</f>
        <v>466.40543640072917</v>
      </c>
      <c r="H25" s="44">
        <f>JSA!H$14</f>
        <v>440.67388659216272</v>
      </c>
      <c r="I25" s="44">
        <f>JSA!I$14</f>
        <v>406.24072677184694</v>
      </c>
      <c r="J25" s="44">
        <v>363.58454951708444</v>
      </c>
      <c r="K25" s="44">
        <v>332.57263768531038</v>
      </c>
      <c r="L25" s="44">
        <v>324.88911212016296</v>
      </c>
      <c r="M25" s="44">
        <v>303.33043616177866</v>
      </c>
      <c r="N25" s="44">
        <v>258.12245232718652</v>
      </c>
      <c r="O25" s="44">
        <v>281.65869938252456</v>
      </c>
      <c r="P25" s="44">
        <v>307.09422007137937</v>
      </c>
      <c r="Q25" s="44">
        <v>296.59374122864784</v>
      </c>
      <c r="R25" s="44">
        <v>380.5722922175936</v>
      </c>
      <c r="S25" s="44">
        <v>602.50843602692987</v>
      </c>
      <c r="T25" s="44">
        <v>566.34753050335564</v>
      </c>
      <c r="U25" s="44">
        <v>636.9910573836072</v>
      </c>
      <c r="V25" s="44">
        <v>674.18695102472543</v>
      </c>
      <c r="W25" s="44">
        <v>563.86431800984974</v>
      </c>
      <c r="X25" s="44">
        <v>365.98814824015415</v>
      </c>
    </row>
    <row r="26" spans="1:24" ht="15" customHeight="1" x14ac:dyDescent="0.2">
      <c r="A26" s="113"/>
      <c r="B26" s="113"/>
      <c r="C26" s="50" t="s">
        <v>25</v>
      </c>
      <c r="D26" s="50"/>
      <c r="E26" s="50"/>
      <c r="F26" s="44">
        <f>MA!F$14</f>
        <v>0</v>
      </c>
      <c r="G26" s="44">
        <f>MA!G$14</f>
        <v>0</v>
      </c>
      <c r="H26" s="44">
        <f>MA!H$14</f>
        <v>0</v>
      </c>
      <c r="I26" s="44">
        <f>MA!I$14</f>
        <v>0</v>
      </c>
      <c r="J26" s="44">
        <v>3.8044376042893897</v>
      </c>
      <c r="K26" s="44">
        <v>5.7624461700500751</v>
      </c>
      <c r="L26" s="44">
        <v>6.5964145556703109</v>
      </c>
      <c r="M26" s="44">
        <v>11.850707973744811</v>
      </c>
      <c r="N26" s="44">
        <v>15.710085480253603</v>
      </c>
      <c r="O26" s="44">
        <v>18.642216662636255</v>
      </c>
      <c r="P26" s="44">
        <v>17.301085558623893</v>
      </c>
      <c r="Q26" s="44">
        <v>26.24298869275167</v>
      </c>
      <c r="R26" s="44">
        <v>32.563506490282485</v>
      </c>
      <c r="S26" s="44">
        <v>36.182507598177054</v>
      </c>
      <c r="T26" s="44">
        <v>33.643332045607679</v>
      </c>
      <c r="U26" s="44">
        <v>34.052540914654287</v>
      </c>
      <c r="V26" s="44">
        <v>39.949259113222681</v>
      </c>
      <c r="W26" s="44">
        <v>40.364547389915664</v>
      </c>
      <c r="X26" s="44">
        <v>45.735501787242761</v>
      </c>
    </row>
    <row r="27" spans="1:24" ht="15" customHeight="1" x14ac:dyDescent="0.2">
      <c r="A27" s="113"/>
      <c r="B27" s="113"/>
      <c r="C27" s="50" t="s">
        <v>107</v>
      </c>
      <c r="D27" s="50"/>
      <c r="E27" s="50"/>
      <c r="F27" s="50"/>
      <c r="G27" s="50"/>
      <c r="H27" s="50"/>
      <c r="I27" s="50"/>
      <c r="J27" s="44"/>
      <c r="K27" s="44"/>
      <c r="L27" s="44"/>
      <c r="M27" s="44"/>
      <c r="N27" s="44">
        <v>49.146295116462468</v>
      </c>
      <c r="O27" s="44">
        <v>51.849322500625156</v>
      </c>
      <c r="P27" s="44">
        <v>54.774102953619654</v>
      </c>
      <c r="Q27" s="44">
        <v>57.024294443119238</v>
      </c>
      <c r="R27" s="44">
        <v>58.822787771809018</v>
      </c>
      <c r="S27" s="44">
        <v>61.150918360065972</v>
      </c>
      <c r="T27" s="44">
        <v>64.384625493751088</v>
      </c>
      <c r="U27" s="44">
        <v>65.380058024109289</v>
      </c>
      <c r="V27" s="44">
        <v>66.31685862354017</v>
      </c>
      <c r="W27" s="44">
        <v>67.843672768624955</v>
      </c>
      <c r="X27" s="44">
        <v>68.338474339672715</v>
      </c>
    </row>
    <row r="28" spans="1:24" ht="15" customHeight="1" x14ac:dyDescent="0.2">
      <c r="A28" s="113"/>
      <c r="B28" s="113"/>
      <c r="C28" s="50" t="s">
        <v>27</v>
      </c>
      <c r="D28" s="50"/>
      <c r="E28" s="50"/>
      <c r="F28" s="50"/>
      <c r="G28" s="50"/>
      <c r="H28" s="50"/>
      <c r="I28" s="50"/>
      <c r="J28" s="44"/>
      <c r="K28" s="44"/>
      <c r="L28" s="44"/>
      <c r="M28" s="44">
        <v>312.14498942323519</v>
      </c>
      <c r="N28" s="44">
        <v>788.58942632286346</v>
      </c>
      <c r="O28" s="44">
        <v>844.38889551822751</v>
      </c>
      <c r="P28" s="44">
        <v>899.74808409851562</v>
      </c>
      <c r="Q28" s="44">
        <v>965.83646380725656</v>
      </c>
      <c r="R28" s="44">
        <v>1012.5372284667339</v>
      </c>
      <c r="S28" s="44">
        <v>1067.9829161939044</v>
      </c>
      <c r="T28" s="44">
        <v>1081.3351206531006</v>
      </c>
      <c r="U28" s="44">
        <v>1055.8237365728173</v>
      </c>
      <c r="V28" s="44">
        <v>980.76289326604763</v>
      </c>
      <c r="W28" s="44">
        <v>917.39545152192011</v>
      </c>
      <c r="X28" s="44">
        <v>854.39169423811381</v>
      </c>
    </row>
    <row r="29" spans="1:24" ht="30" customHeight="1" x14ac:dyDescent="0.2">
      <c r="A29" s="113"/>
      <c r="B29" s="113"/>
      <c r="C29" s="50" t="s">
        <v>123</v>
      </c>
      <c r="D29" s="50"/>
      <c r="E29" s="50"/>
      <c r="F29" s="50"/>
      <c r="G29" s="50"/>
      <c r="H29" s="50"/>
      <c r="I29" s="50"/>
      <c r="J29" s="44"/>
      <c r="K29" s="44"/>
      <c r="L29" s="44"/>
      <c r="M29" s="44">
        <v>0</v>
      </c>
      <c r="N29" s="44">
        <v>0</v>
      </c>
      <c r="O29" s="44">
        <v>0</v>
      </c>
      <c r="P29" s="44">
        <v>0</v>
      </c>
      <c r="Q29" s="44">
        <v>0</v>
      </c>
      <c r="R29" s="44">
        <v>0</v>
      </c>
      <c r="S29" s="44">
        <v>0</v>
      </c>
      <c r="T29" s="44">
        <v>0</v>
      </c>
      <c r="U29" s="44">
        <v>0</v>
      </c>
      <c r="V29" s="44">
        <v>0</v>
      </c>
      <c r="W29" s="44">
        <v>34.010606884723103</v>
      </c>
      <c r="X29" s="44">
        <v>219.4263728511921</v>
      </c>
    </row>
    <row r="30" spans="1:24" ht="15" customHeight="1" x14ac:dyDescent="0.2">
      <c r="A30" s="113"/>
      <c r="B30" s="112"/>
      <c r="C30" s="50" t="s">
        <v>28</v>
      </c>
      <c r="D30" s="50"/>
      <c r="E30" s="50"/>
      <c r="F30" s="44">
        <f>SDA!F$14</f>
        <v>129.85215366102642</v>
      </c>
      <c r="G30" s="44">
        <f>SDA!G$14</f>
        <v>141.56532787267381</v>
      </c>
      <c r="H30" s="44">
        <f>SDA!H$14</f>
        <v>137.24200123446926</v>
      </c>
      <c r="I30" s="44">
        <f>SDA!I$14</f>
        <v>138.22242499347917</v>
      </c>
      <c r="J30" s="44">
        <v>139.69560982308366</v>
      </c>
      <c r="K30" s="44">
        <v>142.87935682795757</v>
      </c>
      <c r="L30" s="44">
        <v>132.82258822709395</v>
      </c>
      <c r="M30" s="44">
        <v>129.92041855096184</v>
      </c>
      <c r="N30" s="44">
        <v>127.1267502755264</v>
      </c>
      <c r="O30" s="44">
        <v>124.37617012510216</v>
      </c>
      <c r="P30" s="44">
        <v>124.76056906629026</v>
      </c>
      <c r="Q30" s="44">
        <v>124.1707337329433</v>
      </c>
      <c r="R30" s="44">
        <v>122.00085220119614</v>
      </c>
      <c r="S30" s="44">
        <v>124.65934659513965</v>
      </c>
      <c r="T30" s="44">
        <v>121.99444562818987</v>
      </c>
      <c r="U30" s="44">
        <v>120.94795247894587</v>
      </c>
      <c r="V30" s="44">
        <v>121.92060656730735</v>
      </c>
      <c r="W30" s="44">
        <v>118.86178237422642</v>
      </c>
      <c r="X30" s="44">
        <v>104.90732665061712</v>
      </c>
    </row>
    <row r="31" spans="1:24" ht="15" customHeight="1" x14ac:dyDescent="0.2">
      <c r="A31" s="113"/>
      <c r="B31" s="113"/>
      <c r="C31" s="115" t="s">
        <v>12</v>
      </c>
      <c r="D31" s="115"/>
      <c r="E31" s="115"/>
      <c r="F31" s="50"/>
      <c r="G31" s="50"/>
      <c r="H31" s="50"/>
      <c r="I31" s="50"/>
      <c r="J31" s="44">
        <v>115.96078767692165</v>
      </c>
      <c r="K31" s="44">
        <v>118.59596009245162</v>
      </c>
      <c r="L31" s="44">
        <v>108.81394162457337</v>
      </c>
      <c r="M31" s="44">
        <v>105.00115181348946</v>
      </c>
      <c r="N31" s="44">
        <v>108.98635396823663</v>
      </c>
      <c r="O31" s="44">
        <v>105.6839651713199</v>
      </c>
      <c r="P31" s="44">
        <v>105.05632717733829</v>
      </c>
      <c r="Q31" s="44">
        <v>95.17856769667128</v>
      </c>
      <c r="R31" s="44">
        <v>96.740751792310732</v>
      </c>
      <c r="S31" s="44">
        <v>98.319588845709148</v>
      </c>
      <c r="T31" s="44">
        <v>97.594428333887137</v>
      </c>
      <c r="U31" s="44">
        <v>96.625326272849037</v>
      </c>
      <c r="V31" s="44">
        <v>98.89652627429561</v>
      </c>
      <c r="W31" s="44">
        <v>95.208176633875155</v>
      </c>
      <c r="X31" s="44">
        <v>85.293132179469083</v>
      </c>
    </row>
    <row r="32" spans="1:24" ht="15" customHeight="1" x14ac:dyDescent="0.2">
      <c r="A32" s="113"/>
      <c r="B32" s="113"/>
      <c r="C32" s="115" t="s">
        <v>13</v>
      </c>
      <c r="D32" s="115"/>
      <c r="E32" s="115"/>
      <c r="F32" s="50"/>
      <c r="G32" s="50"/>
      <c r="H32" s="50"/>
      <c r="I32" s="50"/>
      <c r="J32" s="44">
        <v>23.734822146162013</v>
      </c>
      <c r="K32" s="44">
        <v>24.283396735505963</v>
      </c>
      <c r="L32" s="44">
        <v>24.008646602520599</v>
      </c>
      <c r="M32" s="44">
        <v>24.919266737472395</v>
      </c>
      <c r="N32" s="44">
        <v>18.14039630728977</v>
      </c>
      <c r="O32" s="44">
        <v>18.692204953782273</v>
      </c>
      <c r="P32" s="44">
        <v>19.704241888951952</v>
      </c>
      <c r="Q32" s="44">
        <v>28.992166036272017</v>
      </c>
      <c r="R32" s="44">
        <v>25.260100408885396</v>
      </c>
      <c r="S32" s="44">
        <v>26.339757749430508</v>
      </c>
      <c r="T32" s="44">
        <v>24.400017294302735</v>
      </c>
      <c r="U32" s="44">
        <v>24.322626206096846</v>
      </c>
      <c r="V32" s="44">
        <v>23.024080293011721</v>
      </c>
      <c r="W32" s="44">
        <v>23.653605740351274</v>
      </c>
      <c r="X32" s="44">
        <v>19.614194471148053</v>
      </c>
    </row>
    <row r="33" spans="1:24" ht="15" customHeight="1" x14ac:dyDescent="0.2">
      <c r="A33" s="112"/>
      <c r="B33" s="112"/>
      <c r="C33" s="117" t="s">
        <v>29</v>
      </c>
      <c r="D33" s="117"/>
      <c r="E33" s="44"/>
      <c r="F33" s="44">
        <f>SP!F$14</f>
        <v>0</v>
      </c>
      <c r="G33" s="44">
        <f>SP!G$14</f>
        <v>0</v>
      </c>
      <c r="H33" s="44">
        <f>SP!H$14</f>
        <v>0</v>
      </c>
      <c r="I33" s="44">
        <f>SP!I$14</f>
        <v>4379.0515023553999</v>
      </c>
      <c r="J33" s="44">
        <v>4484.2067500409676</v>
      </c>
      <c r="K33" s="44">
        <v>4857.8986241284738</v>
      </c>
      <c r="L33" s="44">
        <v>5087.669036931622</v>
      </c>
      <c r="M33" s="44">
        <v>5317.9194401931391</v>
      </c>
      <c r="N33" s="44">
        <v>5563.5260361198398</v>
      </c>
      <c r="O33" s="44">
        <v>5847.3315024107505</v>
      </c>
      <c r="P33" s="44">
        <v>6087.0027826395999</v>
      </c>
      <c r="Q33" s="44">
        <v>6524.6480156089146</v>
      </c>
      <c r="R33" s="44">
        <v>6960.467663625358</v>
      </c>
      <c r="S33" s="44">
        <v>7536.9825607723833</v>
      </c>
      <c r="T33" s="44">
        <v>7832.5568568573271</v>
      </c>
      <c r="U33" s="44">
        <v>8297.6642711741169</v>
      </c>
      <c r="V33" s="44">
        <v>8913.0883545359702</v>
      </c>
      <c r="W33" s="44">
        <v>9268.5282224113671</v>
      </c>
      <c r="X33" s="44">
        <v>9630.9741370477495</v>
      </c>
    </row>
    <row r="34" spans="1:24" ht="15" hidden="1" customHeight="1" x14ac:dyDescent="0.2">
      <c r="A34" s="112"/>
      <c r="B34" s="112"/>
      <c r="C34" s="118" t="s">
        <v>106</v>
      </c>
      <c r="D34" s="117"/>
      <c r="E34" s="44"/>
      <c r="F34" s="44"/>
      <c r="G34" s="44"/>
      <c r="H34" s="44"/>
      <c r="I34" s="44"/>
      <c r="J34" s="44"/>
      <c r="K34" s="44"/>
      <c r="L34" s="44"/>
      <c r="M34" s="44"/>
      <c r="N34" s="44"/>
      <c r="O34" s="44"/>
      <c r="P34" s="44"/>
      <c r="Q34" s="44"/>
      <c r="R34" s="44"/>
      <c r="S34" s="44"/>
      <c r="T34" s="44"/>
      <c r="U34" s="44"/>
      <c r="V34" s="44"/>
      <c r="W34" s="44"/>
      <c r="X34" s="44"/>
    </row>
    <row r="35" spans="1:24" ht="15" hidden="1" customHeight="1" x14ac:dyDescent="0.2">
      <c r="A35" s="112"/>
      <c r="B35" s="112"/>
      <c r="C35" s="118" t="s">
        <v>105</v>
      </c>
      <c r="D35" s="117"/>
      <c r="E35" s="44"/>
      <c r="F35" s="44"/>
      <c r="G35" s="44"/>
      <c r="H35" s="44"/>
      <c r="I35" s="44"/>
      <c r="J35" s="44"/>
      <c r="K35" s="44"/>
      <c r="L35" s="44"/>
      <c r="M35" s="44"/>
      <c r="N35" s="44"/>
      <c r="O35" s="44"/>
      <c r="P35" s="44"/>
      <c r="Q35" s="44"/>
      <c r="R35" s="44"/>
      <c r="S35" s="44"/>
      <c r="T35" s="44"/>
      <c r="U35" s="44"/>
      <c r="V35" s="44"/>
      <c r="W35" s="44"/>
      <c r="X35" s="44"/>
    </row>
    <row r="36" spans="1:24" ht="15" hidden="1" customHeight="1" x14ac:dyDescent="0.2">
      <c r="A36" s="112"/>
      <c r="B36" s="112"/>
      <c r="C36" s="118" t="s">
        <v>104</v>
      </c>
      <c r="D36" s="117"/>
      <c r="E36" s="44"/>
      <c r="F36" s="44"/>
      <c r="G36" s="44"/>
      <c r="H36" s="44"/>
      <c r="I36" s="44"/>
      <c r="J36" s="44"/>
      <c r="K36" s="44"/>
      <c r="L36" s="44"/>
      <c r="M36" s="44"/>
      <c r="N36" s="44"/>
      <c r="O36" s="44"/>
      <c r="P36" s="44"/>
      <c r="Q36" s="44"/>
      <c r="R36" s="44"/>
      <c r="S36" s="44"/>
      <c r="T36" s="44"/>
      <c r="U36" s="44"/>
      <c r="V36" s="44"/>
      <c r="W36" s="44"/>
      <c r="X36" s="44"/>
    </row>
    <row r="37" spans="1:24" ht="15" hidden="1" customHeight="1" x14ac:dyDescent="0.2">
      <c r="A37" s="112"/>
      <c r="B37" s="112"/>
      <c r="C37" s="118" t="s">
        <v>103</v>
      </c>
      <c r="D37" s="117"/>
      <c r="E37" s="44"/>
      <c r="F37" s="44"/>
      <c r="G37" s="44"/>
      <c r="H37" s="44"/>
      <c r="I37" s="44"/>
      <c r="J37" s="44"/>
      <c r="K37" s="44"/>
      <c r="L37" s="44"/>
      <c r="M37" s="44"/>
      <c r="N37" s="44"/>
      <c r="O37" s="44"/>
      <c r="P37" s="44"/>
      <c r="Q37" s="44"/>
      <c r="R37" s="44"/>
      <c r="S37" s="44"/>
      <c r="T37" s="44"/>
      <c r="U37" s="44"/>
      <c r="V37" s="44"/>
      <c r="W37" s="44"/>
      <c r="X37" s="44"/>
    </row>
    <row r="38" spans="1:24" ht="15" hidden="1" customHeight="1" x14ac:dyDescent="0.2">
      <c r="A38" s="112"/>
      <c r="B38" s="112"/>
      <c r="C38" s="118" t="s">
        <v>102</v>
      </c>
      <c r="D38" s="117"/>
      <c r="E38" s="44"/>
      <c r="F38" s="44"/>
      <c r="G38" s="44"/>
      <c r="H38" s="44"/>
      <c r="I38" s="44"/>
      <c r="J38" s="44"/>
      <c r="K38" s="44"/>
      <c r="L38" s="44"/>
      <c r="M38" s="44"/>
      <c r="N38" s="44"/>
      <c r="O38" s="44"/>
      <c r="P38" s="44"/>
      <c r="Q38" s="44"/>
      <c r="R38" s="44"/>
      <c r="S38" s="44"/>
      <c r="T38" s="44"/>
      <c r="U38" s="44"/>
      <c r="V38" s="44"/>
      <c r="W38" s="44"/>
      <c r="X38" s="44"/>
    </row>
    <row r="39" spans="1:24" ht="30" customHeight="1" x14ac:dyDescent="0.2">
      <c r="A39" s="112"/>
      <c r="B39" s="112"/>
      <c r="C39" s="117" t="s">
        <v>30</v>
      </c>
      <c r="D39" s="117"/>
      <c r="E39" s="117"/>
      <c r="F39" s="51"/>
      <c r="G39" s="51"/>
      <c r="H39" s="51"/>
      <c r="I39" s="51"/>
      <c r="J39" s="44"/>
      <c r="K39" s="44"/>
      <c r="L39" s="44"/>
      <c r="M39" s="44"/>
      <c r="N39" s="44">
        <v>152.83011218237499</v>
      </c>
      <c r="O39" s="44">
        <v>135.68765957754297</v>
      </c>
      <c r="P39" s="44">
        <v>154.54947252261152</v>
      </c>
      <c r="Q39" s="44">
        <v>185.21495799835367</v>
      </c>
      <c r="R39" s="44">
        <v>235.97022515036306</v>
      </c>
      <c r="S39" s="44">
        <v>213.09283001538026</v>
      </c>
      <c r="T39" s="44">
        <v>230.75618401793989</v>
      </c>
      <c r="U39" s="44">
        <v>227.08106634532425</v>
      </c>
      <c r="V39" s="44">
        <v>231.5037718412575</v>
      </c>
      <c r="W39" s="44">
        <v>229.43774651135797</v>
      </c>
      <c r="X39" s="44">
        <v>231.62549267726425</v>
      </c>
    </row>
    <row r="40" spans="1:24" ht="15" customHeight="1" x14ac:dyDescent="0.2">
      <c r="A40" s="112"/>
      <c r="B40" s="112"/>
      <c r="C40" s="117" t="s">
        <v>126</v>
      </c>
      <c r="D40" s="117"/>
      <c r="E40" s="117"/>
      <c r="F40" s="51"/>
      <c r="G40" s="51"/>
      <c r="H40" s="51"/>
      <c r="I40" s="51"/>
      <c r="J40" s="44"/>
      <c r="K40" s="44"/>
      <c r="L40" s="44"/>
      <c r="M40" s="44"/>
      <c r="N40" s="44"/>
      <c r="O40" s="44"/>
      <c r="P40" s="44"/>
      <c r="Q40" s="44"/>
      <c r="R40" s="44"/>
      <c r="S40" s="44"/>
      <c r="T40" s="44"/>
      <c r="U40" s="44"/>
      <c r="V40" s="44"/>
      <c r="W40" s="44">
        <v>5.3057343404288915</v>
      </c>
      <c r="X40" s="44">
        <v>49.191381298294743</v>
      </c>
    </row>
    <row r="41" spans="1:24" ht="15" customHeight="1" x14ac:dyDescent="0.2">
      <c r="A41" s="116"/>
      <c r="B41" s="116"/>
      <c r="C41" s="117" t="s">
        <v>31</v>
      </c>
      <c r="D41" s="117"/>
      <c r="E41" s="117"/>
      <c r="F41" s="50"/>
      <c r="G41" s="50"/>
      <c r="H41" s="50"/>
      <c r="I41" s="50"/>
      <c r="J41" s="44">
        <v>211.10064958796448</v>
      </c>
      <c r="K41" s="44">
        <v>202.19587968562936</v>
      </c>
      <c r="L41" s="44">
        <v>204.3194729363336</v>
      </c>
      <c r="M41" s="44">
        <v>227.70462533737214</v>
      </c>
      <c r="N41" s="44">
        <v>291.79793392595127</v>
      </c>
      <c r="O41" s="44">
        <v>363.63320376755144</v>
      </c>
      <c r="P41" s="44">
        <v>236.67293407561226</v>
      </c>
      <c r="Q41" s="44">
        <v>242.73100949926777</v>
      </c>
      <c r="R41" s="44">
        <v>314.83963754855512</v>
      </c>
      <c r="S41" s="44">
        <v>318.59380870260378</v>
      </c>
      <c r="T41" s="44">
        <v>319.17371805475733</v>
      </c>
      <c r="U41" s="44">
        <v>249.59926495199909</v>
      </c>
      <c r="V41" s="44">
        <v>247.3825532975703</v>
      </c>
      <c r="W41" s="44">
        <v>246.24506050852759</v>
      </c>
      <c r="X41" s="44">
        <v>242.78600077706125</v>
      </c>
    </row>
    <row r="42" spans="1:24" ht="30" customHeight="1" x14ac:dyDescent="0.25">
      <c r="A42" s="116"/>
      <c r="B42" s="116"/>
      <c r="C42" s="42" t="s">
        <v>101</v>
      </c>
      <c r="D42" s="42"/>
      <c r="E42" s="42"/>
      <c r="F42" s="119">
        <f>SUM(F3:F41)-SUM(F9:F11,F19:F23)</f>
        <v>6820.817905680311</v>
      </c>
      <c r="G42" s="119">
        <f>SUM(G3:G41)-SUM(G9:G11,G19:G23)</f>
        <v>6715.8616689461369</v>
      </c>
      <c r="H42" s="119">
        <f>SUM(H3:H41)-SUM(H9:H11,H19:H23)</f>
        <v>6676.7789276863205</v>
      </c>
      <c r="I42" s="119">
        <f>SUM(I3:I41)-SUM(I9:I11,I19:I23)</f>
        <v>11157.007941498174</v>
      </c>
      <c r="J42" s="119">
        <f t="shared" ref="J42:Q42" si="0">SUM(J3:J41)-SUM(J9:J11,J19:J23,J31:J32)</f>
        <v>11705.319293608474</v>
      </c>
      <c r="K42" s="119">
        <f t="shared" si="0"/>
        <v>12465.057028736988</v>
      </c>
      <c r="L42" s="119">
        <f t="shared" si="0"/>
        <v>12865.72411740493</v>
      </c>
      <c r="M42" s="119">
        <f t="shared" si="0"/>
        <v>13249.0597285975</v>
      </c>
      <c r="N42" s="119">
        <f t="shared" si="0"/>
        <v>13940.523719933561</v>
      </c>
      <c r="O42" s="119">
        <f t="shared" si="0"/>
        <v>14393.205191305429</v>
      </c>
      <c r="P42" s="119">
        <f t="shared" si="0"/>
        <v>14741.395252734501</v>
      </c>
      <c r="Q42" s="119">
        <f t="shared" si="0"/>
        <v>15584.014436930591</v>
      </c>
      <c r="R42" s="119">
        <f t="shared" ref="R42:X42" si="1">SUM(R3:R41)-SUM(R9:R11,R19:R23,R31:R32,R15:R16)</f>
        <v>16541.589412576715</v>
      </c>
      <c r="S42" s="119">
        <f t="shared" si="1"/>
        <v>18046.092349027567</v>
      </c>
      <c r="T42" s="119">
        <f t="shared" si="1"/>
        <v>18603.995930004654</v>
      </c>
      <c r="U42" s="119">
        <f t="shared" si="1"/>
        <v>19249.39817816345</v>
      </c>
      <c r="V42" s="119">
        <f t="shared" si="1"/>
        <v>20074.526713468549</v>
      </c>
      <c r="W42" s="119">
        <f t="shared" si="1"/>
        <v>19725.509256211517</v>
      </c>
      <c r="X42" s="119">
        <f t="shared" si="1"/>
        <v>20205.756021574562</v>
      </c>
    </row>
    <row r="43" spans="1:24" ht="30" customHeight="1" thickBot="1" x14ac:dyDescent="0.25">
      <c r="A43" s="120"/>
      <c r="B43" s="120"/>
      <c r="C43" s="121" t="s">
        <v>100</v>
      </c>
      <c r="D43" s="121"/>
      <c r="E43" s="121"/>
      <c r="F43" s="122">
        <v>0.95561218286758176</v>
      </c>
      <c r="G43" s="122">
        <v>0.95422937801810592</v>
      </c>
      <c r="H43" s="122">
        <v>0.95406853375282796</v>
      </c>
      <c r="I43" s="122">
        <v>0.95044993811249245</v>
      </c>
      <c r="J43" s="122">
        <v>0.96069613855583968</v>
      </c>
      <c r="K43" s="122">
        <v>0.97159677113240894</v>
      </c>
      <c r="L43" s="122">
        <v>0.98220481010648597</v>
      </c>
      <c r="M43" s="122">
        <v>0.97935820551238328</v>
      </c>
      <c r="N43" s="122">
        <v>0.99378746609980761</v>
      </c>
      <c r="O43" s="122">
        <v>0.99336860909596669</v>
      </c>
      <c r="P43" s="122">
        <v>0.9928214544825601</v>
      </c>
      <c r="Q43" s="122">
        <v>0.99316975150247533</v>
      </c>
      <c r="R43" s="122">
        <v>0.98411840246718252</v>
      </c>
      <c r="S43" s="122">
        <v>0.99232783783635392</v>
      </c>
      <c r="T43" s="122">
        <v>0.99232674108982577</v>
      </c>
      <c r="U43" s="122">
        <v>0.99450740175570096</v>
      </c>
      <c r="V43" s="122">
        <v>0.99501625584630993</v>
      </c>
      <c r="W43" s="122">
        <v>0.99630543749232425</v>
      </c>
      <c r="X43" s="122">
        <v>0.99717993055949095</v>
      </c>
    </row>
    <row r="44" spans="1:24" ht="33.75" customHeight="1" thickTop="1" x14ac:dyDescent="0.2">
      <c r="A44" s="124" t="s">
        <v>174</v>
      </c>
      <c r="B44" s="124"/>
      <c r="C44" s="124"/>
      <c r="D44" s="124"/>
      <c r="E44" s="124"/>
      <c r="F44" s="125" t="s">
        <v>66</v>
      </c>
      <c r="G44" s="125" t="s">
        <v>67</v>
      </c>
      <c r="H44" s="125" t="s">
        <v>68</v>
      </c>
      <c r="I44" s="125" t="s">
        <v>69</v>
      </c>
      <c r="J44" s="125" t="s">
        <v>70</v>
      </c>
      <c r="K44" s="125" t="s">
        <v>53</v>
      </c>
      <c r="L44" s="125" t="s">
        <v>54</v>
      </c>
      <c r="M44" s="125" t="s">
        <v>55</v>
      </c>
      <c r="N44" s="125" t="s">
        <v>57</v>
      </c>
      <c r="O44" s="125" t="s">
        <v>58</v>
      </c>
      <c r="P44" s="125" t="s">
        <v>59</v>
      </c>
      <c r="Q44" s="125" t="s">
        <v>60</v>
      </c>
      <c r="R44" s="125" t="s">
        <v>61</v>
      </c>
      <c r="S44" s="125" t="s">
        <v>62</v>
      </c>
      <c r="T44" s="125" t="s">
        <v>63</v>
      </c>
      <c r="U44" s="125" t="s">
        <v>64</v>
      </c>
      <c r="V44" s="125" t="s">
        <v>65</v>
      </c>
      <c r="W44" s="125" t="s">
        <v>0</v>
      </c>
      <c r="X44" s="125" t="s">
        <v>56</v>
      </c>
    </row>
    <row r="45" spans="1:24" ht="15" x14ac:dyDescent="0.2">
      <c r="A45" s="112"/>
      <c r="B45" s="112"/>
      <c r="C45" s="51" t="s">
        <v>6</v>
      </c>
      <c r="D45" s="51"/>
      <c r="E45" s="51"/>
      <c r="F45" s="44">
        <v>530.07400028778</v>
      </c>
      <c r="G45" s="44">
        <v>545.804905108448</v>
      </c>
      <c r="H45" s="44">
        <v>556.53059397610696</v>
      </c>
      <c r="I45" s="44">
        <v>565.85652566763224</v>
      </c>
      <c r="J45" s="44">
        <v>574.35294704399178</v>
      </c>
      <c r="K45" s="44">
        <v>591.07383267664068</v>
      </c>
      <c r="L45" s="44">
        <v>590.17152445416662</v>
      </c>
      <c r="M45" s="44">
        <v>613.99066934566372</v>
      </c>
      <c r="N45" s="44">
        <v>631.94027981803708</v>
      </c>
      <c r="O45" s="44">
        <v>659.14854494957206</v>
      </c>
      <c r="P45" s="44">
        <v>681.40622161541455</v>
      </c>
      <c r="Q45" s="44">
        <v>714.71171337769397</v>
      </c>
      <c r="R45" s="44">
        <v>741.41188798344911</v>
      </c>
      <c r="S45" s="44">
        <v>774.81746300002044</v>
      </c>
      <c r="T45" s="44">
        <v>765.89752405638376</v>
      </c>
      <c r="U45" s="44">
        <v>763.17464394330705</v>
      </c>
      <c r="V45" s="44">
        <v>767.60632170236534</v>
      </c>
      <c r="W45" s="44">
        <v>734.8843748662722</v>
      </c>
      <c r="X45" s="44">
        <v>727.79668736432325</v>
      </c>
    </row>
    <row r="46" spans="1:24" ht="15" x14ac:dyDescent="0.2">
      <c r="A46" s="112"/>
      <c r="B46" s="112"/>
      <c r="C46" s="51" t="s">
        <v>115</v>
      </c>
      <c r="D46" s="51"/>
      <c r="E46" s="51"/>
      <c r="F46" s="44" t="s">
        <v>162</v>
      </c>
      <c r="G46" s="44" t="s">
        <v>162</v>
      </c>
      <c r="H46" s="44" t="s">
        <v>162</v>
      </c>
      <c r="I46" s="44">
        <v>176.4963323515598</v>
      </c>
      <c r="J46" s="44">
        <v>170.76631668221901</v>
      </c>
      <c r="K46" s="44">
        <v>184.05086084371877</v>
      </c>
      <c r="L46" s="44">
        <v>180.42751076256991</v>
      </c>
      <c r="M46" s="44">
        <v>163.66799211044483</v>
      </c>
      <c r="N46" s="44">
        <v>144.49506984958674</v>
      </c>
      <c r="O46" s="44">
        <v>133.64524813660395</v>
      </c>
      <c r="P46" s="44">
        <v>118.36088845032212</v>
      </c>
      <c r="Q46" s="44">
        <v>105.61391938370268</v>
      </c>
      <c r="R46" s="44">
        <v>94.22838648055145</v>
      </c>
      <c r="S46" s="44">
        <v>88.309752290944886</v>
      </c>
      <c r="T46" s="44">
        <v>80.911388950847524</v>
      </c>
      <c r="U46" s="44">
        <v>77.311995742944632</v>
      </c>
      <c r="V46" s="44">
        <v>75.915781627304838</v>
      </c>
      <c r="W46" s="44">
        <v>72.418307837184202</v>
      </c>
      <c r="X46" s="44">
        <v>69.854406796176377</v>
      </c>
    </row>
    <row r="47" spans="1:24" ht="15" x14ac:dyDescent="0.2">
      <c r="A47" s="113"/>
      <c r="B47" s="113"/>
      <c r="C47" s="50" t="s">
        <v>8</v>
      </c>
      <c r="D47" s="50"/>
      <c r="E47" s="50"/>
      <c r="F47" s="50" t="s">
        <v>162</v>
      </c>
      <c r="G47" s="50" t="s">
        <v>162</v>
      </c>
      <c r="H47" s="50" t="s">
        <v>162</v>
      </c>
      <c r="I47" s="50" t="s">
        <v>162</v>
      </c>
      <c r="J47" s="44" t="s">
        <v>162</v>
      </c>
      <c r="K47" s="44">
        <v>191.07587106148858</v>
      </c>
      <c r="L47" s="44">
        <v>197.00456819030123</v>
      </c>
      <c r="M47" s="44">
        <v>202.95653211686368</v>
      </c>
      <c r="N47" s="44">
        <v>201.25133960909764</v>
      </c>
      <c r="O47" s="44">
        <v>203.06929132592344</v>
      </c>
      <c r="P47" s="44">
        <v>201.64057522578355</v>
      </c>
      <c r="Q47" s="44">
        <v>210.78799032900878</v>
      </c>
      <c r="R47" s="44">
        <v>218.05328902687739</v>
      </c>
      <c r="S47" s="44">
        <v>232.08304892856606</v>
      </c>
      <c r="T47" s="44">
        <v>235.66051130907695</v>
      </c>
      <c r="U47" s="44">
        <v>254.69500480820349</v>
      </c>
      <c r="V47" s="44">
        <v>280.45196742253199</v>
      </c>
      <c r="W47" s="44">
        <v>300.22038670944482</v>
      </c>
      <c r="X47" s="44">
        <v>331.09800000421671</v>
      </c>
    </row>
    <row r="48" spans="1:24" ht="15" x14ac:dyDescent="0.2">
      <c r="A48" s="113"/>
      <c r="B48" s="113"/>
      <c r="C48" s="50" t="s">
        <v>122</v>
      </c>
      <c r="D48" s="50"/>
      <c r="E48" s="50"/>
      <c r="F48" s="50" t="s">
        <v>162</v>
      </c>
      <c r="G48" s="50" t="s">
        <v>162</v>
      </c>
      <c r="H48" s="50" t="s">
        <v>162</v>
      </c>
      <c r="I48" s="50" t="s">
        <v>162</v>
      </c>
      <c r="J48" s="44" t="s">
        <v>162</v>
      </c>
      <c r="K48" s="44" t="s">
        <v>162</v>
      </c>
      <c r="L48" s="44" t="s">
        <v>162</v>
      </c>
      <c r="M48" s="44" t="s">
        <v>162</v>
      </c>
      <c r="N48" s="44" t="s">
        <v>162</v>
      </c>
      <c r="O48" s="44" t="s">
        <v>162</v>
      </c>
      <c r="P48" s="44" t="s">
        <v>162</v>
      </c>
      <c r="Q48" s="44" t="s">
        <v>162</v>
      </c>
      <c r="R48" s="44" t="s">
        <v>162</v>
      </c>
      <c r="S48" s="44">
        <v>38.843560664023549</v>
      </c>
      <c r="T48" s="44">
        <v>64.110614626569628</v>
      </c>
      <c r="U48" s="44">
        <v>15.304650655136729</v>
      </c>
      <c r="V48" s="44">
        <v>8.4803948648019265</v>
      </c>
      <c r="W48" s="44">
        <v>0.18277284690407805</v>
      </c>
      <c r="X48" s="44">
        <v>0.22292720000000002</v>
      </c>
    </row>
    <row r="49" spans="1:24" ht="15" x14ac:dyDescent="0.2">
      <c r="A49" s="112"/>
      <c r="B49" s="112"/>
      <c r="C49" s="51" t="s">
        <v>9</v>
      </c>
      <c r="D49" s="51"/>
      <c r="E49" s="51"/>
      <c r="F49" s="44">
        <v>522.00094154303974</v>
      </c>
      <c r="G49" s="44">
        <v>536.72067076295104</v>
      </c>
      <c r="H49" s="44">
        <v>538.01809932463243</v>
      </c>
      <c r="I49" s="44">
        <v>542.38427638332678</v>
      </c>
      <c r="J49" s="44">
        <v>533.17132865571239</v>
      </c>
      <c r="K49" s="44">
        <v>540.39420087176131</v>
      </c>
      <c r="L49" s="44">
        <v>536.10946057262311</v>
      </c>
      <c r="M49" s="44">
        <v>571.59197125296612</v>
      </c>
      <c r="N49" s="44">
        <v>595.14420823853288</v>
      </c>
      <c r="O49" s="44">
        <v>606.31148634668295</v>
      </c>
      <c r="P49" s="44">
        <v>608.70301262024952</v>
      </c>
      <c r="Q49" s="44">
        <v>603.79132335454028</v>
      </c>
      <c r="R49" s="44">
        <v>620.56019738208079</v>
      </c>
      <c r="S49" s="44">
        <v>672.7410446370626</v>
      </c>
      <c r="T49" s="44">
        <v>687.91792093292088</v>
      </c>
      <c r="U49" s="44">
        <v>678.01398983164916</v>
      </c>
      <c r="V49" s="44">
        <v>666.32179691412966</v>
      </c>
      <c r="W49" s="44" t="s">
        <v>162</v>
      </c>
      <c r="X49" s="44" t="s">
        <v>162</v>
      </c>
    </row>
    <row r="50" spans="1:24" ht="24.75" customHeight="1" x14ac:dyDescent="0.2">
      <c r="A50" s="112"/>
      <c r="B50" s="112"/>
      <c r="C50" s="51" t="s">
        <v>10</v>
      </c>
      <c r="D50" s="51"/>
      <c r="E50" s="51"/>
      <c r="F50" s="44">
        <v>1131.0926283596932</v>
      </c>
      <c r="G50" s="44">
        <v>1218.545254214838</v>
      </c>
      <c r="H50" s="44">
        <v>1270.3458313273475</v>
      </c>
      <c r="I50" s="44">
        <v>1319.4504158125528</v>
      </c>
      <c r="J50" s="44">
        <v>1368.3774124005472</v>
      </c>
      <c r="K50" s="44">
        <v>1474.0166952514287</v>
      </c>
      <c r="L50" s="44">
        <v>1508.0739492641951</v>
      </c>
      <c r="M50" s="44">
        <v>1581.7124424398601</v>
      </c>
      <c r="N50" s="44">
        <v>1625.5407094984728</v>
      </c>
      <c r="O50" s="44">
        <v>1680.6391737266651</v>
      </c>
      <c r="P50" s="44">
        <v>1734.5278224157998</v>
      </c>
      <c r="Q50" s="44">
        <v>1809.5033968269538</v>
      </c>
      <c r="R50" s="44">
        <v>1867.8093984345871</v>
      </c>
      <c r="S50" s="44">
        <v>1967.4489657054926</v>
      </c>
      <c r="T50" s="44">
        <v>1966.6336702999413</v>
      </c>
      <c r="U50" s="44">
        <v>2020.6089708390957</v>
      </c>
      <c r="V50" s="44">
        <v>2117.152455695576</v>
      </c>
      <c r="W50" s="44">
        <v>2108.5709589639891</v>
      </c>
      <c r="X50" s="44">
        <v>2086.7346632184203</v>
      </c>
    </row>
    <row r="51" spans="1:24" ht="15" x14ac:dyDescent="0.2">
      <c r="A51" s="112"/>
      <c r="B51" s="112"/>
      <c r="C51" s="114" t="s">
        <v>11</v>
      </c>
      <c r="D51" s="114"/>
      <c r="E51" s="114"/>
      <c r="F51" s="51" t="s">
        <v>162</v>
      </c>
      <c r="G51" s="51" t="s">
        <v>162</v>
      </c>
      <c r="H51" s="51" t="s">
        <v>162</v>
      </c>
      <c r="I51" s="51" t="s">
        <v>162</v>
      </c>
      <c r="J51" s="44" t="s">
        <v>162</v>
      </c>
      <c r="K51" s="44" t="s">
        <v>162</v>
      </c>
      <c r="L51" s="44">
        <v>128.02691663317367</v>
      </c>
      <c r="M51" s="44">
        <v>130.77546232685953</v>
      </c>
      <c r="N51" s="44">
        <v>134.51125600490332</v>
      </c>
      <c r="O51" s="44">
        <v>143.73954404757106</v>
      </c>
      <c r="P51" s="44">
        <v>147.51021747353505</v>
      </c>
      <c r="Q51" s="44">
        <v>153.56201784862358</v>
      </c>
      <c r="R51" s="44">
        <v>159.32946918932976</v>
      </c>
      <c r="S51" s="44">
        <v>165.81763166513105</v>
      </c>
      <c r="T51" s="44">
        <v>162.77931227895604</v>
      </c>
      <c r="U51" s="44">
        <v>170.90551732090702</v>
      </c>
      <c r="V51" s="44">
        <v>179.02642987116715</v>
      </c>
      <c r="W51" s="44">
        <v>185.24801454019777</v>
      </c>
      <c r="X51" s="44">
        <v>216.45835084368412</v>
      </c>
    </row>
    <row r="52" spans="1:24" ht="15" x14ac:dyDescent="0.2">
      <c r="A52" s="112"/>
      <c r="B52" s="112"/>
      <c r="C52" s="114" t="s">
        <v>12</v>
      </c>
      <c r="D52" s="114"/>
      <c r="E52" s="114"/>
      <c r="F52" s="51" t="s">
        <v>162</v>
      </c>
      <c r="G52" s="51" t="s">
        <v>162</v>
      </c>
      <c r="H52" s="51" t="s">
        <v>162</v>
      </c>
      <c r="I52" s="51" t="s">
        <v>162</v>
      </c>
      <c r="J52" s="44" t="s">
        <v>162</v>
      </c>
      <c r="K52" s="44" t="s">
        <v>162</v>
      </c>
      <c r="L52" s="44">
        <v>868.66863807419077</v>
      </c>
      <c r="M52" s="44">
        <v>902.75324178124208</v>
      </c>
      <c r="N52" s="44">
        <v>916.89143652171788</v>
      </c>
      <c r="O52" s="44">
        <v>936.21502262223862</v>
      </c>
      <c r="P52" s="44">
        <v>956.9773849208209</v>
      </c>
      <c r="Q52" s="44">
        <v>987.1576404316985</v>
      </c>
      <c r="R52" s="44">
        <v>1008.6779642221464</v>
      </c>
      <c r="S52" s="44">
        <v>1054.0831719068501</v>
      </c>
      <c r="T52" s="44">
        <v>1043.0295949382671</v>
      </c>
      <c r="U52" s="44">
        <v>1080.3271622335901</v>
      </c>
      <c r="V52" s="44">
        <v>1139.1274495583946</v>
      </c>
      <c r="W52" s="44">
        <v>1119.7759666590418</v>
      </c>
      <c r="X52" s="44">
        <v>1039.9567522003724</v>
      </c>
    </row>
    <row r="53" spans="1:24" ht="15" x14ac:dyDescent="0.2">
      <c r="A53" s="112"/>
      <c r="B53" s="112"/>
      <c r="C53" s="114" t="s">
        <v>13</v>
      </c>
      <c r="D53" s="114"/>
      <c r="E53" s="114"/>
      <c r="F53" s="51" t="s">
        <v>162</v>
      </c>
      <c r="G53" s="51" t="s">
        <v>162</v>
      </c>
      <c r="H53" s="51" t="s">
        <v>162</v>
      </c>
      <c r="I53" s="51" t="s">
        <v>162</v>
      </c>
      <c r="J53" s="44" t="s">
        <v>162</v>
      </c>
      <c r="K53" s="44" t="s">
        <v>162</v>
      </c>
      <c r="L53" s="44">
        <v>511.37839455683041</v>
      </c>
      <c r="M53" s="44">
        <v>548.1837383317586</v>
      </c>
      <c r="N53" s="44">
        <v>574.1380169718517</v>
      </c>
      <c r="O53" s="44">
        <v>600.68460705685538</v>
      </c>
      <c r="P53" s="44">
        <v>630.04022002144438</v>
      </c>
      <c r="Q53" s="44">
        <v>668.78373854663198</v>
      </c>
      <c r="R53" s="44">
        <v>699.80196502311117</v>
      </c>
      <c r="S53" s="44">
        <v>747.54816213351125</v>
      </c>
      <c r="T53" s="44">
        <v>760.82476308271805</v>
      </c>
      <c r="U53" s="44">
        <v>769.37629128459844</v>
      </c>
      <c r="V53" s="44">
        <v>798.9985762660142</v>
      </c>
      <c r="W53" s="44">
        <v>803.54697776474927</v>
      </c>
      <c r="X53" s="44">
        <v>830.31956017436369</v>
      </c>
    </row>
    <row r="54" spans="1:24" ht="15" x14ac:dyDescent="0.2">
      <c r="A54" s="112"/>
      <c r="B54" s="112"/>
      <c r="C54" s="51" t="s">
        <v>14</v>
      </c>
      <c r="D54" s="114"/>
      <c r="E54" s="114"/>
      <c r="F54" s="51" t="s">
        <v>162</v>
      </c>
      <c r="G54" s="51" t="s">
        <v>162</v>
      </c>
      <c r="H54" s="51" t="s">
        <v>162</v>
      </c>
      <c r="I54" s="51" t="s">
        <v>162</v>
      </c>
      <c r="J54" s="44" t="s">
        <v>162</v>
      </c>
      <c r="K54" s="44" t="s">
        <v>162</v>
      </c>
      <c r="L54" s="44">
        <v>1.6316386838136065</v>
      </c>
      <c r="M54" s="44">
        <v>1.8233859463699904</v>
      </c>
      <c r="N54" s="44">
        <v>2.1158028921599441</v>
      </c>
      <c r="O54" s="44">
        <v>2.3320668419443593</v>
      </c>
      <c r="P54" s="44">
        <v>2.6371435856986376</v>
      </c>
      <c r="Q54" s="44">
        <v>2.6455994910352807</v>
      </c>
      <c r="R54" s="44">
        <v>2.6198419176258181</v>
      </c>
      <c r="S54" s="44">
        <v>2.293276930184466</v>
      </c>
      <c r="T54" s="44">
        <v>2.2026868999325671</v>
      </c>
      <c r="U54" s="44">
        <v>2.2263363547461066</v>
      </c>
      <c r="V54" s="44">
        <v>5.3946358217604571</v>
      </c>
      <c r="W54" s="44">
        <v>18.225853791089566</v>
      </c>
      <c r="X54" s="44">
        <v>18.164254100000001</v>
      </c>
    </row>
    <row r="55" spans="1:24" ht="30.75" customHeight="1" x14ac:dyDescent="0.2">
      <c r="A55" s="112"/>
      <c r="B55" s="112"/>
      <c r="C55" s="51" t="s">
        <v>114</v>
      </c>
      <c r="D55" s="51"/>
      <c r="E55" s="51"/>
      <c r="F55" s="51" t="s">
        <v>162</v>
      </c>
      <c r="G55" s="51" t="s">
        <v>162</v>
      </c>
      <c r="H55" s="51" t="s">
        <v>162</v>
      </c>
      <c r="I55" s="51" t="s">
        <v>162</v>
      </c>
      <c r="J55" s="44" t="s">
        <v>162</v>
      </c>
      <c r="K55" s="44" t="s">
        <v>162</v>
      </c>
      <c r="L55" s="44" t="s">
        <v>162</v>
      </c>
      <c r="M55" s="44" t="s">
        <v>162</v>
      </c>
      <c r="N55" s="44" t="s">
        <v>162</v>
      </c>
      <c r="O55" s="44" t="s">
        <v>162</v>
      </c>
      <c r="P55" s="44" t="s">
        <v>162</v>
      </c>
      <c r="Q55" s="44" t="s">
        <v>162</v>
      </c>
      <c r="R55" s="44">
        <v>21.049710997922428</v>
      </c>
      <c r="S55" s="44">
        <v>206.78823425367386</v>
      </c>
      <c r="T55" s="44">
        <v>361.5309162058229</v>
      </c>
      <c r="U55" s="44">
        <v>571.19315276865507</v>
      </c>
      <c r="V55" s="44">
        <v>1105.9298796344374</v>
      </c>
      <c r="W55" s="44">
        <v>1671.6202254090117</v>
      </c>
      <c r="X55" s="44">
        <v>1992.6281499070265</v>
      </c>
    </row>
    <row r="56" spans="1:24" ht="15" x14ac:dyDescent="0.2">
      <c r="A56" s="112"/>
      <c r="B56" s="112"/>
      <c r="C56" s="112" t="s">
        <v>16</v>
      </c>
      <c r="D56" s="112"/>
      <c r="E56" s="112"/>
      <c r="F56" s="44">
        <v>2127.1971004434358</v>
      </c>
      <c r="G56" s="44">
        <v>2082.4117692764194</v>
      </c>
      <c r="H56" s="44">
        <v>2043.5940239513279</v>
      </c>
      <c r="I56" s="44">
        <v>2035.6679390405552</v>
      </c>
      <c r="J56" s="44">
        <v>1993.9846991756724</v>
      </c>
      <c r="K56" s="44">
        <v>2028.7169251127041</v>
      </c>
      <c r="L56" s="44">
        <v>2115.0000665502371</v>
      </c>
      <c r="M56" s="44">
        <v>1942.2995675626617</v>
      </c>
      <c r="N56" s="44">
        <v>1916.0576933867992</v>
      </c>
      <c r="O56" s="44">
        <v>1920.608439975543</v>
      </c>
      <c r="P56" s="44">
        <v>1964.3942835746261</v>
      </c>
      <c r="Q56" s="44">
        <v>2027.2564183111626</v>
      </c>
      <c r="R56" s="44">
        <v>2158.2608181110359</v>
      </c>
      <c r="S56" s="44">
        <v>2450.3780112747631</v>
      </c>
      <c r="T56" s="44">
        <v>2564.1202457747759</v>
      </c>
      <c r="U56" s="44">
        <v>2697.6335365671566</v>
      </c>
      <c r="V56" s="44">
        <v>2773.9312490220836</v>
      </c>
      <c r="W56" s="44">
        <v>2757.234050868939</v>
      </c>
      <c r="X56" s="44">
        <v>2710.75348037</v>
      </c>
    </row>
    <row r="57" spans="1:24" ht="15" x14ac:dyDescent="0.2">
      <c r="A57" s="112"/>
      <c r="B57" s="112"/>
      <c r="C57" s="114" t="s">
        <v>113</v>
      </c>
      <c r="D57" s="112"/>
      <c r="E57" s="112"/>
      <c r="F57" s="44" t="s">
        <v>162</v>
      </c>
      <c r="G57" s="44" t="s">
        <v>162</v>
      </c>
      <c r="H57" s="44" t="s">
        <v>162</v>
      </c>
      <c r="I57" s="44" t="s">
        <v>162</v>
      </c>
      <c r="J57" s="44" t="s">
        <v>162</v>
      </c>
      <c r="K57" s="44" t="s">
        <v>162</v>
      </c>
      <c r="L57" s="44" t="s">
        <v>162</v>
      </c>
      <c r="M57" s="44" t="s">
        <v>162</v>
      </c>
      <c r="N57" s="44" t="s">
        <v>162</v>
      </c>
      <c r="O57" s="44" t="s">
        <v>162</v>
      </c>
      <c r="P57" s="44" t="s">
        <v>162</v>
      </c>
      <c r="Q57" s="44" t="s">
        <v>162</v>
      </c>
      <c r="R57" s="44">
        <v>1424.6561154366959</v>
      </c>
      <c r="S57" s="44">
        <v>1707.1382422809122</v>
      </c>
      <c r="T57" s="44">
        <v>1807.9673261262803</v>
      </c>
      <c r="U57" s="44">
        <v>1917.9469019653204</v>
      </c>
      <c r="V57" s="44">
        <v>1988.3924558436988</v>
      </c>
      <c r="W57" s="44">
        <v>1968.3779676860056</v>
      </c>
      <c r="X57" s="44">
        <v>1933.8818349000001</v>
      </c>
    </row>
    <row r="58" spans="1:24" ht="15" x14ac:dyDescent="0.2">
      <c r="A58" s="112"/>
      <c r="B58" s="112"/>
      <c r="C58" s="114" t="s">
        <v>112</v>
      </c>
      <c r="D58" s="112"/>
      <c r="E58" s="112"/>
      <c r="F58" s="44" t="s">
        <v>162</v>
      </c>
      <c r="G58" s="44" t="s">
        <v>162</v>
      </c>
      <c r="H58" s="44" t="s">
        <v>162</v>
      </c>
      <c r="I58" s="44" t="s">
        <v>162</v>
      </c>
      <c r="J58" s="44" t="s">
        <v>162</v>
      </c>
      <c r="K58" s="44" t="s">
        <v>162</v>
      </c>
      <c r="L58" s="44" t="s">
        <v>162</v>
      </c>
      <c r="M58" s="44" t="s">
        <v>162</v>
      </c>
      <c r="N58" s="44" t="s">
        <v>162</v>
      </c>
      <c r="O58" s="44" t="s">
        <v>162</v>
      </c>
      <c r="P58" s="44" t="s">
        <v>162</v>
      </c>
      <c r="Q58" s="44" t="s">
        <v>162</v>
      </c>
      <c r="R58" s="44">
        <v>733.60469697585188</v>
      </c>
      <c r="S58" s="44">
        <v>743.23976899385116</v>
      </c>
      <c r="T58" s="44">
        <v>756.15291964849553</v>
      </c>
      <c r="U58" s="44">
        <v>779.68663353978491</v>
      </c>
      <c r="V58" s="44">
        <v>785.53879317838437</v>
      </c>
      <c r="W58" s="44">
        <v>788.8560831829335</v>
      </c>
      <c r="X58" s="44">
        <v>776.87164546999998</v>
      </c>
    </row>
    <row r="59" spans="1:24" ht="15" x14ac:dyDescent="0.2">
      <c r="A59" s="112"/>
      <c r="B59" s="112"/>
      <c r="C59" s="112" t="s">
        <v>17</v>
      </c>
      <c r="D59" s="112"/>
      <c r="E59" s="112"/>
      <c r="F59" s="44">
        <v>2047.8791661834821</v>
      </c>
      <c r="G59" s="44">
        <v>1936.4837912100129</v>
      </c>
      <c r="H59" s="44">
        <v>1845.0046777227806</v>
      </c>
      <c r="I59" s="44">
        <v>1678.4350280650758</v>
      </c>
      <c r="J59" s="44">
        <v>1593.0469432779712</v>
      </c>
      <c r="K59" s="44">
        <v>1544.2440213104794</v>
      </c>
      <c r="L59" s="44">
        <v>1483.0654751633992</v>
      </c>
      <c r="M59" s="44">
        <v>1432.4991066582841</v>
      </c>
      <c r="N59" s="44">
        <v>1363.1668092910704</v>
      </c>
      <c r="O59" s="44">
        <v>1310.2239348239816</v>
      </c>
      <c r="P59" s="44">
        <v>1247.7822849289644</v>
      </c>
      <c r="Q59" s="44">
        <v>1217.4627825132161</v>
      </c>
      <c r="R59" s="44">
        <v>1154.1077121015724</v>
      </c>
      <c r="S59" s="44">
        <v>1052.9217168910404</v>
      </c>
      <c r="T59" s="44">
        <v>927.15545792762805</v>
      </c>
      <c r="U59" s="44">
        <v>800.41295669697752</v>
      </c>
      <c r="V59" s="44">
        <v>491.33684409217733</v>
      </c>
      <c r="W59" s="44">
        <v>140.94133274578749</v>
      </c>
      <c r="X59" s="44">
        <v>10.569301800538016</v>
      </c>
    </row>
    <row r="60" spans="1:24" ht="27" customHeight="1" x14ac:dyDescent="0.2">
      <c r="A60" s="113"/>
      <c r="B60" s="112"/>
      <c r="C60" s="50" t="s">
        <v>18</v>
      </c>
      <c r="D60" s="50"/>
      <c r="E60" s="50"/>
      <c r="F60" s="44">
        <v>3215.1575652684937</v>
      </c>
      <c r="G60" s="44">
        <v>2609.3109173426556</v>
      </c>
      <c r="H60" s="44">
        <v>2523.2246442356568</v>
      </c>
      <c r="I60" s="44">
        <v>2559.5765652152863</v>
      </c>
      <c r="J60" s="44">
        <v>2673.0189650706998</v>
      </c>
      <c r="K60" s="44">
        <v>2798.1070502599437</v>
      </c>
      <c r="L60" s="44">
        <v>2747.7529760978573</v>
      </c>
      <c r="M60" s="44">
        <v>2448.4360738067485</v>
      </c>
      <c r="N60" s="44">
        <v>1879.0295419543988</v>
      </c>
      <c r="O60" s="44">
        <v>1655.4263741548511</v>
      </c>
      <c r="P60" s="44">
        <v>1556.9460466881822</v>
      </c>
      <c r="Q60" s="44">
        <v>1545.6665090346071</v>
      </c>
      <c r="R60" s="44">
        <v>1451.6350370368532</v>
      </c>
      <c r="S60" s="44">
        <v>1363.5291161743521</v>
      </c>
      <c r="T60" s="44">
        <v>1239.3984519696849</v>
      </c>
      <c r="U60" s="44">
        <v>1079.3863118314075</v>
      </c>
      <c r="V60" s="44">
        <v>769.84629379338696</v>
      </c>
      <c r="W60" s="44">
        <v>495.55175612662106</v>
      </c>
      <c r="X60" s="44">
        <v>397.70150077353657</v>
      </c>
    </row>
    <row r="61" spans="1:24" ht="15" x14ac:dyDescent="0.2">
      <c r="A61" s="113"/>
      <c r="B61" s="113"/>
      <c r="C61" s="115" t="s">
        <v>52</v>
      </c>
      <c r="D61" s="115"/>
      <c r="E61" s="115"/>
      <c r="F61" s="44">
        <v>823.52894044417928</v>
      </c>
      <c r="G61" s="44">
        <v>796.78634715325495</v>
      </c>
      <c r="H61" s="44">
        <v>740.20528235895324</v>
      </c>
      <c r="I61" s="44">
        <v>752.77574378470695</v>
      </c>
      <c r="J61" s="44">
        <v>756.07014005098915</v>
      </c>
      <c r="K61" s="44">
        <v>810.52553369010718</v>
      </c>
      <c r="L61" s="44">
        <v>779.97804971729431</v>
      </c>
      <c r="M61" s="44">
        <v>419.99160408141671</v>
      </c>
      <c r="N61" s="44" t="s">
        <v>162</v>
      </c>
      <c r="O61" s="44" t="s">
        <v>162</v>
      </c>
      <c r="P61" s="44" t="s">
        <v>162</v>
      </c>
      <c r="Q61" s="44" t="s">
        <v>162</v>
      </c>
      <c r="R61" s="44" t="s">
        <v>162</v>
      </c>
      <c r="S61" s="44" t="s">
        <v>162</v>
      </c>
      <c r="T61" s="44" t="s">
        <v>162</v>
      </c>
      <c r="U61" s="44" t="s">
        <v>162</v>
      </c>
      <c r="V61" s="44" t="s">
        <v>162</v>
      </c>
      <c r="W61" s="44" t="s">
        <v>162</v>
      </c>
      <c r="X61" s="44" t="s">
        <v>162</v>
      </c>
    </row>
    <row r="62" spans="1:24" ht="15" x14ac:dyDescent="0.2">
      <c r="A62" s="113"/>
      <c r="B62" s="113"/>
      <c r="C62" s="115" t="s">
        <v>111</v>
      </c>
      <c r="D62" s="115"/>
      <c r="E62" s="115"/>
      <c r="F62" s="50" t="s">
        <v>162</v>
      </c>
      <c r="G62" s="50" t="s">
        <v>162</v>
      </c>
      <c r="H62" s="50" t="s">
        <v>162</v>
      </c>
      <c r="I62" s="50" t="s">
        <v>162</v>
      </c>
      <c r="J62" s="44">
        <v>942.15334425197909</v>
      </c>
      <c r="K62" s="44">
        <v>995.78284565988849</v>
      </c>
      <c r="L62" s="44">
        <v>984.53662054400866</v>
      </c>
      <c r="M62" s="44">
        <v>1028.6387997192171</v>
      </c>
      <c r="N62" s="44">
        <v>994.27873133020717</v>
      </c>
      <c r="O62" s="44">
        <v>894.60766084739817</v>
      </c>
      <c r="P62" s="44">
        <v>874.49393598418351</v>
      </c>
      <c r="Q62" s="44">
        <v>928.68880205826736</v>
      </c>
      <c r="R62" s="44">
        <v>904.52023559095039</v>
      </c>
      <c r="S62" s="44">
        <v>859.82103787878361</v>
      </c>
      <c r="T62" s="44">
        <v>773.98338174125331</v>
      </c>
      <c r="U62" s="44">
        <v>662.80690862816243</v>
      </c>
      <c r="V62" s="44">
        <v>371.61335662062277</v>
      </c>
      <c r="W62" s="44">
        <v>132.61415136941793</v>
      </c>
      <c r="X62" s="44">
        <v>52.010739057447687</v>
      </c>
    </row>
    <row r="63" spans="1:24" ht="15" x14ac:dyDescent="0.2">
      <c r="A63" s="113"/>
      <c r="B63" s="113"/>
      <c r="C63" s="115" t="s">
        <v>110</v>
      </c>
      <c r="D63" s="115"/>
      <c r="E63" s="115"/>
      <c r="F63" s="50" t="s">
        <v>162</v>
      </c>
      <c r="G63" s="50" t="s">
        <v>162</v>
      </c>
      <c r="H63" s="50" t="s">
        <v>162</v>
      </c>
      <c r="I63" s="50" t="s">
        <v>162</v>
      </c>
      <c r="J63" s="44">
        <v>864.37762982972163</v>
      </c>
      <c r="K63" s="44">
        <v>873.61608251218911</v>
      </c>
      <c r="L63" s="44">
        <v>870.97780955852875</v>
      </c>
      <c r="M63" s="44">
        <v>886.52707976475642</v>
      </c>
      <c r="N63" s="44">
        <v>780.49871896253728</v>
      </c>
      <c r="O63" s="44">
        <v>648.64287660204241</v>
      </c>
      <c r="P63" s="44">
        <v>574.89868587988792</v>
      </c>
      <c r="Q63" s="44">
        <v>524.87374493244999</v>
      </c>
      <c r="R63" s="44">
        <v>465.49054455866496</v>
      </c>
      <c r="S63" s="44">
        <v>419.66180078218082</v>
      </c>
      <c r="T63" s="44">
        <v>368.79644298253038</v>
      </c>
      <c r="U63" s="44">
        <v>317.87400799358875</v>
      </c>
      <c r="V63" s="44">
        <v>290.6373018949443</v>
      </c>
      <c r="W63" s="44">
        <v>253.9501373111523</v>
      </c>
      <c r="X63" s="44">
        <v>240.09995773150416</v>
      </c>
    </row>
    <row r="64" spans="1:24" ht="15" x14ac:dyDescent="0.2">
      <c r="A64" s="113"/>
      <c r="B64" s="113"/>
      <c r="C64" s="115" t="s">
        <v>109</v>
      </c>
      <c r="D64" s="115"/>
      <c r="E64" s="115"/>
      <c r="F64" s="50" t="s">
        <v>162</v>
      </c>
      <c r="G64" s="50" t="s">
        <v>162</v>
      </c>
      <c r="H64" s="50" t="s">
        <v>162</v>
      </c>
      <c r="I64" s="50" t="s">
        <v>162</v>
      </c>
      <c r="J64" s="44">
        <v>45.628143467630608</v>
      </c>
      <c r="K64" s="44">
        <v>57.286722325204686</v>
      </c>
      <c r="L64" s="44">
        <v>59.578061344488638</v>
      </c>
      <c r="M64" s="44">
        <v>62.388445337657501</v>
      </c>
      <c r="N64" s="44">
        <v>58.97185647986106</v>
      </c>
      <c r="O64" s="44">
        <v>54.210413357115556</v>
      </c>
      <c r="P64" s="44">
        <v>51.318052402457084</v>
      </c>
      <c r="Q64" s="44">
        <v>47.957588006785755</v>
      </c>
      <c r="R64" s="44">
        <v>45.708930128370916</v>
      </c>
      <c r="S64" s="44">
        <v>49.631373820822681</v>
      </c>
      <c r="T64" s="44">
        <v>61.743203757442473</v>
      </c>
      <c r="U64" s="44">
        <v>67.372513468012386</v>
      </c>
      <c r="V64" s="44">
        <v>79.36591873746282</v>
      </c>
      <c r="W64" s="44">
        <v>86.761894209650947</v>
      </c>
      <c r="X64" s="44">
        <v>85.635632721590014</v>
      </c>
    </row>
    <row r="65" spans="1:24" ht="15" x14ac:dyDescent="0.2">
      <c r="A65" s="113"/>
      <c r="B65" s="113"/>
      <c r="C65" s="115" t="s">
        <v>108</v>
      </c>
      <c r="D65" s="115"/>
      <c r="E65" s="115"/>
      <c r="F65" s="50" t="s">
        <v>162</v>
      </c>
      <c r="G65" s="50" t="s">
        <v>162</v>
      </c>
      <c r="H65" s="50" t="s">
        <v>162</v>
      </c>
      <c r="I65" s="50" t="s">
        <v>162</v>
      </c>
      <c r="J65" s="44">
        <v>64.789707470379412</v>
      </c>
      <c r="K65" s="44">
        <v>60.895866072554014</v>
      </c>
      <c r="L65" s="44">
        <v>52.68243493353706</v>
      </c>
      <c r="M65" s="44">
        <v>50.890144903700794</v>
      </c>
      <c r="N65" s="44">
        <v>45.280235181793515</v>
      </c>
      <c r="O65" s="44">
        <v>57.965423348295154</v>
      </c>
      <c r="P65" s="44">
        <v>56.235372421653857</v>
      </c>
      <c r="Q65" s="44">
        <v>44.146374037103655</v>
      </c>
      <c r="R65" s="44">
        <v>35.915326758866762</v>
      </c>
      <c r="S65" s="44">
        <v>34.414903692565296</v>
      </c>
      <c r="T65" s="44">
        <v>34.875423488458793</v>
      </c>
      <c r="U65" s="44">
        <v>31.332881741643817</v>
      </c>
      <c r="V65" s="44">
        <v>28.229716540357046</v>
      </c>
      <c r="W65" s="44">
        <v>22.225573236399846</v>
      </c>
      <c r="X65" s="44">
        <v>19.955171262994668</v>
      </c>
    </row>
    <row r="66" spans="1:24" ht="30" customHeight="1" x14ac:dyDescent="0.2">
      <c r="A66" s="113"/>
      <c r="B66" s="113"/>
      <c r="C66" s="116" t="s">
        <v>23</v>
      </c>
      <c r="D66" s="116"/>
      <c r="E66" s="116"/>
      <c r="F66" s="50" t="s">
        <v>162</v>
      </c>
      <c r="G66" s="50" t="s">
        <v>162</v>
      </c>
      <c r="H66" s="50" t="s">
        <v>162</v>
      </c>
      <c r="I66" s="50" t="s">
        <v>162</v>
      </c>
      <c r="J66" s="44">
        <v>147.03713593623164</v>
      </c>
      <c r="K66" s="44">
        <v>143.98287095081974</v>
      </c>
      <c r="L66" s="44">
        <v>141.06947411835392</v>
      </c>
      <c r="M66" s="44">
        <v>137.96213514509046</v>
      </c>
      <c r="N66" s="44">
        <v>139.50672524756553</v>
      </c>
      <c r="O66" s="44">
        <v>135.40546304329658</v>
      </c>
      <c r="P66" s="44">
        <v>132.10981900636358</v>
      </c>
      <c r="Q66" s="44">
        <v>129.44034071356521</v>
      </c>
      <c r="R66" s="44">
        <v>131.16799867670403</v>
      </c>
      <c r="S66" s="44">
        <v>132.02444001030085</v>
      </c>
      <c r="T66" s="44">
        <v>135.40686632393718</v>
      </c>
      <c r="U66" s="44">
        <v>133.16962128855334</v>
      </c>
      <c r="V66" s="44">
        <v>134.61234489871228</v>
      </c>
      <c r="W66" s="44">
        <v>131.99212554225232</v>
      </c>
      <c r="X66" s="44">
        <v>130.7920350496328</v>
      </c>
    </row>
    <row r="67" spans="1:24" ht="15" x14ac:dyDescent="0.2">
      <c r="A67" s="113"/>
      <c r="B67" s="113"/>
      <c r="C67" s="50" t="s">
        <v>24</v>
      </c>
      <c r="D67" s="50"/>
      <c r="E67" s="50"/>
      <c r="F67" s="44">
        <v>382.3660805515301</v>
      </c>
      <c r="G67" s="44">
        <v>681.84968339157354</v>
      </c>
      <c r="H67" s="44">
        <v>634.16252344990937</v>
      </c>
      <c r="I67" s="44">
        <v>578.57625083135747</v>
      </c>
      <c r="J67" s="44">
        <v>506.20367640639518</v>
      </c>
      <c r="K67" s="44">
        <v>456.11097178611078</v>
      </c>
      <c r="L67" s="44">
        <v>434.14834648641823</v>
      </c>
      <c r="M67" s="44">
        <v>397.25073653531007</v>
      </c>
      <c r="N67" s="44">
        <v>327.71067948469374</v>
      </c>
      <c r="O67" s="44">
        <v>347.8756177026595</v>
      </c>
      <c r="P67" s="44">
        <v>369.2794102677554</v>
      </c>
      <c r="Q67" s="44">
        <v>346.51206320524506</v>
      </c>
      <c r="R67" s="44">
        <v>433.73732243259934</v>
      </c>
      <c r="S67" s="44">
        <v>669.3728155967915</v>
      </c>
      <c r="T67" s="44">
        <v>612.25449367783312</v>
      </c>
      <c r="U67" s="44">
        <v>676.51706953537177</v>
      </c>
      <c r="V67" s="44">
        <v>704.64724686442946</v>
      </c>
      <c r="W67" s="44">
        <v>577.4369448116604</v>
      </c>
      <c r="X67" s="44">
        <v>369.64802972255569</v>
      </c>
    </row>
    <row r="68" spans="1:24" ht="15" x14ac:dyDescent="0.2">
      <c r="A68" s="113"/>
      <c r="B68" s="113"/>
      <c r="C68" s="50" t="s">
        <v>25</v>
      </c>
      <c r="D68" s="50"/>
      <c r="E68" s="50"/>
      <c r="F68" s="44" t="s">
        <v>162</v>
      </c>
      <c r="G68" s="44" t="s">
        <v>162</v>
      </c>
      <c r="H68" s="44" t="s">
        <v>162</v>
      </c>
      <c r="I68" s="44" t="s">
        <v>162</v>
      </c>
      <c r="J68" s="44">
        <v>5.2967605595669989</v>
      </c>
      <c r="K68" s="44">
        <v>7.9029800550629723</v>
      </c>
      <c r="L68" s="44">
        <v>8.8147689942407119</v>
      </c>
      <c r="M68" s="44">
        <v>15.520046489908404</v>
      </c>
      <c r="N68" s="44">
        <v>19.945427997757648</v>
      </c>
      <c r="O68" s="44">
        <v>23.024932839208336</v>
      </c>
      <c r="P68" s="44">
        <v>20.804477109974915</v>
      </c>
      <c r="Q68" s="44">
        <v>30.659824846361118</v>
      </c>
      <c r="R68" s="44">
        <v>37.112549712463675</v>
      </c>
      <c r="S68" s="44">
        <v>40.197921785217218</v>
      </c>
      <c r="T68" s="44">
        <v>36.370391178207321</v>
      </c>
      <c r="U68" s="44">
        <v>36.165539410299608</v>
      </c>
      <c r="V68" s="44">
        <v>41.754198009349615</v>
      </c>
      <c r="W68" s="44">
        <v>41.336151586614903</v>
      </c>
      <c r="X68" s="44">
        <v>46.192856805115191</v>
      </c>
    </row>
    <row r="69" spans="1:24" ht="15" x14ac:dyDescent="0.2">
      <c r="A69" s="113"/>
      <c r="B69" s="113"/>
      <c r="C69" s="50" t="s">
        <v>107</v>
      </c>
      <c r="D69" s="50"/>
      <c r="E69" s="50"/>
      <c r="F69" s="50" t="s">
        <v>162</v>
      </c>
      <c r="G69" s="50" t="s">
        <v>162</v>
      </c>
      <c r="H69" s="50" t="s">
        <v>162</v>
      </c>
      <c r="I69" s="50" t="s">
        <v>162</v>
      </c>
      <c r="J69" s="44" t="s">
        <v>162</v>
      </c>
      <c r="K69" s="44" t="s">
        <v>162</v>
      </c>
      <c r="L69" s="44" t="s">
        <v>162</v>
      </c>
      <c r="M69" s="44" t="s">
        <v>162</v>
      </c>
      <c r="N69" s="44">
        <v>62.395834308733924</v>
      </c>
      <c r="O69" s="44">
        <v>64.038906420827146</v>
      </c>
      <c r="P69" s="44">
        <v>65.865610990517965</v>
      </c>
      <c r="Q69" s="44">
        <v>66.621789921978518</v>
      </c>
      <c r="R69" s="44">
        <v>67.040189177981389</v>
      </c>
      <c r="S69" s="44">
        <v>67.937243615917353</v>
      </c>
      <c r="T69" s="44">
        <v>69.603510493421169</v>
      </c>
      <c r="U69" s="44">
        <v>69.436964220812399</v>
      </c>
      <c r="V69" s="44">
        <v>69.31310637019638</v>
      </c>
      <c r="W69" s="44">
        <v>69.476719623944192</v>
      </c>
      <c r="X69" s="44">
        <v>69.021859083069444</v>
      </c>
    </row>
    <row r="70" spans="1:24" ht="15" x14ac:dyDescent="0.2">
      <c r="A70" s="113"/>
      <c r="B70" s="113"/>
      <c r="C70" s="50" t="s">
        <v>27</v>
      </c>
      <c r="D70" s="50"/>
      <c r="E70" s="50"/>
      <c r="F70" s="50" t="s">
        <v>162</v>
      </c>
      <c r="G70" s="50" t="s">
        <v>162</v>
      </c>
      <c r="H70" s="50" t="s">
        <v>162</v>
      </c>
      <c r="I70" s="50" t="s">
        <v>162</v>
      </c>
      <c r="J70" s="44" t="s">
        <v>162</v>
      </c>
      <c r="K70" s="44" t="s">
        <v>162</v>
      </c>
      <c r="L70" s="44" t="s">
        <v>162</v>
      </c>
      <c r="M70" s="44">
        <v>408.7945427542013</v>
      </c>
      <c r="N70" s="44">
        <v>1001.1882903046927</v>
      </c>
      <c r="O70" s="44">
        <v>1042.9016013126379</v>
      </c>
      <c r="P70" s="44">
        <v>1081.9430004518297</v>
      </c>
      <c r="Q70" s="44">
        <v>1128.3919357378013</v>
      </c>
      <c r="R70" s="44">
        <v>1153.9862342037929</v>
      </c>
      <c r="S70" s="44">
        <v>1186.5041033052585</v>
      </c>
      <c r="T70" s="44">
        <v>1168.9859161266354</v>
      </c>
      <c r="U70" s="44">
        <v>1121.3387879352522</v>
      </c>
      <c r="V70" s="44">
        <v>1025.0745309091087</v>
      </c>
      <c r="W70" s="44">
        <v>939.47783144114044</v>
      </c>
      <c r="X70" s="44">
        <v>862.93561118049502</v>
      </c>
    </row>
    <row r="71" spans="1:24" ht="32.25" customHeight="1" x14ac:dyDescent="0.2">
      <c r="A71" s="113"/>
      <c r="B71" s="113"/>
      <c r="C71" s="50" t="s">
        <v>123</v>
      </c>
      <c r="D71" s="50"/>
      <c r="E71" s="50"/>
      <c r="F71" s="50" t="s">
        <v>162</v>
      </c>
      <c r="G71" s="50" t="s">
        <v>162</v>
      </c>
      <c r="H71" s="50" t="s">
        <v>162</v>
      </c>
      <c r="I71" s="50" t="s">
        <v>162</v>
      </c>
      <c r="J71" s="44" t="s">
        <v>162</v>
      </c>
      <c r="K71" s="44" t="s">
        <v>162</v>
      </c>
      <c r="L71" s="44" t="s">
        <v>162</v>
      </c>
      <c r="M71" s="44" t="s">
        <v>162</v>
      </c>
      <c r="N71" s="44" t="s">
        <v>162</v>
      </c>
      <c r="O71" s="44" t="s">
        <v>162</v>
      </c>
      <c r="P71" s="44" t="s">
        <v>162</v>
      </c>
      <c r="Q71" s="44" t="s">
        <v>162</v>
      </c>
      <c r="R71" s="44" t="s">
        <v>162</v>
      </c>
      <c r="S71" s="44" t="s">
        <v>162</v>
      </c>
      <c r="T71" s="44" t="s">
        <v>162</v>
      </c>
      <c r="U71" s="44" t="s">
        <v>162</v>
      </c>
      <c r="V71" s="44" t="s">
        <v>162</v>
      </c>
      <c r="W71" s="44">
        <v>34.829267083294802</v>
      </c>
      <c r="X71" s="44">
        <v>221.62063657970401</v>
      </c>
    </row>
    <row r="72" spans="1:24" ht="15" x14ac:dyDescent="0.2">
      <c r="A72" s="113"/>
      <c r="B72" s="112"/>
      <c r="C72" s="50" t="s">
        <v>28</v>
      </c>
      <c r="D72" s="50"/>
      <c r="E72" s="50"/>
      <c r="F72" s="44">
        <v>193.21244449334355</v>
      </c>
      <c r="G72" s="44">
        <v>206.95786638788852</v>
      </c>
      <c r="H72" s="44">
        <v>197.50145509918778</v>
      </c>
      <c r="I72" s="44">
        <v>196.859170347191</v>
      </c>
      <c r="J72" s="44">
        <v>194.49239898725531</v>
      </c>
      <c r="K72" s="44">
        <v>195.95371027678715</v>
      </c>
      <c r="L72" s="44">
        <v>177.4904264366713</v>
      </c>
      <c r="M72" s="44">
        <v>170.14771947520322</v>
      </c>
      <c r="N72" s="44">
        <v>161.39934104091824</v>
      </c>
      <c r="O72" s="44">
        <v>153.61654763234873</v>
      </c>
      <c r="P72" s="44">
        <v>150.02401985540664</v>
      </c>
      <c r="Q72" s="44">
        <v>145.0693361136758</v>
      </c>
      <c r="R72" s="44">
        <v>139.04407664546164</v>
      </c>
      <c r="S72" s="44">
        <v>138.49362570106044</v>
      </c>
      <c r="T72" s="44">
        <v>131.88306387283308</v>
      </c>
      <c r="U72" s="44">
        <v>128.45290907762995</v>
      </c>
      <c r="V72" s="44">
        <v>127.4290753078424</v>
      </c>
      <c r="W72" s="44">
        <v>121.72287246564666</v>
      </c>
      <c r="X72" s="44">
        <v>105.95639991712329</v>
      </c>
    </row>
    <row r="73" spans="1:24" ht="15" x14ac:dyDescent="0.2">
      <c r="A73" s="113"/>
      <c r="B73" s="113"/>
      <c r="C73" s="115" t="s">
        <v>12</v>
      </c>
      <c r="D73" s="115"/>
      <c r="E73" s="115"/>
      <c r="F73" s="50" t="s">
        <v>162</v>
      </c>
      <c r="G73" s="50" t="s">
        <v>162</v>
      </c>
      <c r="H73" s="50" t="s">
        <v>162</v>
      </c>
      <c r="I73" s="50" t="s">
        <v>162</v>
      </c>
      <c r="J73" s="44">
        <v>161.44739131243227</v>
      </c>
      <c r="K73" s="44">
        <v>162.64993712098217</v>
      </c>
      <c r="L73" s="44">
        <v>145.40774396128592</v>
      </c>
      <c r="M73" s="44">
        <v>137.51269217414759</v>
      </c>
      <c r="N73" s="44">
        <v>138.36840534979072</v>
      </c>
      <c r="O73" s="44">
        <v>130.52987443966137</v>
      </c>
      <c r="P73" s="44">
        <v>126.32975813066919</v>
      </c>
      <c r="Q73" s="44">
        <v>111.19763258951764</v>
      </c>
      <c r="R73" s="44">
        <v>110.25520120766626</v>
      </c>
      <c r="S73" s="44">
        <v>109.23076936142627</v>
      </c>
      <c r="T73" s="44">
        <v>105.50523148257571</v>
      </c>
      <c r="U73" s="44">
        <v>102.62103653621755</v>
      </c>
      <c r="V73" s="44">
        <v>103.36474898797377</v>
      </c>
      <c r="W73" s="44">
        <v>97.499907124099025</v>
      </c>
      <c r="X73" s="44">
        <v>86.146063501263768</v>
      </c>
    </row>
    <row r="74" spans="1:24" ht="15" x14ac:dyDescent="0.2">
      <c r="A74" s="113"/>
      <c r="B74" s="113"/>
      <c r="C74" s="115" t="s">
        <v>13</v>
      </c>
      <c r="D74" s="115"/>
      <c r="E74" s="115"/>
      <c r="F74" s="50" t="s">
        <v>162</v>
      </c>
      <c r="G74" s="50" t="s">
        <v>162</v>
      </c>
      <c r="H74" s="50" t="s">
        <v>162</v>
      </c>
      <c r="I74" s="50" t="s">
        <v>162</v>
      </c>
      <c r="J74" s="44">
        <v>33.045007674823054</v>
      </c>
      <c r="K74" s="44">
        <v>33.303773155804983</v>
      </c>
      <c r="L74" s="44">
        <v>32.082682475385418</v>
      </c>
      <c r="M74" s="44">
        <v>32.635027301055644</v>
      </c>
      <c r="N74" s="44">
        <v>23.03093569112751</v>
      </c>
      <c r="O74" s="44">
        <v>23.086673192687368</v>
      </c>
      <c r="P74" s="44">
        <v>23.694261724737437</v>
      </c>
      <c r="Q74" s="44">
        <v>33.871703524158171</v>
      </c>
      <c r="R74" s="44">
        <v>28.788875437795362</v>
      </c>
      <c r="S74" s="44">
        <v>29.262856339634162</v>
      </c>
      <c r="T74" s="44">
        <v>26.377832390257378</v>
      </c>
      <c r="U74" s="44">
        <v>25.831872541412437</v>
      </c>
      <c r="V74" s="44">
        <v>24.064326319868616</v>
      </c>
      <c r="W74" s="44">
        <v>24.222965341547649</v>
      </c>
      <c r="X74" s="44">
        <v>19.810336415859535</v>
      </c>
    </row>
    <row r="75" spans="1:24" ht="15" x14ac:dyDescent="0.2">
      <c r="A75" s="112"/>
      <c r="B75" s="112"/>
      <c r="C75" s="117" t="s">
        <v>29</v>
      </c>
      <c r="D75" s="117"/>
      <c r="E75" s="44"/>
      <c r="F75" s="44" t="s">
        <v>162</v>
      </c>
      <c r="G75" s="44" t="s">
        <v>162</v>
      </c>
      <c r="H75" s="44" t="s">
        <v>162</v>
      </c>
      <c r="I75" s="44">
        <v>6236.73362482226</v>
      </c>
      <c r="J75" s="44">
        <v>6243.1749249302184</v>
      </c>
      <c r="K75" s="44">
        <v>6662.4268241401305</v>
      </c>
      <c r="L75" s="44">
        <v>6798.6368808723491</v>
      </c>
      <c r="M75" s="44">
        <v>6964.5085444886236</v>
      </c>
      <c r="N75" s="44">
        <v>7063.418471309742</v>
      </c>
      <c r="O75" s="44">
        <v>7222.0175083275544</v>
      </c>
      <c r="P75" s="44">
        <v>7319.5933070601905</v>
      </c>
      <c r="Q75" s="44">
        <v>7622.7813716194378</v>
      </c>
      <c r="R75" s="44">
        <v>7932.8281880632039</v>
      </c>
      <c r="S75" s="44">
        <v>8373.4117833706659</v>
      </c>
      <c r="T75" s="44">
        <v>8467.4477671614204</v>
      </c>
      <c r="U75" s="44">
        <v>8812.5436796242411</v>
      </c>
      <c r="V75" s="44">
        <v>9315.7886852260381</v>
      </c>
      <c r="W75" s="44">
        <v>9491.6284799499936</v>
      </c>
      <c r="X75" s="44">
        <v>9727.2838784182277</v>
      </c>
    </row>
    <row r="76" spans="1:24" ht="30.75" customHeight="1" x14ac:dyDescent="0.2">
      <c r="A76" s="112"/>
      <c r="B76" s="112"/>
      <c r="C76" s="117" t="s">
        <v>30</v>
      </c>
      <c r="D76" s="117"/>
      <c r="E76" s="117"/>
      <c r="F76" s="51" t="s">
        <v>162</v>
      </c>
      <c r="G76" s="51" t="s">
        <v>162</v>
      </c>
      <c r="H76" s="51" t="s">
        <v>162</v>
      </c>
      <c r="I76" s="51" t="s">
        <v>162</v>
      </c>
      <c r="J76" s="44" t="s">
        <v>162</v>
      </c>
      <c r="K76" s="44" t="s">
        <v>162</v>
      </c>
      <c r="L76" s="44" t="s">
        <v>162</v>
      </c>
      <c r="M76" s="44" t="s">
        <v>162</v>
      </c>
      <c r="N76" s="44">
        <v>194.03217138787821</v>
      </c>
      <c r="O76" s="44">
        <v>167.58732641188431</v>
      </c>
      <c r="P76" s="44">
        <v>185.84504148947235</v>
      </c>
      <c r="Q76" s="44">
        <v>216.38763166956301</v>
      </c>
      <c r="R76" s="44">
        <v>268.93469578184011</v>
      </c>
      <c r="S76" s="44">
        <v>236.74116258267321</v>
      </c>
      <c r="T76" s="44">
        <v>249.46080454057102</v>
      </c>
      <c r="U76" s="44">
        <v>241.17170213017747</v>
      </c>
      <c r="V76" s="44">
        <v>241.96329403695395</v>
      </c>
      <c r="W76" s="44">
        <v>234.96048098520828</v>
      </c>
      <c r="X76" s="44">
        <v>233.94174760403689</v>
      </c>
    </row>
    <row r="77" spans="1:24" ht="15" x14ac:dyDescent="0.2">
      <c r="A77" s="112"/>
      <c r="B77" s="112"/>
      <c r="C77" s="117" t="s">
        <v>126</v>
      </c>
      <c r="D77" s="117"/>
      <c r="E77" s="117"/>
      <c r="F77" s="51" t="s">
        <v>162</v>
      </c>
      <c r="G77" s="51" t="s">
        <v>162</v>
      </c>
      <c r="H77" s="51" t="s">
        <v>162</v>
      </c>
      <c r="I77" s="51" t="s">
        <v>162</v>
      </c>
      <c r="J77" s="44" t="s">
        <v>162</v>
      </c>
      <c r="K77" s="44" t="s">
        <v>162</v>
      </c>
      <c r="L77" s="44" t="s">
        <v>162</v>
      </c>
      <c r="M77" s="44" t="s">
        <v>162</v>
      </c>
      <c r="N77" s="44" t="s">
        <v>162</v>
      </c>
      <c r="O77" s="44" t="s">
        <v>162</v>
      </c>
      <c r="P77" s="44" t="s">
        <v>162</v>
      </c>
      <c r="Q77" s="44" t="s">
        <v>162</v>
      </c>
      <c r="R77" s="44" t="s">
        <v>162</v>
      </c>
      <c r="S77" s="44" t="s">
        <v>162</v>
      </c>
      <c r="T77" s="44" t="s">
        <v>162</v>
      </c>
      <c r="U77" s="44" t="s">
        <v>162</v>
      </c>
      <c r="V77" s="44" t="s">
        <v>162</v>
      </c>
      <c r="W77" s="44">
        <v>5.4334472490349199</v>
      </c>
      <c r="X77" s="44">
        <v>49.683295111277694</v>
      </c>
    </row>
    <row r="78" spans="1:24" ht="15" x14ac:dyDescent="0.2">
      <c r="A78" s="116"/>
      <c r="B78" s="116"/>
      <c r="C78" s="117" t="s">
        <v>31</v>
      </c>
      <c r="D78" s="117"/>
      <c r="E78" s="117"/>
      <c r="F78" s="50" t="s">
        <v>162</v>
      </c>
      <c r="G78" s="50" t="s">
        <v>162</v>
      </c>
      <c r="H78" s="50" t="s">
        <v>162</v>
      </c>
      <c r="I78" s="50" t="s">
        <v>162</v>
      </c>
      <c r="J78" s="44">
        <v>293.90667192854562</v>
      </c>
      <c r="K78" s="44">
        <v>277.30410961176148</v>
      </c>
      <c r="L78" s="44">
        <v>273.03149912108302</v>
      </c>
      <c r="M78" s="44">
        <v>298.20888161557281</v>
      </c>
      <c r="N78" s="44">
        <v>370.46486400916473</v>
      </c>
      <c r="O78" s="44">
        <v>449.12202483060463</v>
      </c>
      <c r="P78" s="44">
        <v>284.5981324606729</v>
      </c>
      <c r="Q78" s="44">
        <v>283.58394400724171</v>
      </c>
      <c r="R78" s="44">
        <v>358.82197463782518</v>
      </c>
      <c r="S78" s="44">
        <v>353.95028851253403</v>
      </c>
      <c r="T78" s="44">
        <v>345.04528159451218</v>
      </c>
      <c r="U78" s="44">
        <v>265.08718030843551</v>
      </c>
      <c r="V78" s="44">
        <v>258.55949130797234</v>
      </c>
      <c r="W78" s="44">
        <v>252.1723593308183</v>
      </c>
      <c r="X78" s="44">
        <v>245.21386078483187</v>
      </c>
    </row>
    <row r="79" spans="1:24" ht="39" customHeight="1" thickBot="1" x14ac:dyDescent="0.25">
      <c r="A79" s="126"/>
      <c r="B79" s="126"/>
      <c r="C79" s="127" t="s">
        <v>101</v>
      </c>
      <c r="D79" s="127"/>
      <c r="E79" s="127"/>
      <c r="F79" s="128">
        <v>10148.979927130797</v>
      </c>
      <c r="G79" s="128">
        <v>9818.0848576947865</v>
      </c>
      <c r="H79" s="128">
        <v>9608.3818490869489</v>
      </c>
      <c r="I79" s="128">
        <v>15890.036128536798</v>
      </c>
      <c r="J79" s="128">
        <v>16296.830181055027</v>
      </c>
      <c r="K79" s="128">
        <v>17095.360924208839</v>
      </c>
      <c r="L79" s="128">
        <v>17192.428565768281</v>
      </c>
      <c r="M79" s="128">
        <v>17351.370347743774</v>
      </c>
      <c r="N79" s="128">
        <v>17698.803259629301</v>
      </c>
      <c r="O79" s="128">
        <v>17776.994488802793</v>
      </c>
      <c r="P79" s="128">
        <v>17726.461097797222</v>
      </c>
      <c r="Q79" s="128">
        <v>18206.887890456794</v>
      </c>
      <c r="R79" s="128">
        <v>18852.409508804427</v>
      </c>
      <c r="S79" s="128">
        <v>20048.787575230548</v>
      </c>
      <c r="T79" s="128">
        <v>20111.997483922954</v>
      </c>
      <c r="U79" s="128">
        <v>20443.845003570052</v>
      </c>
      <c r="V79" s="128">
        <v>20981.509593521158</v>
      </c>
      <c r="W79" s="128">
        <v>20200.316700234856</v>
      </c>
      <c r="X79" s="128">
        <v>20407.813581790306</v>
      </c>
    </row>
  </sheetData>
  <pageMargins left="0.75" right="0.75" top="1" bottom="1" header="0.5" footer="0.5"/>
  <pageSetup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zoomScale="70" zoomScaleNormal="70" workbookViewId="0">
      <pane xSplit="5" ySplit="2" topLeftCell="F19" activePane="bottomRight" state="frozen"/>
      <selection activeCell="B3" sqref="B3"/>
      <selection pane="topRight" activeCell="B3" sqref="B3"/>
      <selection pane="bottomLeft" activeCell="B3" sqref="B3"/>
      <selection pane="bottomRight"/>
    </sheetView>
  </sheetViews>
  <sheetFormatPr defaultRowHeight="12.75" x14ac:dyDescent="0.2"/>
  <cols>
    <col min="1" max="2" width="8.88671875" style="109"/>
    <col min="3" max="4" width="12.21875" style="109" customWidth="1"/>
    <col min="5" max="5" width="34.88671875" style="109" customWidth="1"/>
    <col min="6" max="24" width="9.109375" style="109" customWidth="1"/>
    <col min="25" max="16384" width="8.88671875" style="109"/>
  </cols>
  <sheetData>
    <row r="1" spans="1:24" ht="13.5" thickBot="1" x14ac:dyDescent="0.25">
      <c r="A1" s="76"/>
      <c r="B1" s="76"/>
      <c r="C1" s="108"/>
      <c r="D1" s="108"/>
      <c r="E1" s="108"/>
      <c r="F1" s="108"/>
      <c r="G1" s="108"/>
      <c r="H1" s="108"/>
      <c r="I1" s="108"/>
      <c r="J1" s="108"/>
      <c r="K1" s="108"/>
      <c r="L1" s="108"/>
      <c r="M1" s="108"/>
      <c r="N1" s="108"/>
      <c r="O1" s="108"/>
      <c r="P1" s="108"/>
      <c r="Q1" s="108"/>
      <c r="R1" s="108"/>
      <c r="S1" s="108"/>
      <c r="T1" s="108"/>
      <c r="U1" s="108"/>
      <c r="V1" s="108"/>
      <c r="W1" s="108"/>
      <c r="X1" s="108"/>
    </row>
    <row r="2" spans="1:24" ht="37.5" customHeight="1" thickTop="1" x14ac:dyDescent="0.2">
      <c r="A2" s="110" t="s">
        <v>175</v>
      </c>
      <c r="B2" s="110"/>
      <c r="C2" s="110"/>
      <c r="D2" s="110"/>
      <c r="E2" s="110"/>
      <c r="F2" s="111" t="s">
        <v>66</v>
      </c>
      <c r="G2" s="111" t="s">
        <v>67</v>
      </c>
      <c r="H2" s="111" t="s">
        <v>68</v>
      </c>
      <c r="I2" s="111" t="s">
        <v>69</v>
      </c>
      <c r="J2" s="111" t="s">
        <v>70</v>
      </c>
      <c r="K2" s="111" t="s">
        <v>53</v>
      </c>
      <c r="L2" s="111" t="s">
        <v>54</v>
      </c>
      <c r="M2" s="111" t="s">
        <v>55</v>
      </c>
      <c r="N2" s="111" t="s">
        <v>57</v>
      </c>
      <c r="O2" s="111" t="s">
        <v>58</v>
      </c>
      <c r="P2" s="111" t="s">
        <v>59</v>
      </c>
      <c r="Q2" s="111" t="s">
        <v>60</v>
      </c>
      <c r="R2" s="111" t="s">
        <v>61</v>
      </c>
      <c r="S2" s="111" t="s">
        <v>62</v>
      </c>
      <c r="T2" s="111" t="s">
        <v>63</v>
      </c>
      <c r="U2" s="111" t="s">
        <v>64</v>
      </c>
      <c r="V2" s="111" t="s">
        <v>65</v>
      </c>
      <c r="W2" s="111" t="s">
        <v>0</v>
      </c>
      <c r="X2" s="111" t="s">
        <v>56</v>
      </c>
    </row>
    <row r="3" spans="1:24" ht="15" customHeight="1" x14ac:dyDescent="0.2">
      <c r="A3" s="112"/>
      <c r="B3" s="112"/>
      <c r="C3" s="51" t="s">
        <v>6</v>
      </c>
      <c r="D3" s="51"/>
      <c r="E3" s="51"/>
      <c r="F3" s="44">
        <f>AA!F$15</f>
        <v>219.13290004748873</v>
      </c>
      <c r="G3" s="44">
        <f>AA!G$15</f>
        <v>220.41895963393773</v>
      </c>
      <c r="H3" s="44">
        <f>AA!H$15</f>
        <v>232.99805003488964</v>
      </c>
      <c r="I3" s="44">
        <f>AA!I$15</f>
        <v>245.50266875118339</v>
      </c>
      <c r="J3" s="44">
        <v>256.2626978285287</v>
      </c>
      <c r="K3" s="44">
        <v>266.88840809411715</v>
      </c>
      <c r="L3" s="44">
        <v>269.8429386330323</v>
      </c>
      <c r="M3" s="44">
        <v>278.97745223847687</v>
      </c>
      <c r="N3" s="44">
        <v>289.7324674908287</v>
      </c>
      <c r="O3" s="44">
        <v>305.00024206262054</v>
      </c>
      <c r="P3" s="44">
        <v>319.93050381194882</v>
      </c>
      <c r="Q3" s="44">
        <v>340.95124733584248</v>
      </c>
      <c r="R3" s="44">
        <v>363.02940983150427</v>
      </c>
      <c r="S3" s="44">
        <v>393.3326186685473</v>
      </c>
      <c r="T3" s="44">
        <v>401.59638422982528</v>
      </c>
      <c r="U3" s="44">
        <v>407.88484102256893</v>
      </c>
      <c r="V3" s="44">
        <v>410.05458478866507</v>
      </c>
      <c r="W3" s="44">
        <v>405.91921829717853</v>
      </c>
      <c r="X3" s="44">
        <v>418.77092793114582</v>
      </c>
    </row>
    <row r="4" spans="1:24" ht="15" customHeight="1" x14ac:dyDescent="0.2">
      <c r="A4" s="112"/>
      <c r="B4" s="112"/>
      <c r="C4" s="51" t="s">
        <v>115</v>
      </c>
      <c r="D4" s="51"/>
      <c r="E4" s="51"/>
      <c r="F4" s="44">
        <f>BBWB!F$15</f>
        <v>0</v>
      </c>
      <c r="G4" s="44">
        <f>BBWB!G$15</f>
        <v>0</v>
      </c>
      <c r="H4" s="44">
        <f>BBWB!H$15</f>
        <v>0</v>
      </c>
      <c r="I4" s="44">
        <f>BBWB!I$15</f>
        <v>82.103883576244641</v>
      </c>
      <c r="J4" s="44">
        <v>82.613311892686895</v>
      </c>
      <c r="K4" s="44">
        <v>91.279177893039744</v>
      </c>
      <c r="L4" s="44">
        <v>91.307455474087078</v>
      </c>
      <c r="M4" s="44">
        <v>84.173236910859345</v>
      </c>
      <c r="N4" s="44">
        <v>77.125191502879559</v>
      </c>
      <c r="O4" s="44">
        <v>72.493990236866878</v>
      </c>
      <c r="P4" s="44">
        <v>65.85178050474795</v>
      </c>
      <c r="Q4" s="44">
        <v>60.370524782646825</v>
      </c>
      <c r="R4" s="44">
        <v>55.039045136737997</v>
      </c>
      <c r="S4" s="44">
        <v>53.222018435518279</v>
      </c>
      <c r="T4" s="44">
        <v>49.800809787676897</v>
      </c>
      <c r="U4" s="44">
        <v>48.765016353330907</v>
      </c>
      <c r="V4" s="44">
        <v>48.149305542908976</v>
      </c>
      <c r="W4" s="44">
        <v>47.740238777120268</v>
      </c>
      <c r="X4" s="44">
        <v>47.163173338762064</v>
      </c>
    </row>
    <row r="5" spans="1:24" ht="15" customHeight="1" x14ac:dyDescent="0.2">
      <c r="A5" s="113"/>
      <c r="B5" s="113"/>
      <c r="C5" s="50" t="s">
        <v>8</v>
      </c>
      <c r="D5" s="50"/>
      <c r="E5" s="50"/>
      <c r="F5" s="50"/>
      <c r="G5" s="50"/>
      <c r="H5" s="50"/>
      <c r="I5" s="50"/>
      <c r="J5" s="44"/>
      <c r="K5" s="44">
        <v>94.185120277077274</v>
      </c>
      <c r="L5" s="44">
        <v>100.1437407921153</v>
      </c>
      <c r="M5" s="44">
        <v>105.17078351565615</v>
      </c>
      <c r="N5" s="44">
        <v>108.98337917501499</v>
      </c>
      <c r="O5" s="44">
        <v>113.50924289006731</v>
      </c>
      <c r="P5" s="44">
        <v>116.20927713495357</v>
      </c>
      <c r="Q5" s="44">
        <v>125.47750267819525</v>
      </c>
      <c r="R5" s="44">
        <v>133.47257777208344</v>
      </c>
      <c r="S5" s="44">
        <v>146.40232062801422</v>
      </c>
      <c r="T5" s="44">
        <v>152.16871158271266</v>
      </c>
      <c r="U5" s="44">
        <v>164.60055419527902</v>
      </c>
      <c r="V5" s="44">
        <v>180.91230697093346</v>
      </c>
      <c r="W5" s="44">
        <v>196.31524445746888</v>
      </c>
      <c r="X5" s="44">
        <v>220.09306211819398</v>
      </c>
    </row>
    <row r="6" spans="1:24" ht="15" customHeight="1" x14ac:dyDescent="0.2">
      <c r="A6" s="113"/>
      <c r="B6" s="113"/>
      <c r="C6" s="50" t="s">
        <v>122</v>
      </c>
      <c r="D6" s="50"/>
      <c r="E6" s="50"/>
      <c r="F6" s="50"/>
      <c r="G6" s="50"/>
      <c r="H6" s="50"/>
      <c r="I6" s="50"/>
      <c r="J6" s="44"/>
      <c r="K6" s="44">
        <v>0</v>
      </c>
      <c r="L6" s="44">
        <v>0</v>
      </c>
      <c r="M6" s="44">
        <v>0</v>
      </c>
      <c r="N6" s="44">
        <v>0</v>
      </c>
      <c r="O6" s="44">
        <v>0</v>
      </c>
      <c r="P6" s="44">
        <v>0</v>
      </c>
      <c r="Q6" s="44">
        <v>0</v>
      </c>
      <c r="R6" s="44">
        <v>0</v>
      </c>
      <c r="S6" s="44">
        <v>40.602373403005018</v>
      </c>
      <c r="T6" s="44">
        <v>47.835761491744115</v>
      </c>
      <c r="U6" s="44">
        <v>12.805980375079836</v>
      </c>
      <c r="V6" s="44">
        <v>25.63148143712575</v>
      </c>
      <c r="W6" s="44">
        <v>4.0938111455108341</v>
      </c>
      <c r="X6" s="44">
        <v>2.2072000000000003</v>
      </c>
    </row>
    <row r="7" spans="1:24" ht="15" customHeight="1" x14ac:dyDescent="0.2">
      <c r="A7" s="112"/>
      <c r="B7" s="112"/>
      <c r="C7" s="51" t="s">
        <v>9</v>
      </c>
      <c r="D7" s="51"/>
      <c r="E7" s="51"/>
      <c r="F7" s="44">
        <f>CTB!F$15</f>
        <v>199.14464000000001</v>
      </c>
      <c r="G7" s="44">
        <f>CTB!G$15</f>
        <v>204.86170000000001</v>
      </c>
      <c r="H7" s="44">
        <f>CTB!H$15</f>
        <v>213.17486700000001</v>
      </c>
      <c r="I7" s="44">
        <f>CTB!I$15</f>
        <v>217.28855100000001</v>
      </c>
      <c r="J7" s="44">
        <v>221.63807506000001</v>
      </c>
      <c r="K7" s="44">
        <v>231.86987900000003</v>
      </c>
      <c r="L7" s="44">
        <v>241.71538800000002</v>
      </c>
      <c r="M7" s="44">
        <v>268.781993</v>
      </c>
      <c r="N7" s="44">
        <v>292.62079900000003</v>
      </c>
      <c r="O7" s="44">
        <v>310.33110599999998</v>
      </c>
      <c r="P7" s="44">
        <v>323.31541699999997</v>
      </c>
      <c r="Q7" s="44">
        <v>330.51566200000002</v>
      </c>
      <c r="R7" s="44">
        <v>350.23985499999998</v>
      </c>
      <c r="S7" s="44">
        <v>393.61618199999998</v>
      </c>
      <c r="T7" s="44">
        <v>414.636054</v>
      </c>
      <c r="U7" s="44">
        <v>412.06180799999998</v>
      </c>
      <c r="V7" s="44">
        <v>414.20088399999997</v>
      </c>
      <c r="W7" s="44">
        <v>0</v>
      </c>
      <c r="X7" s="44">
        <v>0</v>
      </c>
    </row>
    <row r="8" spans="1:24" ht="30" customHeight="1" x14ac:dyDescent="0.2">
      <c r="A8" s="112"/>
      <c r="B8" s="112"/>
      <c r="C8" s="51" t="s">
        <v>10</v>
      </c>
      <c r="D8" s="51"/>
      <c r="E8" s="51"/>
      <c r="F8" s="44">
        <f>DLA!F$15</f>
        <v>448.58182118283929</v>
      </c>
      <c r="G8" s="44">
        <f>DLA!G$15</f>
        <v>490.31370072559315</v>
      </c>
      <c r="H8" s="44">
        <f>DLA!H$15</f>
        <v>517.47757494106679</v>
      </c>
      <c r="I8" s="44">
        <f>DLA!I$15</f>
        <v>552.90163488883434</v>
      </c>
      <c r="J8" s="44">
        <v>593.78309074691288</v>
      </c>
      <c r="K8" s="44">
        <v>644.14688927611292</v>
      </c>
      <c r="L8" s="44">
        <v>685.0485405707243</v>
      </c>
      <c r="M8" s="44">
        <v>734.17014736799683</v>
      </c>
      <c r="N8" s="44">
        <v>777.51061512677802</v>
      </c>
      <c r="O8" s="44">
        <v>824.42994906483057</v>
      </c>
      <c r="P8" s="44">
        <v>872.91532845647021</v>
      </c>
      <c r="Q8" s="44">
        <v>933.86233114126378</v>
      </c>
      <c r="R8" s="44">
        <v>990.10256234968699</v>
      </c>
      <c r="S8" s="44">
        <v>1074.2394378802578</v>
      </c>
      <c r="T8" s="44">
        <v>1104.4807351839602</v>
      </c>
      <c r="U8" s="44">
        <v>1155.884107847181</v>
      </c>
      <c r="V8" s="44">
        <v>1224.029250613597</v>
      </c>
      <c r="W8" s="44">
        <v>1250.9192767829472</v>
      </c>
      <c r="X8" s="44">
        <v>1265.0949154900791</v>
      </c>
    </row>
    <row r="9" spans="1:24" ht="15" customHeight="1" x14ac:dyDescent="0.2">
      <c r="A9" s="112"/>
      <c r="B9" s="112"/>
      <c r="C9" s="114" t="s">
        <v>11</v>
      </c>
      <c r="D9" s="114"/>
      <c r="E9" s="114"/>
      <c r="F9" s="51"/>
      <c r="G9" s="51"/>
      <c r="H9" s="51"/>
      <c r="I9" s="51"/>
      <c r="J9" s="44"/>
      <c r="K9" s="44"/>
      <c r="L9" s="44">
        <v>67.711713037328693</v>
      </c>
      <c r="M9" s="44">
        <v>70.332752408010165</v>
      </c>
      <c r="N9" s="44">
        <v>74.193241153184715</v>
      </c>
      <c r="O9" s="44">
        <v>80.726300745457962</v>
      </c>
      <c r="P9" s="44">
        <v>84.752161999471255</v>
      </c>
      <c r="Q9" s="44">
        <v>90.020594032538398</v>
      </c>
      <c r="R9" s="44">
        <v>95.031229876396594</v>
      </c>
      <c r="S9" s="44">
        <v>101.7357508979596</v>
      </c>
      <c r="T9" s="44">
        <v>102.34901100783878</v>
      </c>
      <c r="U9" s="44">
        <v>108.4181064854743</v>
      </c>
      <c r="V9" s="44">
        <v>113.38078352851403</v>
      </c>
      <c r="W9" s="44">
        <v>120.76440232622497</v>
      </c>
      <c r="X9" s="44">
        <v>143.65518914876023</v>
      </c>
    </row>
    <row r="10" spans="1:24" ht="15" customHeight="1" x14ac:dyDescent="0.2">
      <c r="A10" s="112"/>
      <c r="B10" s="112"/>
      <c r="C10" s="114" t="s">
        <v>12</v>
      </c>
      <c r="D10" s="114"/>
      <c r="E10" s="114"/>
      <c r="F10" s="51"/>
      <c r="G10" s="51"/>
      <c r="H10" s="51"/>
      <c r="I10" s="51"/>
      <c r="J10" s="44"/>
      <c r="K10" s="44"/>
      <c r="L10" s="44">
        <v>394.54121348231479</v>
      </c>
      <c r="M10" s="44">
        <v>419.89860606301465</v>
      </c>
      <c r="N10" s="44">
        <v>439.29492985915488</v>
      </c>
      <c r="O10" s="44">
        <v>459.02933673055418</v>
      </c>
      <c r="P10" s="44">
        <v>480.64133776713624</v>
      </c>
      <c r="Q10" s="44">
        <v>508.16106303750007</v>
      </c>
      <c r="R10" s="44">
        <v>534.92176431310759</v>
      </c>
      <c r="S10" s="44">
        <v>576.99229941245324</v>
      </c>
      <c r="T10" s="44">
        <v>588.51101910649834</v>
      </c>
      <c r="U10" s="44">
        <v>620.60823038277363</v>
      </c>
      <c r="V10" s="44">
        <v>658.94175480669423</v>
      </c>
      <c r="W10" s="44">
        <v>665.15395190399636</v>
      </c>
      <c r="X10" s="44">
        <v>633.49387766964196</v>
      </c>
    </row>
    <row r="11" spans="1:24" ht="15" customHeight="1" x14ac:dyDescent="0.2">
      <c r="A11" s="112"/>
      <c r="B11" s="112"/>
      <c r="C11" s="114" t="s">
        <v>13</v>
      </c>
      <c r="D11" s="114"/>
      <c r="E11" s="114"/>
      <c r="F11" s="51"/>
      <c r="G11" s="51"/>
      <c r="H11" s="51"/>
      <c r="I11" s="51"/>
      <c r="J11" s="44"/>
      <c r="K11" s="44"/>
      <c r="L11" s="44">
        <v>222.79561405108075</v>
      </c>
      <c r="M11" s="44">
        <v>243.93878889697189</v>
      </c>
      <c r="N11" s="44">
        <v>264.02244411443849</v>
      </c>
      <c r="O11" s="44">
        <v>284.67431158881845</v>
      </c>
      <c r="P11" s="44">
        <v>307.52182868986262</v>
      </c>
      <c r="Q11" s="44">
        <v>335.68067407122544</v>
      </c>
      <c r="R11" s="44">
        <v>360.14956816018287</v>
      </c>
      <c r="S11" s="44">
        <v>395.51138756984477</v>
      </c>
      <c r="T11" s="44">
        <v>413.62070506962311</v>
      </c>
      <c r="U11" s="44">
        <v>426.85777097893299</v>
      </c>
      <c r="V11" s="44">
        <v>451.70671227838886</v>
      </c>
      <c r="W11" s="44">
        <v>465.00092255272591</v>
      </c>
      <c r="X11" s="44">
        <v>487.9458486716768</v>
      </c>
    </row>
    <row r="12" spans="1:24" ht="15" customHeight="1" x14ac:dyDescent="0.2">
      <c r="A12" s="112"/>
      <c r="B12" s="112"/>
      <c r="C12" s="51" t="s">
        <v>14</v>
      </c>
      <c r="D12" s="114"/>
      <c r="E12" s="114"/>
      <c r="F12" s="51"/>
      <c r="G12" s="51"/>
      <c r="H12" s="51"/>
      <c r="I12" s="51"/>
      <c r="J12" s="44"/>
      <c r="K12" s="44"/>
      <c r="L12" s="44">
        <v>0.77248596999999997</v>
      </c>
      <c r="M12" s="44">
        <v>0.96802500000000002</v>
      </c>
      <c r="N12" s="44">
        <v>0.93624025999999994</v>
      </c>
      <c r="O12" s="44">
        <v>1.096338</v>
      </c>
      <c r="P12" s="44">
        <v>1.227301</v>
      </c>
      <c r="Q12" s="44">
        <v>1.3075950000000001</v>
      </c>
      <c r="R12" s="44">
        <v>1.4034369999999998</v>
      </c>
      <c r="S12" s="44">
        <v>1.5841340000000002</v>
      </c>
      <c r="T12" s="44">
        <v>1.5305351200000001</v>
      </c>
      <c r="U12" s="44">
        <v>1.635203</v>
      </c>
      <c r="V12" s="44">
        <v>3.6466640000000003</v>
      </c>
      <c r="W12" s="44">
        <v>10.412444999999998</v>
      </c>
      <c r="X12" s="44">
        <v>10.648740999999999</v>
      </c>
    </row>
    <row r="13" spans="1:24" ht="30" customHeight="1" x14ac:dyDescent="0.2">
      <c r="A13" s="112"/>
      <c r="B13" s="112"/>
      <c r="C13" s="51" t="s">
        <v>114</v>
      </c>
      <c r="D13" s="51"/>
      <c r="E13" s="51"/>
      <c r="F13" s="51"/>
      <c r="G13" s="51"/>
      <c r="H13" s="51"/>
      <c r="I13" s="51"/>
      <c r="J13" s="44"/>
      <c r="K13" s="44"/>
      <c r="L13" s="44">
        <v>0</v>
      </c>
      <c r="M13" s="44">
        <v>0</v>
      </c>
      <c r="N13" s="44">
        <v>0</v>
      </c>
      <c r="O13" s="44">
        <v>0</v>
      </c>
      <c r="P13" s="44">
        <v>0</v>
      </c>
      <c r="Q13" s="44">
        <v>0</v>
      </c>
      <c r="R13" s="44">
        <v>11.939185663889052</v>
      </c>
      <c r="S13" s="44">
        <v>116.44755248204261</v>
      </c>
      <c r="T13" s="44">
        <v>200.59840232978425</v>
      </c>
      <c r="U13" s="44">
        <v>319.11915013271391</v>
      </c>
      <c r="V13" s="44">
        <v>610.74393176071817</v>
      </c>
      <c r="W13" s="44">
        <v>947.26487437061724</v>
      </c>
      <c r="X13" s="44">
        <v>1172.9882959262391</v>
      </c>
    </row>
    <row r="14" spans="1:24" ht="15" customHeight="1" x14ac:dyDescent="0.2">
      <c r="A14" s="112"/>
      <c r="B14" s="112"/>
      <c r="C14" s="112" t="s">
        <v>16</v>
      </c>
      <c r="D14" s="112"/>
      <c r="E14" s="112"/>
      <c r="F14" s="44">
        <f>HB!F$15</f>
        <v>832.13882599999999</v>
      </c>
      <c r="G14" s="44">
        <f>HB!G$15</f>
        <v>830.45507599999996</v>
      </c>
      <c r="H14" s="44">
        <f>HB!H$15</f>
        <v>831.47850700000004</v>
      </c>
      <c r="I14" s="44">
        <f>HB!I$15</f>
        <v>844.55060800000001</v>
      </c>
      <c r="J14" s="44">
        <v>859.92546479999999</v>
      </c>
      <c r="K14" s="44">
        <v>894.269769</v>
      </c>
      <c r="L14" s="44">
        <v>956.81748300000004</v>
      </c>
      <c r="M14" s="44">
        <v>893.264186</v>
      </c>
      <c r="N14" s="44">
        <v>926.70107099999996</v>
      </c>
      <c r="O14" s="44">
        <v>966.44524999999999</v>
      </c>
      <c r="P14" s="44">
        <v>1021.1888</v>
      </c>
      <c r="Q14" s="44">
        <v>1069.630535</v>
      </c>
      <c r="R14" s="44">
        <v>1174.6424809999999</v>
      </c>
      <c r="S14" s="44">
        <v>1384.1209899999999</v>
      </c>
      <c r="T14" s="44">
        <v>1496.9823389999999</v>
      </c>
      <c r="U14" s="44">
        <v>1608.6093370000001</v>
      </c>
      <c r="V14" s="44">
        <v>1701.234692</v>
      </c>
      <c r="W14" s="44">
        <v>1727.810841</v>
      </c>
      <c r="X14" s="44">
        <v>1733.372147</v>
      </c>
    </row>
    <row r="15" spans="1:24" ht="15" customHeight="1" x14ac:dyDescent="0.2">
      <c r="A15" s="112"/>
      <c r="B15" s="112"/>
      <c r="C15" s="114" t="s">
        <v>113</v>
      </c>
      <c r="D15" s="112"/>
      <c r="E15" s="112"/>
      <c r="F15" s="44"/>
      <c r="G15" s="44"/>
      <c r="H15" s="44"/>
      <c r="I15" s="44"/>
      <c r="J15" s="44"/>
      <c r="K15" s="44"/>
      <c r="L15" s="44"/>
      <c r="M15" s="44"/>
      <c r="N15" s="44"/>
      <c r="O15" s="44"/>
      <c r="P15" s="44"/>
      <c r="Q15" s="44"/>
      <c r="R15" s="44">
        <v>725.90971300000001</v>
      </c>
      <c r="S15" s="44">
        <v>916.33499099999995</v>
      </c>
      <c r="T15" s="44">
        <v>1023.282463</v>
      </c>
      <c r="U15" s="44">
        <v>1110.162587</v>
      </c>
      <c r="V15" s="44">
        <v>1190.4042139999999</v>
      </c>
      <c r="W15" s="44">
        <v>1207.1720270000001</v>
      </c>
      <c r="X15" s="44">
        <v>1213.7259979999999</v>
      </c>
    </row>
    <row r="16" spans="1:24" ht="15" customHeight="1" x14ac:dyDescent="0.2">
      <c r="A16" s="112"/>
      <c r="B16" s="112"/>
      <c r="C16" s="114" t="s">
        <v>112</v>
      </c>
      <c r="D16" s="112"/>
      <c r="E16" s="112"/>
      <c r="F16" s="44"/>
      <c r="G16" s="44"/>
      <c r="H16" s="44"/>
      <c r="I16" s="44"/>
      <c r="J16" s="44"/>
      <c r="K16" s="44"/>
      <c r="L16" s="44"/>
      <c r="M16" s="44"/>
      <c r="N16" s="44"/>
      <c r="O16" s="44"/>
      <c r="P16" s="44"/>
      <c r="Q16" s="44"/>
      <c r="R16" s="44">
        <v>448.73276799999996</v>
      </c>
      <c r="S16" s="44">
        <v>467.78599800000001</v>
      </c>
      <c r="T16" s="44">
        <v>473.69987600000002</v>
      </c>
      <c r="U16" s="44">
        <v>498.44675000000001</v>
      </c>
      <c r="V16" s="44">
        <v>510.83047800000003</v>
      </c>
      <c r="W16" s="44">
        <v>520.63881300000003</v>
      </c>
      <c r="X16" s="44">
        <v>519.64614900000004</v>
      </c>
    </row>
    <row r="17" spans="1:24" ht="15" customHeight="1" x14ac:dyDescent="0.2">
      <c r="A17" s="112"/>
      <c r="B17" s="112"/>
      <c r="C17" s="112" t="s">
        <v>17</v>
      </c>
      <c r="D17" s="112"/>
      <c r="E17" s="112"/>
      <c r="F17" s="44">
        <f>IB!F$15</f>
        <v>764.03615944440253</v>
      </c>
      <c r="G17" s="44">
        <f>IB!G$15</f>
        <v>729.37386152437057</v>
      </c>
      <c r="H17" s="44">
        <f>IB!H$15</f>
        <v>706.6909451830694</v>
      </c>
      <c r="I17" s="44">
        <f>IB!I$15</f>
        <v>648.47758008278868</v>
      </c>
      <c r="J17" s="44">
        <v>644.55994043248234</v>
      </c>
      <c r="K17" s="44">
        <v>643.91266274031295</v>
      </c>
      <c r="L17" s="44">
        <v>643.28684892552201</v>
      </c>
      <c r="M17" s="44">
        <v>638.46929064933647</v>
      </c>
      <c r="N17" s="44">
        <v>631.66124913069871</v>
      </c>
      <c r="O17" s="44">
        <v>627.35618288964656</v>
      </c>
      <c r="P17" s="44">
        <v>614.01897550406807</v>
      </c>
      <c r="Q17" s="44">
        <v>620.76028394866648</v>
      </c>
      <c r="R17" s="44">
        <v>605.05675030486759</v>
      </c>
      <c r="S17" s="44">
        <v>567.62261453001508</v>
      </c>
      <c r="T17" s="44">
        <v>519.73064948795093</v>
      </c>
      <c r="U17" s="44">
        <v>457.33792703345074</v>
      </c>
      <c r="V17" s="44">
        <v>299.26445634533434</v>
      </c>
      <c r="W17" s="44">
        <v>97.569558775509904</v>
      </c>
      <c r="X17" s="44">
        <v>12.086533232925484</v>
      </c>
    </row>
    <row r="18" spans="1:24" ht="30" customHeight="1" x14ac:dyDescent="0.2">
      <c r="A18" s="113"/>
      <c r="B18" s="112"/>
      <c r="C18" s="50" t="s">
        <v>18</v>
      </c>
      <c r="D18" s="50"/>
      <c r="E18" s="50"/>
      <c r="F18" s="44">
        <f>IS!F$15</f>
        <v>1228.5220908056103</v>
      </c>
      <c r="G18" s="44">
        <f>IS!G$15</f>
        <v>1017.9243650585981</v>
      </c>
      <c r="H18" s="44">
        <f>IS!H$15</f>
        <v>1005.3924859391817</v>
      </c>
      <c r="I18" s="44">
        <f>IS!I$15</f>
        <v>1065.6874151578706</v>
      </c>
      <c r="J18" s="44">
        <v>1166.3215135085788</v>
      </c>
      <c r="K18" s="44">
        <v>1255.1139401753353</v>
      </c>
      <c r="L18" s="44">
        <v>1263.4057935831183</v>
      </c>
      <c r="M18" s="44">
        <v>1129.7671671757735</v>
      </c>
      <c r="N18" s="44">
        <v>864.26404546520985</v>
      </c>
      <c r="O18" s="44">
        <v>781.0809762502422</v>
      </c>
      <c r="P18" s="44">
        <v>751.71692455965933</v>
      </c>
      <c r="Q18" s="44">
        <v>764.52195897921024</v>
      </c>
      <c r="R18" s="44">
        <v>735.35265230195046</v>
      </c>
      <c r="S18" s="44">
        <v>708.32087085038233</v>
      </c>
      <c r="T18" s="44">
        <v>670.57422568308255</v>
      </c>
      <c r="U18" s="44">
        <v>595.51460496913342</v>
      </c>
      <c r="V18" s="44">
        <v>449.46061429881797</v>
      </c>
      <c r="W18" s="44">
        <v>306.78263836949554</v>
      </c>
      <c r="X18" s="44">
        <v>265.10510548948236</v>
      </c>
    </row>
    <row r="19" spans="1:24" ht="15" customHeight="1" x14ac:dyDescent="0.2">
      <c r="A19" s="113"/>
      <c r="B19" s="113"/>
      <c r="C19" s="115" t="s">
        <v>52</v>
      </c>
      <c r="D19" s="115"/>
      <c r="E19" s="115"/>
      <c r="F19" s="44">
        <f>'IS MIG'!F$15</f>
        <v>365.23768419276229</v>
      </c>
      <c r="G19" s="44">
        <f>'IS MIG'!G$15</f>
        <v>353.53419792630416</v>
      </c>
      <c r="H19" s="44">
        <f>'IS MIG'!H$15</f>
        <v>334.75372930330798</v>
      </c>
      <c r="I19" s="44">
        <f>'IS MIG'!I$15</f>
        <v>351.810962235879</v>
      </c>
      <c r="J19" s="44">
        <v>364.49386893479959</v>
      </c>
      <c r="K19" s="44">
        <v>401.12795774344613</v>
      </c>
      <c r="L19" s="44">
        <v>398.00665152865554</v>
      </c>
      <c r="M19" s="44">
        <v>215.40500986300282</v>
      </c>
      <c r="N19" s="44">
        <v>0</v>
      </c>
      <c r="O19" s="44">
        <v>0</v>
      </c>
      <c r="P19" s="44">
        <v>0</v>
      </c>
      <c r="Q19" s="44">
        <v>0</v>
      </c>
      <c r="R19" s="44">
        <v>0</v>
      </c>
      <c r="S19" s="44">
        <v>0</v>
      </c>
      <c r="T19" s="44">
        <v>0</v>
      </c>
      <c r="U19" s="44">
        <v>0</v>
      </c>
      <c r="V19" s="44">
        <v>0</v>
      </c>
      <c r="W19" s="44">
        <v>0</v>
      </c>
      <c r="X19" s="44">
        <v>0</v>
      </c>
    </row>
    <row r="20" spans="1:24" ht="15" customHeight="1" x14ac:dyDescent="0.2">
      <c r="A20" s="113"/>
      <c r="B20" s="113"/>
      <c r="C20" s="115" t="s">
        <v>111</v>
      </c>
      <c r="D20" s="115"/>
      <c r="E20" s="115"/>
      <c r="F20" s="50"/>
      <c r="G20" s="50"/>
      <c r="H20" s="50"/>
      <c r="I20" s="50"/>
      <c r="J20" s="44">
        <v>353.01890059844925</v>
      </c>
      <c r="K20" s="44">
        <v>385.68199427816648</v>
      </c>
      <c r="L20" s="44">
        <v>389.94296833444423</v>
      </c>
      <c r="M20" s="44">
        <v>418.71482336174148</v>
      </c>
      <c r="N20" s="44">
        <v>417.08105400124253</v>
      </c>
      <c r="O20" s="44">
        <v>386.96765633490253</v>
      </c>
      <c r="P20" s="44">
        <v>385.36711564308155</v>
      </c>
      <c r="Q20" s="44">
        <v>425.13830895390197</v>
      </c>
      <c r="R20" s="44">
        <v>427.65982845657527</v>
      </c>
      <c r="S20" s="44">
        <v>417.05775149977632</v>
      </c>
      <c r="T20" s="44">
        <v>391.40463551039477</v>
      </c>
      <c r="U20" s="44">
        <v>338.61750743744165</v>
      </c>
      <c r="V20" s="44">
        <v>196.9009310959147</v>
      </c>
      <c r="W20" s="44">
        <v>65.157154741830439</v>
      </c>
      <c r="X20" s="44">
        <v>25.241906660629304</v>
      </c>
    </row>
    <row r="21" spans="1:24" ht="15" customHeight="1" x14ac:dyDescent="0.2">
      <c r="A21" s="113"/>
      <c r="B21" s="113"/>
      <c r="C21" s="115" t="s">
        <v>110</v>
      </c>
      <c r="D21" s="115"/>
      <c r="E21" s="115"/>
      <c r="F21" s="50"/>
      <c r="G21" s="50"/>
      <c r="H21" s="50"/>
      <c r="I21" s="50"/>
      <c r="J21" s="44">
        <v>397.70318442944097</v>
      </c>
      <c r="K21" s="44">
        <v>410.73434046722554</v>
      </c>
      <c r="L21" s="44">
        <v>416.88114005398052</v>
      </c>
      <c r="M21" s="44">
        <v>434.22108631511048</v>
      </c>
      <c r="N21" s="44">
        <v>389.77785646507471</v>
      </c>
      <c r="O21" s="44">
        <v>330.24341228702048</v>
      </c>
      <c r="P21" s="44">
        <v>300.4592642561322</v>
      </c>
      <c r="Q21" s="44">
        <v>282.67990058494058</v>
      </c>
      <c r="R21" s="44">
        <v>257.13889122637841</v>
      </c>
      <c r="S21" s="44">
        <v>237.80755524478138</v>
      </c>
      <c r="T21" s="44">
        <v>216.99479106130144</v>
      </c>
      <c r="U21" s="44">
        <v>191.71888872553623</v>
      </c>
      <c r="V21" s="44">
        <v>179.98706160396321</v>
      </c>
      <c r="W21" s="44">
        <v>166.22776108089394</v>
      </c>
      <c r="X21" s="44">
        <v>164.51870754658341</v>
      </c>
    </row>
    <row r="22" spans="1:24" ht="15" customHeight="1" x14ac:dyDescent="0.2">
      <c r="A22" s="113"/>
      <c r="B22" s="113"/>
      <c r="C22" s="115" t="s">
        <v>109</v>
      </c>
      <c r="D22" s="115"/>
      <c r="E22" s="115"/>
      <c r="F22" s="50"/>
      <c r="G22" s="50"/>
      <c r="H22" s="50"/>
      <c r="I22" s="50"/>
      <c r="J22" s="44">
        <v>23.859587691916481</v>
      </c>
      <c r="K22" s="44">
        <v>30.760806947548321</v>
      </c>
      <c r="L22" s="44">
        <v>33.086341638368324</v>
      </c>
      <c r="M22" s="44">
        <v>35.910532356860863</v>
      </c>
      <c r="N22" s="44">
        <v>34.774771770380084</v>
      </c>
      <c r="O22" s="44">
        <v>32.541196658574087</v>
      </c>
      <c r="P22" s="44">
        <v>31.830358047449923</v>
      </c>
      <c r="Q22" s="44">
        <v>30.716591316093304</v>
      </c>
      <c r="R22" s="44">
        <v>29.496634719120181</v>
      </c>
      <c r="S22" s="44">
        <v>32.219167093602884</v>
      </c>
      <c r="T22" s="44">
        <v>40.149301873784424</v>
      </c>
      <c r="U22" s="44">
        <v>43.828893873726308</v>
      </c>
      <c r="V22" s="44">
        <v>50.896802364615858</v>
      </c>
      <c r="W22" s="44">
        <v>55.374065274201392</v>
      </c>
      <c r="X22" s="44">
        <v>56.374627183114107</v>
      </c>
    </row>
    <row r="23" spans="1:24" ht="15" customHeight="1" x14ac:dyDescent="0.2">
      <c r="A23" s="113"/>
      <c r="B23" s="113"/>
      <c r="C23" s="115" t="s">
        <v>108</v>
      </c>
      <c r="D23" s="115"/>
      <c r="E23" s="115"/>
      <c r="F23" s="50"/>
      <c r="G23" s="50"/>
      <c r="H23" s="50"/>
      <c r="I23" s="50"/>
      <c r="J23" s="44">
        <v>27.245971853972421</v>
      </c>
      <c r="K23" s="44">
        <v>26.808840738948827</v>
      </c>
      <c r="L23" s="44">
        <v>25.488692027669778</v>
      </c>
      <c r="M23" s="44">
        <v>25.515715279057673</v>
      </c>
      <c r="N23" s="44">
        <v>22.630363228512529</v>
      </c>
      <c r="O23" s="44">
        <v>31.328710969745046</v>
      </c>
      <c r="P23" s="44">
        <v>34.060186612995565</v>
      </c>
      <c r="Q23" s="44">
        <v>25.987158124274387</v>
      </c>
      <c r="R23" s="44">
        <v>21.057297899876403</v>
      </c>
      <c r="S23" s="44">
        <v>21.23639701222168</v>
      </c>
      <c r="T23" s="44">
        <v>22.025497237601932</v>
      </c>
      <c r="U23" s="44">
        <v>21.349314932429131</v>
      </c>
      <c r="V23" s="44">
        <v>21.675819234324123</v>
      </c>
      <c r="W23" s="44">
        <v>20.023657272569739</v>
      </c>
      <c r="X23" s="44">
        <v>18.969864099155529</v>
      </c>
    </row>
    <row r="24" spans="1:24" ht="30" customHeight="1" x14ac:dyDescent="0.2">
      <c r="A24" s="113"/>
      <c r="B24" s="113"/>
      <c r="C24" s="116" t="s">
        <v>160</v>
      </c>
      <c r="D24" s="116"/>
      <c r="E24" s="116"/>
      <c r="F24" s="50"/>
      <c r="G24" s="50"/>
      <c r="H24" s="50"/>
      <c r="I24" s="50"/>
      <c r="J24" s="44">
        <v>71.777098526060158</v>
      </c>
      <c r="K24" s="44">
        <v>74.841816504396746</v>
      </c>
      <c r="L24" s="44">
        <v>73.771367666473765</v>
      </c>
      <c r="M24" s="44">
        <v>73.726933971398097</v>
      </c>
      <c r="N24" s="44">
        <v>80.303255985127151</v>
      </c>
      <c r="O24" s="44">
        <v>79.199403005735547</v>
      </c>
      <c r="P24" s="44">
        <v>78.902391632360548</v>
      </c>
      <c r="Q24" s="44">
        <v>79.050743540971979</v>
      </c>
      <c r="R24" s="44">
        <v>80.410977266493703</v>
      </c>
      <c r="S24" s="44">
        <v>83.485080640722771</v>
      </c>
      <c r="T24" s="44">
        <v>90.525747169588769</v>
      </c>
      <c r="U24" s="44">
        <v>90.938508718129896</v>
      </c>
      <c r="V24" s="44">
        <v>92.640994762467315</v>
      </c>
      <c r="W24" s="44">
        <v>92.522639667203549</v>
      </c>
      <c r="X24" s="44">
        <v>92.941861084977035</v>
      </c>
    </row>
    <row r="25" spans="1:24" ht="15" customHeight="1" x14ac:dyDescent="0.2">
      <c r="A25" s="113"/>
      <c r="B25" s="113"/>
      <c r="C25" s="50" t="s">
        <v>24</v>
      </c>
      <c r="D25" s="50"/>
      <c r="E25" s="50"/>
      <c r="F25" s="44">
        <f>JSA!F$15</f>
        <v>212.46724135416616</v>
      </c>
      <c r="G25" s="44">
        <f>JSA!G$15</f>
        <v>403.13654763252492</v>
      </c>
      <c r="H25" s="44">
        <f>JSA!H$15</f>
        <v>370.8330651667257</v>
      </c>
      <c r="I25" s="44">
        <f>JSA!I$15</f>
        <v>332.36285518815077</v>
      </c>
      <c r="J25" s="44">
        <v>296.80313810193582</v>
      </c>
      <c r="K25" s="44">
        <v>265.58141735701366</v>
      </c>
      <c r="L25" s="44">
        <v>254.07064972192705</v>
      </c>
      <c r="M25" s="44">
        <v>237.69880117212125</v>
      </c>
      <c r="N25" s="44">
        <v>197.90628826640079</v>
      </c>
      <c r="O25" s="44">
        <v>216.64117346610016</v>
      </c>
      <c r="P25" s="44">
        <v>236.87483481675491</v>
      </c>
      <c r="Q25" s="44">
        <v>221.61445686148096</v>
      </c>
      <c r="R25" s="44">
        <v>292.45824736510122</v>
      </c>
      <c r="S25" s="44">
        <v>477.63964415401904</v>
      </c>
      <c r="T25" s="44">
        <v>462.27236786329672</v>
      </c>
      <c r="U25" s="44">
        <v>522.21957561968259</v>
      </c>
      <c r="V25" s="44">
        <v>569.67253018330905</v>
      </c>
      <c r="W25" s="44">
        <v>490.0047489783725</v>
      </c>
      <c r="X25" s="44">
        <v>357.62778496459748</v>
      </c>
    </row>
    <row r="26" spans="1:24" ht="15" customHeight="1" x14ac:dyDescent="0.2">
      <c r="A26" s="113"/>
      <c r="B26" s="113"/>
      <c r="C26" s="50" t="s">
        <v>25</v>
      </c>
      <c r="D26" s="50"/>
      <c r="E26" s="50"/>
      <c r="F26" s="44">
        <f>MA!F$15</f>
        <v>0</v>
      </c>
      <c r="G26" s="44">
        <f>MA!G$15</f>
        <v>0</v>
      </c>
      <c r="H26" s="44">
        <f>MA!H$15</f>
        <v>0</v>
      </c>
      <c r="I26" s="44">
        <f>MA!I$15</f>
        <v>0</v>
      </c>
      <c r="J26" s="44">
        <v>4.3889500733331728</v>
      </c>
      <c r="K26" s="44">
        <v>3.4472904150176782</v>
      </c>
      <c r="L26" s="44">
        <v>6.0669587633943687</v>
      </c>
      <c r="M26" s="44">
        <v>10.747779029116757</v>
      </c>
      <c r="N26" s="44">
        <v>12.679060502537485</v>
      </c>
      <c r="O26" s="44">
        <v>15.408499916169694</v>
      </c>
      <c r="P26" s="44">
        <v>16.429657919186194</v>
      </c>
      <c r="Q26" s="44">
        <v>19.983084248081664</v>
      </c>
      <c r="R26" s="44">
        <v>27.214811398654785</v>
      </c>
      <c r="S26" s="44">
        <v>25.934624543589113</v>
      </c>
      <c r="T26" s="44">
        <v>23.802616380478774</v>
      </c>
      <c r="U26" s="44">
        <v>24.513159876005801</v>
      </c>
      <c r="V26" s="44">
        <v>28.751945950581181</v>
      </c>
      <c r="W26" s="44">
        <v>29.050749750382451</v>
      </c>
      <c r="X26" s="44">
        <v>34.284708223451368</v>
      </c>
    </row>
    <row r="27" spans="1:24" ht="15" customHeight="1" x14ac:dyDescent="0.2">
      <c r="A27" s="113"/>
      <c r="B27" s="113"/>
      <c r="C27" s="50" t="s">
        <v>107</v>
      </c>
      <c r="D27" s="50"/>
      <c r="E27" s="50"/>
      <c r="F27" s="50"/>
      <c r="G27" s="50"/>
      <c r="H27" s="50"/>
      <c r="I27" s="50"/>
      <c r="J27" s="44"/>
      <c r="K27" s="44"/>
      <c r="L27" s="44"/>
      <c r="M27" s="44"/>
      <c r="N27" s="44">
        <v>37.024847445733165</v>
      </c>
      <c r="O27" s="44">
        <v>39.070438298086174</v>
      </c>
      <c r="P27" s="44">
        <v>41.331100780957357</v>
      </c>
      <c r="Q27" s="44">
        <v>43.043768890923538</v>
      </c>
      <c r="R27" s="44">
        <v>44.535389416631915</v>
      </c>
      <c r="S27" s="44">
        <v>46.355797106995297</v>
      </c>
      <c r="T27" s="44">
        <v>48.823640842541089</v>
      </c>
      <c r="U27" s="44">
        <v>49.537345908203285</v>
      </c>
      <c r="V27" s="44">
        <v>50.213710682916734</v>
      </c>
      <c r="W27" s="44">
        <v>50.782828334703275</v>
      </c>
      <c r="X27" s="44">
        <v>51.224756070566109</v>
      </c>
    </row>
    <row r="28" spans="1:24" ht="15" customHeight="1" x14ac:dyDescent="0.2">
      <c r="A28" s="113"/>
      <c r="B28" s="113"/>
      <c r="C28" s="50" t="s">
        <v>27</v>
      </c>
      <c r="D28" s="50"/>
      <c r="E28" s="50"/>
      <c r="F28" s="50"/>
      <c r="G28" s="50"/>
      <c r="H28" s="50"/>
      <c r="I28" s="50"/>
      <c r="J28" s="44"/>
      <c r="K28" s="44"/>
      <c r="L28" s="44"/>
      <c r="M28" s="44">
        <v>208.00083760000186</v>
      </c>
      <c r="N28" s="44">
        <v>528.62087316141037</v>
      </c>
      <c r="O28" s="44">
        <v>562.49686560976284</v>
      </c>
      <c r="P28" s="44">
        <v>599.75753378243712</v>
      </c>
      <c r="Q28" s="44">
        <v>641.96851233989332</v>
      </c>
      <c r="R28" s="44">
        <v>669.41075495643963</v>
      </c>
      <c r="S28" s="44">
        <v>703.02327207825192</v>
      </c>
      <c r="T28" s="44">
        <v>712.06313694314815</v>
      </c>
      <c r="U28" s="44">
        <v>688.52575105786207</v>
      </c>
      <c r="V28" s="44">
        <v>633.78457717153697</v>
      </c>
      <c r="W28" s="44">
        <v>592.30024892215283</v>
      </c>
      <c r="X28" s="44">
        <v>549.30257259975042</v>
      </c>
    </row>
    <row r="29" spans="1:24" ht="30" customHeight="1" x14ac:dyDescent="0.2">
      <c r="A29" s="113"/>
      <c r="B29" s="113"/>
      <c r="C29" s="50" t="s">
        <v>123</v>
      </c>
      <c r="D29" s="50"/>
      <c r="E29" s="50"/>
      <c r="F29" s="50"/>
      <c r="G29" s="50"/>
      <c r="H29" s="50"/>
      <c r="I29" s="50"/>
      <c r="J29" s="44"/>
      <c r="K29" s="44"/>
      <c r="L29" s="44"/>
      <c r="M29" s="44">
        <v>0</v>
      </c>
      <c r="N29" s="44">
        <v>0</v>
      </c>
      <c r="O29" s="44">
        <v>0</v>
      </c>
      <c r="P29" s="44">
        <v>0</v>
      </c>
      <c r="Q29" s="44">
        <v>0</v>
      </c>
      <c r="R29" s="44">
        <v>0</v>
      </c>
      <c r="S29" s="44">
        <v>0</v>
      </c>
      <c r="T29" s="44">
        <v>0</v>
      </c>
      <c r="U29" s="44">
        <v>0</v>
      </c>
      <c r="V29" s="44">
        <v>0</v>
      </c>
      <c r="W29" s="44">
        <v>15.846709156632411</v>
      </c>
      <c r="X29" s="44">
        <v>123.44183483631988</v>
      </c>
    </row>
    <row r="30" spans="1:24" ht="15" customHeight="1" x14ac:dyDescent="0.2">
      <c r="A30" s="113"/>
      <c r="B30" s="112"/>
      <c r="C30" s="50" t="s">
        <v>28</v>
      </c>
      <c r="D30" s="50"/>
      <c r="E30" s="50"/>
      <c r="F30" s="44">
        <f>SDA!F$15</f>
        <v>88.956821715662727</v>
      </c>
      <c r="G30" s="44">
        <f>SDA!G$15</f>
        <v>96.918641771100681</v>
      </c>
      <c r="H30" s="44">
        <f>SDA!H$15</f>
        <v>95.287733785076384</v>
      </c>
      <c r="I30" s="44">
        <f>SDA!I$15</f>
        <v>97.591417550947</v>
      </c>
      <c r="J30" s="44">
        <v>93.044778946258788</v>
      </c>
      <c r="K30" s="44">
        <v>95.295514232772533</v>
      </c>
      <c r="L30" s="44">
        <v>87.62702513593473</v>
      </c>
      <c r="M30" s="44">
        <v>85.688091921672324</v>
      </c>
      <c r="N30" s="44">
        <v>83.7519691439621</v>
      </c>
      <c r="O30" s="44">
        <v>82.287073469917246</v>
      </c>
      <c r="P30" s="44">
        <v>82.565135431512573</v>
      </c>
      <c r="Q30" s="44">
        <v>82.465035938523741</v>
      </c>
      <c r="R30" s="44">
        <v>81.534562983238274</v>
      </c>
      <c r="S30" s="44">
        <v>83.266718732706636</v>
      </c>
      <c r="T30" s="44">
        <v>81.474445948240657</v>
      </c>
      <c r="U30" s="44">
        <v>80.527740937019999</v>
      </c>
      <c r="V30" s="44">
        <v>81.09982509773991</v>
      </c>
      <c r="W30" s="44">
        <v>78.249094571354462</v>
      </c>
      <c r="X30" s="44">
        <v>60.966804384891354</v>
      </c>
    </row>
    <row r="31" spans="1:24" ht="15" customHeight="1" x14ac:dyDescent="0.2">
      <c r="A31" s="113"/>
      <c r="B31" s="113"/>
      <c r="C31" s="115" t="s">
        <v>12</v>
      </c>
      <c r="D31" s="115"/>
      <c r="E31" s="115"/>
      <c r="F31" s="50"/>
      <c r="G31" s="50"/>
      <c r="H31" s="50"/>
      <c r="I31" s="50"/>
      <c r="J31" s="44">
        <v>77.332295454569206</v>
      </c>
      <c r="K31" s="44">
        <v>79.406929584922892</v>
      </c>
      <c r="L31" s="44">
        <v>71.971792934518831</v>
      </c>
      <c r="M31" s="44">
        <v>69.394763857762811</v>
      </c>
      <c r="N31" s="44">
        <v>71.866819625314179</v>
      </c>
      <c r="O31" s="44">
        <v>70.075265080400456</v>
      </c>
      <c r="P31" s="44">
        <v>69.673397853734485</v>
      </c>
      <c r="Q31" s="44">
        <v>63.336681384442301</v>
      </c>
      <c r="R31" s="44">
        <v>64.823475830208196</v>
      </c>
      <c r="S31" s="44">
        <v>65.816661787223495</v>
      </c>
      <c r="T31" s="44">
        <v>65.428276685389875</v>
      </c>
      <c r="U31" s="44">
        <v>64.689775549321482</v>
      </c>
      <c r="V31" s="44">
        <v>66.235424144631068</v>
      </c>
      <c r="W31" s="44">
        <v>63.272029326834229</v>
      </c>
      <c r="X31" s="44">
        <v>48.64646673475535</v>
      </c>
    </row>
    <row r="32" spans="1:24" ht="15" customHeight="1" x14ac:dyDescent="0.2">
      <c r="A32" s="113"/>
      <c r="B32" s="113"/>
      <c r="C32" s="115" t="s">
        <v>13</v>
      </c>
      <c r="D32" s="115"/>
      <c r="E32" s="115"/>
      <c r="F32" s="50"/>
      <c r="G32" s="50"/>
      <c r="H32" s="50"/>
      <c r="I32" s="50"/>
      <c r="J32" s="44">
        <v>15.712483491689586</v>
      </c>
      <c r="K32" s="44">
        <v>15.888584647849644</v>
      </c>
      <c r="L32" s="44">
        <v>15.655232201415894</v>
      </c>
      <c r="M32" s="44">
        <v>16.293328063909513</v>
      </c>
      <c r="N32" s="44">
        <v>11.885149518647896</v>
      </c>
      <c r="O32" s="44">
        <v>12.211808389516793</v>
      </c>
      <c r="P32" s="44">
        <v>12.89173757777808</v>
      </c>
      <c r="Q32" s="44">
        <v>19.12835455408144</v>
      </c>
      <c r="R32" s="44">
        <v>16.711087153030086</v>
      </c>
      <c r="S32" s="44">
        <v>17.450056945483141</v>
      </c>
      <c r="T32" s="44">
        <v>16.046169262850782</v>
      </c>
      <c r="U32" s="44">
        <v>15.837965387698517</v>
      </c>
      <c r="V32" s="44">
        <v>14.864400953108849</v>
      </c>
      <c r="W32" s="44">
        <v>14.977065244520233</v>
      </c>
      <c r="X32" s="44">
        <v>12.320337650136008</v>
      </c>
    </row>
    <row r="33" spans="1:24" ht="15" customHeight="1" x14ac:dyDescent="0.2">
      <c r="A33" s="112"/>
      <c r="B33" s="112"/>
      <c r="C33" s="117" t="s">
        <v>29</v>
      </c>
      <c r="D33" s="117"/>
      <c r="E33" s="44"/>
      <c r="F33" s="44">
        <f>SP!F$15</f>
        <v>0</v>
      </c>
      <c r="G33" s="44">
        <f>SP!G$15</f>
        <v>0</v>
      </c>
      <c r="H33" s="44">
        <f>SP!H$15</f>
        <v>0</v>
      </c>
      <c r="I33" s="44">
        <f>SP!I$15</f>
        <v>3186.7988911134539</v>
      </c>
      <c r="J33" s="44">
        <v>3264.387293300555</v>
      </c>
      <c r="K33" s="44">
        <v>3525.5947986999158</v>
      </c>
      <c r="L33" s="44">
        <v>3703.8798445320926</v>
      </c>
      <c r="M33" s="44">
        <v>3876.2857148058274</v>
      </c>
      <c r="N33" s="44">
        <v>4057.4096429323899</v>
      </c>
      <c r="O33" s="44">
        <v>4266.841749897847</v>
      </c>
      <c r="P33" s="44">
        <v>4445.4649214662004</v>
      </c>
      <c r="Q33" s="44">
        <v>4761.717737547764</v>
      </c>
      <c r="R33" s="44">
        <v>5086.1095141533851</v>
      </c>
      <c r="S33" s="44">
        <v>5521.6311633488349</v>
      </c>
      <c r="T33" s="44">
        <v>5747.8298803079069</v>
      </c>
      <c r="U33" s="44">
        <v>6101.3828144034187</v>
      </c>
      <c r="V33" s="44">
        <v>6565.7253432465677</v>
      </c>
      <c r="W33" s="44">
        <v>6839.3741643195535</v>
      </c>
      <c r="X33" s="44">
        <v>7113.8680597735429</v>
      </c>
    </row>
    <row r="34" spans="1:24" ht="15" hidden="1" customHeight="1" x14ac:dyDescent="0.2">
      <c r="A34" s="112"/>
      <c r="B34" s="112"/>
      <c r="C34" s="118" t="s">
        <v>106</v>
      </c>
      <c r="D34" s="117"/>
      <c r="E34" s="44"/>
      <c r="F34" s="44"/>
      <c r="G34" s="44"/>
      <c r="H34" s="44"/>
      <c r="I34" s="44"/>
      <c r="J34" s="44"/>
      <c r="K34" s="44"/>
      <c r="L34" s="44"/>
      <c r="M34" s="44"/>
      <c r="N34" s="44"/>
      <c r="O34" s="44"/>
      <c r="P34" s="44"/>
      <c r="Q34" s="44"/>
      <c r="R34" s="44"/>
      <c r="S34" s="44"/>
      <c r="T34" s="44"/>
      <c r="U34" s="44"/>
      <c r="V34" s="44"/>
      <c r="W34" s="44"/>
      <c r="X34" s="44"/>
    </row>
    <row r="35" spans="1:24" ht="15" hidden="1" customHeight="1" x14ac:dyDescent="0.2">
      <c r="A35" s="112"/>
      <c r="B35" s="112"/>
      <c r="C35" s="118" t="s">
        <v>105</v>
      </c>
      <c r="D35" s="117"/>
      <c r="E35" s="44"/>
      <c r="F35" s="44"/>
      <c r="G35" s="44"/>
      <c r="H35" s="44"/>
      <c r="I35" s="44"/>
      <c r="J35" s="44"/>
      <c r="K35" s="44"/>
      <c r="L35" s="44"/>
      <c r="M35" s="44"/>
      <c r="N35" s="44"/>
      <c r="O35" s="44"/>
      <c r="P35" s="44"/>
      <c r="Q35" s="44"/>
      <c r="R35" s="44"/>
      <c r="S35" s="44"/>
      <c r="T35" s="44"/>
      <c r="U35" s="44"/>
      <c r="V35" s="44"/>
      <c r="W35" s="44"/>
      <c r="X35" s="44"/>
    </row>
    <row r="36" spans="1:24" ht="15" hidden="1" customHeight="1" x14ac:dyDescent="0.2">
      <c r="A36" s="112"/>
      <c r="B36" s="112"/>
      <c r="C36" s="118" t="s">
        <v>104</v>
      </c>
      <c r="D36" s="117"/>
      <c r="E36" s="44"/>
      <c r="F36" s="44"/>
      <c r="G36" s="44"/>
      <c r="H36" s="44"/>
      <c r="I36" s="44"/>
      <c r="J36" s="44"/>
      <c r="K36" s="44"/>
      <c r="L36" s="44"/>
      <c r="M36" s="44"/>
      <c r="N36" s="44"/>
      <c r="O36" s="44"/>
      <c r="P36" s="44"/>
      <c r="Q36" s="44"/>
      <c r="R36" s="44"/>
      <c r="S36" s="44"/>
      <c r="T36" s="44"/>
      <c r="U36" s="44"/>
      <c r="V36" s="44"/>
      <c r="W36" s="44"/>
      <c r="X36" s="44"/>
    </row>
    <row r="37" spans="1:24" ht="15" hidden="1" customHeight="1" x14ac:dyDescent="0.2">
      <c r="A37" s="112"/>
      <c r="B37" s="112"/>
      <c r="C37" s="118" t="s">
        <v>103</v>
      </c>
      <c r="D37" s="117"/>
      <c r="E37" s="44"/>
      <c r="F37" s="44"/>
      <c r="G37" s="44"/>
      <c r="H37" s="44"/>
      <c r="I37" s="44"/>
      <c r="J37" s="44"/>
      <c r="K37" s="44"/>
      <c r="L37" s="44"/>
      <c r="M37" s="44"/>
      <c r="N37" s="44"/>
      <c r="O37" s="44"/>
      <c r="P37" s="44"/>
      <c r="Q37" s="44"/>
      <c r="R37" s="44"/>
      <c r="S37" s="44"/>
      <c r="T37" s="44"/>
      <c r="U37" s="44"/>
      <c r="V37" s="44"/>
      <c r="W37" s="44"/>
      <c r="X37" s="44"/>
    </row>
    <row r="38" spans="1:24" ht="15" hidden="1" customHeight="1" x14ac:dyDescent="0.2">
      <c r="A38" s="112"/>
      <c r="B38" s="112"/>
      <c r="C38" s="118" t="s">
        <v>102</v>
      </c>
      <c r="D38" s="117"/>
      <c r="E38" s="44"/>
      <c r="F38" s="44"/>
      <c r="G38" s="44"/>
      <c r="H38" s="44"/>
      <c r="I38" s="44"/>
      <c r="J38" s="44"/>
      <c r="K38" s="44"/>
      <c r="L38" s="44"/>
      <c r="M38" s="44"/>
      <c r="N38" s="44"/>
      <c r="O38" s="44"/>
      <c r="P38" s="44"/>
      <c r="Q38" s="44"/>
      <c r="R38" s="44"/>
      <c r="S38" s="44"/>
      <c r="T38" s="44"/>
      <c r="U38" s="44"/>
      <c r="V38" s="44"/>
      <c r="W38" s="44"/>
      <c r="X38" s="44"/>
    </row>
    <row r="39" spans="1:24" ht="30" customHeight="1" x14ac:dyDescent="0.2">
      <c r="A39" s="112"/>
      <c r="B39" s="112"/>
      <c r="C39" s="117" t="s">
        <v>30</v>
      </c>
      <c r="D39" s="117"/>
      <c r="E39" s="117"/>
      <c r="F39" s="51"/>
      <c r="G39" s="51"/>
      <c r="H39" s="51"/>
      <c r="I39" s="51"/>
      <c r="J39" s="44"/>
      <c r="K39" s="44"/>
      <c r="L39" s="44"/>
      <c r="M39" s="44"/>
      <c r="N39" s="44">
        <v>95.39428520578933</v>
      </c>
      <c r="O39" s="44">
        <v>101.60325731734007</v>
      </c>
      <c r="P39" s="44">
        <v>103.79042825757092</v>
      </c>
      <c r="Q39" s="44">
        <v>136.82269411847113</v>
      </c>
      <c r="R39" s="44">
        <v>153.10889085837297</v>
      </c>
      <c r="S39" s="44">
        <v>171.83021082932493</v>
      </c>
      <c r="T39" s="44">
        <v>181.50918402983925</v>
      </c>
      <c r="U39" s="44">
        <v>168.67460443901862</v>
      </c>
      <c r="V39" s="44">
        <v>171.95976648305435</v>
      </c>
      <c r="W39" s="44">
        <v>170.42513389174948</v>
      </c>
      <c r="X39" s="44">
        <v>172.05018007057117</v>
      </c>
    </row>
    <row r="40" spans="1:24" ht="15" customHeight="1" x14ac:dyDescent="0.2">
      <c r="A40" s="112"/>
      <c r="B40" s="112"/>
      <c r="C40" s="117" t="s">
        <v>126</v>
      </c>
      <c r="D40" s="117"/>
      <c r="E40" s="117"/>
      <c r="F40" s="51"/>
      <c r="G40" s="51"/>
      <c r="H40" s="51"/>
      <c r="I40" s="51"/>
      <c r="J40" s="44"/>
      <c r="K40" s="44"/>
      <c r="L40" s="44"/>
      <c r="M40" s="44"/>
      <c r="N40" s="44"/>
      <c r="O40" s="44"/>
      <c r="P40" s="44"/>
      <c r="Q40" s="44"/>
      <c r="R40" s="44"/>
      <c r="S40" s="44"/>
      <c r="T40" s="44"/>
      <c r="U40" s="44"/>
      <c r="V40" s="44"/>
      <c r="W40" s="44">
        <v>2.3650710271957948E-2</v>
      </c>
      <c r="X40" s="44">
        <v>0.90151650289574903</v>
      </c>
    </row>
    <row r="41" spans="1:24" ht="15" customHeight="1" x14ac:dyDescent="0.2">
      <c r="A41" s="116"/>
      <c r="B41" s="116"/>
      <c r="C41" s="117" t="s">
        <v>31</v>
      </c>
      <c r="D41" s="117"/>
      <c r="E41" s="117"/>
      <c r="F41" s="50"/>
      <c r="G41" s="50"/>
      <c r="H41" s="50"/>
      <c r="I41" s="50"/>
      <c r="J41" s="44">
        <v>153.67771413284879</v>
      </c>
      <c r="K41" s="44">
        <v>147.24941238090307</v>
      </c>
      <c r="L41" s="44">
        <v>148.97243232124109</v>
      </c>
      <c r="M41" s="44">
        <v>166.40230214606242</v>
      </c>
      <c r="N41" s="44">
        <v>213.67492331236252</v>
      </c>
      <c r="O41" s="44">
        <v>268.22635596494558</v>
      </c>
      <c r="P41" s="44">
        <v>173.90265190290296</v>
      </c>
      <c r="Q41" s="44">
        <v>178.42405905492097</v>
      </c>
      <c r="R41" s="44">
        <v>232.26740109067748</v>
      </c>
      <c r="S41" s="44">
        <v>234.61421610282952</v>
      </c>
      <c r="T41" s="44">
        <v>235.91525191324769</v>
      </c>
      <c r="U41" s="44">
        <v>183.69710055962992</v>
      </c>
      <c r="V41" s="44">
        <v>182.0664683211177</v>
      </c>
      <c r="W41" s="44">
        <v>181.5242293116944</v>
      </c>
      <c r="X41" s="44">
        <v>179.15482291448038</v>
      </c>
    </row>
    <row r="42" spans="1:24" ht="30" customHeight="1" x14ac:dyDescent="0.25">
      <c r="A42" s="116"/>
      <c r="B42" s="116"/>
      <c r="C42" s="42" t="s">
        <v>101</v>
      </c>
      <c r="D42" s="42"/>
      <c r="E42" s="42"/>
      <c r="F42" s="119">
        <f>SUM(F3:F41)-SUM(F9:F11,F19:F23)</f>
        <v>3992.9805005501698</v>
      </c>
      <c r="G42" s="119">
        <f>SUM(G3:G41)-SUM(G9:G11,G19:G23)</f>
        <v>3993.4028523461247</v>
      </c>
      <c r="H42" s="119">
        <f>SUM(H3:H41)-SUM(H9:H11,H19:H23)</f>
        <v>3973.3332290500098</v>
      </c>
      <c r="I42" s="119">
        <f>SUM(I3:I41)-SUM(I9:I11,I19:I23)</f>
        <v>7273.2655053094732</v>
      </c>
      <c r="J42" s="119">
        <f t="shared" ref="J42:Q42" si="0">SUM(J3:J41)-SUM(J9:J11,J19:J23,J31:J32)</f>
        <v>7709.1830673501809</v>
      </c>
      <c r="K42" s="119">
        <f t="shared" si="0"/>
        <v>8233.676096046016</v>
      </c>
      <c r="L42" s="119">
        <f t="shared" si="0"/>
        <v>8526.7289530896633</v>
      </c>
      <c r="M42" s="119">
        <f t="shared" si="0"/>
        <v>8792.2927425042999</v>
      </c>
      <c r="N42" s="119">
        <f t="shared" si="0"/>
        <v>9276.3002041071231</v>
      </c>
      <c r="O42" s="119">
        <f t="shared" si="0"/>
        <v>9633.5180943401774</v>
      </c>
      <c r="P42" s="119">
        <f t="shared" si="0"/>
        <v>9865.3929639617309</v>
      </c>
      <c r="Q42" s="119">
        <f t="shared" si="0"/>
        <v>10412.487733406857</v>
      </c>
      <c r="R42" s="119">
        <f t="shared" ref="R42:X42" si="1">SUM(R3:R41)-SUM(R9:R11,R19:R23,R31:R32,R15:R16)</f>
        <v>11087.328505849713</v>
      </c>
      <c r="S42" s="119">
        <f t="shared" si="1"/>
        <v>12227.291840415057</v>
      </c>
      <c r="T42" s="119">
        <f t="shared" si="1"/>
        <v>12644.150879295028</v>
      </c>
      <c r="U42" s="119">
        <f t="shared" si="1"/>
        <v>13094.235131447707</v>
      </c>
      <c r="V42" s="119">
        <f t="shared" si="1"/>
        <v>13743.24333365739</v>
      </c>
      <c r="W42" s="119">
        <f t="shared" si="1"/>
        <v>13534.932344589915</v>
      </c>
      <c r="X42" s="119">
        <f t="shared" si="1"/>
        <v>13883.295002952867</v>
      </c>
    </row>
    <row r="43" spans="1:24" ht="30" customHeight="1" thickBot="1" x14ac:dyDescent="0.25">
      <c r="A43" s="120"/>
      <c r="B43" s="120"/>
      <c r="C43" s="121" t="s">
        <v>100</v>
      </c>
      <c r="D43" s="121"/>
      <c r="E43" s="121"/>
      <c r="F43" s="122">
        <v>0.95561218286758176</v>
      </c>
      <c r="G43" s="122">
        <v>0.95422937801810592</v>
      </c>
      <c r="H43" s="122">
        <v>0.95406853375282796</v>
      </c>
      <c r="I43" s="122">
        <v>0.95044993811249245</v>
      </c>
      <c r="J43" s="122">
        <v>0.96069613855583968</v>
      </c>
      <c r="K43" s="122">
        <v>0.97159677113240894</v>
      </c>
      <c r="L43" s="122">
        <v>0.98220481010648597</v>
      </c>
      <c r="M43" s="122">
        <v>0.97935820551238328</v>
      </c>
      <c r="N43" s="122">
        <v>0.99378746609980761</v>
      </c>
      <c r="O43" s="122">
        <v>0.99336860909596669</v>
      </c>
      <c r="P43" s="122">
        <v>0.9928214544825601</v>
      </c>
      <c r="Q43" s="122">
        <v>0.99316975150247533</v>
      </c>
      <c r="R43" s="122">
        <v>0.98411840246718252</v>
      </c>
      <c r="S43" s="122">
        <v>0.99232783783635392</v>
      </c>
      <c r="T43" s="122">
        <v>0.99232674108982577</v>
      </c>
      <c r="U43" s="122">
        <v>0.99450740175570096</v>
      </c>
      <c r="V43" s="122">
        <v>0.99501625584630993</v>
      </c>
      <c r="W43" s="122">
        <v>0.99630543749232425</v>
      </c>
      <c r="X43" s="122">
        <v>0.99717993055949095</v>
      </c>
    </row>
    <row r="44" spans="1:24" ht="36" customHeight="1" thickTop="1" x14ac:dyDescent="0.2">
      <c r="A44" s="124" t="s">
        <v>176</v>
      </c>
      <c r="B44" s="124"/>
      <c r="C44" s="124"/>
      <c r="D44" s="124"/>
      <c r="E44" s="124"/>
      <c r="F44" s="125" t="s">
        <v>66</v>
      </c>
      <c r="G44" s="125" t="s">
        <v>67</v>
      </c>
      <c r="H44" s="125" t="s">
        <v>68</v>
      </c>
      <c r="I44" s="125" t="s">
        <v>69</v>
      </c>
      <c r="J44" s="125" t="s">
        <v>70</v>
      </c>
      <c r="K44" s="125" t="s">
        <v>53</v>
      </c>
      <c r="L44" s="125" t="s">
        <v>54</v>
      </c>
      <c r="M44" s="125" t="s">
        <v>55</v>
      </c>
      <c r="N44" s="125" t="s">
        <v>57</v>
      </c>
      <c r="O44" s="125" t="s">
        <v>58</v>
      </c>
      <c r="P44" s="125" t="s">
        <v>59</v>
      </c>
      <c r="Q44" s="125" t="s">
        <v>60</v>
      </c>
      <c r="R44" s="125" t="s">
        <v>61</v>
      </c>
      <c r="S44" s="125" t="s">
        <v>62</v>
      </c>
      <c r="T44" s="125" t="s">
        <v>63</v>
      </c>
      <c r="U44" s="125" t="s">
        <v>64</v>
      </c>
      <c r="V44" s="125" t="s">
        <v>65</v>
      </c>
      <c r="W44" s="125" t="s">
        <v>0</v>
      </c>
      <c r="X44" s="125" t="s">
        <v>56</v>
      </c>
    </row>
    <row r="45" spans="1:24" ht="15" x14ac:dyDescent="0.2">
      <c r="A45" s="112"/>
      <c r="B45" s="112"/>
      <c r="C45" s="51" t="s">
        <v>6</v>
      </c>
      <c r="D45" s="51"/>
      <c r="E45" s="51"/>
      <c r="F45" s="44">
        <v>326.05699708004477</v>
      </c>
      <c r="G45" s="44">
        <v>322.23594776191914</v>
      </c>
      <c r="H45" s="44">
        <v>335.30153672523448</v>
      </c>
      <c r="I45" s="44">
        <v>349.64986101683013</v>
      </c>
      <c r="J45" s="44">
        <v>356.78391708041187</v>
      </c>
      <c r="K45" s="44">
        <v>366.02750010192045</v>
      </c>
      <c r="L45" s="44">
        <v>360.59030988775459</v>
      </c>
      <c r="M45" s="44">
        <v>365.35733037805744</v>
      </c>
      <c r="N45" s="44">
        <v>367.8425605140435</v>
      </c>
      <c r="O45" s="44">
        <v>376.70467072240507</v>
      </c>
      <c r="P45" s="44">
        <v>384.71498339135667</v>
      </c>
      <c r="Q45" s="44">
        <v>398.33517618184027</v>
      </c>
      <c r="R45" s="44">
        <v>413.74374173980965</v>
      </c>
      <c r="S45" s="44">
        <v>436.98336269013953</v>
      </c>
      <c r="T45" s="44">
        <v>434.1489591575492</v>
      </c>
      <c r="U45" s="44">
        <v>433.19455455135659</v>
      </c>
      <c r="V45" s="44">
        <v>428.58117291693577</v>
      </c>
      <c r="W45" s="44">
        <v>415.68999095588413</v>
      </c>
      <c r="X45" s="44">
        <v>422.95863721045725</v>
      </c>
    </row>
    <row r="46" spans="1:24" ht="15" x14ac:dyDescent="0.2">
      <c r="A46" s="112"/>
      <c r="B46" s="112"/>
      <c r="C46" s="51" t="s">
        <v>115</v>
      </c>
      <c r="D46" s="51"/>
      <c r="E46" s="51"/>
      <c r="F46" s="44" t="s">
        <v>162</v>
      </c>
      <c r="G46" s="44" t="s">
        <v>162</v>
      </c>
      <c r="H46" s="44" t="s">
        <v>162</v>
      </c>
      <c r="I46" s="44">
        <v>116.93400983135977</v>
      </c>
      <c r="J46" s="44">
        <v>115.01908498513146</v>
      </c>
      <c r="K46" s="44">
        <v>125.18598890876396</v>
      </c>
      <c r="L46" s="44">
        <v>122.01387900403266</v>
      </c>
      <c r="M46" s="44">
        <v>110.23582329063154</v>
      </c>
      <c r="N46" s="44">
        <v>97.917669249316006</v>
      </c>
      <c r="O46" s="44">
        <v>89.53705917362953</v>
      </c>
      <c r="P46" s="44">
        <v>79.186468127673379</v>
      </c>
      <c r="Q46" s="44">
        <v>70.53120882645841</v>
      </c>
      <c r="R46" s="44">
        <v>62.727866833790763</v>
      </c>
      <c r="S46" s="44">
        <v>59.128420785024325</v>
      </c>
      <c r="T46" s="44">
        <v>53.837560753908036</v>
      </c>
      <c r="U46" s="44">
        <v>51.790940511324216</v>
      </c>
      <c r="V46" s="44">
        <v>50.324728975658743</v>
      </c>
      <c r="W46" s="44">
        <v>48.889381263451284</v>
      </c>
      <c r="X46" s="44">
        <v>47.634805072149682</v>
      </c>
    </row>
    <row r="47" spans="1:24" ht="15" x14ac:dyDescent="0.2">
      <c r="A47" s="113"/>
      <c r="B47" s="113"/>
      <c r="C47" s="50" t="s">
        <v>8</v>
      </c>
      <c r="D47" s="50"/>
      <c r="E47" s="50"/>
      <c r="F47" s="50" t="s">
        <v>162</v>
      </c>
      <c r="G47" s="50" t="s">
        <v>162</v>
      </c>
      <c r="H47" s="50" t="s">
        <v>162</v>
      </c>
      <c r="I47" s="50" t="s">
        <v>162</v>
      </c>
      <c r="J47" s="44" t="s">
        <v>162</v>
      </c>
      <c r="K47" s="44">
        <v>129.17138053317044</v>
      </c>
      <c r="L47" s="44">
        <v>133.82178058272666</v>
      </c>
      <c r="M47" s="44">
        <v>137.73484699473909</v>
      </c>
      <c r="N47" s="44">
        <v>138.36462857059465</v>
      </c>
      <c r="O47" s="44">
        <v>140.194846003018</v>
      </c>
      <c r="P47" s="44">
        <v>139.74112999607473</v>
      </c>
      <c r="Q47" s="44">
        <v>146.59604130130387</v>
      </c>
      <c r="R47" s="44">
        <v>152.11837457662409</v>
      </c>
      <c r="S47" s="44">
        <v>162.64956257690969</v>
      </c>
      <c r="T47" s="44">
        <v>164.50319361484344</v>
      </c>
      <c r="U47" s="44">
        <v>174.81420386884383</v>
      </c>
      <c r="V47" s="44">
        <v>189.08606705780863</v>
      </c>
      <c r="W47" s="44">
        <v>201.04069606599026</v>
      </c>
      <c r="X47" s="44">
        <v>222.29399273937594</v>
      </c>
    </row>
    <row r="48" spans="1:24" ht="15" x14ac:dyDescent="0.2">
      <c r="A48" s="113"/>
      <c r="B48" s="113"/>
      <c r="C48" s="50" t="s">
        <v>122</v>
      </c>
      <c r="D48" s="50"/>
      <c r="E48" s="50"/>
      <c r="F48" s="50" t="s">
        <v>162</v>
      </c>
      <c r="G48" s="50" t="s">
        <v>162</v>
      </c>
      <c r="H48" s="50" t="s">
        <v>162</v>
      </c>
      <c r="I48" s="50" t="s">
        <v>162</v>
      </c>
      <c r="J48" s="44" t="s">
        <v>162</v>
      </c>
      <c r="K48" s="44" t="s">
        <v>162</v>
      </c>
      <c r="L48" s="44" t="s">
        <v>162</v>
      </c>
      <c r="M48" s="44" t="s">
        <v>162</v>
      </c>
      <c r="N48" s="44" t="s">
        <v>162</v>
      </c>
      <c r="O48" s="44" t="s">
        <v>162</v>
      </c>
      <c r="P48" s="44" t="s">
        <v>162</v>
      </c>
      <c r="Q48" s="44" t="s">
        <v>162</v>
      </c>
      <c r="R48" s="44" t="s">
        <v>162</v>
      </c>
      <c r="S48" s="44">
        <v>45.108289576657462</v>
      </c>
      <c r="T48" s="44">
        <v>51.713229694479708</v>
      </c>
      <c r="U48" s="44">
        <v>13.600605872649169</v>
      </c>
      <c r="V48" s="44">
        <v>26.789531895085588</v>
      </c>
      <c r="W48" s="44">
        <v>4.1923521758622897</v>
      </c>
      <c r="X48" s="44">
        <v>2.2292720000000004</v>
      </c>
    </row>
    <row r="49" spans="1:24" ht="15" x14ac:dyDescent="0.2">
      <c r="A49" s="112"/>
      <c r="B49" s="112"/>
      <c r="C49" s="51" t="s">
        <v>9</v>
      </c>
      <c r="D49" s="51"/>
      <c r="E49" s="51"/>
      <c r="F49" s="44">
        <v>296.31562987079951</v>
      </c>
      <c r="G49" s="44">
        <v>299.49240378074023</v>
      </c>
      <c r="H49" s="44">
        <v>306.77450084064748</v>
      </c>
      <c r="I49" s="44">
        <v>309.46674447233352</v>
      </c>
      <c r="J49" s="44">
        <v>308.57749201946405</v>
      </c>
      <c r="K49" s="44">
        <v>318.0008932024333</v>
      </c>
      <c r="L49" s="44">
        <v>323.00354830515209</v>
      </c>
      <c r="M49" s="44">
        <v>352.00504782095675</v>
      </c>
      <c r="N49" s="44">
        <v>371.5095684512213</v>
      </c>
      <c r="O49" s="44">
        <v>383.2888010516661</v>
      </c>
      <c r="P49" s="44">
        <v>388.78532618582716</v>
      </c>
      <c r="Q49" s="44">
        <v>386.14322570271838</v>
      </c>
      <c r="R49" s="44">
        <v>399.16751698262243</v>
      </c>
      <c r="S49" s="44">
        <v>437.29839493570631</v>
      </c>
      <c r="T49" s="44">
        <v>448.24559767519025</v>
      </c>
      <c r="U49" s="44">
        <v>437.63070703161964</v>
      </c>
      <c r="V49" s="44">
        <v>432.91480518244094</v>
      </c>
      <c r="W49" s="44" t="s">
        <v>162</v>
      </c>
      <c r="X49" s="44" t="s">
        <v>162</v>
      </c>
    </row>
    <row r="50" spans="1:24" ht="24.75" customHeight="1" x14ac:dyDescent="0.2">
      <c r="A50" s="112"/>
      <c r="B50" s="112"/>
      <c r="C50" s="51" t="s">
        <v>10</v>
      </c>
      <c r="D50" s="51"/>
      <c r="E50" s="51"/>
      <c r="F50" s="44">
        <v>667.46363292722003</v>
      </c>
      <c r="G50" s="44">
        <v>716.80176839759872</v>
      </c>
      <c r="H50" s="44">
        <v>744.68874770671016</v>
      </c>
      <c r="I50" s="44">
        <v>787.45367933572493</v>
      </c>
      <c r="J50" s="44">
        <v>826.69955014113089</v>
      </c>
      <c r="K50" s="44">
        <v>883.42344002074026</v>
      </c>
      <c r="L50" s="44">
        <v>915.42831094232974</v>
      </c>
      <c r="M50" s="44">
        <v>961.49148590095683</v>
      </c>
      <c r="N50" s="44">
        <v>987.12269968203066</v>
      </c>
      <c r="O50" s="44">
        <v>1018.2503803796745</v>
      </c>
      <c r="P50" s="44">
        <v>1049.6767331901071</v>
      </c>
      <c r="Q50" s="44">
        <v>1091.0363845606437</v>
      </c>
      <c r="R50" s="44">
        <v>1128.4174994055336</v>
      </c>
      <c r="S50" s="44">
        <v>1193.454952930955</v>
      </c>
      <c r="T50" s="44">
        <v>1194.0076664516678</v>
      </c>
      <c r="U50" s="44">
        <v>1227.6080178820521</v>
      </c>
      <c r="V50" s="44">
        <v>1279.3318533018742</v>
      </c>
      <c r="W50" s="44">
        <v>1281.0298192675123</v>
      </c>
      <c r="X50" s="44">
        <v>1277.74586464498</v>
      </c>
    </row>
    <row r="51" spans="1:24" ht="15" x14ac:dyDescent="0.2">
      <c r="A51" s="112"/>
      <c r="B51" s="112"/>
      <c r="C51" s="114" t="s">
        <v>11</v>
      </c>
      <c r="D51" s="114"/>
      <c r="E51" s="114"/>
      <c r="F51" s="51" t="s">
        <v>162</v>
      </c>
      <c r="G51" s="51" t="s">
        <v>162</v>
      </c>
      <c r="H51" s="51" t="s">
        <v>162</v>
      </c>
      <c r="I51" s="51" t="s">
        <v>162</v>
      </c>
      <c r="J51" s="44" t="s">
        <v>162</v>
      </c>
      <c r="K51" s="44" t="s">
        <v>162</v>
      </c>
      <c r="L51" s="44">
        <v>90.482959127440381</v>
      </c>
      <c r="M51" s="44">
        <v>92.109905125828604</v>
      </c>
      <c r="N51" s="44">
        <v>94.195283100218177</v>
      </c>
      <c r="O51" s="44">
        <v>99.704755430036727</v>
      </c>
      <c r="P51" s="44">
        <v>101.91409136520855</v>
      </c>
      <c r="Q51" s="44">
        <v>105.17154421383896</v>
      </c>
      <c r="R51" s="44">
        <v>108.30686320826062</v>
      </c>
      <c r="S51" s="44">
        <v>113.02604570067341</v>
      </c>
      <c r="T51" s="44">
        <v>110.64521082547569</v>
      </c>
      <c r="U51" s="44">
        <v>115.14557203580378</v>
      </c>
      <c r="V51" s="44">
        <v>118.50341635842372</v>
      </c>
      <c r="W51" s="44">
        <v>123.67128987233306</v>
      </c>
      <c r="X51" s="44">
        <v>145.09174104024783</v>
      </c>
    </row>
    <row r="52" spans="1:24" ht="15" x14ac:dyDescent="0.2">
      <c r="A52" s="112"/>
      <c r="B52" s="112"/>
      <c r="C52" s="114" t="s">
        <v>12</v>
      </c>
      <c r="D52" s="114"/>
      <c r="E52" s="114"/>
      <c r="F52" s="51" t="s">
        <v>162</v>
      </c>
      <c r="G52" s="51" t="s">
        <v>162</v>
      </c>
      <c r="H52" s="51" t="s">
        <v>162</v>
      </c>
      <c r="I52" s="51" t="s">
        <v>162</v>
      </c>
      <c r="J52" s="44" t="s">
        <v>162</v>
      </c>
      <c r="K52" s="44" t="s">
        <v>162</v>
      </c>
      <c r="L52" s="44">
        <v>527.22424071490298</v>
      </c>
      <c r="M52" s="44">
        <v>549.91194632284964</v>
      </c>
      <c r="N52" s="44">
        <v>557.72614377552884</v>
      </c>
      <c r="O52" s="44">
        <v>566.94543576626074</v>
      </c>
      <c r="P52" s="44">
        <v>577.96903412802124</v>
      </c>
      <c r="Q52" s="44">
        <v>593.68730325954323</v>
      </c>
      <c r="R52" s="44">
        <v>609.64904305601294</v>
      </c>
      <c r="S52" s="44">
        <v>641.0249831225899</v>
      </c>
      <c r="T52" s="44">
        <v>636.21450897231341</v>
      </c>
      <c r="U52" s="44">
        <v>659.11766967749543</v>
      </c>
      <c r="V52" s="44">
        <v>688.71326071026886</v>
      </c>
      <c r="W52" s="44">
        <v>681.16469432303472</v>
      </c>
      <c r="X52" s="44">
        <v>639.82881644633835</v>
      </c>
    </row>
    <row r="53" spans="1:24" ht="15" x14ac:dyDescent="0.2">
      <c r="A53" s="112"/>
      <c r="B53" s="112"/>
      <c r="C53" s="114" t="s">
        <v>13</v>
      </c>
      <c r="D53" s="114"/>
      <c r="E53" s="114"/>
      <c r="F53" s="51" t="s">
        <v>162</v>
      </c>
      <c r="G53" s="51" t="s">
        <v>162</v>
      </c>
      <c r="H53" s="51" t="s">
        <v>162</v>
      </c>
      <c r="I53" s="51" t="s">
        <v>162</v>
      </c>
      <c r="J53" s="44" t="s">
        <v>162</v>
      </c>
      <c r="K53" s="44" t="s">
        <v>162</v>
      </c>
      <c r="L53" s="44">
        <v>297.72111109998622</v>
      </c>
      <c r="M53" s="44">
        <v>319.4696344522784</v>
      </c>
      <c r="N53" s="44">
        <v>335.20127280628373</v>
      </c>
      <c r="O53" s="44">
        <v>351.6001891833771</v>
      </c>
      <c r="P53" s="44">
        <v>369.79360769687736</v>
      </c>
      <c r="Q53" s="44">
        <v>392.17753708726167</v>
      </c>
      <c r="R53" s="44">
        <v>410.4615931412601</v>
      </c>
      <c r="S53" s="44">
        <v>439.4039241076913</v>
      </c>
      <c r="T53" s="44">
        <v>447.14794665387876</v>
      </c>
      <c r="U53" s="44">
        <v>453.34477616875284</v>
      </c>
      <c r="V53" s="44">
        <v>472.11517623318167</v>
      </c>
      <c r="W53" s="44">
        <v>476.1938350721444</v>
      </c>
      <c r="X53" s="44">
        <v>492.82530715839357</v>
      </c>
    </row>
    <row r="54" spans="1:24" ht="15" x14ac:dyDescent="0.2">
      <c r="A54" s="112"/>
      <c r="B54" s="112"/>
      <c r="C54" s="51" t="s">
        <v>14</v>
      </c>
      <c r="D54" s="114"/>
      <c r="E54" s="114"/>
      <c r="F54" s="51" t="s">
        <v>162</v>
      </c>
      <c r="G54" s="51" t="s">
        <v>162</v>
      </c>
      <c r="H54" s="51" t="s">
        <v>162</v>
      </c>
      <c r="I54" s="51" t="s">
        <v>162</v>
      </c>
      <c r="J54" s="44" t="s">
        <v>162</v>
      </c>
      <c r="K54" s="44" t="s">
        <v>162</v>
      </c>
      <c r="L54" s="44">
        <v>1.0322706857452835</v>
      </c>
      <c r="M54" s="44">
        <v>1.2677548916637493</v>
      </c>
      <c r="N54" s="44">
        <v>1.1886448815255239</v>
      </c>
      <c r="O54" s="44">
        <v>1.3540830082543565</v>
      </c>
      <c r="P54" s="44">
        <v>1.475823899895228</v>
      </c>
      <c r="Q54" s="44">
        <v>1.5276702718334298</v>
      </c>
      <c r="R54" s="44">
        <v>1.5994937598736174</v>
      </c>
      <c r="S54" s="44">
        <v>1.7599359153457779</v>
      </c>
      <c r="T54" s="44">
        <v>1.6545971412974836</v>
      </c>
      <c r="U54" s="44">
        <v>1.7366691868473905</v>
      </c>
      <c r="V54" s="44">
        <v>3.8114231429931498</v>
      </c>
      <c r="W54" s="44">
        <v>10.663080171557192</v>
      </c>
      <c r="X54" s="44">
        <v>10.755228409999999</v>
      </c>
    </row>
    <row r="55" spans="1:24" ht="27" customHeight="1" x14ac:dyDescent="0.2">
      <c r="A55" s="112"/>
      <c r="B55" s="112"/>
      <c r="C55" s="51" t="s">
        <v>114</v>
      </c>
      <c r="D55" s="51"/>
      <c r="E55" s="51"/>
      <c r="F55" s="51" t="s">
        <v>162</v>
      </c>
      <c r="G55" s="51" t="s">
        <v>162</v>
      </c>
      <c r="H55" s="51" t="s">
        <v>162</v>
      </c>
      <c r="I55" s="51" t="s">
        <v>162</v>
      </c>
      <c r="J55" s="44" t="s">
        <v>162</v>
      </c>
      <c r="K55" s="44" t="s">
        <v>162</v>
      </c>
      <c r="L55" s="44" t="s">
        <v>162</v>
      </c>
      <c r="M55" s="44" t="s">
        <v>162</v>
      </c>
      <c r="N55" s="44" t="s">
        <v>162</v>
      </c>
      <c r="O55" s="44" t="s">
        <v>162</v>
      </c>
      <c r="P55" s="44" t="s">
        <v>162</v>
      </c>
      <c r="Q55" s="44" t="s">
        <v>162</v>
      </c>
      <c r="R55" s="44">
        <v>13.607061070331689</v>
      </c>
      <c r="S55" s="44">
        <v>129.37051402675476</v>
      </c>
      <c r="T55" s="44">
        <v>216.85849524557364</v>
      </c>
      <c r="U55" s="44">
        <v>338.92085262099607</v>
      </c>
      <c r="V55" s="44">
        <v>638.33782217265696</v>
      </c>
      <c r="W55" s="44">
        <v>970.06623315791308</v>
      </c>
      <c r="X55" s="44">
        <v>1184.7181788855014</v>
      </c>
    </row>
    <row r="56" spans="1:24" ht="15" x14ac:dyDescent="0.2">
      <c r="A56" s="112"/>
      <c r="B56" s="112"/>
      <c r="C56" s="112" t="s">
        <v>16</v>
      </c>
      <c r="D56" s="112"/>
      <c r="E56" s="112"/>
      <c r="F56" s="44">
        <v>1238.1741249281808</v>
      </c>
      <c r="G56" s="44">
        <v>1214.0628870265027</v>
      </c>
      <c r="H56" s="44">
        <v>1196.5594609455147</v>
      </c>
      <c r="I56" s="44">
        <v>1202.8260393705229</v>
      </c>
      <c r="J56" s="44">
        <v>1197.2385303374504</v>
      </c>
      <c r="K56" s="44">
        <v>1226.4576431073813</v>
      </c>
      <c r="L56" s="44">
        <v>1278.5923339287135</v>
      </c>
      <c r="M56" s="44">
        <v>1169.8458628129824</v>
      </c>
      <c r="N56" s="44">
        <v>1176.5339857830629</v>
      </c>
      <c r="O56" s="44">
        <v>1193.6529532253132</v>
      </c>
      <c r="P56" s="44">
        <v>1227.9749118963709</v>
      </c>
      <c r="Q56" s="44">
        <v>1249.6551074031233</v>
      </c>
      <c r="R56" s="44">
        <v>1338.7371990634167</v>
      </c>
      <c r="S56" s="44">
        <v>1537.7261276413194</v>
      </c>
      <c r="T56" s="44">
        <v>1618.3246410459501</v>
      </c>
      <c r="U56" s="44">
        <v>1708.4253571225775</v>
      </c>
      <c r="V56" s="44">
        <v>1778.0978112465593</v>
      </c>
      <c r="W56" s="44">
        <v>1769.4005124510777</v>
      </c>
      <c r="X56" s="44">
        <v>1750.70586847</v>
      </c>
    </row>
    <row r="57" spans="1:24" ht="15" x14ac:dyDescent="0.2">
      <c r="A57" s="112"/>
      <c r="B57" s="112"/>
      <c r="C57" s="114" t="s">
        <v>113</v>
      </c>
      <c r="D57" s="112"/>
      <c r="E57" s="112"/>
      <c r="F57" s="44" t="s">
        <v>162</v>
      </c>
      <c r="G57" s="44" t="s">
        <v>162</v>
      </c>
      <c r="H57" s="44" t="s">
        <v>162</v>
      </c>
      <c r="I57" s="44" t="s">
        <v>162</v>
      </c>
      <c r="J57" s="44" t="s">
        <v>162</v>
      </c>
      <c r="K57" s="44" t="s">
        <v>162</v>
      </c>
      <c r="L57" s="44" t="s">
        <v>162</v>
      </c>
      <c r="M57" s="44" t="s">
        <v>162</v>
      </c>
      <c r="N57" s="44" t="s">
        <v>162</v>
      </c>
      <c r="O57" s="44" t="s">
        <v>162</v>
      </c>
      <c r="P57" s="44" t="s">
        <v>162</v>
      </c>
      <c r="Q57" s="44" t="s">
        <v>162</v>
      </c>
      <c r="R57" s="44">
        <v>827.317546975852</v>
      </c>
      <c r="S57" s="44">
        <v>1018.0267964382747</v>
      </c>
      <c r="T57" s="44">
        <v>1106.2276297323044</v>
      </c>
      <c r="U57" s="44">
        <v>1179.0494251990031</v>
      </c>
      <c r="V57" s="44">
        <v>1244.1876111306578</v>
      </c>
      <c r="W57" s="44">
        <v>1236.2295411656155</v>
      </c>
      <c r="X57" s="44">
        <v>1225.8632579799998</v>
      </c>
    </row>
    <row r="58" spans="1:24" ht="15" x14ac:dyDescent="0.2">
      <c r="A58" s="112"/>
      <c r="B58" s="112"/>
      <c r="C58" s="114" t="s">
        <v>112</v>
      </c>
      <c r="D58" s="112"/>
      <c r="E58" s="112"/>
      <c r="F58" s="44" t="s">
        <v>162</v>
      </c>
      <c r="G58" s="44" t="s">
        <v>162</v>
      </c>
      <c r="H58" s="44" t="s">
        <v>162</v>
      </c>
      <c r="I58" s="44" t="s">
        <v>162</v>
      </c>
      <c r="J58" s="44" t="s">
        <v>162</v>
      </c>
      <c r="K58" s="44" t="s">
        <v>162</v>
      </c>
      <c r="L58" s="44" t="s">
        <v>162</v>
      </c>
      <c r="M58" s="44" t="s">
        <v>162</v>
      </c>
      <c r="N58" s="44" t="s">
        <v>162</v>
      </c>
      <c r="O58" s="44" t="s">
        <v>162</v>
      </c>
      <c r="P58" s="44" t="s">
        <v>162</v>
      </c>
      <c r="Q58" s="44" t="s">
        <v>162</v>
      </c>
      <c r="R58" s="44">
        <v>511.41965208756483</v>
      </c>
      <c r="S58" s="44">
        <v>519.69933009206807</v>
      </c>
      <c r="T58" s="44">
        <v>512.09701131364591</v>
      </c>
      <c r="U58" s="44">
        <v>529.3759319235744</v>
      </c>
      <c r="V58" s="44">
        <v>533.91020011590126</v>
      </c>
      <c r="W58" s="44">
        <v>533.17097026139152</v>
      </c>
      <c r="X58" s="44">
        <v>524.84261049000008</v>
      </c>
    </row>
    <row r="59" spans="1:24" ht="15" x14ac:dyDescent="0.2">
      <c r="A59" s="112"/>
      <c r="B59" s="112"/>
      <c r="C59" s="112" t="s">
        <v>17</v>
      </c>
      <c r="D59" s="112"/>
      <c r="E59" s="112"/>
      <c r="F59" s="44">
        <v>1136.8413221155977</v>
      </c>
      <c r="G59" s="44">
        <v>1066.2897508063952</v>
      </c>
      <c r="H59" s="44">
        <v>1016.9808711884477</v>
      </c>
      <c r="I59" s="44">
        <v>923.57487151505529</v>
      </c>
      <c r="J59" s="44">
        <v>897.39405028232136</v>
      </c>
      <c r="K59" s="44">
        <v>883.10220706061045</v>
      </c>
      <c r="L59" s="44">
        <v>859.62228760125072</v>
      </c>
      <c r="M59" s="44">
        <v>836.15874217895248</v>
      </c>
      <c r="N59" s="44">
        <v>801.95324076025508</v>
      </c>
      <c r="O59" s="44">
        <v>774.84530078696787</v>
      </c>
      <c r="P59" s="44">
        <v>738.3550400741841</v>
      </c>
      <c r="Q59" s="44">
        <v>725.23757870231714</v>
      </c>
      <c r="R59" s="44">
        <v>689.58171722852205</v>
      </c>
      <c r="S59" s="44">
        <v>630.61548181772855</v>
      </c>
      <c r="T59" s="44">
        <v>561.85894439811875</v>
      </c>
      <c r="U59" s="44">
        <v>485.71626021702144</v>
      </c>
      <c r="V59" s="44">
        <v>312.78545947470633</v>
      </c>
      <c r="W59" s="44">
        <v>99.918129462073892</v>
      </c>
      <c r="X59" s="44">
        <v>12.207398565254739</v>
      </c>
    </row>
    <row r="60" spans="1:24" ht="30.75" customHeight="1" x14ac:dyDescent="0.2">
      <c r="A60" s="113"/>
      <c r="B60" s="112"/>
      <c r="C60" s="50" t="s">
        <v>18</v>
      </c>
      <c r="D60" s="50"/>
      <c r="E60" s="50"/>
      <c r="F60" s="44">
        <v>1827.9693450311088</v>
      </c>
      <c r="G60" s="44">
        <v>1488.1288935822718</v>
      </c>
      <c r="H60" s="44">
        <v>1446.8346215641366</v>
      </c>
      <c r="I60" s="44">
        <v>1517.773548013776</v>
      </c>
      <c r="J60" s="44">
        <v>1623.8210308828639</v>
      </c>
      <c r="K60" s="44">
        <v>1721.3419689005059</v>
      </c>
      <c r="L60" s="44">
        <v>1688.2853741882323</v>
      </c>
      <c r="M60" s="44">
        <v>1479.5773380110882</v>
      </c>
      <c r="N60" s="44">
        <v>1097.2643217978732</v>
      </c>
      <c r="O60" s="44">
        <v>964.710224411794</v>
      </c>
      <c r="P60" s="44">
        <v>903.93620083490794</v>
      </c>
      <c r="Q60" s="44">
        <v>893.19511691035552</v>
      </c>
      <c r="R60" s="44">
        <v>838.0796420954299</v>
      </c>
      <c r="S60" s="44">
        <v>786.92796202757222</v>
      </c>
      <c r="T60" s="44">
        <v>724.92958988291753</v>
      </c>
      <c r="U60" s="44">
        <v>632.4669565598216</v>
      </c>
      <c r="V60" s="44">
        <v>469.76759778318831</v>
      </c>
      <c r="W60" s="44">
        <v>314.16712099567098</v>
      </c>
      <c r="X60" s="44">
        <v>267.75615654437718</v>
      </c>
    </row>
    <row r="61" spans="1:24" ht="15" x14ac:dyDescent="0.2">
      <c r="A61" s="113"/>
      <c r="B61" s="113"/>
      <c r="C61" s="115" t="s">
        <v>52</v>
      </c>
      <c r="D61" s="115"/>
      <c r="E61" s="115"/>
      <c r="F61" s="44">
        <v>543.45240948554033</v>
      </c>
      <c r="G61" s="44">
        <v>516.84041846594459</v>
      </c>
      <c r="H61" s="44">
        <v>481.73553316473993</v>
      </c>
      <c r="I61" s="44">
        <v>501.056280470187</v>
      </c>
      <c r="J61" s="44">
        <v>507.46968408710245</v>
      </c>
      <c r="K61" s="44">
        <v>550.13203698995244</v>
      </c>
      <c r="L61" s="44">
        <v>531.85509518660808</v>
      </c>
      <c r="M61" s="44">
        <v>282.10093225143976</v>
      </c>
      <c r="N61" s="44" t="s">
        <v>162</v>
      </c>
      <c r="O61" s="44" t="s">
        <v>162</v>
      </c>
      <c r="P61" s="44" t="s">
        <v>162</v>
      </c>
      <c r="Q61" s="44" t="s">
        <v>162</v>
      </c>
      <c r="R61" s="44" t="s">
        <v>162</v>
      </c>
      <c r="S61" s="44" t="s">
        <v>162</v>
      </c>
      <c r="T61" s="44" t="s">
        <v>162</v>
      </c>
      <c r="U61" s="44" t="s">
        <v>162</v>
      </c>
      <c r="V61" s="44" t="s">
        <v>162</v>
      </c>
      <c r="W61" s="44" t="s">
        <v>162</v>
      </c>
      <c r="X61" s="44" t="s">
        <v>162</v>
      </c>
    </row>
    <row r="62" spans="1:24" ht="15" x14ac:dyDescent="0.2">
      <c r="A62" s="113"/>
      <c r="B62" s="113"/>
      <c r="C62" s="115" t="s">
        <v>111</v>
      </c>
      <c r="D62" s="115"/>
      <c r="E62" s="115"/>
      <c r="F62" s="50" t="s">
        <v>162</v>
      </c>
      <c r="G62" s="50" t="s">
        <v>162</v>
      </c>
      <c r="H62" s="50" t="s">
        <v>162</v>
      </c>
      <c r="I62" s="50" t="s">
        <v>162</v>
      </c>
      <c r="J62" s="44">
        <v>491.49356198229179</v>
      </c>
      <c r="K62" s="44">
        <v>528.94847403854772</v>
      </c>
      <c r="L62" s="44">
        <v>521.07961950965671</v>
      </c>
      <c r="M62" s="44">
        <v>548.36162860356967</v>
      </c>
      <c r="N62" s="44">
        <v>529.52354347573942</v>
      </c>
      <c r="O62" s="44">
        <v>477.94232087832654</v>
      </c>
      <c r="P62" s="44">
        <v>463.40221306733059</v>
      </c>
      <c r="Q62" s="44">
        <v>496.69137309825447</v>
      </c>
      <c r="R62" s="44">
        <v>487.40287377695893</v>
      </c>
      <c r="S62" s="44">
        <v>463.34143174618481</v>
      </c>
      <c r="T62" s="44">
        <v>423.13108829941956</v>
      </c>
      <c r="U62" s="44">
        <v>359.62910494517928</v>
      </c>
      <c r="V62" s="44">
        <v>205.79706977551777</v>
      </c>
      <c r="W62" s="44">
        <v>66.725535142101208</v>
      </c>
      <c r="X62" s="44">
        <v>25.494325727235598</v>
      </c>
    </row>
    <row r="63" spans="1:24" ht="15" x14ac:dyDescent="0.2">
      <c r="A63" s="113"/>
      <c r="B63" s="113"/>
      <c r="C63" s="115" t="s">
        <v>110</v>
      </c>
      <c r="D63" s="115"/>
      <c r="E63" s="115"/>
      <c r="F63" s="50" t="s">
        <v>162</v>
      </c>
      <c r="G63" s="50" t="s">
        <v>162</v>
      </c>
      <c r="H63" s="50" t="s">
        <v>162</v>
      </c>
      <c r="I63" s="50" t="s">
        <v>162</v>
      </c>
      <c r="J63" s="44">
        <v>553.7056355780428</v>
      </c>
      <c r="K63" s="44">
        <v>563.30683269770486</v>
      </c>
      <c r="L63" s="44">
        <v>557.07701761599378</v>
      </c>
      <c r="M63" s="44">
        <v>568.66910073554754</v>
      </c>
      <c r="N63" s="44">
        <v>494.85957164371615</v>
      </c>
      <c r="O63" s="44">
        <v>407.88241688766817</v>
      </c>
      <c r="P63" s="44">
        <v>361.30090591805589</v>
      </c>
      <c r="Q63" s="44">
        <v>330.25644834099478</v>
      </c>
      <c r="R63" s="44">
        <v>293.06057339047868</v>
      </c>
      <c r="S63" s="44">
        <v>264.19864570539232</v>
      </c>
      <c r="T63" s="44">
        <v>234.58394144296022</v>
      </c>
      <c r="U63" s="44">
        <v>203.61526158297309</v>
      </c>
      <c r="V63" s="44">
        <v>188.11901837862746</v>
      </c>
      <c r="W63" s="44">
        <v>170.22898494484502</v>
      </c>
      <c r="X63" s="44">
        <v>166.16389462204924</v>
      </c>
    </row>
    <row r="64" spans="1:24" ht="15" x14ac:dyDescent="0.2">
      <c r="A64" s="113"/>
      <c r="B64" s="113"/>
      <c r="C64" s="115" t="s">
        <v>109</v>
      </c>
      <c r="D64" s="115"/>
      <c r="E64" s="115"/>
      <c r="F64" s="50" t="s">
        <v>162</v>
      </c>
      <c r="G64" s="50" t="s">
        <v>162</v>
      </c>
      <c r="H64" s="50" t="s">
        <v>162</v>
      </c>
      <c r="I64" s="50" t="s">
        <v>162</v>
      </c>
      <c r="J64" s="44">
        <v>33.218713565333658</v>
      </c>
      <c r="K64" s="44">
        <v>42.187299735244963</v>
      </c>
      <c r="L64" s="44">
        <v>44.213179136238807</v>
      </c>
      <c r="M64" s="44">
        <v>47.029522024389564</v>
      </c>
      <c r="N64" s="44">
        <v>44.149836571950637</v>
      </c>
      <c r="O64" s="44">
        <v>40.191511617437882</v>
      </c>
      <c r="P64" s="44">
        <v>38.275861543866583</v>
      </c>
      <c r="Q64" s="44">
        <v>35.886358853966726</v>
      </c>
      <c r="R64" s="44">
        <v>33.617243360766622</v>
      </c>
      <c r="S64" s="44">
        <v>35.794742951390823</v>
      </c>
      <c r="T64" s="44">
        <v>43.403721507189857</v>
      </c>
      <c r="U64" s="44">
        <v>46.5485260754199</v>
      </c>
      <c r="V64" s="44">
        <v>53.196359861189663</v>
      </c>
      <c r="W64" s="44">
        <v>56.706959551176567</v>
      </c>
      <c r="X64" s="44">
        <v>56.93837345494525</v>
      </c>
    </row>
    <row r="65" spans="1:24" ht="15" x14ac:dyDescent="0.2">
      <c r="A65" s="113"/>
      <c r="B65" s="113"/>
      <c r="C65" s="115" t="s">
        <v>108</v>
      </c>
      <c r="D65" s="115"/>
      <c r="E65" s="115"/>
      <c r="F65" s="50" t="s">
        <v>162</v>
      </c>
      <c r="G65" s="50" t="s">
        <v>162</v>
      </c>
      <c r="H65" s="50" t="s">
        <v>162</v>
      </c>
      <c r="I65" s="50" t="s">
        <v>162</v>
      </c>
      <c r="J65" s="44">
        <v>37.933435670092834</v>
      </c>
      <c r="K65" s="44">
        <v>36.767325439055881</v>
      </c>
      <c r="L65" s="44">
        <v>34.060462739734966</v>
      </c>
      <c r="M65" s="44">
        <v>33.416154396141458</v>
      </c>
      <c r="N65" s="44">
        <v>28.731370106466954</v>
      </c>
      <c r="O65" s="44">
        <v>38.693975028361351</v>
      </c>
      <c r="P65" s="44">
        <v>40.957220305654729</v>
      </c>
      <c r="Q65" s="44">
        <v>30.36093661713954</v>
      </c>
      <c r="R65" s="44">
        <v>23.998951567225419</v>
      </c>
      <c r="S65" s="44">
        <v>23.593141624604169</v>
      </c>
      <c r="T65" s="44">
        <v>23.81083863334791</v>
      </c>
      <c r="U65" s="44">
        <v>22.674063956249192</v>
      </c>
      <c r="V65" s="44">
        <v>22.65514976785331</v>
      </c>
      <c r="W65" s="44">
        <v>20.505641357548146</v>
      </c>
      <c r="X65" s="44">
        <v>19.159562740147084</v>
      </c>
    </row>
    <row r="66" spans="1:24" ht="32.25" customHeight="1" x14ac:dyDescent="0.2">
      <c r="A66" s="113"/>
      <c r="B66" s="113"/>
      <c r="C66" s="116" t="s">
        <v>23</v>
      </c>
      <c r="D66" s="116"/>
      <c r="E66" s="116"/>
      <c r="F66" s="50" t="s">
        <v>162</v>
      </c>
      <c r="G66" s="50" t="s">
        <v>162</v>
      </c>
      <c r="H66" s="50" t="s">
        <v>162</v>
      </c>
      <c r="I66" s="50" t="s">
        <v>162</v>
      </c>
      <c r="J66" s="44">
        <v>99.932274910841372</v>
      </c>
      <c r="K66" s="44">
        <v>102.64276067220779</v>
      </c>
      <c r="L66" s="44">
        <v>98.580457441108351</v>
      </c>
      <c r="M66" s="44">
        <v>96.55502821684378</v>
      </c>
      <c r="N66" s="44">
        <v>101.95252038889599</v>
      </c>
      <c r="O66" s="44">
        <v>97.818889679966858</v>
      </c>
      <c r="P66" s="44">
        <v>94.879768964525368</v>
      </c>
      <c r="Q66" s="44">
        <v>92.355408879562404</v>
      </c>
      <c r="R66" s="44">
        <v>91.644196613810252</v>
      </c>
      <c r="S66" s="44">
        <v>92.749976842329303</v>
      </c>
      <c r="T66" s="44">
        <v>97.863577596716851</v>
      </c>
      <c r="U66" s="44">
        <v>96.581345550753625</v>
      </c>
      <c r="V66" s="44">
        <v>96.826587650404605</v>
      </c>
      <c r="W66" s="44">
        <v>94.749727317214095</v>
      </c>
      <c r="X66" s="44">
        <v>93.8712796958268</v>
      </c>
    </row>
    <row r="67" spans="1:24" ht="15" x14ac:dyDescent="0.2">
      <c r="A67" s="113"/>
      <c r="B67" s="113"/>
      <c r="C67" s="50" t="s">
        <v>24</v>
      </c>
      <c r="D67" s="50"/>
      <c r="E67" s="50"/>
      <c r="F67" s="44">
        <v>316.13888502733954</v>
      </c>
      <c r="G67" s="44">
        <v>589.35532460354352</v>
      </c>
      <c r="H67" s="44">
        <v>533.65638296248858</v>
      </c>
      <c r="I67" s="44">
        <v>473.35789347965522</v>
      </c>
      <c r="J67" s="44">
        <v>413.22668929608955</v>
      </c>
      <c r="K67" s="44">
        <v>364.2350110403886</v>
      </c>
      <c r="L67" s="44">
        <v>339.5138475022444</v>
      </c>
      <c r="M67" s="44">
        <v>311.29755732400059</v>
      </c>
      <c r="N67" s="44">
        <v>251.26060758119092</v>
      </c>
      <c r="O67" s="44">
        <v>267.57271195446179</v>
      </c>
      <c r="P67" s="44">
        <v>284.84091718844945</v>
      </c>
      <c r="Q67" s="44">
        <v>258.91336197813274</v>
      </c>
      <c r="R67" s="44">
        <v>333.31395829243087</v>
      </c>
      <c r="S67" s="44">
        <v>530.64650107859245</v>
      </c>
      <c r="T67" s="44">
        <v>499.74321292766507</v>
      </c>
      <c r="U67" s="44">
        <v>554.62388813329198</v>
      </c>
      <c r="V67" s="44">
        <v>595.41078242144806</v>
      </c>
      <c r="W67" s="44">
        <v>501.79952189904913</v>
      </c>
      <c r="X67" s="44">
        <v>361.20406281424346</v>
      </c>
    </row>
    <row r="68" spans="1:24" ht="15" x14ac:dyDescent="0.2">
      <c r="A68" s="113"/>
      <c r="B68" s="113"/>
      <c r="C68" s="50" t="s">
        <v>25</v>
      </c>
      <c r="D68" s="50"/>
      <c r="E68" s="50"/>
      <c r="F68" s="44" t="s">
        <v>162</v>
      </c>
      <c r="G68" s="44" t="s">
        <v>162</v>
      </c>
      <c r="H68" s="44" t="s">
        <v>162</v>
      </c>
      <c r="I68" s="44" t="s">
        <v>162</v>
      </c>
      <c r="J68" s="44">
        <v>6.1105530079214061</v>
      </c>
      <c r="K68" s="44">
        <v>4.7278302633858216</v>
      </c>
      <c r="L68" s="44">
        <v>8.1072588063670104</v>
      </c>
      <c r="M68" s="44">
        <v>14.075617301912482</v>
      </c>
      <c r="N68" s="44">
        <v>16.097257309671367</v>
      </c>
      <c r="O68" s="44">
        <v>19.030981247730224</v>
      </c>
      <c r="P68" s="44">
        <v>19.756589316099216</v>
      </c>
      <c r="Q68" s="44">
        <v>23.346344812680719</v>
      </c>
      <c r="R68" s="44">
        <v>31.016654832590085</v>
      </c>
      <c r="S68" s="44">
        <v>28.812762799908704</v>
      </c>
      <c r="T68" s="44">
        <v>25.732007390030248</v>
      </c>
      <c r="U68" s="44">
        <v>26.034229040017095</v>
      </c>
      <c r="V68" s="44">
        <v>30.050981445544004</v>
      </c>
      <c r="W68" s="44">
        <v>29.750022557830867</v>
      </c>
      <c r="X68" s="44">
        <v>34.627555305685881</v>
      </c>
    </row>
    <row r="69" spans="1:24" ht="15" x14ac:dyDescent="0.2">
      <c r="A69" s="113"/>
      <c r="B69" s="113"/>
      <c r="C69" s="50" t="s">
        <v>107</v>
      </c>
      <c r="D69" s="50"/>
      <c r="E69" s="50"/>
      <c r="F69" s="50" t="s">
        <v>162</v>
      </c>
      <c r="G69" s="50" t="s">
        <v>162</v>
      </c>
      <c r="H69" s="50" t="s">
        <v>162</v>
      </c>
      <c r="I69" s="50" t="s">
        <v>162</v>
      </c>
      <c r="J69" s="44" t="s">
        <v>162</v>
      </c>
      <c r="K69" s="44" t="s">
        <v>162</v>
      </c>
      <c r="L69" s="44" t="s">
        <v>162</v>
      </c>
      <c r="M69" s="44" t="s">
        <v>162</v>
      </c>
      <c r="N69" s="44">
        <v>47.006518824168168</v>
      </c>
      <c r="O69" s="44">
        <v>48.255753813594659</v>
      </c>
      <c r="P69" s="44">
        <v>49.700461697265126</v>
      </c>
      <c r="Q69" s="44">
        <v>50.288266720454338</v>
      </c>
      <c r="R69" s="44">
        <v>50.756875773863953</v>
      </c>
      <c r="S69" s="44">
        <v>51.50020908148106</v>
      </c>
      <c r="T69" s="44">
        <v>52.781184508724991</v>
      </c>
      <c r="U69" s="44">
        <v>52.611193984463888</v>
      </c>
      <c r="V69" s="44">
        <v>52.482405560926694</v>
      </c>
      <c r="W69" s="44">
        <v>52.005208178421817</v>
      </c>
      <c r="X69" s="44">
        <v>51.737003631271769</v>
      </c>
    </row>
    <row r="70" spans="1:24" ht="15" x14ac:dyDescent="0.2">
      <c r="A70" s="113"/>
      <c r="B70" s="113"/>
      <c r="C70" s="50" t="s">
        <v>27</v>
      </c>
      <c r="D70" s="50"/>
      <c r="E70" s="50"/>
      <c r="F70" s="50" t="s">
        <v>162</v>
      </c>
      <c r="G70" s="50" t="s">
        <v>162</v>
      </c>
      <c r="H70" s="50" t="s">
        <v>162</v>
      </c>
      <c r="I70" s="50" t="s">
        <v>162</v>
      </c>
      <c r="J70" s="44" t="s">
        <v>162</v>
      </c>
      <c r="K70" s="44" t="s">
        <v>162</v>
      </c>
      <c r="L70" s="44" t="s">
        <v>162</v>
      </c>
      <c r="M70" s="44">
        <v>272.40420375254718</v>
      </c>
      <c r="N70" s="44">
        <v>671.13381254386957</v>
      </c>
      <c r="O70" s="44">
        <v>694.7377979405203</v>
      </c>
      <c r="P70" s="44">
        <v>721.20572092611371</v>
      </c>
      <c r="Q70" s="44">
        <v>750.01526600727846</v>
      </c>
      <c r="R70" s="44">
        <v>762.92582092756038</v>
      </c>
      <c r="S70" s="44">
        <v>781.04245338741669</v>
      </c>
      <c r="T70" s="44">
        <v>769.78150675134555</v>
      </c>
      <c r="U70" s="44">
        <v>731.24954896312329</v>
      </c>
      <c r="V70" s="44">
        <v>662.4194620353627</v>
      </c>
      <c r="W70" s="44">
        <v>606.55734939202068</v>
      </c>
      <c r="X70" s="44">
        <v>554.79559832574796</v>
      </c>
    </row>
    <row r="71" spans="1:24" ht="27.75" customHeight="1" x14ac:dyDescent="0.2">
      <c r="A71" s="113"/>
      <c r="B71" s="113"/>
      <c r="C71" s="50" t="s">
        <v>123</v>
      </c>
      <c r="D71" s="50"/>
      <c r="E71" s="50"/>
      <c r="F71" s="50" t="s">
        <v>162</v>
      </c>
      <c r="G71" s="50" t="s">
        <v>162</v>
      </c>
      <c r="H71" s="50" t="s">
        <v>162</v>
      </c>
      <c r="I71" s="50" t="s">
        <v>162</v>
      </c>
      <c r="J71" s="44" t="s">
        <v>162</v>
      </c>
      <c r="K71" s="44" t="s">
        <v>162</v>
      </c>
      <c r="L71" s="44" t="s">
        <v>162</v>
      </c>
      <c r="M71" s="44" t="s">
        <v>162</v>
      </c>
      <c r="N71" s="44" t="s">
        <v>162</v>
      </c>
      <c r="O71" s="44" t="s">
        <v>162</v>
      </c>
      <c r="P71" s="44" t="s">
        <v>162</v>
      </c>
      <c r="Q71" s="44" t="s">
        <v>162</v>
      </c>
      <c r="R71" s="44" t="s">
        <v>162</v>
      </c>
      <c r="S71" s="44" t="s">
        <v>162</v>
      </c>
      <c r="T71" s="44" t="s">
        <v>162</v>
      </c>
      <c r="U71" s="44" t="s">
        <v>162</v>
      </c>
      <c r="V71" s="44" t="s">
        <v>162</v>
      </c>
      <c r="W71" s="44">
        <v>16.228151043536929</v>
      </c>
      <c r="X71" s="44">
        <v>124.67625318468309</v>
      </c>
    </row>
    <row r="72" spans="1:24" ht="15" x14ac:dyDescent="0.2">
      <c r="A72" s="113"/>
      <c r="B72" s="112"/>
      <c r="C72" s="50" t="s">
        <v>28</v>
      </c>
      <c r="D72" s="50"/>
      <c r="E72" s="50"/>
      <c r="F72" s="44">
        <v>132.36257153584961</v>
      </c>
      <c r="G72" s="44">
        <v>141.68776787067276</v>
      </c>
      <c r="H72" s="44">
        <v>137.12614146091298</v>
      </c>
      <c r="I72" s="44">
        <v>138.99166863113609</v>
      </c>
      <c r="J72" s="44">
        <v>129.54238356820878</v>
      </c>
      <c r="K72" s="44">
        <v>130.69424443960165</v>
      </c>
      <c r="L72" s="44">
        <v>117.09573097734129</v>
      </c>
      <c r="M72" s="44">
        <v>112.21972334498912</v>
      </c>
      <c r="N72" s="44">
        <v>106.33098542531611</v>
      </c>
      <c r="O72" s="44">
        <v>101.63246004844562</v>
      </c>
      <c r="P72" s="44">
        <v>99.284201811872194</v>
      </c>
      <c r="Q72" s="44">
        <v>96.344345052526293</v>
      </c>
      <c r="R72" s="44">
        <v>92.924744541943866</v>
      </c>
      <c r="S72" s="44">
        <v>92.507381857018075</v>
      </c>
      <c r="T72" s="44">
        <v>88.078596559584554</v>
      </c>
      <c r="U72" s="44">
        <v>85.524577909746895</v>
      </c>
      <c r="V72" s="44">
        <v>84.763978877742105</v>
      </c>
      <c r="W72" s="44">
        <v>80.132607544732622</v>
      </c>
      <c r="X72" s="44">
        <v>61.576472428740267</v>
      </c>
    </row>
    <row r="73" spans="1:24" ht="15" x14ac:dyDescent="0.2">
      <c r="A73" s="113"/>
      <c r="B73" s="113"/>
      <c r="C73" s="115" t="s">
        <v>12</v>
      </c>
      <c r="D73" s="115"/>
      <c r="E73" s="115"/>
      <c r="F73" s="50" t="s">
        <v>162</v>
      </c>
      <c r="G73" s="50" t="s">
        <v>162</v>
      </c>
      <c r="H73" s="50" t="s">
        <v>162</v>
      </c>
      <c r="I73" s="50" t="s">
        <v>162</v>
      </c>
      <c r="J73" s="44">
        <v>107.66654500594798</v>
      </c>
      <c r="K73" s="44">
        <v>108.9036430405357</v>
      </c>
      <c r="L73" s="44">
        <v>96.175691122044967</v>
      </c>
      <c r="M73" s="44">
        <v>90.881486879501622</v>
      </c>
      <c r="N73" s="44">
        <v>91.241672622738719</v>
      </c>
      <c r="O73" s="44">
        <v>86.54970068016442</v>
      </c>
      <c r="P73" s="44">
        <v>83.781945699914061</v>
      </c>
      <c r="Q73" s="44">
        <v>73.996585538793198</v>
      </c>
      <c r="R73" s="44">
        <v>73.879158867648698</v>
      </c>
      <c r="S73" s="44">
        <v>73.12077570931541</v>
      </c>
      <c r="T73" s="44">
        <v>70.731757898941169</v>
      </c>
      <c r="U73" s="44">
        <v>68.703848941434387</v>
      </c>
      <c r="V73" s="44">
        <v>69.227992617585301</v>
      </c>
      <c r="W73" s="44">
        <v>64.795033378726259</v>
      </c>
      <c r="X73" s="44">
        <v>49.132931402102905</v>
      </c>
    </row>
    <row r="74" spans="1:24" ht="15" x14ac:dyDescent="0.2">
      <c r="A74" s="113"/>
      <c r="B74" s="113"/>
      <c r="C74" s="115" t="s">
        <v>13</v>
      </c>
      <c r="D74" s="115"/>
      <c r="E74" s="115"/>
      <c r="F74" s="50" t="s">
        <v>162</v>
      </c>
      <c r="G74" s="50" t="s">
        <v>162</v>
      </c>
      <c r="H74" s="50" t="s">
        <v>162</v>
      </c>
      <c r="I74" s="50" t="s">
        <v>162</v>
      </c>
      <c r="J74" s="44">
        <v>21.87583856226081</v>
      </c>
      <c r="K74" s="44">
        <v>21.790601399065963</v>
      </c>
      <c r="L74" s="44">
        <v>20.920039855296306</v>
      </c>
      <c r="M74" s="44">
        <v>21.338236465487494</v>
      </c>
      <c r="N74" s="44">
        <v>15.089312802577371</v>
      </c>
      <c r="O74" s="44">
        <v>15.082759368281211</v>
      </c>
      <c r="P74" s="44">
        <v>15.502256111958115</v>
      </c>
      <c r="Q74" s="44">
        <v>22.347759513733088</v>
      </c>
      <c r="R74" s="44">
        <v>19.045585674295179</v>
      </c>
      <c r="S74" s="44">
        <v>19.386606147702668</v>
      </c>
      <c r="T74" s="44">
        <v>17.346838660643378</v>
      </c>
      <c r="U74" s="44">
        <v>16.820728968312498</v>
      </c>
      <c r="V74" s="44">
        <v>15.535986260156816</v>
      </c>
      <c r="W74" s="44">
        <v>15.337574166006361</v>
      </c>
      <c r="X74" s="44">
        <v>12.443541026637368</v>
      </c>
    </row>
    <row r="75" spans="1:24" ht="15" x14ac:dyDescent="0.2">
      <c r="A75" s="112"/>
      <c r="B75" s="112"/>
      <c r="C75" s="117" t="s">
        <v>29</v>
      </c>
      <c r="D75" s="117"/>
      <c r="E75" s="44"/>
      <c r="F75" s="44" t="s">
        <v>162</v>
      </c>
      <c r="G75" s="44" t="s">
        <v>162</v>
      </c>
      <c r="H75" s="44" t="s">
        <v>162</v>
      </c>
      <c r="I75" s="44">
        <v>4538.7033673988781</v>
      </c>
      <c r="J75" s="44">
        <v>4544.8709283104881</v>
      </c>
      <c r="K75" s="44">
        <v>4835.221805831995</v>
      </c>
      <c r="L75" s="44">
        <v>4949.4835317634015</v>
      </c>
      <c r="M75" s="44">
        <v>5076.5013056805365</v>
      </c>
      <c r="N75" s="44">
        <v>5151.2623525972804</v>
      </c>
      <c r="O75" s="44">
        <v>5269.960461506359</v>
      </c>
      <c r="P75" s="44">
        <v>5345.6514557110941</v>
      </c>
      <c r="Q75" s="44">
        <v>5563.1404452553406</v>
      </c>
      <c r="R75" s="44">
        <v>5796.6267313190237</v>
      </c>
      <c r="S75" s="44">
        <v>6134.4034000091551</v>
      </c>
      <c r="T75" s="44">
        <v>6213.7371200091902</v>
      </c>
      <c r="U75" s="44">
        <v>6479.9804861748835</v>
      </c>
      <c r="V75" s="44">
        <v>6862.3699698646788</v>
      </c>
      <c r="W75" s="44">
        <v>7004.0029058896725</v>
      </c>
      <c r="X75" s="44">
        <v>7185.0067403712783</v>
      </c>
    </row>
    <row r="76" spans="1:24" ht="27.75" customHeight="1" x14ac:dyDescent="0.2">
      <c r="A76" s="112"/>
      <c r="B76" s="112"/>
      <c r="C76" s="117" t="s">
        <v>30</v>
      </c>
      <c r="D76" s="117"/>
      <c r="E76" s="117"/>
      <c r="F76" s="51" t="s">
        <v>162</v>
      </c>
      <c r="G76" s="51" t="s">
        <v>162</v>
      </c>
      <c r="H76" s="51" t="s">
        <v>162</v>
      </c>
      <c r="I76" s="51" t="s">
        <v>162</v>
      </c>
      <c r="J76" s="44" t="s">
        <v>162</v>
      </c>
      <c r="K76" s="44" t="s">
        <v>162</v>
      </c>
      <c r="L76" s="44" t="s">
        <v>162</v>
      </c>
      <c r="M76" s="44" t="s">
        <v>162</v>
      </c>
      <c r="N76" s="44">
        <v>121.11199836316321</v>
      </c>
      <c r="O76" s="44">
        <v>125.48980726446159</v>
      </c>
      <c r="P76" s="44">
        <v>124.80752040687997</v>
      </c>
      <c r="Q76" s="44">
        <v>159.85068948485349</v>
      </c>
      <c r="R76" s="44">
        <v>174.4978331832055</v>
      </c>
      <c r="S76" s="44">
        <v>190.89935534491775</v>
      </c>
      <c r="T76" s="44">
        <v>196.221944266794</v>
      </c>
      <c r="U76" s="44">
        <v>179.14105351623971</v>
      </c>
      <c r="V76" s="44">
        <v>179.72904376087598</v>
      </c>
      <c r="W76" s="44">
        <v>174.52739159112909</v>
      </c>
      <c r="X76" s="44">
        <v>173.77068187127688</v>
      </c>
    </row>
    <row r="77" spans="1:24" ht="15" x14ac:dyDescent="0.2">
      <c r="A77" s="112"/>
      <c r="B77" s="112"/>
      <c r="C77" s="117" t="s">
        <v>126</v>
      </c>
      <c r="D77" s="117"/>
      <c r="E77" s="117"/>
      <c r="F77" s="51" t="s">
        <v>162</v>
      </c>
      <c r="G77" s="51" t="s">
        <v>162</v>
      </c>
      <c r="H77" s="51" t="s">
        <v>162</v>
      </c>
      <c r="I77" s="51" t="s">
        <v>162</v>
      </c>
      <c r="J77" s="44" t="s">
        <v>162</v>
      </c>
      <c r="K77" s="44" t="s">
        <v>162</v>
      </c>
      <c r="L77" s="44" t="s">
        <v>162</v>
      </c>
      <c r="M77" s="44" t="s">
        <v>162</v>
      </c>
      <c r="N77" s="44" t="s">
        <v>162</v>
      </c>
      <c r="O77" s="44" t="s">
        <v>162</v>
      </c>
      <c r="P77" s="44" t="s">
        <v>162</v>
      </c>
      <c r="Q77" s="44" t="s">
        <v>162</v>
      </c>
      <c r="R77" s="44" t="s">
        <v>162</v>
      </c>
      <c r="S77" s="44" t="s">
        <v>162</v>
      </c>
      <c r="T77" s="44" t="s">
        <v>162</v>
      </c>
      <c r="U77" s="44" t="s">
        <v>162</v>
      </c>
      <c r="V77" s="44" t="s">
        <v>162</v>
      </c>
      <c r="W77" s="44">
        <v>2.4220000177111029E-2</v>
      </c>
      <c r="X77" s="44">
        <v>0.91053166792470652</v>
      </c>
    </row>
    <row r="78" spans="1:24" ht="15" x14ac:dyDescent="0.2">
      <c r="A78" s="116"/>
      <c r="B78" s="116"/>
      <c r="C78" s="117" t="s">
        <v>31</v>
      </c>
      <c r="D78" s="117"/>
      <c r="E78" s="117"/>
      <c r="F78" s="50" t="s">
        <v>162</v>
      </c>
      <c r="G78" s="50" t="s">
        <v>162</v>
      </c>
      <c r="H78" s="50" t="s">
        <v>162</v>
      </c>
      <c r="I78" s="50" t="s">
        <v>162</v>
      </c>
      <c r="J78" s="44">
        <v>213.95910244014291</v>
      </c>
      <c r="K78" s="44">
        <v>201.94707851924403</v>
      </c>
      <c r="L78" s="44">
        <v>199.07141468134412</v>
      </c>
      <c r="M78" s="44">
        <v>217.92550040523733</v>
      </c>
      <c r="N78" s="44">
        <v>271.28036974782367</v>
      </c>
      <c r="O78" s="44">
        <v>331.28538003619082</v>
      </c>
      <c r="P78" s="44">
        <v>209.1171521358367</v>
      </c>
      <c r="Q78" s="44">
        <v>208.45378790684811</v>
      </c>
      <c r="R78" s="44">
        <v>264.71459614261369</v>
      </c>
      <c r="S78" s="44">
        <v>260.65092042091476</v>
      </c>
      <c r="T78" s="44">
        <v>255.03805584293636</v>
      </c>
      <c r="U78" s="44">
        <v>195.09571243149372</v>
      </c>
      <c r="V78" s="44">
        <v>190.29237432407731</v>
      </c>
      <c r="W78" s="44">
        <v>185.89365036076828</v>
      </c>
      <c r="X78" s="44">
        <v>180.94637114362519</v>
      </c>
    </row>
    <row r="79" spans="1:24" ht="33" customHeight="1" thickBot="1" x14ac:dyDescent="0.25">
      <c r="A79" s="126"/>
      <c r="B79" s="126"/>
      <c r="C79" s="127" t="s">
        <v>101</v>
      </c>
      <c r="D79" s="127"/>
      <c r="E79" s="127"/>
      <c r="F79" s="128">
        <v>5941.3225085161412</v>
      </c>
      <c r="G79" s="128">
        <v>5838.0547438296435</v>
      </c>
      <c r="H79" s="128">
        <v>5717.9222633940926</v>
      </c>
      <c r="I79" s="128">
        <v>10358.731683065273</v>
      </c>
      <c r="J79" s="128">
        <v>10733.175587262465</v>
      </c>
      <c r="K79" s="128">
        <v>11292.179752602351</v>
      </c>
      <c r="L79" s="128">
        <v>11394.242336297744</v>
      </c>
      <c r="M79" s="128">
        <v>11514.653168306095</v>
      </c>
      <c r="N79" s="128">
        <v>11777.133742471302</v>
      </c>
      <c r="O79" s="128">
        <v>11898.322562254452</v>
      </c>
      <c r="P79" s="128">
        <v>11863.090405754532</v>
      </c>
      <c r="Q79" s="128">
        <v>12164.965425958271</v>
      </c>
      <c r="R79" s="128">
        <v>12636.201524382996</v>
      </c>
      <c r="S79" s="128">
        <v>13584.235965745847</v>
      </c>
      <c r="T79" s="128">
        <v>13669.059680914486</v>
      </c>
      <c r="U79" s="128">
        <v>13906.747161129122</v>
      </c>
      <c r="V79" s="128">
        <v>14364.173859090966</v>
      </c>
      <c r="W79" s="128">
        <v>13860.728071741541</v>
      </c>
      <c r="X79" s="128">
        <v>14022.127952982397</v>
      </c>
    </row>
  </sheetData>
  <pageMargins left="0.75" right="0.75" top="1" bottom="1" header="0.5" footer="0.5"/>
  <pageSetup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zoomScale="70" zoomScaleNormal="70" workbookViewId="0">
      <pane xSplit="5" ySplit="2" topLeftCell="F23"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2" width="8.88671875" style="109"/>
    <col min="3" max="4" width="12.21875" style="109" customWidth="1"/>
    <col min="5" max="5" width="23.33203125" style="109" customWidth="1"/>
    <col min="6" max="24" width="9.109375" style="109" customWidth="1"/>
    <col min="25" max="16384" width="8.88671875" style="109"/>
  </cols>
  <sheetData>
    <row r="1" spans="1:24" ht="13.5" thickBot="1" x14ac:dyDescent="0.25">
      <c r="A1" s="76"/>
      <c r="B1" s="76"/>
      <c r="C1" s="108"/>
      <c r="D1" s="108"/>
      <c r="E1" s="108"/>
      <c r="F1" s="108"/>
      <c r="G1" s="108"/>
      <c r="H1" s="108"/>
      <c r="I1" s="108"/>
      <c r="J1" s="108"/>
      <c r="K1" s="108"/>
      <c r="L1" s="108"/>
      <c r="M1" s="108"/>
      <c r="N1" s="108"/>
      <c r="O1" s="108"/>
      <c r="P1" s="108"/>
      <c r="Q1" s="108"/>
      <c r="R1" s="108"/>
      <c r="S1" s="108"/>
      <c r="T1" s="108"/>
      <c r="U1" s="108"/>
      <c r="V1" s="108"/>
      <c r="W1" s="108"/>
      <c r="X1" s="108"/>
    </row>
    <row r="2" spans="1:24" ht="39.75" customHeight="1" thickTop="1" x14ac:dyDescent="0.2">
      <c r="A2" s="124" t="s">
        <v>177</v>
      </c>
      <c r="B2" s="124"/>
      <c r="C2" s="124"/>
      <c r="D2" s="124"/>
      <c r="E2" s="124"/>
      <c r="F2" s="125" t="s">
        <v>66</v>
      </c>
      <c r="G2" s="125" t="s">
        <v>67</v>
      </c>
      <c r="H2" s="125" t="s">
        <v>68</v>
      </c>
      <c r="I2" s="125" t="s">
        <v>69</v>
      </c>
      <c r="J2" s="125" t="s">
        <v>70</v>
      </c>
      <c r="K2" s="125" t="s">
        <v>53</v>
      </c>
      <c r="L2" s="125" t="s">
        <v>54</v>
      </c>
      <c r="M2" s="125" t="s">
        <v>55</v>
      </c>
      <c r="N2" s="125" t="s">
        <v>57</v>
      </c>
      <c r="O2" s="125" t="s">
        <v>58</v>
      </c>
      <c r="P2" s="125" t="s">
        <v>59</v>
      </c>
      <c r="Q2" s="125" t="s">
        <v>60</v>
      </c>
      <c r="R2" s="125" t="s">
        <v>61</v>
      </c>
      <c r="S2" s="125" t="s">
        <v>62</v>
      </c>
      <c r="T2" s="125" t="s">
        <v>63</v>
      </c>
      <c r="U2" s="125" t="s">
        <v>64</v>
      </c>
      <c r="V2" s="125" t="s">
        <v>65</v>
      </c>
      <c r="W2" s="125" t="s">
        <v>0</v>
      </c>
      <c r="X2" s="125" t="s">
        <v>56</v>
      </c>
    </row>
    <row r="3" spans="1:24" ht="15" customHeight="1" x14ac:dyDescent="0.2">
      <c r="A3" s="112"/>
      <c r="B3" s="112"/>
      <c r="C3" s="51" t="s">
        <v>6</v>
      </c>
      <c r="D3" s="51"/>
      <c r="E3" s="51"/>
      <c r="F3" s="44">
        <f>AA!F$16</f>
        <v>165.78009588836923</v>
      </c>
      <c r="G3" s="44">
        <f>AA!G$16</f>
        <v>179.09938285669008</v>
      </c>
      <c r="H3" s="44">
        <f>AA!H$16</f>
        <v>191.99843030409838</v>
      </c>
      <c r="I3" s="44">
        <f>AA!I$16</f>
        <v>209.15188639209956</v>
      </c>
      <c r="J3" s="44">
        <v>222.55501944224403</v>
      </c>
      <c r="K3" s="44">
        <v>236.77628028604693</v>
      </c>
      <c r="L3" s="44">
        <v>246.53593491933481</v>
      </c>
      <c r="M3" s="44">
        <v>260.37967576677738</v>
      </c>
      <c r="N3" s="44">
        <v>274.50777701590243</v>
      </c>
      <c r="O3" s="44">
        <v>292.11945133018304</v>
      </c>
      <c r="P3" s="44">
        <v>307.15986984196178</v>
      </c>
      <c r="Q3" s="44">
        <v>328.17227248111885</v>
      </c>
      <c r="R3" s="44">
        <v>348.63990269942542</v>
      </c>
      <c r="S3" s="44">
        <v>374.18356765479689</v>
      </c>
      <c r="T3" s="44">
        <v>382.817328542756</v>
      </c>
      <c r="U3" s="44">
        <v>391.5544831609883</v>
      </c>
      <c r="V3" s="44">
        <v>402.66031535876567</v>
      </c>
      <c r="W3" s="44">
        <v>392.98177200427961</v>
      </c>
      <c r="X3" s="44">
        <v>397.07919385610228</v>
      </c>
    </row>
    <row r="4" spans="1:24" ht="15" customHeight="1" x14ac:dyDescent="0.2">
      <c r="A4" s="112"/>
      <c r="B4" s="112"/>
      <c r="C4" s="51" t="s">
        <v>115</v>
      </c>
      <c r="D4" s="51"/>
      <c r="E4" s="51"/>
      <c r="F4" s="44">
        <f>BBWB!F$16</f>
        <v>0</v>
      </c>
      <c r="G4" s="44">
        <f>BBWB!G$16</f>
        <v>0</v>
      </c>
      <c r="H4" s="44">
        <f>BBWB!H$16</f>
        <v>0</v>
      </c>
      <c r="I4" s="44">
        <f>BBWB!I$16</f>
        <v>67.370005655954841</v>
      </c>
      <c r="J4" s="44">
        <v>67.672851937900262</v>
      </c>
      <c r="K4" s="44">
        <v>76.595103565705784</v>
      </c>
      <c r="L4" s="44">
        <v>77.779281331725372</v>
      </c>
      <c r="M4" s="44">
        <v>72.050816230508275</v>
      </c>
      <c r="N4" s="44">
        <v>65.693551141276686</v>
      </c>
      <c r="O4" s="44">
        <v>62.331484281472868</v>
      </c>
      <c r="P4" s="44">
        <v>56.672722036125975</v>
      </c>
      <c r="Q4" s="44">
        <v>52.267020254919601</v>
      </c>
      <c r="R4" s="44">
        <v>47.616504760183439</v>
      </c>
      <c r="S4" s="44">
        <v>46.106129367195024</v>
      </c>
      <c r="T4" s="44">
        <v>43.63184417694243</v>
      </c>
      <c r="U4" s="44">
        <v>42.330974619189867</v>
      </c>
      <c r="V4" s="44">
        <v>42.597200535794045</v>
      </c>
      <c r="W4" s="44">
        <v>42.136847191427819</v>
      </c>
      <c r="X4" s="44">
        <v>41.325074656335772</v>
      </c>
    </row>
    <row r="5" spans="1:24" ht="15" customHeight="1" x14ac:dyDescent="0.2">
      <c r="A5" s="113"/>
      <c r="B5" s="113"/>
      <c r="C5" s="50" t="s">
        <v>8</v>
      </c>
      <c r="D5" s="50"/>
      <c r="E5" s="50"/>
      <c r="F5" s="50"/>
      <c r="G5" s="50"/>
      <c r="H5" s="50"/>
      <c r="I5" s="50"/>
      <c r="J5" s="44"/>
      <c r="K5" s="44">
        <v>69.407178173948523</v>
      </c>
      <c r="L5" s="44">
        <v>73.785493118952843</v>
      </c>
      <c r="M5" s="44">
        <v>77.842662793869295</v>
      </c>
      <c r="N5" s="44">
        <v>81.234085286149892</v>
      </c>
      <c r="O5" s="44">
        <v>85.337429361305581</v>
      </c>
      <c r="P5" s="44">
        <v>88.596404394559158</v>
      </c>
      <c r="Q5" s="44">
        <v>96.321680856416322</v>
      </c>
      <c r="R5" s="44">
        <v>102.58078418865179</v>
      </c>
      <c r="S5" s="44">
        <v>112.12331114503317</v>
      </c>
      <c r="T5" s="44">
        <v>117.67298161099231</v>
      </c>
      <c r="U5" s="44">
        <v>129.08507283500285</v>
      </c>
      <c r="V5" s="44">
        <v>143.30824641327013</v>
      </c>
      <c r="W5" s="44">
        <v>155.81735079615402</v>
      </c>
      <c r="X5" s="44">
        <v>173.19934531123852</v>
      </c>
    </row>
    <row r="6" spans="1:24" ht="15" customHeight="1" x14ac:dyDescent="0.2">
      <c r="A6" s="113"/>
      <c r="B6" s="113"/>
      <c r="C6" s="50" t="s">
        <v>122</v>
      </c>
      <c r="D6" s="50"/>
      <c r="E6" s="50"/>
      <c r="F6" s="50"/>
      <c r="G6" s="50"/>
      <c r="H6" s="50"/>
      <c r="I6" s="50"/>
      <c r="J6" s="44"/>
      <c r="K6" s="44">
        <v>0</v>
      </c>
      <c r="L6" s="44">
        <v>0</v>
      </c>
      <c r="M6" s="44">
        <v>0</v>
      </c>
      <c r="N6" s="44">
        <v>0</v>
      </c>
      <c r="O6" s="44">
        <v>0</v>
      </c>
      <c r="P6" s="44">
        <v>0</v>
      </c>
      <c r="Q6" s="44">
        <v>0</v>
      </c>
      <c r="R6" s="44">
        <v>0</v>
      </c>
      <c r="S6" s="44">
        <v>23.309797351799716</v>
      </c>
      <c r="T6" s="44">
        <v>35.329580007342528</v>
      </c>
      <c r="U6" s="44">
        <v>12.447213609707948</v>
      </c>
      <c r="V6" s="44">
        <v>17.464326330196748</v>
      </c>
      <c r="W6" s="44">
        <v>2.4540557275541786</v>
      </c>
      <c r="X6" s="44">
        <v>0.22072000000000003</v>
      </c>
    </row>
    <row r="7" spans="1:24" ht="15" customHeight="1" x14ac:dyDescent="0.2">
      <c r="A7" s="112"/>
      <c r="B7" s="112"/>
      <c r="C7" s="51" t="s">
        <v>9</v>
      </c>
      <c r="D7" s="51"/>
      <c r="E7" s="51"/>
      <c r="F7" s="44">
        <f>CTB!F$16</f>
        <v>138.69772</v>
      </c>
      <c r="G7" s="44">
        <f>CTB!G$16</f>
        <v>139.03980100000001</v>
      </c>
      <c r="H7" s="44">
        <f>CTB!H$16</f>
        <v>146.70044799999999</v>
      </c>
      <c r="I7" s="44">
        <f>CTB!I$16</f>
        <v>154.15250599999999</v>
      </c>
      <c r="J7" s="44">
        <v>159.73850299999998</v>
      </c>
      <c r="K7" s="44">
        <v>164.88899800000002</v>
      </c>
      <c r="L7" s="44">
        <v>182.80324200000001</v>
      </c>
      <c r="M7" s="44">
        <v>201.64055799999997</v>
      </c>
      <c r="N7" s="44">
        <v>225.783952</v>
      </c>
      <c r="O7" s="44">
        <v>239.992762</v>
      </c>
      <c r="P7" s="44">
        <v>252.44721299999998</v>
      </c>
      <c r="Q7" s="44">
        <v>259.12140500000004</v>
      </c>
      <c r="R7" s="44">
        <v>279.88802299999998</v>
      </c>
      <c r="S7" s="44">
        <v>314.00270600000005</v>
      </c>
      <c r="T7" s="44">
        <v>330.97358999999994</v>
      </c>
      <c r="U7" s="44">
        <v>331.16811400000006</v>
      </c>
      <c r="V7" s="44">
        <v>333.24033900000001</v>
      </c>
      <c r="W7" s="44">
        <v>0</v>
      </c>
      <c r="X7" s="44">
        <v>0</v>
      </c>
    </row>
    <row r="8" spans="1:24" ht="30" customHeight="1" x14ac:dyDescent="0.2">
      <c r="A8" s="112"/>
      <c r="B8" s="112"/>
      <c r="C8" s="51" t="s">
        <v>10</v>
      </c>
      <c r="D8" s="51"/>
      <c r="E8" s="51"/>
      <c r="F8" s="44">
        <f>DLA!F$16</f>
        <v>306.39296700429009</v>
      </c>
      <c r="G8" s="44">
        <f>DLA!G$16</f>
        <v>338.05503735236243</v>
      </c>
      <c r="H8" s="44">
        <f>DLA!H$16</f>
        <v>373.03249552789083</v>
      </c>
      <c r="I8" s="44">
        <f>DLA!I$16</f>
        <v>401.24642669950117</v>
      </c>
      <c r="J8" s="44">
        <v>430.31047827332264</v>
      </c>
      <c r="K8" s="44">
        <v>468.79262909455531</v>
      </c>
      <c r="L8" s="44">
        <v>499.86681250326529</v>
      </c>
      <c r="M8" s="44">
        <v>535.67775833972814</v>
      </c>
      <c r="N8" s="44">
        <v>571.2258650978381</v>
      </c>
      <c r="O8" s="44">
        <v>612.29367264472467</v>
      </c>
      <c r="P8" s="44">
        <v>653.81700548365473</v>
      </c>
      <c r="Q8" s="44">
        <v>706.89876678937003</v>
      </c>
      <c r="R8" s="44">
        <v>755.77277803757556</v>
      </c>
      <c r="S8" s="44">
        <v>823.89599598199629</v>
      </c>
      <c r="T8" s="44">
        <v>856.17562289063994</v>
      </c>
      <c r="U8" s="44">
        <v>908.42154569265085</v>
      </c>
      <c r="V8" s="44">
        <v>972.73441680598773</v>
      </c>
      <c r="W8" s="44">
        <v>999.13751562045445</v>
      </c>
      <c r="X8" s="44">
        <v>991.99038412829736</v>
      </c>
    </row>
    <row r="9" spans="1:24" ht="15" customHeight="1" x14ac:dyDescent="0.2">
      <c r="A9" s="112"/>
      <c r="B9" s="112"/>
      <c r="C9" s="114" t="s">
        <v>11</v>
      </c>
      <c r="D9" s="114"/>
      <c r="E9" s="114"/>
      <c r="F9" s="51"/>
      <c r="G9" s="51"/>
      <c r="H9" s="51"/>
      <c r="I9" s="51"/>
      <c r="J9" s="44"/>
      <c r="K9" s="44"/>
      <c r="L9" s="44">
        <v>53.984383353418053</v>
      </c>
      <c r="M9" s="44">
        <v>56.101702298887297</v>
      </c>
      <c r="N9" s="44">
        <v>59.763605505258525</v>
      </c>
      <c r="O9" s="44">
        <v>66.035205670972644</v>
      </c>
      <c r="P9" s="44">
        <v>71.119148759331679</v>
      </c>
      <c r="Q9" s="44">
        <v>76.9857687466573</v>
      </c>
      <c r="R9" s="44">
        <v>83.176277813663532</v>
      </c>
      <c r="S9" s="44">
        <v>90.330729653836542</v>
      </c>
      <c r="T9" s="44">
        <v>93.259009614311566</v>
      </c>
      <c r="U9" s="44">
        <v>101.32918674844377</v>
      </c>
      <c r="V9" s="44">
        <v>107.07746731008302</v>
      </c>
      <c r="W9" s="44">
        <v>112.74783523301683</v>
      </c>
      <c r="X9" s="44">
        <v>132.90725470881799</v>
      </c>
    </row>
    <row r="10" spans="1:24" ht="15" customHeight="1" x14ac:dyDescent="0.2">
      <c r="A10" s="112"/>
      <c r="B10" s="112"/>
      <c r="C10" s="114" t="s">
        <v>12</v>
      </c>
      <c r="D10" s="114"/>
      <c r="E10" s="114"/>
      <c r="F10" s="51"/>
      <c r="G10" s="51"/>
      <c r="H10" s="51"/>
      <c r="I10" s="51"/>
      <c r="J10" s="44"/>
      <c r="K10" s="44"/>
      <c r="L10" s="44">
        <v>293.2397114668388</v>
      </c>
      <c r="M10" s="44">
        <v>311.10196175296028</v>
      </c>
      <c r="N10" s="44">
        <v>327.75668526059758</v>
      </c>
      <c r="O10" s="44">
        <v>346.10777265677518</v>
      </c>
      <c r="P10" s="44">
        <v>364.72119953839814</v>
      </c>
      <c r="Q10" s="44">
        <v>389.43458188098833</v>
      </c>
      <c r="R10" s="44">
        <v>413.13756758715459</v>
      </c>
      <c r="S10" s="44">
        <v>446.32280037147535</v>
      </c>
      <c r="T10" s="44">
        <v>458.82754707968763</v>
      </c>
      <c r="U10" s="44">
        <v>490.86633843539727</v>
      </c>
      <c r="V10" s="44">
        <v>528.11866449069305</v>
      </c>
      <c r="W10" s="44">
        <v>536.88801507386256</v>
      </c>
      <c r="X10" s="44">
        <v>492.45513625476298</v>
      </c>
    </row>
    <row r="11" spans="1:24" ht="15" customHeight="1" x14ac:dyDescent="0.2">
      <c r="A11" s="112"/>
      <c r="B11" s="112"/>
      <c r="C11" s="114" t="s">
        <v>13</v>
      </c>
      <c r="D11" s="114"/>
      <c r="E11" s="114"/>
      <c r="F11" s="51"/>
      <c r="G11" s="51"/>
      <c r="H11" s="51"/>
      <c r="I11" s="51"/>
      <c r="J11" s="44"/>
      <c r="K11" s="44"/>
      <c r="L11" s="44">
        <v>152.64271768300841</v>
      </c>
      <c r="M11" s="44">
        <v>168.47409428788063</v>
      </c>
      <c r="N11" s="44">
        <v>183.70557433198195</v>
      </c>
      <c r="O11" s="44">
        <v>200.15069431697691</v>
      </c>
      <c r="P11" s="44">
        <v>217.97665718592486</v>
      </c>
      <c r="Q11" s="44">
        <v>240.47841616172443</v>
      </c>
      <c r="R11" s="44">
        <v>259.45893263675742</v>
      </c>
      <c r="S11" s="44">
        <v>287.24246595668433</v>
      </c>
      <c r="T11" s="44">
        <v>304.0890661966406</v>
      </c>
      <c r="U11" s="44">
        <v>316.22602050880977</v>
      </c>
      <c r="V11" s="44">
        <v>337.53828500521178</v>
      </c>
      <c r="W11" s="44">
        <v>349.50166531357496</v>
      </c>
      <c r="X11" s="44">
        <v>366.62799316471649</v>
      </c>
    </row>
    <row r="12" spans="1:24" ht="15" customHeight="1" x14ac:dyDescent="0.2">
      <c r="A12" s="112"/>
      <c r="B12" s="112"/>
      <c r="C12" s="51" t="s">
        <v>14</v>
      </c>
      <c r="D12" s="114"/>
      <c r="E12" s="114"/>
      <c r="F12" s="51"/>
      <c r="G12" s="51"/>
      <c r="H12" s="51"/>
      <c r="I12" s="51"/>
      <c r="J12" s="44"/>
      <c r="K12" s="44"/>
      <c r="L12" s="44">
        <v>0.50610525000000006</v>
      </c>
      <c r="M12" s="44">
        <v>0.48746300000000004</v>
      </c>
      <c r="N12" s="44">
        <v>0.59768449000000001</v>
      </c>
      <c r="O12" s="44">
        <v>0.66558600000000001</v>
      </c>
      <c r="P12" s="44">
        <v>0.73865100000000006</v>
      </c>
      <c r="Q12" s="44">
        <v>0.79211700000000007</v>
      </c>
      <c r="R12" s="44">
        <v>0.92573399999999983</v>
      </c>
      <c r="S12" s="44">
        <v>0.86311399999999994</v>
      </c>
      <c r="T12" s="44">
        <v>0.8251059999999999</v>
      </c>
      <c r="U12" s="44">
        <v>0.89942725999999995</v>
      </c>
      <c r="V12" s="44">
        <v>1.8224689999999999</v>
      </c>
      <c r="W12" s="44">
        <v>6.3250720000000005</v>
      </c>
      <c r="X12" s="44">
        <v>7.35867</v>
      </c>
    </row>
    <row r="13" spans="1:24" ht="30" customHeight="1" x14ac:dyDescent="0.2">
      <c r="A13" s="112"/>
      <c r="B13" s="112"/>
      <c r="C13" s="51" t="s">
        <v>114</v>
      </c>
      <c r="D13" s="51"/>
      <c r="E13" s="51"/>
      <c r="F13" s="51"/>
      <c r="G13" s="51"/>
      <c r="H13" s="51"/>
      <c r="I13" s="51"/>
      <c r="J13" s="44">
        <v>0</v>
      </c>
      <c r="K13" s="44">
        <v>0</v>
      </c>
      <c r="L13" s="44">
        <v>0</v>
      </c>
      <c r="M13" s="44">
        <v>0</v>
      </c>
      <c r="N13" s="44">
        <v>0</v>
      </c>
      <c r="O13" s="44">
        <v>0</v>
      </c>
      <c r="P13" s="44">
        <v>0</v>
      </c>
      <c r="Q13" s="44">
        <v>0</v>
      </c>
      <c r="R13" s="44">
        <v>8.3797916219987592</v>
      </c>
      <c r="S13" s="44">
        <v>83.855330454917564</v>
      </c>
      <c r="T13" s="44">
        <v>147.14116961052059</v>
      </c>
      <c r="U13" s="44">
        <v>230.38802571074527</v>
      </c>
      <c r="V13" s="44">
        <v>454.30005477704162</v>
      </c>
      <c r="W13" s="44">
        <v>721.99905563814491</v>
      </c>
      <c r="X13" s="44">
        <v>879.34651094361971</v>
      </c>
    </row>
    <row r="14" spans="1:24" ht="15" customHeight="1" x14ac:dyDescent="0.2">
      <c r="A14" s="112"/>
      <c r="B14" s="112"/>
      <c r="C14" s="112" t="s">
        <v>16</v>
      </c>
      <c r="D14" s="112"/>
      <c r="E14" s="112"/>
      <c r="F14" s="44">
        <f>HB!F$16</f>
        <v>572.503829</v>
      </c>
      <c r="G14" s="44">
        <f>HB!G$16</f>
        <v>568.04014700000005</v>
      </c>
      <c r="H14" s="44">
        <f>HB!H$16</f>
        <v>563.68723399999999</v>
      </c>
      <c r="I14" s="44">
        <f>HB!I$16</f>
        <v>573.03370700000005</v>
      </c>
      <c r="J14" s="44">
        <v>581.31449499999997</v>
      </c>
      <c r="K14" s="44">
        <v>596.41028100000005</v>
      </c>
      <c r="L14" s="44">
        <v>663.96152699999993</v>
      </c>
      <c r="M14" s="44">
        <v>622.09421899999995</v>
      </c>
      <c r="N14" s="44">
        <v>646.07493299999999</v>
      </c>
      <c r="O14" s="44">
        <v>686.50992200000007</v>
      </c>
      <c r="P14" s="44">
        <v>733.65526099999988</v>
      </c>
      <c r="Q14" s="44">
        <v>785.72021000000007</v>
      </c>
      <c r="R14" s="44">
        <v>870.64200799999992</v>
      </c>
      <c r="S14" s="44">
        <v>1035.3076410000001</v>
      </c>
      <c r="T14" s="44">
        <v>1112.3499340000001</v>
      </c>
      <c r="U14" s="44">
        <v>1194.2887109999999</v>
      </c>
      <c r="V14" s="44">
        <v>1271.2106159999998</v>
      </c>
      <c r="W14" s="44">
        <v>1279.106037</v>
      </c>
      <c r="X14" s="44">
        <v>1281.2662050000001</v>
      </c>
    </row>
    <row r="15" spans="1:24" ht="15" customHeight="1" x14ac:dyDescent="0.2">
      <c r="A15" s="112"/>
      <c r="B15" s="112"/>
      <c r="C15" s="114" t="s">
        <v>113</v>
      </c>
      <c r="D15" s="112"/>
      <c r="E15" s="112"/>
      <c r="F15" s="44"/>
      <c r="G15" s="44"/>
      <c r="H15" s="44"/>
      <c r="I15" s="44"/>
      <c r="J15" s="44"/>
      <c r="K15" s="44"/>
      <c r="L15" s="44"/>
      <c r="M15" s="44"/>
      <c r="N15" s="44"/>
      <c r="O15" s="44"/>
      <c r="P15" s="44"/>
      <c r="Q15" s="44"/>
      <c r="R15" s="44">
        <v>548.58742300000006</v>
      </c>
      <c r="S15" s="44">
        <v>697.47951699999999</v>
      </c>
      <c r="T15" s="44">
        <v>769.377703</v>
      </c>
      <c r="U15" s="44">
        <v>834.00803400000007</v>
      </c>
      <c r="V15" s="44">
        <v>899.24791600000003</v>
      </c>
      <c r="W15" s="44">
        <v>901.31764999999996</v>
      </c>
      <c r="X15" s="44">
        <v>901.34788300000002</v>
      </c>
    </row>
    <row r="16" spans="1:24" ht="15" customHeight="1" x14ac:dyDescent="0.2">
      <c r="A16" s="112"/>
      <c r="B16" s="112"/>
      <c r="C16" s="114" t="s">
        <v>112</v>
      </c>
      <c r="D16" s="112"/>
      <c r="E16" s="112"/>
      <c r="F16" s="44"/>
      <c r="G16" s="44"/>
      <c r="H16" s="44"/>
      <c r="I16" s="44"/>
      <c r="J16" s="44"/>
      <c r="K16" s="44"/>
      <c r="L16" s="44"/>
      <c r="M16" s="44"/>
      <c r="N16" s="44"/>
      <c r="O16" s="44"/>
      <c r="P16" s="44"/>
      <c r="Q16" s="44"/>
      <c r="R16" s="44">
        <v>322.05458299999981</v>
      </c>
      <c r="S16" s="44">
        <v>337.828124</v>
      </c>
      <c r="T16" s="44">
        <v>342.97223100000002</v>
      </c>
      <c r="U16" s="44">
        <v>360.28067700000003</v>
      </c>
      <c r="V16" s="44">
        <v>371.96269999999998</v>
      </c>
      <c r="W16" s="44">
        <v>377.788387</v>
      </c>
      <c r="X16" s="44">
        <v>379.91832299999999</v>
      </c>
    </row>
    <row r="17" spans="1:24" ht="15" customHeight="1" x14ac:dyDescent="0.2">
      <c r="A17" s="112"/>
      <c r="B17" s="112"/>
      <c r="C17" s="112" t="s">
        <v>17</v>
      </c>
      <c r="D17" s="112"/>
      <c r="E17" s="112"/>
      <c r="F17" s="44">
        <f>IB!F$16</f>
        <v>496.48925856060504</v>
      </c>
      <c r="G17" s="44">
        <f>IB!G$16</f>
        <v>485.7808929920696</v>
      </c>
      <c r="H17" s="44">
        <f>IB!H$16</f>
        <v>489.85137899890157</v>
      </c>
      <c r="I17" s="44">
        <f>IB!I$16</f>
        <v>471.57750444627419</v>
      </c>
      <c r="J17" s="44">
        <v>468.26861272616702</v>
      </c>
      <c r="K17" s="44">
        <v>475.93282112545205</v>
      </c>
      <c r="L17" s="44">
        <v>479.92640832523142</v>
      </c>
      <c r="M17" s="44">
        <v>478.07333016521505</v>
      </c>
      <c r="N17" s="44">
        <v>473.16397291349563</v>
      </c>
      <c r="O17" s="44">
        <v>473.87985144378314</v>
      </c>
      <c r="P17" s="44">
        <v>472.34293315853427</v>
      </c>
      <c r="Q17" s="44">
        <v>484.51192879958757</v>
      </c>
      <c r="R17" s="44">
        <v>481.59530334156949</v>
      </c>
      <c r="S17" s="44">
        <v>455.38779338139381</v>
      </c>
      <c r="T17" s="44">
        <v>418.9117838792717</v>
      </c>
      <c r="U17" s="44">
        <v>374.46817066773048</v>
      </c>
      <c r="V17" s="44">
        <v>247.00561885083241</v>
      </c>
      <c r="W17" s="44">
        <v>71.963723848515983</v>
      </c>
      <c r="X17" s="44">
        <v>8.8387783847448631</v>
      </c>
    </row>
    <row r="18" spans="1:24" ht="30" customHeight="1" x14ac:dyDescent="0.2">
      <c r="A18" s="113"/>
      <c r="B18" s="112"/>
      <c r="C18" s="50" t="s">
        <v>18</v>
      </c>
      <c r="D18" s="50"/>
      <c r="E18" s="50"/>
      <c r="F18" s="44">
        <f>IS!F$16</f>
        <v>878.76290798217133</v>
      </c>
      <c r="G18" s="44">
        <f>IS!G$16</f>
        <v>743.76869928153985</v>
      </c>
      <c r="H18" s="44">
        <f>IS!H$16</f>
        <v>723.59382958033723</v>
      </c>
      <c r="I18" s="44">
        <f>IS!I$16</f>
        <v>750.08582730047328</v>
      </c>
      <c r="J18" s="44">
        <v>824.65367478741473</v>
      </c>
      <c r="K18" s="44">
        <v>889.78498584710701</v>
      </c>
      <c r="L18" s="44">
        <v>888.47332661737096</v>
      </c>
      <c r="M18" s="44">
        <v>785.48867475423162</v>
      </c>
      <c r="N18" s="44">
        <v>588.48052982925071</v>
      </c>
      <c r="O18" s="44">
        <v>532.70807984776502</v>
      </c>
      <c r="P18" s="44">
        <v>516.58309799967856</v>
      </c>
      <c r="Q18" s="44">
        <v>535.26750430592585</v>
      </c>
      <c r="R18" s="44">
        <v>524.54226993534894</v>
      </c>
      <c r="S18" s="44">
        <v>512.02287771513579</v>
      </c>
      <c r="T18" s="44">
        <v>488.1191748679413</v>
      </c>
      <c r="U18" s="44">
        <v>442.85385237860282</v>
      </c>
      <c r="V18" s="44">
        <v>339.0562484464632</v>
      </c>
      <c r="W18" s="44">
        <v>231.1517614409301</v>
      </c>
      <c r="X18" s="44">
        <v>196.61910573373655</v>
      </c>
    </row>
    <row r="19" spans="1:24" ht="15" customHeight="1" x14ac:dyDescent="0.2">
      <c r="A19" s="113"/>
      <c r="B19" s="113"/>
      <c r="C19" s="115" t="s">
        <v>52</v>
      </c>
      <c r="D19" s="115"/>
      <c r="E19" s="115"/>
      <c r="F19" s="44">
        <f>'IS MIG'!F$16</f>
        <v>257.59848713303711</v>
      </c>
      <c r="G19" s="44">
        <f>'IS MIG'!G$16</f>
        <v>257.03680829761646</v>
      </c>
      <c r="H19" s="44">
        <f>'IS MIG'!H$16</f>
        <v>240.68910552298661</v>
      </c>
      <c r="I19" s="44">
        <f>'IS MIG'!I$16</f>
        <v>248.25693988821737</v>
      </c>
      <c r="J19" s="44">
        <v>267.21857612944473</v>
      </c>
      <c r="K19" s="44">
        <v>295.18306366024274</v>
      </c>
      <c r="L19" s="44">
        <v>292.50794502188677</v>
      </c>
      <c r="M19" s="44">
        <v>159.23792047911712</v>
      </c>
      <c r="N19" s="44">
        <v>0</v>
      </c>
      <c r="O19" s="44">
        <v>0</v>
      </c>
      <c r="P19" s="44">
        <v>0</v>
      </c>
      <c r="Q19" s="44">
        <v>0</v>
      </c>
      <c r="R19" s="44">
        <v>0</v>
      </c>
      <c r="S19" s="44">
        <v>0</v>
      </c>
      <c r="T19" s="44">
        <v>0</v>
      </c>
      <c r="U19" s="44">
        <v>0</v>
      </c>
      <c r="V19" s="44">
        <v>0</v>
      </c>
      <c r="W19" s="44">
        <v>0</v>
      </c>
      <c r="X19" s="44">
        <v>0</v>
      </c>
    </row>
    <row r="20" spans="1:24" ht="15" customHeight="1" x14ac:dyDescent="0.2">
      <c r="A20" s="113"/>
      <c r="B20" s="113"/>
      <c r="C20" s="115" t="s">
        <v>111</v>
      </c>
      <c r="D20" s="115"/>
      <c r="E20" s="115"/>
      <c r="F20" s="50"/>
      <c r="G20" s="50"/>
      <c r="H20" s="50"/>
      <c r="I20" s="50"/>
      <c r="J20" s="44">
        <v>244.85061646782481</v>
      </c>
      <c r="K20" s="44">
        <v>268.81379541875322</v>
      </c>
      <c r="L20" s="44">
        <v>262.74077216580497</v>
      </c>
      <c r="M20" s="44">
        <v>277.99077289374861</v>
      </c>
      <c r="N20" s="44">
        <v>274.62269805306209</v>
      </c>
      <c r="O20" s="44">
        <v>256.6848983340239</v>
      </c>
      <c r="P20" s="44">
        <v>262.64872213688398</v>
      </c>
      <c r="Q20" s="44">
        <v>295.98979921109753</v>
      </c>
      <c r="R20" s="44">
        <v>303.70438942247284</v>
      </c>
      <c r="S20" s="44">
        <v>299.05888368971802</v>
      </c>
      <c r="T20" s="44">
        <v>282.75787487258759</v>
      </c>
      <c r="U20" s="44">
        <v>251.92440106989483</v>
      </c>
      <c r="V20" s="44">
        <v>150.7113111170232</v>
      </c>
      <c r="W20" s="44">
        <v>53.349124435818176</v>
      </c>
      <c r="X20" s="44">
        <v>21.693889487682021</v>
      </c>
    </row>
    <row r="21" spans="1:24" ht="15" customHeight="1" x14ac:dyDescent="0.2">
      <c r="A21" s="113"/>
      <c r="B21" s="113"/>
      <c r="C21" s="115" t="s">
        <v>110</v>
      </c>
      <c r="D21" s="115"/>
      <c r="E21" s="115"/>
      <c r="F21" s="50"/>
      <c r="G21" s="50"/>
      <c r="H21" s="50"/>
      <c r="I21" s="50"/>
      <c r="J21" s="44">
        <v>278.30825613745446</v>
      </c>
      <c r="K21" s="44">
        <v>288.36390127016534</v>
      </c>
      <c r="L21" s="44">
        <v>295.16597131951153</v>
      </c>
      <c r="M21" s="44">
        <v>308.72550707803521</v>
      </c>
      <c r="N21" s="44">
        <v>276.20607027656206</v>
      </c>
      <c r="O21" s="44">
        <v>234.66224379761147</v>
      </c>
      <c r="P21" s="44">
        <v>214.50748260563014</v>
      </c>
      <c r="Q21" s="44">
        <v>203.52548855314106</v>
      </c>
      <c r="R21" s="44">
        <v>188.1913989430679</v>
      </c>
      <c r="S21" s="44">
        <v>177.74776389347576</v>
      </c>
      <c r="T21" s="44">
        <v>164.33188781743087</v>
      </c>
      <c r="U21" s="44">
        <v>147.44117261366011</v>
      </c>
      <c r="V21" s="44">
        <v>139.29803085055531</v>
      </c>
      <c r="W21" s="44">
        <v>126.89358250331114</v>
      </c>
      <c r="X21" s="44">
        <v>124.48153175500383</v>
      </c>
    </row>
    <row r="22" spans="1:24" ht="15" customHeight="1" x14ac:dyDescent="0.2">
      <c r="A22" s="113"/>
      <c r="B22" s="113"/>
      <c r="C22" s="115" t="s">
        <v>109</v>
      </c>
      <c r="D22" s="115"/>
      <c r="E22" s="115"/>
      <c r="F22" s="50"/>
      <c r="G22" s="50"/>
      <c r="H22" s="50"/>
      <c r="I22" s="50"/>
      <c r="J22" s="44">
        <v>15.494269733938708</v>
      </c>
      <c r="K22" s="44">
        <v>19.829601036040671</v>
      </c>
      <c r="L22" s="44">
        <v>21.283491057889165</v>
      </c>
      <c r="M22" s="44">
        <v>23.063270582825936</v>
      </c>
      <c r="N22" s="44">
        <v>22.287005081064077</v>
      </c>
      <c r="O22" s="44">
        <v>21.085585367694279</v>
      </c>
      <c r="P22" s="44">
        <v>20.783232088941332</v>
      </c>
      <c r="Q22" s="44">
        <v>20.395105384795912</v>
      </c>
      <c r="R22" s="44">
        <v>20.107968603982538</v>
      </c>
      <c r="S22" s="44">
        <v>21.967919311369656</v>
      </c>
      <c r="T22" s="44">
        <v>27.678464095526646</v>
      </c>
      <c r="U22" s="44">
        <v>30.370472853273803</v>
      </c>
      <c r="V22" s="44">
        <v>36.286052159493487</v>
      </c>
      <c r="W22" s="44">
        <v>39.66273520788841</v>
      </c>
      <c r="X22" s="44">
        <v>40.362542700325065</v>
      </c>
    </row>
    <row r="23" spans="1:24" ht="15" customHeight="1" x14ac:dyDescent="0.2">
      <c r="A23" s="113"/>
      <c r="B23" s="113"/>
      <c r="C23" s="115" t="s">
        <v>108</v>
      </c>
      <c r="D23" s="115"/>
      <c r="E23" s="115"/>
      <c r="F23" s="50"/>
      <c r="G23" s="50"/>
      <c r="H23" s="50"/>
      <c r="I23" s="50"/>
      <c r="J23" s="44">
        <v>18.781956318752016</v>
      </c>
      <c r="K23" s="44">
        <v>17.594624461905095</v>
      </c>
      <c r="L23" s="44">
        <v>16.775147052278495</v>
      </c>
      <c r="M23" s="44">
        <v>16.471203720504548</v>
      </c>
      <c r="N23" s="44">
        <v>15.364756418562475</v>
      </c>
      <c r="O23" s="44">
        <v>20.275352348435312</v>
      </c>
      <c r="P23" s="44">
        <v>18.643661168223058</v>
      </c>
      <c r="Q23" s="44">
        <v>15.35711115689136</v>
      </c>
      <c r="R23" s="44">
        <v>12.538512965825692</v>
      </c>
      <c r="S23" s="44">
        <v>13.248310820572344</v>
      </c>
      <c r="T23" s="44">
        <v>13.350948082396174</v>
      </c>
      <c r="U23" s="44">
        <v>13.117805841774103</v>
      </c>
      <c r="V23" s="44">
        <v>12.760854319391189</v>
      </c>
      <c r="W23" s="44">
        <v>11.246319293912393</v>
      </c>
      <c r="X23" s="44">
        <v>10.081141790725633</v>
      </c>
    </row>
    <row r="24" spans="1:24" ht="30" customHeight="1" x14ac:dyDescent="0.2">
      <c r="A24" s="113"/>
      <c r="B24" s="113"/>
      <c r="C24" s="116" t="s">
        <v>160</v>
      </c>
      <c r="D24" s="116"/>
      <c r="E24" s="116"/>
      <c r="F24" s="50"/>
      <c r="G24" s="50"/>
      <c r="H24" s="50"/>
      <c r="I24" s="50"/>
      <c r="J24" s="44">
        <v>67.677263392755094</v>
      </c>
      <c r="K24" s="44">
        <v>69.874890364259215</v>
      </c>
      <c r="L24" s="44">
        <v>69.740433500745453</v>
      </c>
      <c r="M24" s="44">
        <v>70.66627555810517</v>
      </c>
      <c r="N24" s="44">
        <v>71.552764385464258</v>
      </c>
      <c r="O24" s="44">
        <v>71.851759761128093</v>
      </c>
      <c r="P24" s="44">
        <v>72.548535672526882</v>
      </c>
      <c r="Q24" s="44">
        <v>73.678362911973878</v>
      </c>
      <c r="R24" s="44">
        <v>76.388679578087093</v>
      </c>
      <c r="S24" s="44">
        <v>79.989534919825928</v>
      </c>
      <c r="T24" s="44">
        <v>85.44626588272483</v>
      </c>
      <c r="U24" s="44">
        <v>86.160879757645034</v>
      </c>
      <c r="V24" s="44">
        <v>88.299846698718866</v>
      </c>
      <c r="W24" s="44">
        <v>88.684959901176427</v>
      </c>
      <c r="X24" s="44">
        <v>89.955477356972949</v>
      </c>
    </row>
    <row r="25" spans="1:24" ht="15" customHeight="1" x14ac:dyDescent="0.2">
      <c r="A25" s="113"/>
      <c r="B25" s="113"/>
      <c r="C25" s="50" t="s">
        <v>24</v>
      </c>
      <c r="D25" s="50"/>
      <c r="E25" s="50"/>
      <c r="F25" s="44">
        <f>JSA!F$16</f>
        <v>131.74586330628702</v>
      </c>
      <c r="G25" s="44">
        <f>JSA!G$16</f>
        <v>225.79599259152872</v>
      </c>
      <c r="H25" s="44">
        <f>JSA!H$16</f>
        <v>215.48854435555168</v>
      </c>
      <c r="I25" s="44">
        <f>JSA!I$16</f>
        <v>207.3448742712026</v>
      </c>
      <c r="J25" s="44">
        <v>194.11322232274549</v>
      </c>
      <c r="K25" s="44">
        <v>175.7727038487694</v>
      </c>
      <c r="L25" s="44">
        <v>169.14788045296831</v>
      </c>
      <c r="M25" s="44">
        <v>167.95746147153605</v>
      </c>
      <c r="N25" s="44">
        <v>144.16200399984635</v>
      </c>
      <c r="O25" s="44">
        <v>155.80892705936299</v>
      </c>
      <c r="P25" s="44">
        <v>167.70107537338748</v>
      </c>
      <c r="Q25" s="44">
        <v>154.61819435562597</v>
      </c>
      <c r="R25" s="44">
        <v>206.72124199362457</v>
      </c>
      <c r="S25" s="44">
        <v>342.89599787541096</v>
      </c>
      <c r="T25" s="44">
        <v>313.15341229873172</v>
      </c>
      <c r="U25" s="44">
        <v>348.83019902857251</v>
      </c>
      <c r="V25" s="44">
        <v>368.27714151127873</v>
      </c>
      <c r="W25" s="44">
        <v>301.61061700630046</v>
      </c>
      <c r="X25" s="44">
        <v>211.67054764593996</v>
      </c>
    </row>
    <row r="26" spans="1:24" ht="15" customHeight="1" x14ac:dyDescent="0.2">
      <c r="A26" s="113"/>
      <c r="B26" s="113"/>
      <c r="C26" s="50" t="s">
        <v>25</v>
      </c>
      <c r="D26" s="50"/>
      <c r="E26" s="50"/>
      <c r="F26" s="44">
        <f>MA!F$16</f>
        <v>0</v>
      </c>
      <c r="G26" s="44">
        <f>MA!G$16</f>
        <v>0</v>
      </c>
      <c r="H26" s="44">
        <f>MA!H$16</f>
        <v>0</v>
      </c>
      <c r="I26" s="44">
        <f>MA!I$16</f>
        <v>0</v>
      </c>
      <c r="J26" s="44">
        <v>3.4134904654853213</v>
      </c>
      <c r="K26" s="44">
        <v>4.4422947316106836</v>
      </c>
      <c r="L26" s="44">
        <v>5.245511788977697</v>
      </c>
      <c r="M26" s="44">
        <v>9.2135958300921548</v>
      </c>
      <c r="N26" s="44">
        <v>13.076077751879753</v>
      </c>
      <c r="O26" s="44">
        <v>14.025512190621161</v>
      </c>
      <c r="P26" s="44">
        <v>12.250613259123018</v>
      </c>
      <c r="Q26" s="44">
        <v>20.475757667299263</v>
      </c>
      <c r="R26" s="44">
        <v>25.527085229823534</v>
      </c>
      <c r="S26" s="44">
        <v>25.052735957551633</v>
      </c>
      <c r="T26" s="44">
        <v>28.649909513525269</v>
      </c>
      <c r="U26" s="44">
        <v>30.311388563973775</v>
      </c>
      <c r="V26" s="44">
        <v>28.94506653412007</v>
      </c>
      <c r="W26" s="44">
        <v>31.052674624777868</v>
      </c>
      <c r="X26" s="44">
        <v>28.512721514405847</v>
      </c>
    </row>
    <row r="27" spans="1:24" ht="15" customHeight="1" x14ac:dyDescent="0.2">
      <c r="A27" s="113"/>
      <c r="B27" s="113"/>
      <c r="C27" s="50" t="s">
        <v>107</v>
      </c>
      <c r="D27" s="50"/>
      <c r="E27" s="50"/>
      <c r="F27" s="50"/>
      <c r="G27" s="50"/>
      <c r="H27" s="50"/>
      <c r="I27" s="50"/>
      <c r="J27" s="44"/>
      <c r="K27" s="44"/>
      <c r="L27" s="44"/>
      <c r="M27" s="44"/>
      <c r="N27" s="44">
        <v>31.733443017532416</v>
      </c>
      <c r="O27" s="44">
        <v>33.627618155621043</v>
      </c>
      <c r="P27" s="44">
        <v>35.658813538222638</v>
      </c>
      <c r="Q27" s="44">
        <v>37.373734121902935</v>
      </c>
      <c r="R27" s="44">
        <v>38.752664429551182</v>
      </c>
      <c r="S27" s="44">
        <v>40.377885130276347</v>
      </c>
      <c r="T27" s="44">
        <v>42.62047294782883</v>
      </c>
      <c r="U27" s="44">
        <v>43.292285927206642</v>
      </c>
      <c r="V27" s="44">
        <v>44.020792391350945</v>
      </c>
      <c r="W27" s="44">
        <v>44.529631486725208</v>
      </c>
      <c r="X27" s="44">
        <v>45.030791292112823</v>
      </c>
    </row>
    <row r="28" spans="1:24" ht="15" customHeight="1" x14ac:dyDescent="0.2">
      <c r="A28" s="113"/>
      <c r="B28" s="113"/>
      <c r="C28" s="50" t="s">
        <v>27</v>
      </c>
      <c r="D28" s="50"/>
      <c r="E28" s="50"/>
      <c r="F28" s="50"/>
      <c r="G28" s="50"/>
      <c r="H28" s="50"/>
      <c r="I28" s="50"/>
      <c r="J28" s="44"/>
      <c r="K28" s="44"/>
      <c r="L28" s="44"/>
      <c r="M28" s="44">
        <v>154.11493072182759</v>
      </c>
      <c r="N28" s="44">
        <v>406.37897084475981</v>
      </c>
      <c r="O28" s="44">
        <v>436.30632524738741</v>
      </c>
      <c r="P28" s="44">
        <v>467.17915154634244</v>
      </c>
      <c r="Q28" s="44">
        <v>499.08499652409057</v>
      </c>
      <c r="R28" s="44">
        <v>518.73978732269188</v>
      </c>
      <c r="S28" s="44">
        <v>550.76968463056733</v>
      </c>
      <c r="T28" s="44">
        <v>562.62029666365208</v>
      </c>
      <c r="U28" s="44">
        <v>552.02300361859034</v>
      </c>
      <c r="V28" s="44">
        <v>512.83410376262441</v>
      </c>
      <c r="W28" s="44">
        <v>481.19259485176593</v>
      </c>
      <c r="X28" s="44">
        <v>445.10556176324502</v>
      </c>
    </row>
    <row r="29" spans="1:24" ht="30" customHeight="1" x14ac:dyDescent="0.2">
      <c r="A29" s="113"/>
      <c r="B29" s="113"/>
      <c r="C29" s="50" t="s">
        <v>123</v>
      </c>
      <c r="D29" s="50"/>
      <c r="E29" s="50"/>
      <c r="F29" s="50"/>
      <c r="G29" s="50"/>
      <c r="H29" s="50"/>
      <c r="I29" s="50"/>
      <c r="J29" s="44"/>
      <c r="K29" s="44"/>
      <c r="L29" s="44"/>
      <c r="M29" s="44">
        <v>0</v>
      </c>
      <c r="N29" s="44">
        <v>0</v>
      </c>
      <c r="O29" s="44">
        <v>0</v>
      </c>
      <c r="P29" s="44">
        <v>0</v>
      </c>
      <c r="Q29" s="44">
        <v>0</v>
      </c>
      <c r="R29" s="44">
        <v>0</v>
      </c>
      <c r="S29" s="44">
        <v>0</v>
      </c>
      <c r="T29" s="44">
        <v>0</v>
      </c>
      <c r="U29" s="44">
        <v>0</v>
      </c>
      <c r="V29" s="44">
        <v>0</v>
      </c>
      <c r="W29" s="44">
        <v>9.1800230464543784</v>
      </c>
      <c r="X29" s="44">
        <v>160.86434693343423</v>
      </c>
    </row>
    <row r="30" spans="1:24" ht="15" customHeight="1" x14ac:dyDescent="0.2">
      <c r="A30" s="113"/>
      <c r="B30" s="112"/>
      <c r="C30" s="50" t="s">
        <v>28</v>
      </c>
      <c r="D30" s="50"/>
      <c r="E30" s="50"/>
      <c r="F30" s="44">
        <f>SDA!F$16</f>
        <v>66.998669905100144</v>
      </c>
      <c r="G30" s="44">
        <f>SDA!G$16</f>
        <v>74.393902701383325</v>
      </c>
      <c r="H30" s="44">
        <f>SDA!H$16</f>
        <v>74.340755714785061</v>
      </c>
      <c r="I30" s="44">
        <f>SDA!I$16</f>
        <v>78.10124900990705</v>
      </c>
      <c r="J30" s="44">
        <v>82.279301588668673</v>
      </c>
      <c r="K30" s="44">
        <v>84.262639258011774</v>
      </c>
      <c r="L30" s="44">
        <v>77.201584976740705</v>
      </c>
      <c r="M30" s="44">
        <v>74.826109299432858</v>
      </c>
      <c r="N30" s="44">
        <v>73.488583693983486</v>
      </c>
      <c r="O30" s="44">
        <v>71.898491264417146</v>
      </c>
      <c r="P30" s="44">
        <v>72.031410949477163</v>
      </c>
      <c r="Q30" s="44">
        <v>70.955675521117499</v>
      </c>
      <c r="R30" s="44">
        <v>70.243304461840808</v>
      </c>
      <c r="S30" s="44">
        <v>71.669682042108889</v>
      </c>
      <c r="T30" s="44">
        <v>70.405014114613579</v>
      </c>
      <c r="U30" s="44">
        <v>69.9157065427774</v>
      </c>
      <c r="V30" s="44">
        <v>70.716803475677509</v>
      </c>
      <c r="W30" s="44">
        <v>68.396479964970439</v>
      </c>
      <c r="X30" s="44">
        <v>55.585119725604059</v>
      </c>
    </row>
    <row r="31" spans="1:24" ht="15" customHeight="1" x14ac:dyDescent="0.2">
      <c r="A31" s="113"/>
      <c r="B31" s="113"/>
      <c r="C31" s="115" t="s">
        <v>12</v>
      </c>
      <c r="D31" s="115"/>
      <c r="E31" s="115"/>
      <c r="F31" s="50"/>
      <c r="G31" s="50"/>
      <c r="H31" s="50"/>
      <c r="I31" s="50"/>
      <c r="J31" s="44">
        <v>70.823326403876479</v>
      </c>
      <c r="K31" s="44">
        <v>72.524796702067121</v>
      </c>
      <c r="L31" s="44">
        <v>65.626816090175936</v>
      </c>
      <c r="M31" s="44">
        <v>62.691211113732535</v>
      </c>
      <c r="N31" s="44">
        <v>64.53336236605395</v>
      </c>
      <c r="O31" s="44">
        <v>62.613288346976688</v>
      </c>
      <c r="P31" s="44">
        <v>62.198174721309442</v>
      </c>
      <c r="Q31" s="44">
        <v>56.250877720898053</v>
      </c>
      <c r="R31" s="44">
        <v>57.365825352687622</v>
      </c>
      <c r="S31" s="44">
        <v>58.197125093110856</v>
      </c>
      <c r="T31" s="44">
        <v>57.97247378864941</v>
      </c>
      <c r="U31" s="44">
        <v>57.437258800442621</v>
      </c>
      <c r="V31" s="44">
        <v>58.901425940633999</v>
      </c>
      <c r="W31" s="44">
        <v>56.223804606155639</v>
      </c>
      <c r="X31" s="44">
        <v>45.405989086595461</v>
      </c>
    </row>
    <row r="32" spans="1:24" ht="15" customHeight="1" x14ac:dyDescent="0.2">
      <c r="A32" s="113"/>
      <c r="B32" s="113"/>
      <c r="C32" s="115" t="s">
        <v>13</v>
      </c>
      <c r="D32" s="115"/>
      <c r="E32" s="115"/>
      <c r="F32" s="50"/>
      <c r="G32" s="50"/>
      <c r="H32" s="50"/>
      <c r="I32" s="50"/>
      <c r="J32" s="44">
        <v>11.455975184792193</v>
      </c>
      <c r="K32" s="44">
        <v>11.737842555944663</v>
      </c>
      <c r="L32" s="44">
        <v>11.574768886564767</v>
      </c>
      <c r="M32" s="44">
        <v>12.134898185700321</v>
      </c>
      <c r="N32" s="44">
        <v>8.9552213279295376</v>
      </c>
      <c r="O32" s="44">
        <v>9.2852029174404436</v>
      </c>
      <c r="P32" s="44">
        <v>9.8332362281677277</v>
      </c>
      <c r="Q32" s="44">
        <v>14.704797800219444</v>
      </c>
      <c r="R32" s="44">
        <v>12.877479109153178</v>
      </c>
      <c r="S32" s="44">
        <v>13.472556948998028</v>
      </c>
      <c r="T32" s="44">
        <v>12.432540325964171</v>
      </c>
      <c r="U32" s="44">
        <v>12.478447742334772</v>
      </c>
      <c r="V32" s="44">
        <v>11.815377535043512</v>
      </c>
      <c r="W32" s="44">
        <v>12.172675358814811</v>
      </c>
      <c r="X32" s="44">
        <v>10.17913063900861</v>
      </c>
    </row>
    <row r="33" spans="1:24" ht="15" customHeight="1" x14ac:dyDescent="0.2">
      <c r="A33" s="112"/>
      <c r="B33" s="112"/>
      <c r="C33" s="117" t="s">
        <v>29</v>
      </c>
      <c r="D33" s="117"/>
      <c r="E33" s="44"/>
      <c r="F33" s="44">
        <f>SP!F$16</f>
        <v>0</v>
      </c>
      <c r="G33" s="44">
        <f>SP!G$16</f>
        <v>0</v>
      </c>
      <c r="H33" s="44">
        <f>SP!H$16</f>
        <v>0</v>
      </c>
      <c r="I33" s="44">
        <f>SP!I$16</f>
        <v>2662.2149658882931</v>
      </c>
      <c r="J33" s="44">
        <v>2738.5926980164995</v>
      </c>
      <c r="K33" s="44">
        <v>2974.9646625662654</v>
      </c>
      <c r="L33" s="44">
        <v>3178.6627487934225</v>
      </c>
      <c r="M33" s="44">
        <v>3344.7122932115153</v>
      </c>
      <c r="N33" s="44">
        <v>3527.052288464452</v>
      </c>
      <c r="O33" s="44">
        <v>3732.3984212277956</v>
      </c>
      <c r="P33" s="44">
        <v>3907.5468732816848</v>
      </c>
      <c r="Q33" s="44">
        <v>4215.0073154254169</v>
      </c>
      <c r="R33" s="44">
        <v>4529.8169184925109</v>
      </c>
      <c r="S33" s="44">
        <v>4947.9921771778645</v>
      </c>
      <c r="T33" s="44">
        <v>5175.8185386459572</v>
      </c>
      <c r="U33" s="44">
        <v>5515.2111813775555</v>
      </c>
      <c r="V33" s="44">
        <v>5959.4148365057536</v>
      </c>
      <c r="W33" s="44">
        <v>6229.7935357600218</v>
      </c>
      <c r="X33" s="44">
        <v>6497.4913874911717</v>
      </c>
    </row>
    <row r="34" spans="1:24" ht="15" hidden="1" customHeight="1" x14ac:dyDescent="0.2">
      <c r="A34" s="112"/>
      <c r="B34" s="112"/>
      <c r="C34" s="118" t="s">
        <v>106</v>
      </c>
      <c r="D34" s="117"/>
      <c r="E34" s="44"/>
      <c r="F34" s="44"/>
      <c r="G34" s="44"/>
      <c r="H34" s="44"/>
      <c r="I34" s="44"/>
      <c r="J34" s="44"/>
      <c r="K34" s="44"/>
      <c r="L34" s="44"/>
      <c r="M34" s="44"/>
      <c r="N34" s="44"/>
      <c r="O34" s="44"/>
      <c r="P34" s="44"/>
      <c r="Q34" s="44"/>
      <c r="R34" s="44"/>
      <c r="S34" s="44"/>
      <c r="T34" s="44"/>
      <c r="U34" s="44"/>
      <c r="V34" s="44"/>
      <c r="W34" s="44"/>
      <c r="X34" s="44"/>
    </row>
    <row r="35" spans="1:24" ht="15" hidden="1" customHeight="1" x14ac:dyDescent="0.2">
      <c r="A35" s="112"/>
      <c r="B35" s="112"/>
      <c r="C35" s="118" t="s">
        <v>105</v>
      </c>
      <c r="D35" s="117"/>
      <c r="E35" s="44"/>
      <c r="F35" s="44"/>
      <c r="G35" s="44"/>
      <c r="H35" s="44"/>
      <c r="I35" s="44"/>
      <c r="J35" s="44"/>
      <c r="K35" s="44"/>
      <c r="L35" s="44"/>
      <c r="M35" s="44"/>
      <c r="N35" s="44"/>
      <c r="O35" s="44"/>
      <c r="P35" s="44"/>
      <c r="Q35" s="44"/>
      <c r="R35" s="44"/>
      <c r="S35" s="44"/>
      <c r="T35" s="44"/>
      <c r="U35" s="44"/>
      <c r="V35" s="44"/>
      <c r="W35" s="44"/>
      <c r="X35" s="44"/>
    </row>
    <row r="36" spans="1:24" ht="15" hidden="1" customHeight="1" x14ac:dyDescent="0.2">
      <c r="A36" s="112"/>
      <c r="B36" s="112"/>
      <c r="C36" s="118" t="s">
        <v>104</v>
      </c>
      <c r="D36" s="117"/>
      <c r="E36" s="44"/>
      <c r="F36" s="44"/>
      <c r="G36" s="44"/>
      <c r="H36" s="44"/>
      <c r="I36" s="44"/>
      <c r="J36" s="44"/>
      <c r="K36" s="44"/>
      <c r="L36" s="44"/>
      <c r="M36" s="44"/>
      <c r="N36" s="44"/>
      <c r="O36" s="44"/>
      <c r="P36" s="44"/>
      <c r="Q36" s="44"/>
      <c r="R36" s="44"/>
      <c r="S36" s="44"/>
      <c r="T36" s="44"/>
      <c r="U36" s="44"/>
      <c r="V36" s="44"/>
      <c r="W36" s="44"/>
      <c r="X36" s="44"/>
    </row>
    <row r="37" spans="1:24" ht="15" hidden="1" customHeight="1" x14ac:dyDescent="0.2">
      <c r="A37" s="112"/>
      <c r="B37" s="112"/>
      <c r="C37" s="118" t="s">
        <v>103</v>
      </c>
      <c r="D37" s="117"/>
      <c r="E37" s="44"/>
      <c r="F37" s="44"/>
      <c r="G37" s="44"/>
      <c r="H37" s="44"/>
      <c r="I37" s="44"/>
      <c r="J37" s="44"/>
      <c r="K37" s="44"/>
      <c r="L37" s="44"/>
      <c r="M37" s="44"/>
      <c r="N37" s="44"/>
      <c r="O37" s="44"/>
      <c r="P37" s="44"/>
      <c r="Q37" s="44"/>
      <c r="R37" s="44"/>
      <c r="S37" s="44"/>
      <c r="T37" s="44"/>
      <c r="U37" s="44"/>
      <c r="V37" s="44"/>
      <c r="W37" s="44"/>
      <c r="X37" s="44"/>
    </row>
    <row r="38" spans="1:24" ht="15" hidden="1" customHeight="1" x14ac:dyDescent="0.2">
      <c r="A38" s="112"/>
      <c r="B38" s="112"/>
      <c r="C38" s="118" t="s">
        <v>102</v>
      </c>
      <c r="D38" s="117"/>
      <c r="E38" s="44"/>
      <c r="F38" s="44"/>
      <c r="G38" s="44"/>
      <c r="H38" s="44"/>
      <c r="I38" s="44"/>
      <c r="J38" s="44"/>
      <c r="K38" s="44"/>
      <c r="L38" s="44"/>
      <c r="M38" s="44"/>
      <c r="N38" s="44"/>
      <c r="O38" s="44"/>
      <c r="P38" s="44"/>
      <c r="Q38" s="44"/>
      <c r="R38" s="44"/>
      <c r="S38" s="44"/>
      <c r="T38" s="44"/>
      <c r="U38" s="44"/>
      <c r="V38" s="44"/>
      <c r="W38" s="44"/>
      <c r="X38" s="44"/>
    </row>
    <row r="39" spans="1:24" ht="30" customHeight="1" x14ac:dyDescent="0.2">
      <c r="A39" s="112"/>
      <c r="B39" s="112"/>
      <c r="C39" s="117" t="s">
        <v>30</v>
      </c>
      <c r="D39" s="117"/>
      <c r="E39" s="117"/>
      <c r="F39" s="51"/>
      <c r="G39" s="51"/>
      <c r="H39" s="51"/>
      <c r="I39" s="51"/>
      <c r="J39" s="44"/>
      <c r="K39" s="44"/>
      <c r="L39" s="44"/>
      <c r="M39" s="44"/>
      <c r="N39" s="44">
        <v>83.370727049310105</v>
      </c>
      <c r="O39" s="44">
        <v>84.846167224883573</v>
      </c>
      <c r="P39" s="44">
        <v>86.27941997072611</v>
      </c>
      <c r="Q39" s="44">
        <v>99.925447997236233</v>
      </c>
      <c r="R39" s="44">
        <v>131.26563484663819</v>
      </c>
      <c r="S39" s="44">
        <v>133.86017766440941</v>
      </c>
      <c r="T39" s="44">
        <v>140.63078578427795</v>
      </c>
      <c r="U39" s="44">
        <v>168.55965772491624</v>
      </c>
      <c r="V39" s="44">
        <v>171.84258102896197</v>
      </c>
      <c r="W39" s="44">
        <v>170.30899424401491</v>
      </c>
      <c r="X39" s="44">
        <v>171.93293300231446</v>
      </c>
    </row>
    <row r="40" spans="1:24" ht="15" customHeight="1" x14ac:dyDescent="0.2">
      <c r="A40" s="112"/>
      <c r="B40" s="112"/>
      <c r="C40" s="117" t="s">
        <v>126</v>
      </c>
      <c r="D40" s="117"/>
      <c r="E40" s="117"/>
      <c r="F40" s="51"/>
      <c r="G40" s="51"/>
      <c r="H40" s="51"/>
      <c r="I40" s="51"/>
      <c r="J40" s="44"/>
      <c r="K40" s="44"/>
      <c r="L40" s="44"/>
      <c r="M40" s="44"/>
      <c r="N40" s="44"/>
      <c r="O40" s="44"/>
      <c r="P40" s="44"/>
      <c r="Q40" s="44"/>
      <c r="R40" s="44"/>
      <c r="S40" s="44"/>
      <c r="T40" s="44"/>
      <c r="U40" s="44"/>
      <c r="V40" s="44"/>
      <c r="W40" s="44">
        <v>1.1275338618026463E-2</v>
      </c>
      <c r="X40" s="44">
        <v>7.0622395910298494E-2</v>
      </c>
    </row>
    <row r="41" spans="1:24" ht="15" customHeight="1" x14ac:dyDescent="0.2">
      <c r="A41" s="116"/>
      <c r="B41" s="116"/>
      <c r="C41" s="117" t="s">
        <v>31</v>
      </c>
      <c r="D41" s="117"/>
      <c r="E41" s="117"/>
      <c r="F41" s="50"/>
      <c r="G41" s="50"/>
      <c r="H41" s="50"/>
      <c r="I41" s="50"/>
      <c r="J41" s="44">
        <v>127.3131105117636</v>
      </c>
      <c r="K41" s="44">
        <v>122.85892689418553</v>
      </c>
      <c r="L41" s="44">
        <v>125.34782910247834</v>
      </c>
      <c r="M41" s="44">
        <v>141.04820728673198</v>
      </c>
      <c r="N41" s="44">
        <v>182.77567708174666</v>
      </c>
      <c r="O41" s="44">
        <v>231.95432492723785</v>
      </c>
      <c r="P41" s="44">
        <v>149.99742042224665</v>
      </c>
      <c r="Q41" s="44">
        <v>154.78963706662282</v>
      </c>
      <c r="R41" s="44">
        <v>202.16074202952998</v>
      </c>
      <c r="S41" s="44">
        <v>205.38570546644127</v>
      </c>
      <c r="T41" s="44">
        <v>208.42454375852293</v>
      </c>
      <c r="U41" s="44">
        <v>162.15656430991982</v>
      </c>
      <c r="V41" s="44">
        <v>161.4458578854078</v>
      </c>
      <c r="W41" s="44">
        <v>161.51473074060468</v>
      </c>
      <c r="X41" s="44">
        <v>159.7636426610888</v>
      </c>
    </row>
    <row r="42" spans="1:24" ht="30" customHeight="1" x14ac:dyDescent="0.25">
      <c r="A42" s="116"/>
      <c r="B42" s="116"/>
      <c r="C42" s="42" t="s">
        <v>101</v>
      </c>
      <c r="D42" s="42"/>
      <c r="E42" s="42"/>
      <c r="F42" s="119">
        <f>SUM(F3:F41)-SUM(F9:F11,F19:F23)</f>
        <v>2757.371311646823</v>
      </c>
      <c r="G42" s="119">
        <f>SUM(G3:G41)-SUM(G9:G11,G19:G23)</f>
        <v>2753.9738557755745</v>
      </c>
      <c r="H42" s="119">
        <f>SUM(H3:H41)-SUM(H9:H11,H19:H23)</f>
        <v>2778.6931164815651</v>
      </c>
      <c r="I42" s="119">
        <f>SUM(I3:I41)-SUM(I9:I11,I19:I23)</f>
        <v>5574.2789526637061</v>
      </c>
      <c r="J42" s="119">
        <f t="shared" ref="J42:Q42" si="0">SUM(J3:J41)-SUM(J9:J11,J19:J23,J31:J32)</f>
        <v>5967.9027214649668</v>
      </c>
      <c r="K42" s="119">
        <f t="shared" si="0"/>
        <v>6410.7643947559163</v>
      </c>
      <c r="L42" s="119">
        <f t="shared" si="0"/>
        <v>6738.984119681214</v>
      </c>
      <c r="M42" s="119">
        <f t="shared" si="0"/>
        <v>6996.2740314295716</v>
      </c>
      <c r="N42" s="119">
        <f t="shared" si="0"/>
        <v>7460.3528870628879</v>
      </c>
      <c r="O42" s="119">
        <f t="shared" si="0"/>
        <v>7818.5557859676883</v>
      </c>
      <c r="P42" s="119">
        <f t="shared" si="0"/>
        <v>8053.2064719282534</v>
      </c>
      <c r="Q42" s="119">
        <f t="shared" si="0"/>
        <v>8574.9820270786258</v>
      </c>
      <c r="R42" s="119">
        <f t="shared" ref="R42:X42" si="1">SUM(R3:R41)-SUM(R9:R11,R19:R23,R31:R32,R15:R16)</f>
        <v>9220.1991579690512</v>
      </c>
      <c r="S42" s="119">
        <f t="shared" si="1"/>
        <v>10179.051844916725</v>
      </c>
      <c r="T42" s="119">
        <f t="shared" si="1"/>
        <v>10561.717355196239</v>
      </c>
      <c r="U42" s="119">
        <f t="shared" si="1"/>
        <v>11034.366457785776</v>
      </c>
      <c r="V42" s="119">
        <f t="shared" si="1"/>
        <v>11631.196881312248</v>
      </c>
      <c r="W42" s="119">
        <f t="shared" si="1"/>
        <v>11489.34870823289</v>
      </c>
      <c r="X42" s="119">
        <f t="shared" si="1"/>
        <v>11843.227139796272</v>
      </c>
    </row>
    <row r="43" spans="1:24" ht="30" customHeight="1" thickBot="1" x14ac:dyDescent="0.25">
      <c r="A43" s="120"/>
      <c r="B43" s="120"/>
      <c r="C43" s="121" t="s">
        <v>100</v>
      </c>
      <c r="D43" s="121"/>
      <c r="E43" s="121"/>
      <c r="F43" s="122">
        <v>0.95561218286758176</v>
      </c>
      <c r="G43" s="122">
        <v>0.95422937801810592</v>
      </c>
      <c r="H43" s="122">
        <v>0.95406853375282796</v>
      </c>
      <c r="I43" s="122">
        <v>0.95044993811249245</v>
      </c>
      <c r="J43" s="122">
        <v>0.96069613855583968</v>
      </c>
      <c r="K43" s="122">
        <v>0.97159677113240894</v>
      </c>
      <c r="L43" s="122">
        <v>0.98220481010648597</v>
      </c>
      <c r="M43" s="122">
        <v>0.97935820551238328</v>
      </c>
      <c r="N43" s="122">
        <v>0.99378746609980761</v>
      </c>
      <c r="O43" s="122">
        <v>0.99336860909596669</v>
      </c>
      <c r="P43" s="122">
        <v>0.9928214544825601</v>
      </c>
      <c r="Q43" s="122">
        <v>0.99316975150247533</v>
      </c>
      <c r="R43" s="122">
        <v>0.98411840246718252</v>
      </c>
      <c r="S43" s="122">
        <v>0.99232783783635392</v>
      </c>
      <c r="T43" s="122">
        <v>0.99232674108982577</v>
      </c>
      <c r="U43" s="122">
        <v>0.99450740175570096</v>
      </c>
      <c r="V43" s="122">
        <v>0.99501625584630993</v>
      </c>
      <c r="W43" s="122">
        <v>0.99630543749232425</v>
      </c>
      <c r="X43" s="122">
        <v>0.99717993055949095</v>
      </c>
    </row>
    <row r="44" spans="1:24" ht="36" customHeight="1" thickTop="1" x14ac:dyDescent="0.2">
      <c r="A44" s="124" t="s">
        <v>178</v>
      </c>
      <c r="B44" s="124"/>
      <c r="C44" s="124"/>
      <c r="D44" s="124"/>
      <c r="E44" s="124"/>
      <c r="F44" s="125" t="s">
        <v>66</v>
      </c>
      <c r="G44" s="125" t="s">
        <v>67</v>
      </c>
      <c r="H44" s="125" t="s">
        <v>68</v>
      </c>
      <c r="I44" s="125" t="s">
        <v>69</v>
      </c>
      <c r="J44" s="125" t="s">
        <v>70</v>
      </c>
      <c r="K44" s="125" t="s">
        <v>53</v>
      </c>
      <c r="L44" s="125" t="s">
        <v>54</v>
      </c>
      <c r="M44" s="125" t="s">
        <v>55</v>
      </c>
      <c r="N44" s="125" t="s">
        <v>57</v>
      </c>
      <c r="O44" s="125" t="s">
        <v>58</v>
      </c>
      <c r="P44" s="125" t="s">
        <v>59</v>
      </c>
      <c r="Q44" s="125" t="s">
        <v>60</v>
      </c>
      <c r="R44" s="125" t="s">
        <v>61</v>
      </c>
      <c r="S44" s="125" t="s">
        <v>62</v>
      </c>
      <c r="T44" s="125" t="s">
        <v>63</v>
      </c>
      <c r="U44" s="125" t="s">
        <v>64</v>
      </c>
      <c r="V44" s="125" t="s">
        <v>65</v>
      </c>
      <c r="W44" s="125" t="s">
        <v>0</v>
      </c>
      <c r="X44" s="125" t="s">
        <v>56</v>
      </c>
    </row>
    <row r="45" spans="1:24" ht="15" x14ac:dyDescent="0.2">
      <c r="A45" s="112"/>
      <c r="B45" s="112"/>
      <c r="C45" s="51" t="s">
        <v>6</v>
      </c>
      <c r="D45" s="51"/>
      <c r="E45" s="51"/>
      <c r="F45" s="44">
        <v>246.67113075804434</v>
      </c>
      <c r="G45" s="44">
        <v>261.82983294289369</v>
      </c>
      <c r="H45" s="44">
        <v>276.30003221124383</v>
      </c>
      <c r="I45" s="44">
        <v>297.87834234308275</v>
      </c>
      <c r="J45" s="44">
        <v>309.85411562178331</v>
      </c>
      <c r="K45" s="44">
        <v>324.729839618852</v>
      </c>
      <c r="L45" s="44">
        <v>329.44523070113013</v>
      </c>
      <c r="M45" s="44">
        <v>341.00111840412495</v>
      </c>
      <c r="N45" s="44">
        <v>348.51338703262161</v>
      </c>
      <c r="O45" s="44">
        <v>360.79565373706492</v>
      </c>
      <c r="P45" s="44">
        <v>369.35835381986544</v>
      </c>
      <c r="Q45" s="44">
        <v>383.40543112311167</v>
      </c>
      <c r="R45" s="44">
        <v>397.34405520923008</v>
      </c>
      <c r="S45" s="44">
        <v>415.70921377099012</v>
      </c>
      <c r="T45" s="44">
        <v>413.84771193357761</v>
      </c>
      <c r="U45" s="44">
        <v>415.85087960188662</v>
      </c>
      <c r="V45" s="44">
        <v>420.85282458798491</v>
      </c>
      <c r="W45" s="44">
        <v>402.44113086237132</v>
      </c>
      <c r="X45" s="44">
        <v>401.04998579466331</v>
      </c>
    </row>
    <row r="46" spans="1:24" ht="15" x14ac:dyDescent="0.2">
      <c r="A46" s="112"/>
      <c r="B46" s="112"/>
      <c r="C46" s="51" t="s">
        <v>115</v>
      </c>
      <c r="D46" s="51"/>
      <c r="E46" s="51"/>
      <c r="F46" s="44" t="s">
        <v>162</v>
      </c>
      <c r="G46" s="44" t="s">
        <v>162</v>
      </c>
      <c r="H46" s="44" t="s">
        <v>162</v>
      </c>
      <c r="I46" s="44">
        <v>95.949723211284322</v>
      </c>
      <c r="J46" s="44">
        <v>94.218102747683147</v>
      </c>
      <c r="K46" s="44">
        <v>105.04732850111731</v>
      </c>
      <c r="L46" s="44">
        <v>103.93622045598507</v>
      </c>
      <c r="M46" s="44">
        <v>94.359933601500714</v>
      </c>
      <c r="N46" s="44">
        <v>83.404128886012415</v>
      </c>
      <c r="O46" s="44">
        <v>76.985385661005921</v>
      </c>
      <c r="P46" s="44">
        <v>68.148691847422654</v>
      </c>
      <c r="Q46" s="44">
        <v>61.063840899327701</v>
      </c>
      <c r="R46" s="44">
        <v>54.268415490617549</v>
      </c>
      <c r="S46" s="44">
        <v>51.222834047438674</v>
      </c>
      <c r="T46" s="44">
        <v>47.16855150942645</v>
      </c>
      <c r="U46" s="44">
        <v>44.957659244978139</v>
      </c>
      <c r="V46" s="44">
        <v>44.521775504638107</v>
      </c>
      <c r="W46" s="44">
        <v>43.151111941417163</v>
      </c>
      <c r="X46" s="44">
        <v>41.738325402899129</v>
      </c>
    </row>
    <row r="47" spans="1:24" ht="15" x14ac:dyDescent="0.2">
      <c r="A47" s="113"/>
      <c r="B47" s="113"/>
      <c r="C47" s="50" t="s">
        <v>8</v>
      </c>
      <c r="D47" s="50"/>
      <c r="E47" s="50"/>
      <c r="F47" s="50" t="s">
        <v>162</v>
      </c>
      <c r="G47" s="50" t="s">
        <v>162</v>
      </c>
      <c r="H47" s="50" t="s">
        <v>162</v>
      </c>
      <c r="I47" s="50" t="s">
        <v>162</v>
      </c>
      <c r="J47" s="44" t="s">
        <v>162</v>
      </c>
      <c r="K47" s="44">
        <v>95.189356846026826</v>
      </c>
      <c r="L47" s="44">
        <v>98.599333240907072</v>
      </c>
      <c r="M47" s="44">
        <v>101.9451114765213</v>
      </c>
      <c r="N47" s="44">
        <v>103.13429555015071</v>
      </c>
      <c r="O47" s="44">
        <v>105.39994332610044</v>
      </c>
      <c r="P47" s="44">
        <v>106.53677545302499</v>
      </c>
      <c r="Q47" s="44">
        <v>112.53313784266106</v>
      </c>
      <c r="R47" s="44">
        <v>116.91107202723799</v>
      </c>
      <c r="S47" s="44">
        <v>124.56638278809329</v>
      </c>
      <c r="T47" s="44">
        <v>127.21131089203574</v>
      </c>
      <c r="U47" s="44">
        <v>137.09494691148473</v>
      </c>
      <c r="V47" s="44">
        <v>149.78302551628084</v>
      </c>
      <c r="W47" s="44">
        <v>159.56798846563333</v>
      </c>
      <c r="X47" s="44">
        <v>174.9313387643509</v>
      </c>
    </row>
    <row r="48" spans="1:24" ht="15" x14ac:dyDescent="0.2">
      <c r="A48" s="113"/>
      <c r="B48" s="113"/>
      <c r="C48" s="50" t="s">
        <v>122</v>
      </c>
      <c r="D48" s="50"/>
      <c r="E48" s="50"/>
      <c r="F48" s="50" t="s">
        <v>162</v>
      </c>
      <c r="G48" s="50" t="s">
        <v>162</v>
      </c>
      <c r="H48" s="50" t="s">
        <v>162</v>
      </c>
      <c r="I48" s="50" t="s">
        <v>162</v>
      </c>
      <c r="J48" s="44" t="s">
        <v>162</v>
      </c>
      <c r="K48" s="44" t="s">
        <v>162</v>
      </c>
      <c r="L48" s="44" t="s">
        <v>162</v>
      </c>
      <c r="M48" s="44" t="s">
        <v>162</v>
      </c>
      <c r="N48" s="44" t="s">
        <v>162</v>
      </c>
      <c r="O48" s="44" t="s">
        <v>162</v>
      </c>
      <c r="P48" s="44" t="s">
        <v>162</v>
      </c>
      <c r="Q48" s="44" t="s">
        <v>162</v>
      </c>
      <c r="R48" s="44" t="s">
        <v>162</v>
      </c>
      <c r="S48" s="44">
        <v>25.896641028387887</v>
      </c>
      <c r="T48" s="44">
        <v>38.193322923154923</v>
      </c>
      <c r="U48" s="44">
        <v>13.219577225633316</v>
      </c>
      <c r="V48" s="44">
        <v>18.253378307323217</v>
      </c>
      <c r="W48" s="44">
        <v>2.5131266449310732</v>
      </c>
      <c r="X48" s="44">
        <v>0.22292720000000002</v>
      </c>
    </row>
    <row r="49" spans="1:24" ht="15" x14ac:dyDescent="0.2">
      <c r="A49" s="112"/>
      <c r="B49" s="112"/>
      <c r="C49" s="51" t="s">
        <v>9</v>
      </c>
      <c r="D49" s="51"/>
      <c r="E49" s="51"/>
      <c r="F49" s="44">
        <v>206.37413220583684</v>
      </c>
      <c r="G49" s="44">
        <v>203.2657359705878</v>
      </c>
      <c r="H49" s="44">
        <v>211.11286401459023</v>
      </c>
      <c r="I49" s="44">
        <v>219.54711357098537</v>
      </c>
      <c r="J49" s="44">
        <v>222.39728720500659</v>
      </c>
      <c r="K49" s="44">
        <v>226.13911245994242</v>
      </c>
      <c r="L49" s="44">
        <v>244.27942422799083</v>
      </c>
      <c r="M49" s="44">
        <v>264.07458873717923</v>
      </c>
      <c r="N49" s="44">
        <v>286.65391816776241</v>
      </c>
      <c r="O49" s="44">
        <v>296.41417257107918</v>
      </c>
      <c r="P49" s="44">
        <v>303.56663150061905</v>
      </c>
      <c r="Q49" s="44">
        <v>302.73293123192605</v>
      </c>
      <c r="R49" s="44">
        <v>318.98770393816289</v>
      </c>
      <c r="S49" s="44">
        <v>348.84968052270909</v>
      </c>
      <c r="T49" s="44">
        <v>357.80162683164389</v>
      </c>
      <c r="U49" s="44">
        <v>351.71746825939289</v>
      </c>
      <c r="V49" s="44">
        <v>348.29639918662173</v>
      </c>
      <c r="W49" s="44" t="s">
        <v>162</v>
      </c>
      <c r="X49" s="44" t="s">
        <v>162</v>
      </c>
    </row>
    <row r="50" spans="1:24" ht="28.5" customHeight="1" x14ac:dyDescent="0.2">
      <c r="A50" s="112"/>
      <c r="B50" s="112"/>
      <c r="C50" s="51" t="s">
        <v>10</v>
      </c>
      <c r="D50" s="51"/>
      <c r="E50" s="51"/>
      <c r="F50" s="44">
        <v>455.89489632188594</v>
      </c>
      <c r="G50" s="44">
        <v>494.21104943894807</v>
      </c>
      <c r="H50" s="44">
        <v>536.82152696222749</v>
      </c>
      <c r="I50" s="44">
        <v>571.46326776255876</v>
      </c>
      <c r="J50" s="44">
        <v>599.10341731370738</v>
      </c>
      <c r="K50" s="44">
        <v>642.93161070216286</v>
      </c>
      <c r="L50" s="44">
        <v>667.97052291325713</v>
      </c>
      <c r="M50" s="44">
        <v>701.53983470536627</v>
      </c>
      <c r="N50" s="44">
        <v>725.22484852716616</v>
      </c>
      <c r="O50" s="44">
        <v>756.24165010231957</v>
      </c>
      <c r="P50" s="44">
        <v>786.2119910687818</v>
      </c>
      <c r="Q50" s="44">
        <v>825.87363152951275</v>
      </c>
      <c r="R50" s="44">
        <v>861.35241008570449</v>
      </c>
      <c r="S50" s="44">
        <v>915.32922962217583</v>
      </c>
      <c r="T50" s="44">
        <v>925.57545369063155</v>
      </c>
      <c r="U50" s="44">
        <v>964.79012518488867</v>
      </c>
      <c r="V50" s="44">
        <v>1016.6833215783757</v>
      </c>
      <c r="W50" s="44">
        <v>1023.1874868459219</v>
      </c>
      <c r="X50" s="44">
        <v>1001.9102879695804</v>
      </c>
    </row>
    <row r="51" spans="1:24" ht="15" x14ac:dyDescent="0.2">
      <c r="A51" s="112"/>
      <c r="B51" s="112"/>
      <c r="C51" s="114" t="s">
        <v>11</v>
      </c>
      <c r="D51" s="114"/>
      <c r="E51" s="114"/>
      <c r="F51" s="51" t="s">
        <v>162</v>
      </c>
      <c r="G51" s="51" t="s">
        <v>162</v>
      </c>
      <c r="H51" s="51" t="s">
        <v>162</v>
      </c>
      <c r="I51" s="51" t="s">
        <v>162</v>
      </c>
      <c r="J51" s="44" t="s">
        <v>162</v>
      </c>
      <c r="K51" s="44" t="s">
        <v>162</v>
      </c>
      <c r="L51" s="44">
        <v>72.139169626302873</v>
      </c>
      <c r="M51" s="44">
        <v>73.472490400638193</v>
      </c>
      <c r="N51" s="44">
        <v>75.875506342075241</v>
      </c>
      <c r="O51" s="44">
        <v>81.559838248465141</v>
      </c>
      <c r="P51" s="44">
        <v>85.520454622970036</v>
      </c>
      <c r="Q51" s="44">
        <v>89.942887720212696</v>
      </c>
      <c r="R51" s="44">
        <v>94.795802969758711</v>
      </c>
      <c r="S51" s="44">
        <v>100.35533318341554</v>
      </c>
      <c r="T51" s="44">
        <v>100.81839265999623</v>
      </c>
      <c r="U51" s="44">
        <v>107.61677684931304</v>
      </c>
      <c r="V51" s="44">
        <v>111.91531136368552</v>
      </c>
      <c r="W51" s="44">
        <v>115.4617581422211</v>
      </c>
      <c r="X51" s="44">
        <v>134.23632725590616</v>
      </c>
    </row>
    <row r="52" spans="1:24" ht="15" x14ac:dyDescent="0.2">
      <c r="A52" s="112"/>
      <c r="B52" s="112"/>
      <c r="C52" s="114" t="s">
        <v>12</v>
      </c>
      <c r="D52" s="114"/>
      <c r="E52" s="114"/>
      <c r="F52" s="51" t="s">
        <v>162</v>
      </c>
      <c r="G52" s="51" t="s">
        <v>162</v>
      </c>
      <c r="H52" s="51" t="s">
        <v>162</v>
      </c>
      <c r="I52" s="51" t="s">
        <v>162</v>
      </c>
      <c r="J52" s="44" t="s">
        <v>162</v>
      </c>
      <c r="K52" s="44" t="s">
        <v>162</v>
      </c>
      <c r="L52" s="44">
        <v>391.85534728044672</v>
      </c>
      <c r="M52" s="44">
        <v>407.4285620913758</v>
      </c>
      <c r="N52" s="44">
        <v>416.11787376114489</v>
      </c>
      <c r="O52" s="44">
        <v>427.47642969531387</v>
      </c>
      <c r="P52" s="44">
        <v>438.57559235853665</v>
      </c>
      <c r="Q52" s="44">
        <v>454.9785167146307</v>
      </c>
      <c r="R52" s="44">
        <v>470.85188813250522</v>
      </c>
      <c r="S52" s="44">
        <v>495.85421827412534</v>
      </c>
      <c r="T52" s="44">
        <v>496.01916207358096</v>
      </c>
      <c r="U52" s="44">
        <v>521.32514728835338</v>
      </c>
      <c r="V52" s="44">
        <v>551.97948044746158</v>
      </c>
      <c r="W52" s="44">
        <v>549.81130252124296</v>
      </c>
      <c r="X52" s="44">
        <v>497.37968761731059</v>
      </c>
    </row>
    <row r="53" spans="1:24" ht="15" x14ac:dyDescent="0.2">
      <c r="A53" s="112"/>
      <c r="B53" s="112"/>
      <c r="C53" s="114" t="s">
        <v>13</v>
      </c>
      <c r="D53" s="114"/>
      <c r="E53" s="114"/>
      <c r="F53" s="51" t="s">
        <v>162</v>
      </c>
      <c r="G53" s="51" t="s">
        <v>162</v>
      </c>
      <c r="H53" s="51" t="s">
        <v>162</v>
      </c>
      <c r="I53" s="51" t="s">
        <v>162</v>
      </c>
      <c r="J53" s="44" t="s">
        <v>162</v>
      </c>
      <c r="K53" s="44" t="s">
        <v>162</v>
      </c>
      <c r="L53" s="44">
        <v>203.97600600650753</v>
      </c>
      <c r="M53" s="44">
        <v>220.63878221335236</v>
      </c>
      <c r="N53" s="44">
        <v>233.23146842394604</v>
      </c>
      <c r="O53" s="44">
        <v>247.20538215854071</v>
      </c>
      <c r="P53" s="44">
        <v>262.11594408727507</v>
      </c>
      <c r="Q53" s="44">
        <v>280.95222709466935</v>
      </c>
      <c r="R53" s="44">
        <v>295.70471898344056</v>
      </c>
      <c r="S53" s="44">
        <v>319.11967816463482</v>
      </c>
      <c r="T53" s="44">
        <v>328.73789895705414</v>
      </c>
      <c r="U53" s="44">
        <v>335.84820104722223</v>
      </c>
      <c r="V53" s="44">
        <v>352.78852976722885</v>
      </c>
      <c r="W53" s="44">
        <v>357.91442618245765</v>
      </c>
      <c r="X53" s="44">
        <v>370.29427309636367</v>
      </c>
    </row>
    <row r="54" spans="1:24" ht="15" x14ac:dyDescent="0.2">
      <c r="A54" s="112"/>
      <c r="B54" s="112"/>
      <c r="C54" s="51" t="s">
        <v>14</v>
      </c>
      <c r="D54" s="114"/>
      <c r="E54" s="114"/>
      <c r="F54" s="51" t="s">
        <v>162</v>
      </c>
      <c r="G54" s="51" t="s">
        <v>162</v>
      </c>
      <c r="H54" s="51" t="s">
        <v>162</v>
      </c>
      <c r="I54" s="51" t="s">
        <v>162</v>
      </c>
      <c r="J54" s="44" t="s">
        <v>162</v>
      </c>
      <c r="K54" s="44" t="s">
        <v>162</v>
      </c>
      <c r="L54" s="44">
        <v>0.67630692823688199</v>
      </c>
      <c r="M54" s="44">
        <v>0.63839632525511869</v>
      </c>
      <c r="N54" s="44">
        <v>0.75881655613238985</v>
      </c>
      <c r="O54" s="44">
        <v>0.82206280648119834</v>
      </c>
      <c r="P54" s="44">
        <v>0.88822448566530143</v>
      </c>
      <c r="Q54" s="44">
        <v>0.92543455176402556</v>
      </c>
      <c r="R54" s="44">
        <v>1.0550568043331074</v>
      </c>
      <c r="S54" s="44">
        <v>0.95889951711014054</v>
      </c>
      <c r="T54" s="44">
        <v>0.89198739122523452</v>
      </c>
      <c r="U54" s="44">
        <v>0.95523773394041989</v>
      </c>
      <c r="V54" s="44">
        <v>1.9048095804789205</v>
      </c>
      <c r="W54" s="44">
        <v>6.477321112079979</v>
      </c>
      <c r="X54" s="44">
        <v>7.4322566999999999</v>
      </c>
    </row>
    <row r="55" spans="1:24" ht="30.75" customHeight="1" x14ac:dyDescent="0.2">
      <c r="A55" s="112"/>
      <c r="B55" s="112"/>
      <c r="C55" s="51" t="s">
        <v>114</v>
      </c>
      <c r="D55" s="51"/>
      <c r="E55" s="51"/>
      <c r="F55" s="51" t="s">
        <v>162</v>
      </c>
      <c r="G55" s="51" t="s">
        <v>162</v>
      </c>
      <c r="H55" s="51" t="s">
        <v>162</v>
      </c>
      <c r="I55" s="51" t="s">
        <v>162</v>
      </c>
      <c r="J55" s="44" t="s">
        <v>162</v>
      </c>
      <c r="K55" s="44" t="s">
        <v>162</v>
      </c>
      <c r="L55" s="44" t="s">
        <v>162</v>
      </c>
      <c r="M55" s="44" t="s">
        <v>162</v>
      </c>
      <c r="N55" s="44" t="s">
        <v>162</v>
      </c>
      <c r="O55" s="44" t="s">
        <v>162</v>
      </c>
      <c r="P55" s="44" t="s">
        <v>162</v>
      </c>
      <c r="Q55" s="44" t="s">
        <v>162</v>
      </c>
      <c r="R55" s="44">
        <v>9.5504282760310844</v>
      </c>
      <c r="S55" s="44">
        <v>93.161315747782709</v>
      </c>
      <c r="T55" s="44">
        <v>159.0681294557524</v>
      </c>
      <c r="U55" s="44">
        <v>244.68386204676463</v>
      </c>
      <c r="V55" s="44">
        <v>474.82568798229613</v>
      </c>
      <c r="W55" s="44">
        <v>739.37810130647733</v>
      </c>
      <c r="X55" s="44">
        <v>888.13997605305588</v>
      </c>
    </row>
    <row r="56" spans="1:24" ht="15" x14ac:dyDescent="0.2">
      <c r="A56" s="112"/>
      <c r="B56" s="112"/>
      <c r="C56" s="112" t="s">
        <v>16</v>
      </c>
      <c r="D56" s="112"/>
      <c r="E56" s="112"/>
      <c r="F56" s="44">
        <v>851.85236566537515</v>
      </c>
      <c r="G56" s="44">
        <v>830.43198933229121</v>
      </c>
      <c r="H56" s="44">
        <v>811.18788661233339</v>
      </c>
      <c r="I56" s="44">
        <v>816.12618318856119</v>
      </c>
      <c r="J56" s="44">
        <v>809.34004183667844</v>
      </c>
      <c r="K56" s="44">
        <v>817.95446174841129</v>
      </c>
      <c r="L56" s="44">
        <v>887.24979792807812</v>
      </c>
      <c r="M56" s="44">
        <v>814.71345183542746</v>
      </c>
      <c r="N56" s="44">
        <v>820.25276523826892</v>
      </c>
      <c r="O56" s="44">
        <v>847.9058651421584</v>
      </c>
      <c r="P56" s="44">
        <v>882.21713211972542</v>
      </c>
      <c r="Q56" s="44">
        <v>917.96114759976876</v>
      </c>
      <c r="R56" s="44">
        <v>992.26859408711346</v>
      </c>
      <c r="S56" s="44">
        <v>1150.2026348956672</v>
      </c>
      <c r="T56" s="44">
        <v>1202.5147262996779</v>
      </c>
      <c r="U56" s="44">
        <v>1268.3956698913762</v>
      </c>
      <c r="V56" s="44">
        <v>1328.6449098246992</v>
      </c>
      <c r="W56" s="44">
        <v>1309.8950554316305</v>
      </c>
      <c r="X56" s="44">
        <v>1294.0788670500001</v>
      </c>
    </row>
    <row r="57" spans="1:24" ht="15" x14ac:dyDescent="0.2">
      <c r="A57" s="112"/>
      <c r="B57" s="112"/>
      <c r="C57" s="114" t="s">
        <v>113</v>
      </c>
      <c r="D57" s="112"/>
      <c r="E57" s="112"/>
      <c r="F57" s="44" t="s">
        <v>162</v>
      </c>
      <c r="G57" s="44" t="s">
        <v>162</v>
      </c>
      <c r="H57" s="44" t="s">
        <v>162</v>
      </c>
      <c r="I57" s="44" t="s">
        <v>162</v>
      </c>
      <c r="J57" s="44" t="s">
        <v>162</v>
      </c>
      <c r="K57" s="44" t="s">
        <v>162</v>
      </c>
      <c r="L57" s="44" t="s">
        <v>162</v>
      </c>
      <c r="M57" s="44" t="s">
        <v>162</v>
      </c>
      <c r="N57" s="44" t="s">
        <v>162</v>
      </c>
      <c r="O57" s="44" t="s">
        <v>162</v>
      </c>
      <c r="P57" s="44" t="s">
        <v>162</v>
      </c>
      <c r="Q57" s="44" t="s">
        <v>162</v>
      </c>
      <c r="R57" s="44">
        <v>625.22376126156632</v>
      </c>
      <c r="S57" s="44">
        <v>774.88347083411247</v>
      </c>
      <c r="T57" s="44">
        <v>831.74187336637158</v>
      </c>
      <c r="U57" s="44">
        <v>885.75917132672271</v>
      </c>
      <c r="V57" s="44">
        <v>939.87664296210448</v>
      </c>
      <c r="W57" s="44">
        <v>923.01302546995703</v>
      </c>
      <c r="X57" s="44">
        <v>910.36136183000008</v>
      </c>
    </row>
    <row r="58" spans="1:24" ht="15" x14ac:dyDescent="0.2">
      <c r="A58" s="112"/>
      <c r="B58" s="112"/>
      <c r="C58" s="114" t="s">
        <v>112</v>
      </c>
      <c r="D58" s="112"/>
      <c r="E58" s="112"/>
      <c r="F58" s="44" t="s">
        <v>162</v>
      </c>
      <c r="G58" s="44" t="s">
        <v>162</v>
      </c>
      <c r="H58" s="44" t="s">
        <v>162</v>
      </c>
      <c r="I58" s="44" t="s">
        <v>162</v>
      </c>
      <c r="J58" s="44" t="s">
        <v>162</v>
      </c>
      <c r="K58" s="44" t="s">
        <v>162</v>
      </c>
      <c r="L58" s="44" t="s">
        <v>162</v>
      </c>
      <c r="M58" s="44" t="s">
        <v>162</v>
      </c>
      <c r="N58" s="44" t="s">
        <v>162</v>
      </c>
      <c r="O58" s="44" t="s">
        <v>162</v>
      </c>
      <c r="P58" s="44" t="s">
        <v>162</v>
      </c>
      <c r="Q58" s="44" t="s">
        <v>162</v>
      </c>
      <c r="R58" s="44">
        <v>367.0448305461519</v>
      </c>
      <c r="S58" s="44">
        <v>375.31916406155472</v>
      </c>
      <c r="T58" s="44">
        <v>370.77285293330624</v>
      </c>
      <c r="U58" s="44">
        <v>382.63649856465366</v>
      </c>
      <c r="V58" s="44">
        <v>388.76826686259494</v>
      </c>
      <c r="W58" s="44">
        <v>386.88202996167337</v>
      </c>
      <c r="X58" s="44">
        <v>383.71750622999997</v>
      </c>
    </row>
    <row r="59" spans="1:24" ht="15" x14ac:dyDescent="0.2">
      <c r="A59" s="112"/>
      <c r="B59" s="112"/>
      <c r="C59" s="112" t="s">
        <v>17</v>
      </c>
      <c r="D59" s="112"/>
      <c r="E59" s="112"/>
      <c r="F59" s="44">
        <v>738.74711051460838</v>
      </c>
      <c r="G59" s="44">
        <v>710.17514427025378</v>
      </c>
      <c r="H59" s="44">
        <v>704.93259544752448</v>
      </c>
      <c r="I59" s="44">
        <v>671.63020967163538</v>
      </c>
      <c r="J59" s="44">
        <v>651.95095232331926</v>
      </c>
      <c r="K59" s="44">
        <v>652.72411783269035</v>
      </c>
      <c r="L59" s="44">
        <v>641.32422059284465</v>
      </c>
      <c r="M59" s="44">
        <v>626.09932893358132</v>
      </c>
      <c r="N59" s="44">
        <v>600.72607273469339</v>
      </c>
      <c r="O59" s="44">
        <v>585.28725155392351</v>
      </c>
      <c r="P59" s="44">
        <v>567.99024013015469</v>
      </c>
      <c r="Q59" s="44">
        <v>566.05789252467719</v>
      </c>
      <c r="R59" s="44">
        <v>548.87300425974411</v>
      </c>
      <c r="S59" s="44">
        <v>505.92521401723417</v>
      </c>
      <c r="T59" s="44">
        <v>452.86790940313227</v>
      </c>
      <c r="U59" s="44">
        <v>397.70434218488919</v>
      </c>
      <c r="V59" s="44">
        <v>258.16552666695031</v>
      </c>
      <c r="W59" s="44">
        <v>73.695943348611053</v>
      </c>
      <c r="X59" s="44">
        <v>8.9271661685923114</v>
      </c>
    </row>
    <row r="60" spans="1:24" ht="29.25" customHeight="1" x14ac:dyDescent="0.2">
      <c r="A60" s="113"/>
      <c r="B60" s="112"/>
      <c r="C60" s="50" t="s">
        <v>18</v>
      </c>
      <c r="D60" s="50"/>
      <c r="E60" s="50"/>
      <c r="F60" s="44">
        <v>1307.5480444054758</v>
      </c>
      <c r="G60" s="44">
        <v>1087.3339213952772</v>
      </c>
      <c r="H60" s="44">
        <v>1041.3053799671445</v>
      </c>
      <c r="I60" s="44">
        <v>1068.2873901143298</v>
      </c>
      <c r="J60" s="44">
        <v>1148.1310811856099</v>
      </c>
      <c r="K60" s="44">
        <v>1220.3069302395008</v>
      </c>
      <c r="L60" s="44">
        <v>1187.2642426550565</v>
      </c>
      <c r="M60" s="44">
        <v>1028.6997854044605</v>
      </c>
      <c r="N60" s="44">
        <v>747.1312648517885</v>
      </c>
      <c r="O60" s="44">
        <v>657.94577883979537</v>
      </c>
      <c r="P60" s="44">
        <v>621.18883819848952</v>
      </c>
      <c r="Q60" s="44">
        <v>625.35590439443047</v>
      </c>
      <c r="R60" s="44">
        <v>597.81955837813405</v>
      </c>
      <c r="S60" s="44">
        <v>568.84547138661674</v>
      </c>
      <c r="T60" s="44">
        <v>527.68510881931422</v>
      </c>
      <c r="U60" s="44">
        <v>470.33343242556583</v>
      </c>
      <c r="V60" s="44">
        <v>354.37507598870775</v>
      </c>
      <c r="W60" s="44">
        <v>236.71575350854681</v>
      </c>
      <c r="X60" s="44">
        <v>198.58529679107392</v>
      </c>
    </row>
    <row r="61" spans="1:24" ht="15" x14ac:dyDescent="0.2">
      <c r="A61" s="113"/>
      <c r="B61" s="113"/>
      <c r="C61" s="115" t="s">
        <v>52</v>
      </c>
      <c r="D61" s="115"/>
      <c r="E61" s="115"/>
      <c r="F61" s="44">
        <v>383.2915511489083</v>
      </c>
      <c r="G61" s="44">
        <v>375.76848955750376</v>
      </c>
      <c r="H61" s="44">
        <v>346.36953804031759</v>
      </c>
      <c r="I61" s="44">
        <v>353.57254961799816</v>
      </c>
      <c r="J61" s="44">
        <v>372.03733167558886</v>
      </c>
      <c r="K61" s="44">
        <v>404.83256517414196</v>
      </c>
      <c r="L61" s="44">
        <v>390.87748997394311</v>
      </c>
      <c r="M61" s="44">
        <v>208.54280894167388</v>
      </c>
      <c r="N61" s="44" t="s">
        <v>162</v>
      </c>
      <c r="O61" s="44" t="s">
        <v>162</v>
      </c>
      <c r="P61" s="44" t="s">
        <v>162</v>
      </c>
      <c r="Q61" s="44" t="s">
        <v>162</v>
      </c>
      <c r="R61" s="44" t="s">
        <v>162</v>
      </c>
      <c r="S61" s="44" t="s">
        <v>162</v>
      </c>
      <c r="T61" s="44" t="s">
        <v>162</v>
      </c>
      <c r="U61" s="44" t="s">
        <v>162</v>
      </c>
      <c r="V61" s="44" t="s">
        <v>162</v>
      </c>
      <c r="W61" s="44" t="s">
        <v>162</v>
      </c>
      <c r="X61" s="44" t="s">
        <v>162</v>
      </c>
    </row>
    <row r="62" spans="1:24" ht="15" x14ac:dyDescent="0.2">
      <c r="A62" s="113"/>
      <c r="B62" s="113"/>
      <c r="C62" s="115" t="s">
        <v>111</v>
      </c>
      <c r="D62" s="115"/>
      <c r="E62" s="115"/>
      <c r="F62" s="50" t="s">
        <v>162</v>
      </c>
      <c r="G62" s="50" t="s">
        <v>162</v>
      </c>
      <c r="H62" s="50" t="s">
        <v>162</v>
      </c>
      <c r="I62" s="50" t="s">
        <v>162</v>
      </c>
      <c r="J62" s="44">
        <v>340.89534990144335</v>
      </c>
      <c r="K62" s="44">
        <v>368.66809702479594</v>
      </c>
      <c r="L62" s="44">
        <v>351.09970613037899</v>
      </c>
      <c r="M62" s="44">
        <v>364.06514519091576</v>
      </c>
      <c r="N62" s="44">
        <v>348.65929007528661</v>
      </c>
      <c r="O62" s="44">
        <v>317.0305684101059</v>
      </c>
      <c r="P62" s="44">
        <v>315.83390008364222</v>
      </c>
      <c r="Q62" s="44">
        <v>345.80647449763853</v>
      </c>
      <c r="R62" s="44">
        <v>346.13115923797966</v>
      </c>
      <c r="S62" s="44">
        <v>332.24744258298244</v>
      </c>
      <c r="T62" s="44">
        <v>305.67764524314538</v>
      </c>
      <c r="U62" s="44">
        <v>267.5565937397804</v>
      </c>
      <c r="V62" s="44">
        <v>157.52056649646443</v>
      </c>
      <c r="W62" s="44">
        <v>54.633276904848977</v>
      </c>
      <c r="X62" s="44">
        <v>21.91082838255884</v>
      </c>
    </row>
    <row r="63" spans="1:24" ht="15" x14ac:dyDescent="0.2">
      <c r="A63" s="113"/>
      <c r="B63" s="113"/>
      <c r="C63" s="115" t="s">
        <v>110</v>
      </c>
      <c r="D63" s="115"/>
      <c r="E63" s="115"/>
      <c r="F63" s="50" t="s">
        <v>162</v>
      </c>
      <c r="G63" s="50" t="s">
        <v>162</v>
      </c>
      <c r="H63" s="50" t="s">
        <v>162</v>
      </c>
      <c r="I63" s="50" t="s">
        <v>162</v>
      </c>
      <c r="J63" s="44">
        <v>387.47703283363063</v>
      </c>
      <c r="K63" s="44">
        <v>395.48033822560825</v>
      </c>
      <c r="L63" s="44">
        <v>394.42940254651461</v>
      </c>
      <c r="M63" s="44">
        <v>404.31628499217544</v>
      </c>
      <c r="N63" s="44">
        <v>350.6695297214784</v>
      </c>
      <c r="O63" s="44">
        <v>289.83046925782645</v>
      </c>
      <c r="P63" s="44">
        <v>257.94427734985049</v>
      </c>
      <c r="Q63" s="44">
        <v>237.77992300598319</v>
      </c>
      <c r="R63" s="44">
        <v>214.48128292992391</v>
      </c>
      <c r="S63" s="44">
        <v>197.47361873965804</v>
      </c>
      <c r="T63" s="44">
        <v>177.65229183812514</v>
      </c>
      <c r="U63" s="44">
        <v>156.59006334430089</v>
      </c>
      <c r="V63" s="44">
        <v>145.5916252654975</v>
      </c>
      <c r="W63" s="44">
        <v>129.94800390195712</v>
      </c>
      <c r="X63" s="44">
        <v>125.72634707255386</v>
      </c>
    </row>
    <row r="64" spans="1:24" ht="15" x14ac:dyDescent="0.2">
      <c r="A64" s="113"/>
      <c r="B64" s="113"/>
      <c r="C64" s="115" t="s">
        <v>109</v>
      </c>
      <c r="D64" s="115"/>
      <c r="E64" s="115"/>
      <c r="F64" s="50" t="s">
        <v>162</v>
      </c>
      <c r="G64" s="50" t="s">
        <v>162</v>
      </c>
      <c r="H64" s="50" t="s">
        <v>162</v>
      </c>
      <c r="I64" s="50" t="s">
        <v>162</v>
      </c>
      <c r="J64" s="44">
        <v>21.572028605092214</v>
      </c>
      <c r="K64" s="44">
        <v>27.195558424856166</v>
      </c>
      <c r="L64" s="44">
        <v>28.441065291296947</v>
      </c>
      <c r="M64" s="44">
        <v>30.204358460930482</v>
      </c>
      <c r="N64" s="44">
        <v>28.295444712172664</v>
      </c>
      <c r="O64" s="44">
        <v>26.042728488378135</v>
      </c>
      <c r="P64" s="44">
        <v>24.991742558613609</v>
      </c>
      <c r="Q64" s="44">
        <v>23.827711322896324</v>
      </c>
      <c r="R64" s="44">
        <v>22.917003261140106</v>
      </c>
      <c r="S64" s="44">
        <v>24.405845832169213</v>
      </c>
      <c r="T64" s="44">
        <v>29.922023329960194</v>
      </c>
      <c r="U64" s="44">
        <v>32.254994880920449</v>
      </c>
      <c r="V64" s="44">
        <v>37.925484488987749</v>
      </c>
      <c r="W64" s="44">
        <v>40.617446271741009</v>
      </c>
      <c r="X64" s="44">
        <v>40.766168127328314</v>
      </c>
    </row>
    <row r="65" spans="1:24" ht="15" x14ac:dyDescent="0.2">
      <c r="A65" s="113"/>
      <c r="B65" s="113"/>
      <c r="C65" s="115" t="s">
        <v>108</v>
      </c>
      <c r="D65" s="115"/>
      <c r="E65" s="115"/>
      <c r="F65" s="50" t="s">
        <v>162</v>
      </c>
      <c r="G65" s="50" t="s">
        <v>162</v>
      </c>
      <c r="H65" s="50" t="s">
        <v>162</v>
      </c>
      <c r="I65" s="50" t="s">
        <v>162</v>
      </c>
      <c r="J65" s="44">
        <v>26.149338169854897</v>
      </c>
      <c r="K65" s="44">
        <v>24.130371390098507</v>
      </c>
      <c r="L65" s="44">
        <v>22.416578712922764</v>
      </c>
      <c r="M65" s="44">
        <v>21.571187818764791</v>
      </c>
      <c r="N65" s="44">
        <v>19.507000342850805</v>
      </c>
      <c r="O65" s="44">
        <v>25.042012683484764</v>
      </c>
      <c r="P65" s="44">
        <v>22.418918206383093</v>
      </c>
      <c r="Q65" s="44">
        <v>17.941795567912404</v>
      </c>
      <c r="R65" s="44">
        <v>14.290112949090441</v>
      </c>
      <c r="S65" s="44">
        <v>14.718564231807006</v>
      </c>
      <c r="T65" s="44">
        <v>14.433148408083461</v>
      </c>
      <c r="U65" s="44">
        <v>13.93178046056409</v>
      </c>
      <c r="V65" s="44">
        <v>13.337399737758037</v>
      </c>
      <c r="W65" s="44">
        <v>11.517026429999712</v>
      </c>
      <c r="X65" s="44">
        <v>10.181953208632889</v>
      </c>
    </row>
    <row r="66" spans="1:24" ht="30.75" customHeight="1" x14ac:dyDescent="0.2">
      <c r="A66" s="113"/>
      <c r="B66" s="113"/>
      <c r="C66" s="116" t="s">
        <v>23</v>
      </c>
      <c r="D66" s="116"/>
      <c r="E66" s="116"/>
      <c r="F66" s="50" t="s">
        <v>162</v>
      </c>
      <c r="G66" s="50" t="s">
        <v>162</v>
      </c>
      <c r="H66" s="50" t="s">
        <v>162</v>
      </c>
      <c r="I66" s="50" t="s">
        <v>162</v>
      </c>
      <c r="J66" s="44">
        <v>94.224244633164218</v>
      </c>
      <c r="K66" s="44">
        <v>95.830806675223783</v>
      </c>
      <c r="L66" s="44">
        <v>93.193932200461646</v>
      </c>
      <c r="M66" s="44">
        <v>92.546697156009685</v>
      </c>
      <c r="N66" s="44">
        <v>90.842950019884739</v>
      </c>
      <c r="O66" s="44">
        <v>88.743842688767188</v>
      </c>
      <c r="P66" s="44">
        <v>87.239285919197243</v>
      </c>
      <c r="Q66" s="44">
        <v>86.07882769357272</v>
      </c>
      <c r="R66" s="44">
        <v>87.059993651396937</v>
      </c>
      <c r="S66" s="44">
        <v>88.866507099277513</v>
      </c>
      <c r="T66" s="44">
        <v>92.372364029190791</v>
      </c>
      <c r="U66" s="44">
        <v>91.50725933524167</v>
      </c>
      <c r="V66" s="44">
        <v>92.289303108332533</v>
      </c>
      <c r="W66" s="44">
        <v>90.819671790590903</v>
      </c>
      <c r="X66" s="44">
        <v>90.855032130542682</v>
      </c>
    </row>
    <row r="67" spans="1:24" ht="15" x14ac:dyDescent="0.2">
      <c r="A67" s="113"/>
      <c r="B67" s="113"/>
      <c r="C67" s="50" t="s">
        <v>24</v>
      </c>
      <c r="D67" s="50"/>
      <c r="E67" s="50"/>
      <c r="F67" s="44">
        <v>196.03017419135503</v>
      </c>
      <c r="G67" s="44">
        <v>330.09676569751758</v>
      </c>
      <c r="H67" s="44">
        <v>310.10405476904594</v>
      </c>
      <c r="I67" s="44">
        <v>295.30475917129371</v>
      </c>
      <c r="J67" s="44">
        <v>270.25578207153308</v>
      </c>
      <c r="K67" s="44">
        <v>241.06570920544385</v>
      </c>
      <c r="L67" s="44">
        <v>226.03180553239926</v>
      </c>
      <c r="M67" s="44">
        <v>219.962184212149</v>
      </c>
      <c r="N67" s="44">
        <v>183.02719449906959</v>
      </c>
      <c r="O67" s="44">
        <v>192.43902944659933</v>
      </c>
      <c r="P67" s="44">
        <v>201.65978441651745</v>
      </c>
      <c r="Q67" s="44">
        <v>180.64126813092219</v>
      </c>
      <c r="R67" s="44">
        <v>235.59970030868971</v>
      </c>
      <c r="S67" s="44">
        <v>380.94945370105381</v>
      </c>
      <c r="T67" s="44">
        <v>338.53698226606764</v>
      </c>
      <c r="U67" s="44">
        <v>370.47550554565055</v>
      </c>
      <c r="V67" s="44">
        <v>384.91619194733897</v>
      </c>
      <c r="W67" s="44">
        <v>308.87060529309048</v>
      </c>
      <c r="X67" s="44">
        <v>213.78725312239936</v>
      </c>
    </row>
    <row r="68" spans="1:24" ht="15" x14ac:dyDescent="0.2">
      <c r="A68" s="113"/>
      <c r="B68" s="113"/>
      <c r="C68" s="50" t="s">
        <v>25</v>
      </c>
      <c r="D68" s="50"/>
      <c r="E68" s="50"/>
      <c r="F68" s="44" t="s">
        <v>162</v>
      </c>
      <c r="G68" s="44" t="s">
        <v>162</v>
      </c>
      <c r="H68" s="44" t="s">
        <v>162</v>
      </c>
      <c r="I68" s="44" t="s">
        <v>162</v>
      </c>
      <c r="J68" s="44">
        <v>4.7524610858791556</v>
      </c>
      <c r="K68" s="44">
        <v>6.0924415823784557</v>
      </c>
      <c r="L68" s="44">
        <v>7.0095616772081639</v>
      </c>
      <c r="M68" s="44">
        <v>12.066404466219419</v>
      </c>
      <c r="N68" s="44">
        <v>16.601307970030735</v>
      </c>
      <c r="O68" s="44">
        <v>17.322858223818248</v>
      </c>
      <c r="P68" s="44">
        <v>14.731307019375949</v>
      </c>
      <c r="Q68" s="44">
        <v>23.921937818360043</v>
      </c>
      <c r="R68" s="44">
        <v>29.093157393502334</v>
      </c>
      <c r="S68" s="44">
        <v>27.833005155731595</v>
      </c>
      <c r="T68" s="44">
        <v>30.97221211069661</v>
      </c>
      <c r="U68" s="44">
        <v>32.192244344960002</v>
      </c>
      <c r="V68" s="44">
        <v>30.252827368691424</v>
      </c>
      <c r="W68" s="44">
        <v>31.80013522907311</v>
      </c>
      <c r="X68" s="44">
        <v>28.797848729549905</v>
      </c>
    </row>
    <row r="69" spans="1:24" ht="15" x14ac:dyDescent="0.2">
      <c r="A69" s="113"/>
      <c r="B69" s="113"/>
      <c r="C69" s="50" t="s">
        <v>107</v>
      </c>
      <c r="D69" s="50"/>
      <c r="E69" s="50"/>
      <c r="F69" s="50" t="s">
        <v>162</v>
      </c>
      <c r="G69" s="50" t="s">
        <v>162</v>
      </c>
      <c r="H69" s="50" t="s">
        <v>162</v>
      </c>
      <c r="I69" s="50" t="s">
        <v>162</v>
      </c>
      <c r="J69" s="44" t="s">
        <v>162</v>
      </c>
      <c r="K69" s="44" t="s">
        <v>162</v>
      </c>
      <c r="L69" s="44" t="s">
        <v>162</v>
      </c>
      <c r="M69" s="44" t="s">
        <v>162</v>
      </c>
      <c r="N69" s="44">
        <v>40.288584274267144</v>
      </c>
      <c r="O69" s="44">
        <v>41.533346789577806</v>
      </c>
      <c r="P69" s="44">
        <v>42.879561950667757</v>
      </c>
      <c r="Q69" s="44">
        <v>43.66393460164484</v>
      </c>
      <c r="R69" s="44">
        <v>44.166318070240003</v>
      </c>
      <c r="S69" s="44">
        <v>44.858888343081816</v>
      </c>
      <c r="T69" s="44">
        <v>46.07520061364179</v>
      </c>
      <c r="U69" s="44">
        <v>45.978621001775736</v>
      </c>
      <c r="V69" s="44">
        <v>46.009686358077339</v>
      </c>
      <c r="W69" s="44">
        <v>45.601492305875183</v>
      </c>
      <c r="X69" s="44">
        <v>45.481099205033949</v>
      </c>
    </row>
    <row r="70" spans="1:24" ht="15" x14ac:dyDescent="0.2">
      <c r="A70" s="113"/>
      <c r="B70" s="113"/>
      <c r="C70" s="50" t="s">
        <v>27</v>
      </c>
      <c r="D70" s="50"/>
      <c r="E70" s="50"/>
      <c r="F70" s="50" t="s">
        <v>162</v>
      </c>
      <c r="G70" s="50" t="s">
        <v>162</v>
      </c>
      <c r="H70" s="50" t="s">
        <v>162</v>
      </c>
      <c r="I70" s="50" t="s">
        <v>162</v>
      </c>
      <c r="J70" s="44" t="s">
        <v>162</v>
      </c>
      <c r="K70" s="44" t="s">
        <v>162</v>
      </c>
      <c r="L70" s="44" t="s">
        <v>162</v>
      </c>
      <c r="M70" s="44">
        <v>201.83358622041453</v>
      </c>
      <c r="N70" s="44">
        <v>515.93624445741511</v>
      </c>
      <c r="O70" s="44">
        <v>538.88032833978752</v>
      </c>
      <c r="P70" s="44">
        <v>561.78081610368349</v>
      </c>
      <c r="Q70" s="44">
        <v>583.0836859332926</v>
      </c>
      <c r="R70" s="44">
        <v>591.20648295635158</v>
      </c>
      <c r="S70" s="44">
        <v>611.89226988689268</v>
      </c>
      <c r="T70" s="44">
        <v>608.22513794758322</v>
      </c>
      <c r="U70" s="44">
        <v>586.27665238832822</v>
      </c>
      <c r="V70" s="44">
        <v>536.00435126378989</v>
      </c>
      <c r="W70" s="44">
        <v>492.77525277338992</v>
      </c>
      <c r="X70" s="44">
        <v>449.55661738087747</v>
      </c>
    </row>
    <row r="71" spans="1:24" ht="29.25" customHeight="1" x14ac:dyDescent="0.2">
      <c r="A71" s="113"/>
      <c r="B71" s="113"/>
      <c r="C71" s="50" t="s">
        <v>123</v>
      </c>
      <c r="D71" s="50"/>
      <c r="E71" s="50"/>
      <c r="F71" s="50" t="s">
        <v>162</v>
      </c>
      <c r="G71" s="50" t="s">
        <v>162</v>
      </c>
      <c r="H71" s="50" t="s">
        <v>162</v>
      </c>
      <c r="I71" s="50" t="s">
        <v>162</v>
      </c>
      <c r="J71" s="44" t="s">
        <v>162</v>
      </c>
      <c r="K71" s="44" t="s">
        <v>162</v>
      </c>
      <c r="L71" s="44" t="s">
        <v>162</v>
      </c>
      <c r="M71" s="44" t="s">
        <v>162</v>
      </c>
      <c r="N71" s="44" t="s">
        <v>162</v>
      </c>
      <c r="O71" s="44" t="s">
        <v>162</v>
      </c>
      <c r="P71" s="44" t="s">
        <v>162</v>
      </c>
      <c r="Q71" s="44" t="s">
        <v>162</v>
      </c>
      <c r="R71" s="44" t="s">
        <v>162</v>
      </c>
      <c r="S71" s="44" t="s">
        <v>162</v>
      </c>
      <c r="T71" s="44" t="s">
        <v>162</v>
      </c>
      <c r="U71" s="44" t="s">
        <v>162</v>
      </c>
      <c r="V71" s="44" t="s">
        <v>162</v>
      </c>
      <c r="W71" s="44">
        <v>9.4009929196347013</v>
      </c>
      <c r="X71" s="44">
        <v>162.47299040276857</v>
      </c>
    </row>
    <row r="72" spans="1:24" ht="15" x14ac:dyDescent="0.2">
      <c r="A72" s="113"/>
      <c r="B72" s="112"/>
      <c r="C72" s="50" t="s">
        <v>28</v>
      </c>
      <c r="D72" s="50"/>
      <c r="E72" s="50"/>
      <c r="F72" s="44">
        <v>99.690120072704573</v>
      </c>
      <c r="G72" s="44">
        <v>108.75829277345542</v>
      </c>
      <c r="H72" s="44">
        <v>106.98188087303789</v>
      </c>
      <c r="I72" s="44">
        <v>111.23337681201157</v>
      </c>
      <c r="J72" s="44">
        <v>114.55405630314756</v>
      </c>
      <c r="K72" s="44">
        <v>115.56306779994553</v>
      </c>
      <c r="L72" s="44">
        <v>103.16424654879221</v>
      </c>
      <c r="M72" s="44">
        <v>97.994541554735022</v>
      </c>
      <c r="N72" s="44">
        <v>93.300654319665284</v>
      </c>
      <c r="O72" s="44">
        <v>88.801560595611505</v>
      </c>
      <c r="P72" s="44">
        <v>86.617445779326516</v>
      </c>
      <c r="Q72" s="44">
        <v>82.897897369957988</v>
      </c>
      <c r="R72" s="44">
        <v>80.056124471292279</v>
      </c>
      <c r="S72" s="44">
        <v>79.62334465854515</v>
      </c>
      <c r="T72" s="44">
        <v>76.111899403555412</v>
      </c>
      <c r="U72" s="44">
        <v>74.254054835702973</v>
      </c>
      <c r="V72" s="44">
        <v>73.911844185725812</v>
      </c>
      <c r="W72" s="44">
        <v>70.042833294080808</v>
      </c>
      <c r="X72" s="44">
        <v>56.140970922860099</v>
      </c>
    </row>
    <row r="73" spans="1:24" ht="15" x14ac:dyDescent="0.2">
      <c r="A73" s="113"/>
      <c r="B73" s="113"/>
      <c r="C73" s="115" t="s">
        <v>12</v>
      </c>
      <c r="D73" s="115"/>
      <c r="E73" s="115"/>
      <c r="F73" s="50" t="s">
        <v>162</v>
      </c>
      <c r="G73" s="50" t="s">
        <v>162</v>
      </c>
      <c r="H73" s="50" t="s">
        <v>162</v>
      </c>
      <c r="I73" s="50" t="s">
        <v>162</v>
      </c>
      <c r="J73" s="44">
        <v>98.604377574872146</v>
      </c>
      <c r="K73" s="44">
        <v>99.465054409168133</v>
      </c>
      <c r="L73" s="44">
        <v>87.696917587623645</v>
      </c>
      <c r="M73" s="44">
        <v>82.102310946266087</v>
      </c>
      <c r="N73" s="44">
        <v>81.931160345574014</v>
      </c>
      <c r="O73" s="44">
        <v>77.333440819867263</v>
      </c>
      <c r="P73" s="44">
        <v>74.793023702879481</v>
      </c>
      <c r="Q73" s="44">
        <v>65.71820300532913</v>
      </c>
      <c r="R73" s="44">
        <v>65.379692627188561</v>
      </c>
      <c r="S73" s="44">
        <v>64.655648209833757</v>
      </c>
      <c r="T73" s="44">
        <v>62.671602991143779</v>
      </c>
      <c r="U73" s="44">
        <v>61.001305364354032</v>
      </c>
      <c r="V73" s="44">
        <v>61.562638615849849</v>
      </c>
      <c r="W73" s="44">
        <v>57.577152730737524</v>
      </c>
      <c r="X73" s="44">
        <v>45.860048977461418</v>
      </c>
    </row>
    <row r="74" spans="1:24" ht="15" x14ac:dyDescent="0.2">
      <c r="A74" s="113"/>
      <c r="B74" s="113"/>
      <c r="C74" s="115" t="s">
        <v>13</v>
      </c>
      <c r="D74" s="115"/>
      <c r="E74" s="115"/>
      <c r="F74" s="50" t="s">
        <v>162</v>
      </c>
      <c r="G74" s="50" t="s">
        <v>162</v>
      </c>
      <c r="H74" s="50" t="s">
        <v>162</v>
      </c>
      <c r="I74" s="50" t="s">
        <v>162</v>
      </c>
      <c r="J74" s="44">
        <v>15.949678728275412</v>
      </c>
      <c r="K74" s="44">
        <v>16.0980133907774</v>
      </c>
      <c r="L74" s="44">
        <v>15.467328961168555</v>
      </c>
      <c r="M74" s="44">
        <v>15.892230608468932</v>
      </c>
      <c r="N74" s="44">
        <v>11.369493974091277</v>
      </c>
      <c r="O74" s="44">
        <v>11.468119775744235</v>
      </c>
      <c r="P74" s="44">
        <v>11.824422076447048</v>
      </c>
      <c r="Q74" s="44">
        <v>17.179694364628848</v>
      </c>
      <c r="R74" s="44">
        <v>14.676431844103712</v>
      </c>
      <c r="S74" s="44">
        <v>14.967696448711385</v>
      </c>
      <c r="T74" s="44">
        <v>13.440296412411628</v>
      </c>
      <c r="U74" s="44">
        <v>13.252749471348931</v>
      </c>
      <c r="V74" s="44">
        <v>12.349205569875972</v>
      </c>
      <c r="W74" s="44">
        <v>12.465680563343295</v>
      </c>
      <c r="X74" s="44">
        <v>10.280921945398697</v>
      </c>
    </row>
    <row r="75" spans="1:24" ht="15" x14ac:dyDescent="0.2">
      <c r="A75" s="112"/>
      <c r="B75" s="112"/>
      <c r="C75" s="117" t="s">
        <v>29</v>
      </c>
      <c r="D75" s="117"/>
      <c r="E75" s="44"/>
      <c r="F75" s="44" t="s">
        <v>162</v>
      </c>
      <c r="G75" s="44" t="s">
        <v>162</v>
      </c>
      <c r="H75" s="44" t="s">
        <v>162</v>
      </c>
      <c r="I75" s="44">
        <v>3791.580342302409</v>
      </c>
      <c r="J75" s="44">
        <v>3812.828938294917</v>
      </c>
      <c r="K75" s="44">
        <v>4080.0531057410349</v>
      </c>
      <c r="L75" s="44">
        <v>4247.6375013645538</v>
      </c>
      <c r="M75" s="44">
        <v>4380.3366348253148</v>
      </c>
      <c r="N75" s="44">
        <v>4477.9239140561594</v>
      </c>
      <c r="O75" s="44">
        <v>4609.8714832651458</v>
      </c>
      <c r="P75" s="44">
        <v>4698.8074364397817</v>
      </c>
      <c r="Q75" s="44">
        <v>4924.4157184264559</v>
      </c>
      <c r="R75" s="44">
        <v>5162.6214033823471</v>
      </c>
      <c r="S75" s="44">
        <v>5497.1038696633441</v>
      </c>
      <c r="T75" s="44">
        <v>5595.3597183174206</v>
      </c>
      <c r="U75" s="44">
        <v>5857.4362434845061</v>
      </c>
      <c r="V75" s="44">
        <v>6228.665878335587</v>
      </c>
      <c r="W75" s="44">
        <v>6379.7492254756571</v>
      </c>
      <c r="X75" s="44">
        <v>6562.4663013660838</v>
      </c>
    </row>
    <row r="76" spans="1:24" ht="30.75" customHeight="1" x14ac:dyDescent="0.2">
      <c r="A76" s="112"/>
      <c r="B76" s="112"/>
      <c r="C76" s="117" t="s">
        <v>30</v>
      </c>
      <c r="D76" s="117"/>
      <c r="E76" s="117"/>
      <c r="F76" s="51" t="s">
        <v>162</v>
      </c>
      <c r="G76" s="51" t="s">
        <v>162</v>
      </c>
      <c r="H76" s="51" t="s">
        <v>162</v>
      </c>
      <c r="I76" s="51" t="s">
        <v>162</v>
      </c>
      <c r="J76" s="44" t="s">
        <v>162</v>
      </c>
      <c r="K76" s="44" t="s">
        <v>162</v>
      </c>
      <c r="L76" s="44" t="s">
        <v>162</v>
      </c>
      <c r="M76" s="44" t="s">
        <v>162</v>
      </c>
      <c r="N76" s="44">
        <v>105.84696280442374</v>
      </c>
      <c r="O76" s="44">
        <v>104.79318727867002</v>
      </c>
      <c r="P76" s="44">
        <v>103.75061216596029</v>
      </c>
      <c r="Q76" s="44">
        <v>116.74343837733788</v>
      </c>
      <c r="R76" s="44">
        <v>149.60312705383049</v>
      </c>
      <c r="S76" s="44">
        <v>148.7155343589373</v>
      </c>
      <c r="T76" s="44">
        <v>152.03002733912115</v>
      </c>
      <c r="U76" s="44">
        <v>179.0189742291353</v>
      </c>
      <c r="V76" s="44">
        <v>179.60656377595009</v>
      </c>
      <c r="W76" s="44">
        <v>174.40845637707608</v>
      </c>
      <c r="X76" s="44">
        <v>173.65226233233761</v>
      </c>
    </row>
    <row r="77" spans="1:24" ht="15" x14ac:dyDescent="0.2">
      <c r="A77" s="112"/>
      <c r="B77" s="112"/>
      <c r="C77" s="117" t="s">
        <v>126</v>
      </c>
      <c r="D77" s="117"/>
      <c r="E77" s="117"/>
      <c r="F77" s="51" t="s">
        <v>162</v>
      </c>
      <c r="G77" s="51" t="s">
        <v>162</v>
      </c>
      <c r="H77" s="51" t="s">
        <v>162</v>
      </c>
      <c r="I77" s="51" t="s">
        <v>162</v>
      </c>
      <c r="J77" s="44" t="s">
        <v>162</v>
      </c>
      <c r="K77" s="44" t="s">
        <v>162</v>
      </c>
      <c r="L77" s="44" t="s">
        <v>162</v>
      </c>
      <c r="M77" s="44" t="s">
        <v>162</v>
      </c>
      <c r="N77" s="44" t="s">
        <v>162</v>
      </c>
      <c r="O77" s="44" t="s">
        <v>162</v>
      </c>
      <c r="P77" s="44" t="s">
        <v>162</v>
      </c>
      <c r="Q77" s="44" t="s">
        <v>162</v>
      </c>
      <c r="R77" s="44" t="s">
        <v>162</v>
      </c>
      <c r="S77" s="44" t="s">
        <v>162</v>
      </c>
      <c r="T77" s="44" t="s">
        <v>162</v>
      </c>
      <c r="U77" s="44" t="s">
        <v>162</v>
      </c>
      <c r="V77" s="44" t="s">
        <v>162</v>
      </c>
      <c r="W77" s="44">
        <v>1.1546744270483165E-2</v>
      </c>
      <c r="X77" s="44">
        <v>7.1328619869401477E-2</v>
      </c>
    </row>
    <row r="78" spans="1:24" ht="15" x14ac:dyDescent="0.2">
      <c r="A78" s="116"/>
      <c r="B78" s="116"/>
      <c r="C78" s="117" t="s">
        <v>31</v>
      </c>
      <c r="D78" s="117"/>
      <c r="E78" s="117"/>
      <c r="F78" s="50" t="s">
        <v>162</v>
      </c>
      <c r="G78" s="50" t="s">
        <v>162</v>
      </c>
      <c r="H78" s="50" t="s">
        <v>162</v>
      </c>
      <c r="I78" s="50" t="s">
        <v>162</v>
      </c>
      <c r="J78" s="44">
        <v>177.25275917633607</v>
      </c>
      <c r="K78" s="44">
        <v>168.49643713422324</v>
      </c>
      <c r="L78" s="44">
        <v>167.50192822828603</v>
      </c>
      <c r="M78" s="44">
        <v>184.72100901129306</v>
      </c>
      <c r="N78" s="44">
        <v>232.05087658864423</v>
      </c>
      <c r="O78" s="44">
        <v>286.48592867809259</v>
      </c>
      <c r="P78" s="44">
        <v>180.37121943336163</v>
      </c>
      <c r="Q78" s="44">
        <v>180.8415655723413</v>
      </c>
      <c r="R78" s="44">
        <v>230.40210951232822</v>
      </c>
      <c r="S78" s="44">
        <v>228.17872701994881</v>
      </c>
      <c r="T78" s="44">
        <v>225.31900756323992</v>
      </c>
      <c r="U78" s="44">
        <v>172.21856165997434</v>
      </c>
      <c r="V78" s="44">
        <v>168.74010851694217</v>
      </c>
      <c r="W78" s="44">
        <v>165.4025085150069</v>
      </c>
      <c r="X78" s="44">
        <v>161.36127908769967</v>
      </c>
    </row>
    <row r="79" spans="1:24" ht="37.5" customHeight="1" thickBot="1" x14ac:dyDescent="0.25">
      <c r="A79" s="126"/>
      <c r="B79" s="126"/>
      <c r="C79" s="127" t="s">
        <v>101</v>
      </c>
      <c r="D79" s="127"/>
      <c r="E79" s="127"/>
      <c r="F79" s="128">
        <v>4102.8079741352867</v>
      </c>
      <c r="G79" s="128">
        <v>4026.1027318212255</v>
      </c>
      <c r="H79" s="128">
        <v>3998.7462208571483</v>
      </c>
      <c r="I79" s="128">
        <v>7939.0007081481517</v>
      </c>
      <c r="J79" s="128">
        <v>8308.8632397987658</v>
      </c>
      <c r="K79" s="128">
        <v>8792.1243260869524</v>
      </c>
      <c r="L79" s="128">
        <v>9005.2842751951885</v>
      </c>
      <c r="M79" s="128">
        <v>9162.532606869554</v>
      </c>
      <c r="N79" s="128">
        <v>9471.6181865341568</v>
      </c>
      <c r="O79" s="128">
        <v>9656.6693290459971</v>
      </c>
      <c r="P79" s="128">
        <v>9683.9443478516223</v>
      </c>
      <c r="Q79" s="128">
        <v>10018.197625621067</v>
      </c>
      <c r="R79" s="128">
        <v>10508.238715356287</v>
      </c>
      <c r="S79" s="128">
        <v>11308.689117231019</v>
      </c>
      <c r="T79" s="128">
        <v>11417.828388740087</v>
      </c>
      <c r="U79" s="128">
        <v>11719.061317536076</v>
      </c>
      <c r="V79" s="128">
        <v>12156.703489584796</v>
      </c>
      <c r="W79" s="128">
        <v>11765.905740185364</v>
      </c>
      <c r="X79" s="128">
        <v>11961.659411194236</v>
      </c>
    </row>
  </sheetData>
  <pageMargins left="0.75" right="0.75" top="1" bottom="1" header="0.5" footer="0.5"/>
  <pageSetup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zoomScale="70" zoomScaleNormal="70" workbookViewId="0">
      <pane xSplit="5" ySplit="2" topLeftCell="F15" activePane="bottomRight" state="frozen"/>
      <selection activeCell="B3" sqref="B3"/>
      <selection pane="topRight" activeCell="B3" sqref="B3"/>
      <selection pane="bottomLeft" activeCell="B3" sqref="B3"/>
      <selection pane="bottomRight" activeCell="B41" sqref="B41"/>
    </sheetView>
  </sheetViews>
  <sheetFormatPr defaultRowHeight="12.75" x14ac:dyDescent="0.2"/>
  <cols>
    <col min="1" max="2" width="8.88671875" style="109"/>
    <col min="3" max="4" width="12.21875" style="109" customWidth="1"/>
    <col min="5" max="5" width="24.33203125" style="109" customWidth="1"/>
    <col min="6" max="24" width="9.109375" style="109" customWidth="1"/>
    <col min="25" max="16384" width="8.88671875" style="109"/>
  </cols>
  <sheetData>
    <row r="1" spans="1:24" ht="13.5" thickBot="1" x14ac:dyDescent="0.25">
      <c r="A1" s="76"/>
      <c r="B1" s="76"/>
      <c r="C1" s="108"/>
      <c r="D1" s="108"/>
      <c r="E1" s="108"/>
      <c r="F1" s="108"/>
      <c r="G1" s="108"/>
      <c r="H1" s="108"/>
      <c r="I1" s="108"/>
      <c r="J1" s="108"/>
      <c r="K1" s="108"/>
      <c r="L1" s="108"/>
      <c r="M1" s="108"/>
      <c r="N1" s="108"/>
      <c r="O1" s="108"/>
      <c r="P1" s="108"/>
      <c r="Q1" s="108"/>
      <c r="R1" s="108"/>
      <c r="S1" s="108"/>
      <c r="T1" s="108"/>
      <c r="U1" s="108"/>
      <c r="V1" s="108"/>
      <c r="W1" s="108"/>
      <c r="X1" s="108"/>
    </row>
    <row r="2" spans="1:24" ht="36.75" customHeight="1" thickTop="1" x14ac:dyDescent="0.2">
      <c r="A2" s="110" t="s">
        <v>179</v>
      </c>
      <c r="B2" s="110"/>
      <c r="C2" s="110"/>
      <c r="D2" s="110"/>
      <c r="E2" s="110"/>
      <c r="F2" s="111" t="s">
        <v>66</v>
      </c>
      <c r="G2" s="111" t="s">
        <v>67</v>
      </c>
      <c r="H2" s="111" t="s">
        <v>68</v>
      </c>
      <c r="I2" s="111" t="s">
        <v>69</v>
      </c>
      <c r="J2" s="111" t="s">
        <v>70</v>
      </c>
      <c r="K2" s="111" t="s">
        <v>53</v>
      </c>
      <c r="L2" s="111" t="s">
        <v>54</v>
      </c>
      <c r="M2" s="111" t="s">
        <v>55</v>
      </c>
      <c r="N2" s="111" t="s">
        <v>57</v>
      </c>
      <c r="O2" s="111" t="s">
        <v>58</v>
      </c>
      <c r="P2" s="111" t="s">
        <v>59</v>
      </c>
      <c r="Q2" s="111" t="s">
        <v>60</v>
      </c>
      <c r="R2" s="111" t="s">
        <v>61</v>
      </c>
      <c r="S2" s="111" t="s">
        <v>62</v>
      </c>
      <c r="T2" s="111" t="s">
        <v>63</v>
      </c>
      <c r="U2" s="111" t="s">
        <v>64</v>
      </c>
      <c r="V2" s="111" t="s">
        <v>65</v>
      </c>
      <c r="W2" s="111" t="s">
        <v>0</v>
      </c>
      <c r="X2" s="111" t="s">
        <v>56</v>
      </c>
    </row>
    <row r="3" spans="1:24" ht="15" customHeight="1" x14ac:dyDescent="0.2">
      <c r="A3" s="112"/>
      <c r="B3" s="112"/>
      <c r="C3" s="51" t="s">
        <v>6</v>
      </c>
      <c r="D3" s="51"/>
      <c r="E3" s="51"/>
      <c r="F3" s="44">
        <f>AA!F$17</f>
        <v>239.48040743217064</v>
      </c>
      <c r="G3" s="44">
        <f>AA!G$17</f>
        <v>251.2471979895092</v>
      </c>
      <c r="H3" s="44">
        <f>AA!H$17</f>
        <v>272.25463979284973</v>
      </c>
      <c r="I3" s="44">
        <f>AA!I$17</f>
        <v>289.79558547501586</v>
      </c>
      <c r="J3" s="44">
        <v>309.33057597506098</v>
      </c>
      <c r="K3" s="44">
        <v>327.56079789838918</v>
      </c>
      <c r="L3" s="44">
        <v>345.76483917588109</v>
      </c>
      <c r="M3" s="44">
        <v>366.23752475524191</v>
      </c>
      <c r="N3" s="44">
        <v>385.73067114994751</v>
      </c>
      <c r="O3" s="44">
        <v>409.03378299743804</v>
      </c>
      <c r="P3" s="44">
        <v>434.87053824456746</v>
      </c>
      <c r="Q3" s="44">
        <v>467.07897408574263</v>
      </c>
      <c r="R3" s="44">
        <v>494.63897180586031</v>
      </c>
      <c r="S3" s="44">
        <v>528.04377964853961</v>
      </c>
      <c r="T3" s="44">
        <v>539.88585880477171</v>
      </c>
      <c r="U3" s="44">
        <v>552.24128585433687</v>
      </c>
      <c r="V3" s="44">
        <v>566.50860684412487</v>
      </c>
      <c r="W3" s="44">
        <v>549.45360975415349</v>
      </c>
      <c r="X3" s="44">
        <v>552.10692315005701</v>
      </c>
    </row>
    <row r="4" spans="1:24" ht="15" customHeight="1" x14ac:dyDescent="0.2">
      <c r="A4" s="112"/>
      <c r="B4" s="112"/>
      <c r="C4" s="51" t="s">
        <v>115</v>
      </c>
      <c r="D4" s="51"/>
      <c r="E4" s="51"/>
      <c r="F4" s="44">
        <f>BBWB!F$17</f>
        <v>0</v>
      </c>
      <c r="G4" s="44">
        <f>BBWB!G$17</f>
        <v>0</v>
      </c>
      <c r="H4" s="44">
        <f>BBWB!H$17</f>
        <v>0</v>
      </c>
      <c r="I4" s="44">
        <f>BBWB!I$17</f>
        <v>97.19597524601383</v>
      </c>
      <c r="J4" s="44">
        <v>96.970254845297603</v>
      </c>
      <c r="K4" s="44">
        <v>108.31114107705518</v>
      </c>
      <c r="L4" s="44">
        <v>105.34963126460073</v>
      </c>
      <c r="M4" s="44">
        <v>96.923638490412444</v>
      </c>
      <c r="N4" s="44">
        <v>88.528089103958678</v>
      </c>
      <c r="O4" s="44">
        <v>84.402478637167007</v>
      </c>
      <c r="P4" s="44">
        <v>76.769298815987781</v>
      </c>
      <c r="Q4" s="44">
        <v>71.407977707792142</v>
      </c>
      <c r="R4" s="44">
        <v>65.309947151990542</v>
      </c>
      <c r="S4" s="44">
        <v>62.019797717943646</v>
      </c>
      <c r="T4" s="44">
        <v>58.642210813045061</v>
      </c>
      <c r="U4" s="44">
        <v>56.494305085269097</v>
      </c>
      <c r="V4" s="44">
        <v>56.238978088255692</v>
      </c>
      <c r="W4" s="44">
        <v>54.170675878253221</v>
      </c>
      <c r="X4" s="44">
        <v>52.89428824112251</v>
      </c>
    </row>
    <row r="5" spans="1:24" ht="15" customHeight="1" x14ac:dyDescent="0.2">
      <c r="A5" s="113"/>
      <c r="B5" s="113"/>
      <c r="C5" s="50" t="s">
        <v>8</v>
      </c>
      <c r="D5" s="50"/>
      <c r="E5" s="50"/>
      <c r="F5" s="50"/>
      <c r="G5" s="50"/>
      <c r="H5" s="50"/>
      <c r="I5" s="50"/>
      <c r="J5" s="44"/>
      <c r="K5" s="44">
        <v>99.234876789926687</v>
      </c>
      <c r="L5" s="44">
        <v>104.80614701749786</v>
      </c>
      <c r="M5" s="44">
        <v>110.81482226596202</v>
      </c>
      <c r="N5" s="44">
        <v>114.8455142269585</v>
      </c>
      <c r="O5" s="44">
        <v>120.12681379351427</v>
      </c>
      <c r="P5" s="44">
        <v>123.68288768397503</v>
      </c>
      <c r="Q5" s="44">
        <v>134.31798275417773</v>
      </c>
      <c r="R5" s="44">
        <v>142.65967500041202</v>
      </c>
      <c r="S5" s="44">
        <v>157.36898426006803</v>
      </c>
      <c r="T5" s="44">
        <v>166.3861622387206</v>
      </c>
      <c r="U5" s="44">
        <v>183.43743869373981</v>
      </c>
      <c r="V5" s="44">
        <v>204.10239127046736</v>
      </c>
      <c r="W5" s="44">
        <v>221.13722811867527</v>
      </c>
      <c r="X5" s="44">
        <v>245.26217929358603</v>
      </c>
    </row>
    <row r="6" spans="1:24" ht="15" customHeight="1" x14ac:dyDescent="0.2">
      <c r="A6" s="113"/>
      <c r="B6" s="113"/>
      <c r="C6" s="50" t="s">
        <v>122</v>
      </c>
      <c r="D6" s="50"/>
      <c r="E6" s="50"/>
      <c r="F6" s="50"/>
      <c r="G6" s="50"/>
      <c r="H6" s="50"/>
      <c r="I6" s="50"/>
      <c r="J6" s="44"/>
      <c r="K6" s="44">
        <v>0</v>
      </c>
      <c r="L6" s="44">
        <v>0</v>
      </c>
      <c r="M6" s="44">
        <v>0</v>
      </c>
      <c r="N6" s="44">
        <v>0</v>
      </c>
      <c r="O6" s="44">
        <v>0</v>
      </c>
      <c r="P6" s="44">
        <v>0</v>
      </c>
      <c r="Q6" s="44">
        <v>0</v>
      </c>
      <c r="R6" s="44">
        <v>0</v>
      </c>
      <c r="S6" s="44">
        <v>34.622980400612164</v>
      </c>
      <c r="T6" s="44">
        <v>49.598668755253186</v>
      </c>
      <c r="U6" s="44">
        <v>22.891312779422861</v>
      </c>
      <c r="V6" s="44">
        <v>19.413967869974336</v>
      </c>
      <c r="W6" s="44">
        <v>0</v>
      </c>
      <c r="X6" s="44">
        <v>0</v>
      </c>
    </row>
    <row r="7" spans="1:24" ht="15" customHeight="1" x14ac:dyDescent="0.2">
      <c r="A7" s="112"/>
      <c r="B7" s="112"/>
      <c r="C7" s="51" t="s">
        <v>9</v>
      </c>
      <c r="D7" s="51"/>
      <c r="E7" s="51"/>
      <c r="F7" s="44">
        <f>CTB!F$17</f>
        <v>222.55317299999999</v>
      </c>
      <c r="G7" s="44">
        <f>CTB!G$17</f>
        <v>229.52928600000001</v>
      </c>
      <c r="H7" s="44">
        <f>CTB!H$17</f>
        <v>232.964585</v>
      </c>
      <c r="I7" s="44">
        <f>CTB!I$17</f>
        <v>243.803933</v>
      </c>
      <c r="J7" s="44">
        <v>252.50828399999997</v>
      </c>
      <c r="K7" s="44">
        <v>267.13183099999998</v>
      </c>
      <c r="L7" s="44">
        <v>281.92298399999999</v>
      </c>
      <c r="M7" s="44">
        <v>315.258824</v>
      </c>
      <c r="N7" s="44">
        <v>335.70128799999998</v>
      </c>
      <c r="O7" s="44">
        <v>355.234422</v>
      </c>
      <c r="P7" s="44">
        <v>373.78547199999997</v>
      </c>
      <c r="Q7" s="44">
        <v>383.576413</v>
      </c>
      <c r="R7" s="44">
        <v>405.96141800000004</v>
      </c>
      <c r="S7" s="44">
        <v>456.017518</v>
      </c>
      <c r="T7" s="44">
        <v>471.38000799999998</v>
      </c>
      <c r="U7" s="44">
        <v>467.50769000000003</v>
      </c>
      <c r="V7" s="44">
        <v>464.37379100000004</v>
      </c>
      <c r="W7" s="44">
        <v>0</v>
      </c>
      <c r="X7" s="44">
        <v>0</v>
      </c>
    </row>
    <row r="8" spans="1:24" ht="30" customHeight="1" x14ac:dyDescent="0.2">
      <c r="A8" s="112"/>
      <c r="B8" s="112"/>
      <c r="C8" s="51" t="s">
        <v>10</v>
      </c>
      <c r="D8" s="51"/>
      <c r="E8" s="51"/>
      <c r="F8" s="44">
        <f>DLA!F$17</f>
        <v>441.91442389115815</v>
      </c>
      <c r="G8" s="44">
        <f>DLA!G$17</f>
        <v>479.25399724029978</v>
      </c>
      <c r="H8" s="44">
        <f>DLA!H$17</f>
        <v>516.72131848682534</v>
      </c>
      <c r="I8" s="44">
        <f>DLA!I$17</f>
        <v>555.51176450436742</v>
      </c>
      <c r="J8" s="44">
        <v>591.32680390698908</v>
      </c>
      <c r="K8" s="44">
        <v>642.78663829695336</v>
      </c>
      <c r="L8" s="44">
        <v>679.96977720590633</v>
      </c>
      <c r="M8" s="44">
        <v>725.87637162325552</v>
      </c>
      <c r="N8" s="44">
        <v>771.91825635543819</v>
      </c>
      <c r="O8" s="44">
        <v>822.44862122499171</v>
      </c>
      <c r="P8" s="44">
        <v>873.81577809667806</v>
      </c>
      <c r="Q8" s="44">
        <v>941.68094679856881</v>
      </c>
      <c r="R8" s="44">
        <v>1003.5966712349347</v>
      </c>
      <c r="S8" s="44">
        <v>1089.7376246897572</v>
      </c>
      <c r="T8" s="44">
        <v>1129.8898995780933</v>
      </c>
      <c r="U8" s="44">
        <v>1196.2623275794383</v>
      </c>
      <c r="V8" s="44">
        <v>1276.4682420909999</v>
      </c>
      <c r="W8" s="44">
        <v>1311.3287552382908</v>
      </c>
      <c r="X8" s="44">
        <v>1296.5234619558282</v>
      </c>
    </row>
    <row r="9" spans="1:24" ht="15" customHeight="1" x14ac:dyDescent="0.2">
      <c r="A9" s="112"/>
      <c r="B9" s="112"/>
      <c r="C9" s="114" t="s">
        <v>11</v>
      </c>
      <c r="D9" s="114"/>
      <c r="E9" s="114"/>
      <c r="F9" s="51"/>
      <c r="G9" s="51"/>
      <c r="H9" s="51"/>
      <c r="I9" s="51"/>
      <c r="J9" s="44"/>
      <c r="K9" s="44"/>
      <c r="L9" s="44">
        <v>75.817483842596175</v>
      </c>
      <c r="M9" s="44">
        <v>78.368682935663628</v>
      </c>
      <c r="N9" s="44">
        <v>83.555937136715755</v>
      </c>
      <c r="O9" s="44">
        <v>92.024947080497725</v>
      </c>
      <c r="P9" s="44">
        <v>96.694643902631938</v>
      </c>
      <c r="Q9" s="44">
        <v>103.21261601364665</v>
      </c>
      <c r="R9" s="44">
        <v>110.23433122102725</v>
      </c>
      <c r="S9" s="44">
        <v>119.52399053658948</v>
      </c>
      <c r="T9" s="44">
        <v>123.59026132886001</v>
      </c>
      <c r="U9" s="44">
        <v>134.58529098413689</v>
      </c>
      <c r="V9" s="44">
        <v>142.68634353897636</v>
      </c>
      <c r="W9" s="44">
        <v>149.64851455592949</v>
      </c>
      <c r="X9" s="44">
        <v>174.85044614377148</v>
      </c>
    </row>
    <row r="10" spans="1:24" ht="15" customHeight="1" x14ac:dyDescent="0.2">
      <c r="A10" s="112"/>
      <c r="B10" s="112"/>
      <c r="C10" s="114" t="s">
        <v>12</v>
      </c>
      <c r="D10" s="114"/>
      <c r="E10" s="114"/>
      <c r="F10" s="51"/>
      <c r="G10" s="51"/>
      <c r="H10" s="51"/>
      <c r="I10" s="51"/>
      <c r="J10" s="44"/>
      <c r="K10" s="44"/>
      <c r="L10" s="44">
        <v>387.33049901366189</v>
      </c>
      <c r="M10" s="44">
        <v>408.71248241942345</v>
      </c>
      <c r="N10" s="44">
        <v>428.36400882051055</v>
      </c>
      <c r="O10" s="44">
        <v>448.67061345113723</v>
      </c>
      <c r="P10" s="44">
        <v>472.15732605452223</v>
      </c>
      <c r="Q10" s="44">
        <v>503.89850597565328</v>
      </c>
      <c r="R10" s="44">
        <v>532.97042179509583</v>
      </c>
      <c r="S10" s="44">
        <v>573.7433368688778</v>
      </c>
      <c r="T10" s="44">
        <v>589.22719583312596</v>
      </c>
      <c r="U10" s="44">
        <v>630.00487400875727</v>
      </c>
      <c r="V10" s="44">
        <v>676.73569369306676</v>
      </c>
      <c r="W10" s="44">
        <v>690.23429098994563</v>
      </c>
      <c r="X10" s="44">
        <v>629.3280451385325</v>
      </c>
    </row>
    <row r="11" spans="1:24" ht="15" customHeight="1" x14ac:dyDescent="0.2">
      <c r="A11" s="112"/>
      <c r="B11" s="112"/>
      <c r="C11" s="114" t="s">
        <v>13</v>
      </c>
      <c r="D11" s="114"/>
      <c r="E11" s="114"/>
      <c r="F11" s="51"/>
      <c r="G11" s="51"/>
      <c r="H11" s="51"/>
      <c r="I11" s="51"/>
      <c r="J11" s="44"/>
      <c r="K11" s="44"/>
      <c r="L11" s="44">
        <v>216.82179434964812</v>
      </c>
      <c r="M11" s="44">
        <v>238.79520626816861</v>
      </c>
      <c r="N11" s="44">
        <v>259.9983103982118</v>
      </c>
      <c r="O11" s="44">
        <v>281.75306069335676</v>
      </c>
      <c r="P11" s="44">
        <v>304.96380813952391</v>
      </c>
      <c r="Q11" s="44">
        <v>334.56982480926871</v>
      </c>
      <c r="R11" s="44">
        <v>360.39191821881167</v>
      </c>
      <c r="S11" s="44">
        <v>396.47029728428993</v>
      </c>
      <c r="T11" s="44">
        <v>417.07244241610732</v>
      </c>
      <c r="U11" s="44">
        <v>431.67216258654412</v>
      </c>
      <c r="V11" s="44">
        <v>457.04620485895703</v>
      </c>
      <c r="W11" s="44">
        <v>471.44594969241575</v>
      </c>
      <c r="X11" s="44">
        <v>492.34497067352441</v>
      </c>
    </row>
    <row r="12" spans="1:24" ht="15" customHeight="1" x14ac:dyDescent="0.2">
      <c r="A12" s="112"/>
      <c r="B12" s="112"/>
      <c r="C12" s="51" t="s">
        <v>14</v>
      </c>
      <c r="D12" s="114"/>
      <c r="E12" s="114"/>
      <c r="F12" s="51"/>
      <c r="G12" s="51"/>
      <c r="H12" s="51"/>
      <c r="I12" s="51"/>
      <c r="J12" s="44"/>
      <c r="K12" s="44"/>
      <c r="L12" s="44">
        <v>0.77111682999999998</v>
      </c>
      <c r="M12" s="44">
        <v>1.2290889999999999</v>
      </c>
      <c r="N12" s="44">
        <v>1.2975133100000003</v>
      </c>
      <c r="O12" s="44">
        <v>1.4533966999999999</v>
      </c>
      <c r="P12" s="44">
        <v>1.4678119999999999</v>
      </c>
      <c r="Q12" s="44">
        <v>1.6848679999999998</v>
      </c>
      <c r="R12" s="44">
        <v>1.6455759999999999</v>
      </c>
      <c r="S12" s="44">
        <v>2.0151289500000003</v>
      </c>
      <c r="T12" s="44">
        <v>1.9566420000000002</v>
      </c>
      <c r="U12" s="44">
        <v>2.0571649999999999</v>
      </c>
      <c r="V12" s="44">
        <v>4.222866999999999</v>
      </c>
      <c r="W12" s="44">
        <v>12.046586</v>
      </c>
      <c r="X12" s="44">
        <v>13.093730000000001</v>
      </c>
    </row>
    <row r="13" spans="1:24" ht="30" customHeight="1" x14ac:dyDescent="0.2">
      <c r="A13" s="112"/>
      <c r="B13" s="112"/>
      <c r="C13" s="51" t="s">
        <v>114</v>
      </c>
      <c r="D13" s="51"/>
      <c r="E13" s="51"/>
      <c r="F13" s="51"/>
      <c r="G13" s="51"/>
      <c r="H13" s="51"/>
      <c r="I13" s="51"/>
      <c r="J13" s="44">
        <v>0</v>
      </c>
      <c r="K13" s="44">
        <v>0</v>
      </c>
      <c r="L13" s="44">
        <v>0</v>
      </c>
      <c r="M13" s="44">
        <v>0</v>
      </c>
      <c r="N13" s="44">
        <v>0</v>
      </c>
      <c r="O13" s="44">
        <v>0</v>
      </c>
      <c r="P13" s="44">
        <v>0</v>
      </c>
      <c r="Q13" s="44">
        <v>0</v>
      </c>
      <c r="R13" s="44">
        <v>12.070151353055573</v>
      </c>
      <c r="S13" s="44">
        <v>118.71719711798744</v>
      </c>
      <c r="T13" s="44">
        <v>202.55616057338807</v>
      </c>
      <c r="U13" s="44">
        <v>321.86610992320442</v>
      </c>
      <c r="V13" s="44">
        <v>606.89797259940769</v>
      </c>
      <c r="W13" s="44">
        <v>907.8201330122115</v>
      </c>
      <c r="X13" s="44">
        <v>1142.5101230960333</v>
      </c>
    </row>
    <row r="14" spans="1:24" ht="15" customHeight="1" x14ac:dyDescent="0.2">
      <c r="A14" s="112"/>
      <c r="B14" s="112"/>
      <c r="C14" s="112" t="s">
        <v>16</v>
      </c>
      <c r="D14" s="112"/>
      <c r="E14" s="112"/>
      <c r="F14" s="44">
        <f>HB!F$17</f>
        <v>914.02757799999995</v>
      </c>
      <c r="G14" s="44">
        <f>HB!G$17</f>
        <v>901.46924799999999</v>
      </c>
      <c r="H14" s="44">
        <f>HB!H$17</f>
        <v>900.57904699999995</v>
      </c>
      <c r="I14" s="44">
        <f>HB!I$17</f>
        <v>915.89081599999997</v>
      </c>
      <c r="J14" s="44">
        <v>921.031069</v>
      </c>
      <c r="K14" s="44">
        <v>958.88540699999987</v>
      </c>
      <c r="L14" s="44">
        <v>1023.275753</v>
      </c>
      <c r="M14" s="44">
        <v>992.34072500000002</v>
      </c>
      <c r="N14" s="44">
        <v>1046.4092539999999</v>
      </c>
      <c r="O14" s="44">
        <v>1096.5511639999997</v>
      </c>
      <c r="P14" s="44">
        <v>1184.007752</v>
      </c>
      <c r="Q14" s="44">
        <v>1258.3332019999998</v>
      </c>
      <c r="R14" s="44">
        <v>1381.8020359999998</v>
      </c>
      <c r="S14" s="44">
        <v>1613.8159450000001</v>
      </c>
      <c r="T14" s="44">
        <v>1734.793508</v>
      </c>
      <c r="U14" s="44">
        <v>1850.2192370000002</v>
      </c>
      <c r="V14" s="44">
        <v>1969.7544910000001</v>
      </c>
      <c r="W14" s="44">
        <v>1977.0775959999999</v>
      </c>
      <c r="X14" s="44">
        <v>1992.8749050000001</v>
      </c>
    </row>
    <row r="15" spans="1:24" ht="15" customHeight="1" x14ac:dyDescent="0.2">
      <c r="A15" s="112"/>
      <c r="B15" s="112"/>
      <c r="C15" s="114" t="s">
        <v>113</v>
      </c>
      <c r="D15" s="112"/>
      <c r="E15" s="112"/>
      <c r="F15" s="44"/>
      <c r="G15" s="44"/>
      <c r="H15" s="44"/>
      <c r="I15" s="44"/>
      <c r="J15" s="44"/>
      <c r="K15" s="44"/>
      <c r="L15" s="44"/>
      <c r="M15" s="44"/>
      <c r="N15" s="44"/>
      <c r="O15" s="44"/>
      <c r="P15" s="44"/>
      <c r="Q15" s="44"/>
      <c r="R15" s="44">
        <v>890.78403400000002</v>
      </c>
      <c r="S15" s="44">
        <v>1104.855059</v>
      </c>
      <c r="T15" s="44">
        <v>1208.563705</v>
      </c>
      <c r="U15" s="44">
        <v>1297.5343839999998</v>
      </c>
      <c r="V15" s="44">
        <v>1394.5254169999998</v>
      </c>
      <c r="W15" s="44">
        <v>1399.120975</v>
      </c>
      <c r="X15" s="44">
        <v>1412.793218</v>
      </c>
    </row>
    <row r="16" spans="1:24" ht="15" customHeight="1" x14ac:dyDescent="0.2">
      <c r="A16" s="112"/>
      <c r="B16" s="112"/>
      <c r="C16" s="114" t="s">
        <v>112</v>
      </c>
      <c r="D16" s="112"/>
      <c r="E16" s="112"/>
      <c r="F16" s="44"/>
      <c r="G16" s="44"/>
      <c r="H16" s="44"/>
      <c r="I16" s="44"/>
      <c r="J16" s="44"/>
      <c r="K16" s="44"/>
      <c r="L16" s="44"/>
      <c r="M16" s="44"/>
      <c r="N16" s="44"/>
      <c r="O16" s="44"/>
      <c r="P16" s="44"/>
      <c r="Q16" s="44"/>
      <c r="R16" s="44">
        <v>491.01800099999997</v>
      </c>
      <c r="S16" s="44">
        <v>508.96088600000002</v>
      </c>
      <c r="T16" s="44">
        <v>526.22980299999995</v>
      </c>
      <c r="U16" s="44">
        <v>552.68485299999998</v>
      </c>
      <c r="V16" s="44">
        <v>575.22907399999997</v>
      </c>
      <c r="W16" s="44">
        <v>577.95662000000004</v>
      </c>
      <c r="X16" s="44">
        <v>580.08168799999999</v>
      </c>
    </row>
    <row r="17" spans="1:24" ht="15" customHeight="1" x14ac:dyDescent="0.2">
      <c r="A17" s="112"/>
      <c r="B17" s="112"/>
      <c r="C17" s="112" t="s">
        <v>17</v>
      </c>
      <c r="D17" s="112"/>
      <c r="E17" s="112"/>
      <c r="F17" s="44">
        <f>IB!F$17</f>
        <v>680.4660286032115</v>
      </c>
      <c r="G17" s="44">
        <f>IB!G$17</f>
        <v>661.66472720861225</v>
      </c>
      <c r="H17" s="44">
        <f>IB!H$17</f>
        <v>652.58891537421789</v>
      </c>
      <c r="I17" s="44">
        <f>IB!I$17</f>
        <v>620.60463379638031</v>
      </c>
      <c r="J17" s="44">
        <v>616.56665930001145</v>
      </c>
      <c r="K17" s="44">
        <v>623.59656037336413</v>
      </c>
      <c r="L17" s="44">
        <v>632.72157160861275</v>
      </c>
      <c r="M17" s="44">
        <v>630.44042068126271</v>
      </c>
      <c r="N17" s="44">
        <v>623.46626205662676</v>
      </c>
      <c r="O17" s="44">
        <v>624.11195481514324</v>
      </c>
      <c r="P17" s="44">
        <v>617.4055693663837</v>
      </c>
      <c r="Q17" s="44">
        <v>626.37606727136244</v>
      </c>
      <c r="R17" s="44">
        <v>615.46893553786742</v>
      </c>
      <c r="S17" s="44">
        <v>577.14163844749032</v>
      </c>
      <c r="T17" s="44">
        <v>523.20925282150506</v>
      </c>
      <c r="U17" s="44">
        <v>463.27292803596083</v>
      </c>
      <c r="V17" s="44">
        <v>304.22649533731675</v>
      </c>
      <c r="W17" s="44">
        <v>123.8240115957274</v>
      </c>
      <c r="X17" s="44">
        <v>30.414133361965909</v>
      </c>
    </row>
    <row r="18" spans="1:24" ht="30" customHeight="1" x14ac:dyDescent="0.2">
      <c r="A18" s="113"/>
      <c r="B18" s="112"/>
      <c r="C18" s="50" t="s">
        <v>18</v>
      </c>
      <c r="D18" s="50"/>
      <c r="E18" s="50"/>
      <c r="F18" s="44">
        <f>IS!F$17</f>
        <v>1306.2675427154991</v>
      </c>
      <c r="G18" s="44">
        <f>IS!G$17</f>
        <v>1092.5903128841769</v>
      </c>
      <c r="H18" s="44">
        <f>IS!H$17</f>
        <v>1068.5984665363865</v>
      </c>
      <c r="I18" s="44">
        <f>IS!I$17</f>
        <v>1111.1951117767032</v>
      </c>
      <c r="J18" s="44">
        <v>1228.321151537187</v>
      </c>
      <c r="K18" s="44">
        <v>1333.4353289034279</v>
      </c>
      <c r="L18" s="44">
        <v>1363.2005139389789</v>
      </c>
      <c r="M18" s="44">
        <v>1217.093563474642</v>
      </c>
      <c r="N18" s="44">
        <v>927.8160157161609</v>
      </c>
      <c r="O18" s="44">
        <v>844.74449020704265</v>
      </c>
      <c r="P18" s="44">
        <v>812.77637949709208</v>
      </c>
      <c r="Q18" s="44">
        <v>830.08307672513524</v>
      </c>
      <c r="R18" s="44">
        <v>804.71387655760554</v>
      </c>
      <c r="S18" s="44">
        <v>779.84779921884115</v>
      </c>
      <c r="T18" s="44">
        <v>734.00595384484154</v>
      </c>
      <c r="U18" s="44">
        <v>651.32186231948765</v>
      </c>
      <c r="V18" s="44">
        <v>498.26755770251492</v>
      </c>
      <c r="W18" s="44">
        <v>355.57375537290784</v>
      </c>
      <c r="X18" s="44">
        <v>300.62522901064892</v>
      </c>
    </row>
    <row r="19" spans="1:24" ht="15" customHeight="1" x14ac:dyDescent="0.2">
      <c r="A19" s="113"/>
      <c r="B19" s="113"/>
      <c r="C19" s="115" t="s">
        <v>52</v>
      </c>
      <c r="D19" s="115"/>
      <c r="E19" s="115"/>
      <c r="F19" s="44">
        <f>'IS MIG'!F$17</f>
        <v>367.01359165813733</v>
      </c>
      <c r="G19" s="44">
        <f>'IS MIG'!G$17</f>
        <v>367.53867891168267</v>
      </c>
      <c r="H19" s="44">
        <f>'IS MIG'!H$17</f>
        <v>354.99057821057335</v>
      </c>
      <c r="I19" s="44">
        <f>'IS MIG'!I$17</f>
        <v>374.41199817382778</v>
      </c>
      <c r="J19" s="44">
        <v>393.69458641497232</v>
      </c>
      <c r="K19" s="44">
        <v>435.88054428994036</v>
      </c>
      <c r="L19" s="44">
        <v>445.6412233159399</v>
      </c>
      <c r="M19" s="44">
        <v>245.62466069040329</v>
      </c>
      <c r="N19" s="44">
        <v>0</v>
      </c>
      <c r="O19" s="44">
        <v>0</v>
      </c>
      <c r="P19" s="44">
        <v>0</v>
      </c>
      <c r="Q19" s="44">
        <v>0</v>
      </c>
      <c r="R19" s="44">
        <v>0</v>
      </c>
      <c r="S19" s="44">
        <v>0</v>
      </c>
      <c r="T19" s="44">
        <v>0</v>
      </c>
      <c r="U19" s="44">
        <v>0</v>
      </c>
      <c r="V19" s="44">
        <v>0</v>
      </c>
      <c r="W19" s="44">
        <v>0</v>
      </c>
      <c r="X19" s="44">
        <v>0</v>
      </c>
    </row>
    <row r="20" spans="1:24" ht="15" customHeight="1" x14ac:dyDescent="0.2">
      <c r="A20" s="113"/>
      <c r="B20" s="113"/>
      <c r="C20" s="115" t="s">
        <v>111</v>
      </c>
      <c r="D20" s="115"/>
      <c r="E20" s="115"/>
      <c r="F20" s="50"/>
      <c r="G20" s="50"/>
      <c r="H20" s="50"/>
      <c r="I20" s="50"/>
      <c r="J20" s="44">
        <v>370.39159917378259</v>
      </c>
      <c r="K20" s="44">
        <v>405.57036609198718</v>
      </c>
      <c r="L20" s="44">
        <v>406.93276430596393</v>
      </c>
      <c r="M20" s="44">
        <v>432.78984752092447</v>
      </c>
      <c r="N20" s="44">
        <v>428.62529839659646</v>
      </c>
      <c r="O20" s="44">
        <v>396.59783867666806</v>
      </c>
      <c r="P20" s="44">
        <v>396.4005945115905</v>
      </c>
      <c r="Q20" s="44">
        <v>438.37323141140126</v>
      </c>
      <c r="R20" s="44">
        <v>446.46006155104061</v>
      </c>
      <c r="S20" s="44">
        <v>436.40628712476911</v>
      </c>
      <c r="T20" s="44">
        <v>403.30064943062303</v>
      </c>
      <c r="U20" s="44">
        <v>351.89251476382253</v>
      </c>
      <c r="V20" s="44">
        <v>208.84867450602894</v>
      </c>
      <c r="W20" s="44">
        <v>82.366322758483562</v>
      </c>
      <c r="X20" s="44">
        <v>34.913978790640805</v>
      </c>
    </row>
    <row r="21" spans="1:24" ht="15" customHeight="1" x14ac:dyDescent="0.2">
      <c r="A21" s="113"/>
      <c r="B21" s="113"/>
      <c r="C21" s="115" t="s">
        <v>110</v>
      </c>
      <c r="D21" s="115"/>
      <c r="E21" s="115"/>
      <c r="F21" s="50"/>
      <c r="G21" s="50"/>
      <c r="H21" s="50"/>
      <c r="I21" s="50"/>
      <c r="J21" s="44">
        <v>412.8075566512897</v>
      </c>
      <c r="K21" s="44">
        <v>433.88019365388436</v>
      </c>
      <c r="L21" s="44">
        <v>451.01861457667877</v>
      </c>
      <c r="M21" s="44">
        <v>476.84520809870901</v>
      </c>
      <c r="N21" s="44">
        <v>439.21864279654329</v>
      </c>
      <c r="O21" s="44">
        <v>380.78720638555149</v>
      </c>
      <c r="P21" s="44">
        <v>351.32566733269476</v>
      </c>
      <c r="Q21" s="44">
        <v>332.47457903365859</v>
      </c>
      <c r="R21" s="44">
        <v>304.82361660317832</v>
      </c>
      <c r="S21" s="44">
        <v>286.53433916524563</v>
      </c>
      <c r="T21" s="44">
        <v>263.24905383438551</v>
      </c>
      <c r="U21" s="44">
        <v>230.64020639579482</v>
      </c>
      <c r="V21" s="44">
        <v>213.49267087119873</v>
      </c>
      <c r="W21" s="44">
        <v>193.09969882708774</v>
      </c>
      <c r="X21" s="44">
        <v>186.90797206113072</v>
      </c>
    </row>
    <row r="22" spans="1:24" ht="15" customHeight="1" x14ac:dyDescent="0.2">
      <c r="A22" s="113"/>
      <c r="B22" s="113"/>
      <c r="C22" s="115" t="s">
        <v>109</v>
      </c>
      <c r="D22" s="115"/>
      <c r="E22" s="115"/>
      <c r="F22" s="50"/>
      <c r="G22" s="50"/>
      <c r="H22" s="50"/>
      <c r="I22" s="50"/>
      <c r="J22" s="44">
        <v>23.541190147577964</v>
      </c>
      <c r="K22" s="44">
        <v>30.176080743421359</v>
      </c>
      <c r="L22" s="44">
        <v>32.642256241244816</v>
      </c>
      <c r="M22" s="44">
        <v>35.434590077458914</v>
      </c>
      <c r="N22" s="44">
        <v>35.096835866548901</v>
      </c>
      <c r="O22" s="44">
        <v>33.262244064878075</v>
      </c>
      <c r="P22" s="44">
        <v>32.805917270020551</v>
      </c>
      <c r="Q22" s="44">
        <v>31.71360893590202</v>
      </c>
      <c r="R22" s="44">
        <v>30.830748174442107</v>
      </c>
      <c r="S22" s="44">
        <v>33.991788969232779</v>
      </c>
      <c r="T22" s="44">
        <v>43.425971901813774</v>
      </c>
      <c r="U22" s="44">
        <v>47.303019056295781</v>
      </c>
      <c r="V22" s="44">
        <v>56.407212749817091</v>
      </c>
      <c r="W22" s="44">
        <v>62.74989291479946</v>
      </c>
      <c r="X22" s="44">
        <v>62.795072700212202</v>
      </c>
    </row>
    <row r="23" spans="1:24" ht="15" customHeight="1" x14ac:dyDescent="0.2">
      <c r="A23" s="113"/>
      <c r="B23" s="113"/>
      <c r="C23" s="115" t="s">
        <v>108</v>
      </c>
      <c r="D23" s="115"/>
      <c r="E23" s="115"/>
      <c r="F23" s="50"/>
      <c r="G23" s="50"/>
      <c r="H23" s="50"/>
      <c r="I23" s="50"/>
      <c r="J23" s="44">
        <v>27.886219149564337</v>
      </c>
      <c r="K23" s="44">
        <v>27.928144124194677</v>
      </c>
      <c r="L23" s="44">
        <v>26.965655499151541</v>
      </c>
      <c r="M23" s="44">
        <v>26.399257087146168</v>
      </c>
      <c r="N23" s="44">
        <v>24.875238656472188</v>
      </c>
      <c r="O23" s="44">
        <v>34.09720107994508</v>
      </c>
      <c r="P23" s="44">
        <v>32.244200382786119</v>
      </c>
      <c r="Q23" s="44">
        <v>27.521657344173526</v>
      </c>
      <c r="R23" s="44">
        <v>22.599450228944455</v>
      </c>
      <c r="S23" s="44">
        <v>22.915383959593633</v>
      </c>
      <c r="T23" s="44">
        <v>24.03027867801913</v>
      </c>
      <c r="U23" s="44">
        <v>21.486122103574441</v>
      </c>
      <c r="V23" s="44">
        <v>19.51899957547014</v>
      </c>
      <c r="W23" s="44">
        <v>17.357840872537082</v>
      </c>
      <c r="X23" s="44">
        <v>16.008205458665206</v>
      </c>
    </row>
    <row r="24" spans="1:24" ht="30" customHeight="1" x14ac:dyDescent="0.2">
      <c r="A24" s="113"/>
      <c r="B24" s="113"/>
      <c r="C24" s="116" t="s">
        <v>160</v>
      </c>
      <c r="D24" s="116"/>
      <c r="E24" s="116"/>
      <c r="F24" s="50"/>
      <c r="G24" s="50"/>
      <c r="H24" s="50"/>
      <c r="I24" s="50"/>
      <c r="J24" s="44">
        <v>70.649548284844059</v>
      </c>
      <c r="K24" s="44">
        <v>72.37527177680775</v>
      </c>
      <c r="L24" s="44">
        <v>71.682214342347734</v>
      </c>
      <c r="M24" s="44">
        <v>73.103904212705856</v>
      </c>
      <c r="N24" s="44">
        <v>70.123282341749942</v>
      </c>
      <c r="O24" s="44">
        <v>69.996540868801958</v>
      </c>
      <c r="P24" s="44">
        <v>70.139114020803945</v>
      </c>
      <c r="Q24" s="44">
        <v>70.757456938926367</v>
      </c>
      <c r="R24" s="44">
        <v>72.943494166712753</v>
      </c>
      <c r="S24" s="44">
        <v>76.152960348109872</v>
      </c>
      <c r="T24" s="44">
        <v>80.981444516288107</v>
      </c>
      <c r="U24" s="44">
        <v>81.727584415933848</v>
      </c>
      <c r="V24" s="44">
        <v>83.421649389970582</v>
      </c>
      <c r="W24" s="44">
        <v>83.928783319109641</v>
      </c>
      <c r="X24" s="44">
        <v>84.561321748265584</v>
      </c>
    </row>
    <row r="25" spans="1:24" ht="15" customHeight="1" x14ac:dyDescent="0.2">
      <c r="A25" s="113"/>
      <c r="B25" s="113"/>
      <c r="C25" s="50" t="s">
        <v>24</v>
      </c>
      <c r="D25" s="50"/>
      <c r="E25" s="50"/>
      <c r="F25" s="44">
        <f>JSA!F$17</f>
        <v>202.5290937538806</v>
      </c>
      <c r="G25" s="44">
        <f>JSA!G$17</f>
        <v>369.61503273348029</v>
      </c>
      <c r="H25" s="44">
        <f>JSA!H$17</f>
        <v>348.55861595405554</v>
      </c>
      <c r="I25" s="44">
        <f>JSA!I$17</f>
        <v>337.33164983157138</v>
      </c>
      <c r="J25" s="44">
        <v>314.88367972344565</v>
      </c>
      <c r="K25" s="44">
        <v>284.5093545703013</v>
      </c>
      <c r="L25" s="44">
        <v>282.40022587306612</v>
      </c>
      <c r="M25" s="44">
        <v>284.3523439041083</v>
      </c>
      <c r="N25" s="44">
        <v>244.59925885995213</v>
      </c>
      <c r="O25" s="44">
        <v>274.93386755927389</v>
      </c>
      <c r="P25" s="44">
        <v>296.90586708504435</v>
      </c>
      <c r="Q25" s="44">
        <v>278.61963860307617</v>
      </c>
      <c r="R25" s="44">
        <v>345.76485002594728</v>
      </c>
      <c r="S25" s="44">
        <v>554.74853297171819</v>
      </c>
      <c r="T25" s="44">
        <v>511.94772891453636</v>
      </c>
      <c r="U25" s="44">
        <v>550.54636326473292</v>
      </c>
      <c r="V25" s="44">
        <v>566.22178981599234</v>
      </c>
      <c r="W25" s="44">
        <v>488.3100839557311</v>
      </c>
      <c r="X25" s="44">
        <v>347.33072787587469</v>
      </c>
    </row>
    <row r="26" spans="1:24" ht="15" customHeight="1" x14ac:dyDescent="0.2">
      <c r="A26" s="113"/>
      <c r="B26" s="113"/>
      <c r="C26" s="50" t="s">
        <v>25</v>
      </c>
      <c r="D26" s="50"/>
      <c r="E26" s="50"/>
      <c r="F26" s="44">
        <f>MA!F$17</f>
        <v>0</v>
      </c>
      <c r="G26" s="44">
        <f>MA!G$17</f>
        <v>0</v>
      </c>
      <c r="H26" s="44">
        <f>MA!H$17</f>
        <v>0</v>
      </c>
      <c r="I26" s="44">
        <f>MA!I$17</f>
        <v>0</v>
      </c>
      <c r="J26" s="44">
        <v>5.159298160178885</v>
      </c>
      <c r="K26" s="44">
        <v>5.5168786545267787</v>
      </c>
      <c r="L26" s="44">
        <v>5.2367228834390573</v>
      </c>
      <c r="M26" s="44">
        <v>11.038948122141013</v>
      </c>
      <c r="N26" s="44">
        <v>11.974784452858804</v>
      </c>
      <c r="O26" s="44">
        <v>13.659430837628079</v>
      </c>
      <c r="P26" s="44">
        <v>13.510428961002837</v>
      </c>
      <c r="Q26" s="44">
        <v>20.183008070947839</v>
      </c>
      <c r="R26" s="44">
        <v>23.150501541529572</v>
      </c>
      <c r="S26" s="44">
        <v>30.10503222404844</v>
      </c>
      <c r="T26" s="44">
        <v>28.748115071731746</v>
      </c>
      <c r="U26" s="44">
        <v>30.454013556678866</v>
      </c>
      <c r="V26" s="44">
        <v>30.604660299760436</v>
      </c>
      <c r="W26" s="44">
        <v>30.968689907728422</v>
      </c>
      <c r="X26" s="44">
        <v>32.902882188300886</v>
      </c>
    </row>
    <row r="27" spans="1:24" ht="15" customHeight="1" x14ac:dyDescent="0.2">
      <c r="A27" s="113"/>
      <c r="B27" s="113"/>
      <c r="C27" s="50" t="s">
        <v>107</v>
      </c>
      <c r="D27" s="50"/>
      <c r="E27" s="50"/>
      <c r="F27" s="50"/>
      <c r="G27" s="50"/>
      <c r="H27" s="50"/>
      <c r="I27" s="50"/>
      <c r="J27" s="44"/>
      <c r="K27" s="44"/>
      <c r="L27" s="44"/>
      <c r="M27" s="44"/>
      <c r="N27" s="44">
        <v>39.12696605572954</v>
      </c>
      <c r="O27" s="44">
        <v>41.44314009093344</v>
      </c>
      <c r="P27" s="44">
        <v>43.985593064514006</v>
      </c>
      <c r="Q27" s="44">
        <v>46.056225140520567</v>
      </c>
      <c r="R27" s="44">
        <v>47.706561183740703</v>
      </c>
      <c r="S27" s="44">
        <v>49.681448784764143</v>
      </c>
      <c r="T27" s="44">
        <v>52.412457186021214</v>
      </c>
      <c r="U27" s="44">
        <v>53.34795724496572</v>
      </c>
      <c r="V27" s="44">
        <v>54.281207893992139</v>
      </c>
      <c r="W27" s="44">
        <v>55.665162053461685</v>
      </c>
      <c r="X27" s="44">
        <v>56.242317616228725</v>
      </c>
    </row>
    <row r="28" spans="1:24" ht="15" customHeight="1" x14ac:dyDescent="0.2">
      <c r="A28" s="113"/>
      <c r="B28" s="113"/>
      <c r="C28" s="50" t="s">
        <v>27</v>
      </c>
      <c r="D28" s="50"/>
      <c r="E28" s="50"/>
      <c r="F28" s="50"/>
      <c r="G28" s="50"/>
      <c r="H28" s="50"/>
      <c r="I28" s="50"/>
      <c r="J28" s="44"/>
      <c r="K28" s="44"/>
      <c r="L28" s="44"/>
      <c r="M28" s="44">
        <v>244.01779912751684</v>
      </c>
      <c r="N28" s="44">
        <v>615.09390004246404</v>
      </c>
      <c r="O28" s="44">
        <v>659.12176183489134</v>
      </c>
      <c r="P28" s="44">
        <v>702.08435593991555</v>
      </c>
      <c r="Q28" s="44">
        <v>748.03967939164124</v>
      </c>
      <c r="R28" s="44">
        <v>777.17032045669021</v>
      </c>
      <c r="S28" s="44">
        <v>819.4921235359285</v>
      </c>
      <c r="T28" s="44">
        <v>826.61441967443091</v>
      </c>
      <c r="U28" s="44">
        <v>806.46707716306037</v>
      </c>
      <c r="V28" s="44">
        <v>750.06423640778905</v>
      </c>
      <c r="W28" s="44">
        <v>699.06347768179717</v>
      </c>
      <c r="X28" s="44">
        <v>646.10295780512251</v>
      </c>
    </row>
    <row r="29" spans="1:24" ht="30" customHeight="1" x14ac:dyDescent="0.2">
      <c r="A29" s="113"/>
      <c r="B29" s="113"/>
      <c r="C29" s="50" t="s">
        <v>123</v>
      </c>
      <c r="D29" s="50"/>
      <c r="E29" s="50"/>
      <c r="F29" s="50"/>
      <c r="G29" s="50"/>
      <c r="H29" s="50"/>
      <c r="I29" s="50"/>
      <c r="J29" s="44"/>
      <c r="K29" s="44"/>
      <c r="L29" s="44"/>
      <c r="M29" s="44">
        <v>0</v>
      </c>
      <c r="N29" s="44">
        <v>0</v>
      </c>
      <c r="O29" s="44">
        <v>0</v>
      </c>
      <c r="P29" s="44">
        <v>0</v>
      </c>
      <c r="Q29" s="44">
        <v>0</v>
      </c>
      <c r="R29" s="44">
        <v>0</v>
      </c>
      <c r="S29" s="44">
        <v>0</v>
      </c>
      <c r="T29" s="44">
        <v>0</v>
      </c>
      <c r="U29" s="44">
        <v>0</v>
      </c>
      <c r="V29" s="44">
        <v>0</v>
      </c>
      <c r="W29" s="44">
        <v>11.368230168914323</v>
      </c>
      <c r="X29" s="44">
        <v>208.58614135902354</v>
      </c>
    </row>
    <row r="30" spans="1:24" ht="15" customHeight="1" x14ac:dyDescent="0.2">
      <c r="A30" s="113"/>
      <c r="B30" s="112"/>
      <c r="C30" s="50" t="s">
        <v>28</v>
      </c>
      <c r="D30" s="50"/>
      <c r="E30" s="50"/>
      <c r="F30" s="44">
        <f>SDA!F$17</f>
        <v>81.65012349068742</v>
      </c>
      <c r="G30" s="44">
        <f>SDA!G$17</f>
        <v>90.596225719886505</v>
      </c>
      <c r="H30" s="44">
        <f>SDA!H$17</f>
        <v>87.416270996793315</v>
      </c>
      <c r="I30" s="44">
        <f>SDA!I$17</f>
        <v>88.096301840513249</v>
      </c>
      <c r="J30" s="44">
        <v>92.901902235104174</v>
      </c>
      <c r="K30" s="44">
        <v>95.455297324719297</v>
      </c>
      <c r="L30" s="44">
        <v>86.644906974083653</v>
      </c>
      <c r="M30" s="44">
        <v>84.729615664842726</v>
      </c>
      <c r="N30" s="44">
        <v>83.498347978656341</v>
      </c>
      <c r="O30" s="44">
        <v>81.75091052866668</v>
      </c>
      <c r="P30" s="44">
        <v>82.248971493834844</v>
      </c>
      <c r="Q30" s="44">
        <v>81.527765884878718</v>
      </c>
      <c r="R30" s="44">
        <v>80.808498929628925</v>
      </c>
      <c r="S30" s="44">
        <v>82.781893414571002</v>
      </c>
      <c r="T30" s="44">
        <v>81.468486926957553</v>
      </c>
      <c r="U30" s="44">
        <v>81.046143443441565</v>
      </c>
      <c r="V30" s="44">
        <v>81.927321562800117</v>
      </c>
      <c r="W30" s="44">
        <v>80.565938572204658</v>
      </c>
      <c r="X30" s="44">
        <v>73.347065604006531</v>
      </c>
    </row>
    <row r="31" spans="1:24" ht="15" customHeight="1" x14ac:dyDescent="0.2">
      <c r="A31" s="113"/>
      <c r="B31" s="113"/>
      <c r="C31" s="115" t="s">
        <v>12</v>
      </c>
      <c r="D31" s="115"/>
      <c r="E31" s="115"/>
      <c r="F31" s="50"/>
      <c r="G31" s="50"/>
      <c r="H31" s="50"/>
      <c r="I31" s="50"/>
      <c r="J31" s="44">
        <v>80.132007586099746</v>
      </c>
      <c r="K31" s="44">
        <v>82.428263965762881</v>
      </c>
      <c r="L31" s="44">
        <v>73.615098801083633</v>
      </c>
      <c r="M31" s="44">
        <v>70.905447026391798</v>
      </c>
      <c r="N31" s="44">
        <v>73.290601189753005</v>
      </c>
      <c r="O31" s="44">
        <v>71.198927838359396</v>
      </c>
      <c r="P31" s="44">
        <v>71.025649819129555</v>
      </c>
      <c r="Q31" s="44">
        <v>64.51194814966972</v>
      </c>
      <c r="R31" s="44">
        <v>65.769865175017415</v>
      </c>
      <c r="S31" s="44">
        <v>66.907321211781948</v>
      </c>
      <c r="T31" s="44">
        <v>66.607784198621843</v>
      </c>
      <c r="U31" s="44">
        <v>66.224707844123301</v>
      </c>
      <c r="V31" s="44">
        <v>67.94641198555054</v>
      </c>
      <c r="W31" s="44">
        <v>66.194707790669327</v>
      </c>
      <c r="X31" s="44">
        <v>61.173244982087702</v>
      </c>
    </row>
    <row r="32" spans="1:24" ht="15" customHeight="1" x14ac:dyDescent="0.2">
      <c r="A32" s="113"/>
      <c r="B32" s="113"/>
      <c r="C32" s="115" t="s">
        <v>13</v>
      </c>
      <c r="D32" s="115"/>
      <c r="E32" s="115"/>
      <c r="F32" s="50"/>
      <c r="G32" s="50"/>
      <c r="H32" s="50"/>
      <c r="I32" s="50"/>
      <c r="J32" s="44">
        <v>12.769894649004442</v>
      </c>
      <c r="K32" s="44">
        <v>13.027033358956414</v>
      </c>
      <c r="L32" s="44">
        <v>13.029808173000017</v>
      </c>
      <c r="M32" s="44">
        <v>13.824168638450915</v>
      </c>
      <c r="N32" s="44">
        <v>10.207746788903334</v>
      </c>
      <c r="O32" s="44">
        <v>10.551982690307284</v>
      </c>
      <c r="P32" s="44">
        <v>11.223321674705296</v>
      </c>
      <c r="Q32" s="44">
        <v>17.015817735208987</v>
      </c>
      <c r="R32" s="44">
        <v>15.038633754611508</v>
      </c>
      <c r="S32" s="44">
        <v>15.874572202789066</v>
      </c>
      <c r="T32" s="44">
        <v>14.860702728335699</v>
      </c>
      <c r="U32" s="44">
        <v>14.821435599318246</v>
      </c>
      <c r="V32" s="44">
        <v>13.980909577249578</v>
      </c>
      <c r="W32" s="44">
        <v>14.371230781535324</v>
      </c>
      <c r="X32" s="44">
        <v>12.173820621918836</v>
      </c>
    </row>
    <row r="33" spans="1:24" ht="15" customHeight="1" x14ac:dyDescent="0.2">
      <c r="A33" s="112"/>
      <c r="B33" s="112"/>
      <c r="C33" s="117" t="s">
        <v>29</v>
      </c>
      <c r="D33" s="117"/>
      <c r="E33" s="44"/>
      <c r="F33" s="44">
        <f>SP!F$17</f>
        <v>0</v>
      </c>
      <c r="G33" s="44">
        <f>SP!G$17</f>
        <v>0</v>
      </c>
      <c r="H33" s="44">
        <f>SP!H$17</f>
        <v>0</v>
      </c>
      <c r="I33" s="44">
        <f>SP!I$17</f>
        <v>3387.5960686170542</v>
      </c>
      <c r="J33" s="44">
        <v>3474.1250270480659</v>
      </c>
      <c r="K33" s="44">
        <v>3761.7095448629552</v>
      </c>
      <c r="L33" s="44">
        <v>3980.2486852966367</v>
      </c>
      <c r="M33" s="44">
        <v>4177.3834340486319</v>
      </c>
      <c r="N33" s="44">
        <v>4389.513649395125</v>
      </c>
      <c r="O33" s="44">
        <v>4627.3184655123277</v>
      </c>
      <c r="P33" s="44">
        <v>4828.0430858324698</v>
      </c>
      <c r="Q33" s="44">
        <v>5186.6201149676035</v>
      </c>
      <c r="R33" s="44">
        <v>5552.2097296868269</v>
      </c>
      <c r="S33" s="44">
        <v>6037.2486195200718</v>
      </c>
      <c r="T33" s="44">
        <v>6293.9122619857826</v>
      </c>
      <c r="U33" s="44">
        <v>6677.3455096704765</v>
      </c>
      <c r="V33" s="44">
        <v>7172.7545151957056</v>
      </c>
      <c r="W33" s="44">
        <v>7465.9022378132477</v>
      </c>
      <c r="X33" s="44">
        <v>7760.2785337538135</v>
      </c>
    </row>
    <row r="34" spans="1:24" ht="15" hidden="1" customHeight="1" x14ac:dyDescent="0.2">
      <c r="A34" s="112"/>
      <c r="B34" s="112"/>
      <c r="C34" s="118" t="s">
        <v>106</v>
      </c>
      <c r="D34" s="117"/>
      <c r="E34" s="44"/>
      <c r="F34" s="44"/>
      <c r="G34" s="44"/>
      <c r="H34" s="44"/>
      <c r="I34" s="44"/>
      <c r="J34" s="44"/>
      <c r="K34" s="44"/>
      <c r="L34" s="44"/>
      <c r="M34" s="44"/>
      <c r="N34" s="44"/>
      <c r="O34" s="44"/>
      <c r="P34" s="44"/>
      <c r="Q34" s="44"/>
      <c r="R34" s="44"/>
      <c r="S34" s="44"/>
      <c r="T34" s="44"/>
      <c r="U34" s="44"/>
      <c r="V34" s="44"/>
      <c r="W34" s="44"/>
      <c r="X34" s="44"/>
    </row>
    <row r="35" spans="1:24" ht="15" hidden="1" customHeight="1" x14ac:dyDescent="0.2">
      <c r="A35" s="112"/>
      <c r="B35" s="112"/>
      <c r="C35" s="118" t="s">
        <v>105</v>
      </c>
      <c r="D35" s="117"/>
      <c r="E35" s="44"/>
      <c r="F35" s="44"/>
      <c r="G35" s="44"/>
      <c r="H35" s="44"/>
      <c r="I35" s="44"/>
      <c r="J35" s="44"/>
      <c r="K35" s="44"/>
      <c r="L35" s="44"/>
      <c r="M35" s="44"/>
      <c r="N35" s="44"/>
      <c r="O35" s="44"/>
      <c r="P35" s="44"/>
      <c r="Q35" s="44"/>
      <c r="R35" s="44"/>
      <c r="S35" s="44"/>
      <c r="T35" s="44"/>
      <c r="U35" s="44"/>
      <c r="V35" s="44"/>
      <c r="W35" s="44"/>
      <c r="X35" s="44"/>
    </row>
    <row r="36" spans="1:24" ht="15" hidden="1" customHeight="1" x14ac:dyDescent="0.2">
      <c r="A36" s="112"/>
      <c r="B36" s="112"/>
      <c r="C36" s="118" t="s">
        <v>104</v>
      </c>
      <c r="D36" s="117"/>
      <c r="E36" s="44"/>
      <c r="F36" s="44"/>
      <c r="G36" s="44"/>
      <c r="H36" s="44"/>
      <c r="I36" s="44"/>
      <c r="J36" s="44"/>
      <c r="K36" s="44"/>
      <c r="L36" s="44"/>
      <c r="M36" s="44"/>
      <c r="N36" s="44"/>
      <c r="O36" s="44"/>
      <c r="P36" s="44"/>
      <c r="Q36" s="44"/>
      <c r="R36" s="44"/>
      <c r="S36" s="44"/>
      <c r="T36" s="44"/>
      <c r="U36" s="44"/>
      <c r="V36" s="44"/>
      <c r="W36" s="44"/>
      <c r="X36" s="44"/>
    </row>
    <row r="37" spans="1:24" ht="15" hidden="1" customHeight="1" x14ac:dyDescent="0.2">
      <c r="A37" s="112"/>
      <c r="B37" s="112"/>
      <c r="C37" s="118" t="s">
        <v>103</v>
      </c>
      <c r="D37" s="117"/>
      <c r="E37" s="44"/>
      <c r="F37" s="44"/>
      <c r="G37" s="44"/>
      <c r="H37" s="44"/>
      <c r="I37" s="44"/>
      <c r="J37" s="44"/>
      <c r="K37" s="44"/>
      <c r="L37" s="44"/>
      <c r="M37" s="44"/>
      <c r="N37" s="44"/>
      <c r="O37" s="44"/>
      <c r="P37" s="44"/>
      <c r="Q37" s="44"/>
      <c r="R37" s="44"/>
      <c r="S37" s="44"/>
      <c r="T37" s="44"/>
      <c r="U37" s="44"/>
      <c r="V37" s="44"/>
      <c r="W37" s="44"/>
      <c r="X37" s="44"/>
    </row>
    <row r="38" spans="1:24" ht="15" hidden="1" customHeight="1" x14ac:dyDescent="0.2">
      <c r="A38" s="112"/>
      <c r="B38" s="112"/>
      <c r="C38" s="118" t="s">
        <v>102</v>
      </c>
      <c r="D38" s="117"/>
      <c r="E38" s="44"/>
      <c r="F38" s="44"/>
      <c r="G38" s="44"/>
      <c r="H38" s="44"/>
      <c r="I38" s="44"/>
      <c r="J38" s="44"/>
      <c r="K38" s="44"/>
      <c r="L38" s="44"/>
      <c r="M38" s="44"/>
      <c r="N38" s="44"/>
      <c r="O38" s="44"/>
      <c r="P38" s="44"/>
      <c r="Q38" s="44"/>
      <c r="R38" s="44"/>
      <c r="S38" s="44"/>
      <c r="T38" s="44"/>
      <c r="U38" s="44"/>
      <c r="V38" s="44"/>
      <c r="W38" s="44"/>
      <c r="X38" s="44"/>
    </row>
    <row r="39" spans="1:24" ht="30" customHeight="1" x14ac:dyDescent="0.2">
      <c r="A39" s="112"/>
      <c r="B39" s="112"/>
      <c r="C39" s="117" t="s">
        <v>30</v>
      </c>
      <c r="D39" s="117"/>
      <c r="E39" s="117"/>
      <c r="F39" s="51"/>
      <c r="G39" s="51"/>
      <c r="H39" s="51"/>
      <c r="I39" s="51"/>
      <c r="J39" s="44"/>
      <c r="K39" s="44"/>
      <c r="L39" s="44"/>
      <c r="M39" s="44"/>
      <c r="N39" s="44">
        <v>113.8302195386341</v>
      </c>
      <c r="O39" s="44">
        <v>107.28155870184813</v>
      </c>
      <c r="P39" s="44">
        <v>111.10570609798808</v>
      </c>
      <c r="Q39" s="44">
        <v>147.43038277931896</v>
      </c>
      <c r="R39" s="44">
        <v>173.52470510740224</v>
      </c>
      <c r="S39" s="44">
        <v>158.71284312116381</v>
      </c>
      <c r="T39" s="44">
        <v>179.86028511523085</v>
      </c>
      <c r="U39" s="44">
        <v>186.93645561470706</v>
      </c>
      <c r="V39" s="44">
        <v>190.5772914754132</v>
      </c>
      <c r="W39" s="44">
        <v>188.87650920149918</v>
      </c>
      <c r="X39" s="44">
        <v>190.67749384817711</v>
      </c>
    </row>
    <row r="40" spans="1:24" ht="15" customHeight="1" x14ac:dyDescent="0.2">
      <c r="A40" s="112"/>
      <c r="B40" s="112"/>
      <c r="C40" s="117" t="s">
        <v>126</v>
      </c>
      <c r="D40" s="117"/>
      <c r="E40" s="117"/>
      <c r="F40" s="51"/>
      <c r="G40" s="51"/>
      <c r="H40" s="51"/>
      <c r="I40" s="51"/>
      <c r="J40" s="44"/>
      <c r="K40" s="44"/>
      <c r="L40" s="44"/>
      <c r="M40" s="44"/>
      <c r="N40" s="44"/>
      <c r="O40" s="44"/>
      <c r="P40" s="44"/>
      <c r="Q40" s="44"/>
      <c r="R40" s="44"/>
      <c r="S40" s="44"/>
      <c r="T40" s="44"/>
      <c r="U40" s="44"/>
      <c r="V40" s="44"/>
      <c r="W40" s="44">
        <v>0.10752822925971579</v>
      </c>
      <c r="X40" s="44">
        <v>1.0283485608571012</v>
      </c>
    </row>
    <row r="41" spans="1:24" ht="15" customHeight="1" x14ac:dyDescent="0.2">
      <c r="A41" s="116"/>
      <c r="B41" s="116"/>
      <c r="C41" s="117" t="s">
        <v>31</v>
      </c>
      <c r="D41" s="117"/>
      <c r="E41" s="117"/>
      <c r="F41" s="50"/>
      <c r="G41" s="50"/>
      <c r="H41" s="50"/>
      <c r="I41" s="50"/>
      <c r="J41" s="44">
        <v>162.89920679961534</v>
      </c>
      <c r="K41" s="44">
        <v>156.70290675570823</v>
      </c>
      <c r="L41" s="44">
        <v>159.19153283470854</v>
      </c>
      <c r="M41" s="44">
        <v>178.45826024865781</v>
      </c>
      <c r="N41" s="44">
        <v>229.2988569875057</v>
      </c>
      <c r="O41" s="44">
        <v>286.45176312323866</v>
      </c>
      <c r="P41" s="44">
        <v>186.93828060718249</v>
      </c>
      <c r="Q41" s="44">
        <v>191.44016827213977</v>
      </c>
      <c r="R41" s="44">
        <v>249.34621308085028</v>
      </c>
      <c r="S41" s="44">
        <v>252.11934850125419</v>
      </c>
      <c r="T41" s="44">
        <v>254.35710208702955</v>
      </c>
      <c r="U41" s="44">
        <v>198.10167830267514</v>
      </c>
      <c r="V41" s="44">
        <v>196.84364335433105</v>
      </c>
      <c r="W41" s="44">
        <v>196.28023781910809</v>
      </c>
      <c r="X41" s="44">
        <v>193.70918725743675</v>
      </c>
    </row>
    <row r="42" spans="1:24" ht="30" customHeight="1" x14ac:dyDescent="0.25">
      <c r="A42" s="116"/>
      <c r="B42" s="116"/>
      <c r="C42" s="42" t="s">
        <v>101</v>
      </c>
      <c r="D42" s="42"/>
      <c r="E42" s="42"/>
      <c r="F42" s="119">
        <f>SUM(F3:F41)-SUM(F9:F11,F19:F23)</f>
        <v>4088.8883708866069</v>
      </c>
      <c r="G42" s="119">
        <f>SUM(G3:G41)-SUM(G9:G11,G19:G23)</f>
        <v>4075.9660277759649</v>
      </c>
      <c r="H42" s="119">
        <f>SUM(H3:H41)-SUM(H9:H11,H19:H23)</f>
        <v>4079.6818591411275</v>
      </c>
      <c r="I42" s="119">
        <f>SUM(I3:I41)-SUM(I9:I11,I19:I23)</f>
        <v>7647.0218400876201</v>
      </c>
      <c r="J42" s="119">
        <f t="shared" ref="J42:Q42" si="0">SUM(J3:J41)-SUM(J9:J11,J19:J23,J31:J32)</f>
        <v>8136.6734608157994</v>
      </c>
      <c r="K42" s="119">
        <f t="shared" si="0"/>
        <v>8737.2118352841335</v>
      </c>
      <c r="L42" s="119">
        <f t="shared" si="0"/>
        <v>9123.1866222457593</v>
      </c>
      <c r="M42" s="119">
        <f t="shared" si="0"/>
        <v>9509.2992846193793</v>
      </c>
      <c r="N42" s="119">
        <f t="shared" si="0"/>
        <v>10092.772129571766</v>
      </c>
      <c r="O42" s="119">
        <f t="shared" si="0"/>
        <v>10520.064563432908</v>
      </c>
      <c r="P42" s="119">
        <f t="shared" si="0"/>
        <v>10833.542890807441</v>
      </c>
      <c r="Q42" s="119">
        <f t="shared" si="0"/>
        <v>11485.213948391834</v>
      </c>
      <c r="R42" s="119">
        <f t="shared" ref="R42:X42" si="1">SUM(R3:R41)-SUM(R9:R11,R19:R23,R31:R32,R15:R16)</f>
        <v>12250.492132821055</v>
      </c>
      <c r="S42" s="119">
        <f t="shared" si="1"/>
        <v>13480.39119587287</v>
      </c>
      <c r="T42" s="119">
        <f t="shared" si="1"/>
        <v>13922.606626907629</v>
      </c>
      <c r="U42" s="119">
        <f t="shared" si="1"/>
        <v>14433.544444947534</v>
      </c>
      <c r="V42" s="119">
        <f t="shared" si="1"/>
        <v>15097.171676198814</v>
      </c>
      <c r="W42" s="119">
        <f t="shared" si="1"/>
        <v>14813.46922969228</v>
      </c>
      <c r="X42" s="119">
        <f t="shared" si="1"/>
        <v>15221.071950726349</v>
      </c>
    </row>
    <row r="43" spans="1:24" ht="30" customHeight="1" thickBot="1" x14ac:dyDescent="0.25">
      <c r="A43" s="120"/>
      <c r="B43" s="120"/>
      <c r="C43" s="121" t="s">
        <v>100</v>
      </c>
      <c r="D43" s="121"/>
      <c r="E43" s="121"/>
      <c r="F43" s="122">
        <v>0.95561218286758176</v>
      </c>
      <c r="G43" s="122">
        <v>0.95422937801810592</v>
      </c>
      <c r="H43" s="122">
        <v>0.95406853375282796</v>
      </c>
      <c r="I43" s="122">
        <v>0.95044993811249245</v>
      </c>
      <c r="J43" s="122">
        <v>0.96069613855583968</v>
      </c>
      <c r="K43" s="122">
        <v>0.97159677113240894</v>
      </c>
      <c r="L43" s="122">
        <v>0.98220481010648597</v>
      </c>
      <c r="M43" s="122">
        <v>0.97935820551238328</v>
      </c>
      <c r="N43" s="122">
        <v>0.99378746609980761</v>
      </c>
      <c r="O43" s="122">
        <v>0.99336860909596669</v>
      </c>
      <c r="P43" s="122">
        <v>0.9928214544825601</v>
      </c>
      <c r="Q43" s="122">
        <v>0.99316975150247533</v>
      </c>
      <c r="R43" s="122">
        <v>0.98411840246718252</v>
      </c>
      <c r="S43" s="122">
        <v>0.99232783783635392</v>
      </c>
      <c r="T43" s="122">
        <v>0.99232674108982577</v>
      </c>
      <c r="U43" s="122">
        <v>0.99450740175570096</v>
      </c>
      <c r="V43" s="122">
        <v>0.99501625584630993</v>
      </c>
      <c r="W43" s="122">
        <v>0.99630543749232425</v>
      </c>
      <c r="X43" s="122">
        <v>0.99717993055949095</v>
      </c>
    </row>
    <row r="44" spans="1:24" ht="38.25" customHeight="1" thickTop="1" x14ac:dyDescent="0.2">
      <c r="A44" s="124" t="s">
        <v>180</v>
      </c>
      <c r="B44" s="124"/>
      <c r="C44" s="124"/>
      <c r="D44" s="124"/>
      <c r="E44" s="124"/>
      <c r="F44" s="125" t="s">
        <v>66</v>
      </c>
      <c r="G44" s="125" t="s">
        <v>67</v>
      </c>
      <c r="H44" s="125" t="s">
        <v>68</v>
      </c>
      <c r="I44" s="125" t="s">
        <v>69</v>
      </c>
      <c r="J44" s="125" t="s">
        <v>70</v>
      </c>
      <c r="K44" s="125" t="s">
        <v>53</v>
      </c>
      <c r="L44" s="125" t="s">
        <v>54</v>
      </c>
      <c r="M44" s="125" t="s">
        <v>55</v>
      </c>
      <c r="N44" s="125" t="s">
        <v>57</v>
      </c>
      <c r="O44" s="125" t="s">
        <v>58</v>
      </c>
      <c r="P44" s="125" t="s">
        <v>59</v>
      </c>
      <c r="Q44" s="125" t="s">
        <v>60</v>
      </c>
      <c r="R44" s="125" t="s">
        <v>61</v>
      </c>
      <c r="S44" s="125" t="s">
        <v>62</v>
      </c>
      <c r="T44" s="125" t="s">
        <v>63</v>
      </c>
      <c r="U44" s="125" t="s">
        <v>64</v>
      </c>
      <c r="V44" s="125" t="s">
        <v>65</v>
      </c>
      <c r="W44" s="125" t="s">
        <v>0</v>
      </c>
      <c r="X44" s="125" t="s">
        <v>56</v>
      </c>
    </row>
    <row r="45" spans="1:24" ht="15" x14ac:dyDescent="0.2">
      <c r="A45" s="112"/>
      <c r="B45" s="112"/>
      <c r="C45" s="51" t="s">
        <v>6</v>
      </c>
      <c r="D45" s="51"/>
      <c r="E45" s="51"/>
      <c r="F45" s="44">
        <v>356.33290341120573</v>
      </c>
      <c r="G45" s="44">
        <v>367.30451455325067</v>
      </c>
      <c r="H45" s="44">
        <v>391.7946913695119</v>
      </c>
      <c r="I45" s="44">
        <v>412.73272791720632</v>
      </c>
      <c r="J45" s="44">
        <v>430.66812105041299</v>
      </c>
      <c r="K45" s="44">
        <v>449.23742039728018</v>
      </c>
      <c r="L45" s="44">
        <v>462.04451796411837</v>
      </c>
      <c r="M45" s="44">
        <v>479.63576717469221</v>
      </c>
      <c r="N45" s="44">
        <v>489.72129003487868</v>
      </c>
      <c r="O45" s="44">
        <v>505.19611229276967</v>
      </c>
      <c r="P45" s="44">
        <v>522.92985478023274</v>
      </c>
      <c r="Q45" s="44">
        <v>545.69087776356287</v>
      </c>
      <c r="R45" s="44">
        <v>563.7388417105833</v>
      </c>
      <c r="S45" s="44">
        <v>586.64431965881465</v>
      </c>
      <c r="T45" s="44">
        <v>583.6478934278307</v>
      </c>
      <c r="U45" s="44">
        <v>586.5084792825163</v>
      </c>
      <c r="V45" s="44">
        <v>592.10391054138927</v>
      </c>
      <c r="W45" s="44">
        <v>562.67936026169059</v>
      </c>
      <c r="X45" s="44">
        <v>557.62799238155753</v>
      </c>
    </row>
    <row r="46" spans="1:24" ht="15" x14ac:dyDescent="0.2">
      <c r="A46" s="112"/>
      <c r="B46" s="112"/>
      <c r="C46" s="51" t="s">
        <v>115</v>
      </c>
      <c r="D46" s="51"/>
      <c r="E46" s="51"/>
      <c r="F46" s="44" t="s">
        <v>162</v>
      </c>
      <c r="G46" s="44" t="s">
        <v>162</v>
      </c>
      <c r="H46" s="44" t="s">
        <v>162</v>
      </c>
      <c r="I46" s="44">
        <v>138.42847171086069</v>
      </c>
      <c r="J46" s="44">
        <v>135.00766072142505</v>
      </c>
      <c r="K46" s="44">
        <v>148.54469133646424</v>
      </c>
      <c r="L46" s="44">
        <v>140.77839641349362</v>
      </c>
      <c r="M46" s="44">
        <v>126.93413580648148</v>
      </c>
      <c r="N46" s="44">
        <v>112.39471798046368</v>
      </c>
      <c r="O46" s="44">
        <v>104.24518914526283</v>
      </c>
      <c r="P46" s="44">
        <v>92.314734503461821</v>
      </c>
      <c r="Q46" s="44">
        <v>83.426324447507298</v>
      </c>
      <c r="R46" s="44">
        <v>74.433589058350762</v>
      </c>
      <c r="S46" s="44">
        <v>68.902548311120853</v>
      </c>
      <c r="T46" s="44">
        <v>63.395627517928979</v>
      </c>
      <c r="U46" s="44">
        <v>59.99984030970019</v>
      </c>
      <c r="V46" s="44">
        <v>58.779899278864839</v>
      </c>
      <c r="W46" s="44">
        <v>55.474603691760535</v>
      </c>
      <c r="X46" s="44">
        <v>53.423231123533732</v>
      </c>
    </row>
    <row r="47" spans="1:24" ht="15" x14ac:dyDescent="0.2">
      <c r="A47" s="113"/>
      <c r="B47" s="113"/>
      <c r="C47" s="50" t="s">
        <v>8</v>
      </c>
      <c r="D47" s="50"/>
      <c r="E47" s="50"/>
      <c r="F47" s="50" t="s">
        <v>162</v>
      </c>
      <c r="G47" s="50" t="s">
        <v>162</v>
      </c>
      <c r="H47" s="50" t="s">
        <v>162</v>
      </c>
      <c r="I47" s="50" t="s">
        <v>162</v>
      </c>
      <c r="J47" s="44" t="s">
        <v>162</v>
      </c>
      <c r="K47" s="44">
        <v>136.09693329779199</v>
      </c>
      <c r="L47" s="44">
        <v>140.05214004349298</v>
      </c>
      <c r="M47" s="44">
        <v>145.12645127607482</v>
      </c>
      <c r="N47" s="44">
        <v>145.80715921364134</v>
      </c>
      <c r="O47" s="44">
        <v>148.36818334631539</v>
      </c>
      <c r="P47" s="44">
        <v>148.72811286886224</v>
      </c>
      <c r="Q47" s="44">
        <v>156.92442172552865</v>
      </c>
      <c r="R47" s="44">
        <v>162.58888710270384</v>
      </c>
      <c r="S47" s="44">
        <v>174.83327001426528</v>
      </c>
      <c r="T47" s="44">
        <v>179.87308150867287</v>
      </c>
      <c r="U47" s="44">
        <v>194.81993825453179</v>
      </c>
      <c r="V47" s="44">
        <v>213.32389757556558</v>
      </c>
      <c r="W47" s="44">
        <v>226.46016304003203</v>
      </c>
      <c r="X47" s="44">
        <v>247.7148010865219</v>
      </c>
    </row>
    <row r="48" spans="1:24" ht="15" x14ac:dyDescent="0.2">
      <c r="A48" s="113"/>
      <c r="B48" s="113"/>
      <c r="C48" s="50" t="s">
        <v>122</v>
      </c>
      <c r="D48" s="50"/>
      <c r="E48" s="50"/>
      <c r="F48" s="50" t="s">
        <v>162</v>
      </c>
      <c r="G48" s="50" t="s">
        <v>162</v>
      </c>
      <c r="H48" s="50" t="s">
        <v>162</v>
      </c>
      <c r="I48" s="50" t="s">
        <v>162</v>
      </c>
      <c r="J48" s="44" t="s">
        <v>162</v>
      </c>
      <c r="K48" s="44" t="s">
        <v>162</v>
      </c>
      <c r="L48" s="44" t="s">
        <v>162</v>
      </c>
      <c r="M48" s="44" t="s">
        <v>162</v>
      </c>
      <c r="N48" s="44" t="s">
        <v>162</v>
      </c>
      <c r="O48" s="44" t="s">
        <v>162</v>
      </c>
      <c r="P48" s="44" t="s">
        <v>162</v>
      </c>
      <c r="Q48" s="44" t="s">
        <v>162</v>
      </c>
      <c r="R48" s="44" t="s">
        <v>162</v>
      </c>
      <c r="S48" s="44">
        <v>38.465323453287596</v>
      </c>
      <c r="T48" s="44">
        <v>53.619034586153589</v>
      </c>
      <c r="U48" s="44">
        <v>24.31174450542812</v>
      </c>
      <c r="V48" s="44">
        <v>20.291106182786681</v>
      </c>
      <c r="W48" s="44" t="s">
        <v>162</v>
      </c>
      <c r="X48" s="44" t="s">
        <v>162</v>
      </c>
    </row>
    <row r="49" spans="1:24" ht="15" x14ac:dyDescent="0.2">
      <c r="A49" s="112"/>
      <c r="B49" s="112"/>
      <c r="C49" s="51" t="s">
        <v>9</v>
      </c>
      <c r="D49" s="51"/>
      <c r="E49" s="51"/>
      <c r="F49" s="44">
        <v>331.14616410082641</v>
      </c>
      <c r="G49" s="44">
        <v>335.55455998957837</v>
      </c>
      <c r="H49" s="44">
        <v>335.253378049128</v>
      </c>
      <c r="I49" s="44">
        <v>347.23048723842294</v>
      </c>
      <c r="J49" s="44">
        <v>351.55680254741947</v>
      </c>
      <c r="K49" s="44">
        <v>366.36134554070929</v>
      </c>
      <c r="L49" s="44">
        <v>376.73283829483216</v>
      </c>
      <c r="M49" s="44">
        <v>412.87251493108238</v>
      </c>
      <c r="N49" s="44">
        <v>426.20429258481767</v>
      </c>
      <c r="O49" s="44">
        <v>438.74872053806172</v>
      </c>
      <c r="P49" s="44">
        <v>449.47533898466514</v>
      </c>
      <c r="Q49" s="44">
        <v>448.13438650086755</v>
      </c>
      <c r="R49" s="44">
        <v>462.67324777702555</v>
      </c>
      <c r="S49" s="44">
        <v>506.62482337670906</v>
      </c>
      <c r="T49" s="44">
        <v>509.58909959647633</v>
      </c>
      <c r="U49" s="44">
        <v>496.51706842343242</v>
      </c>
      <c r="V49" s="44">
        <v>485.3545635180165</v>
      </c>
      <c r="W49" s="44" t="s">
        <v>162</v>
      </c>
      <c r="X49" s="44" t="s">
        <v>162</v>
      </c>
    </row>
    <row r="50" spans="1:24" ht="24.75" customHeight="1" x14ac:dyDescent="0.2">
      <c r="A50" s="112"/>
      <c r="B50" s="112"/>
      <c r="C50" s="51" t="s">
        <v>10</v>
      </c>
      <c r="D50" s="51"/>
      <c r="E50" s="51"/>
      <c r="F50" s="44">
        <v>657.54293394138051</v>
      </c>
      <c r="G50" s="44">
        <v>700.63331337690556</v>
      </c>
      <c r="H50" s="44">
        <v>743.60043837868125</v>
      </c>
      <c r="I50" s="44">
        <v>791.17107866970946</v>
      </c>
      <c r="J50" s="44">
        <v>823.27976393093707</v>
      </c>
      <c r="K50" s="44">
        <v>881.55790652316932</v>
      </c>
      <c r="L50" s="44">
        <v>908.64157468440305</v>
      </c>
      <c r="M50" s="44">
        <v>950.62970570854657</v>
      </c>
      <c r="N50" s="44">
        <v>980.02267534724353</v>
      </c>
      <c r="O50" s="44">
        <v>1015.803249693967</v>
      </c>
      <c r="P50" s="44">
        <v>1050.7595198086065</v>
      </c>
      <c r="Q50" s="44">
        <v>1100.1709152880908</v>
      </c>
      <c r="R50" s="44">
        <v>1143.7967027164116</v>
      </c>
      <c r="S50" s="44">
        <v>1210.6730768957054</v>
      </c>
      <c r="T50" s="44">
        <v>1221.4764453250925</v>
      </c>
      <c r="U50" s="44">
        <v>1270.4917516012079</v>
      </c>
      <c r="V50" s="44">
        <v>1334.140079590941</v>
      </c>
      <c r="W50" s="44">
        <v>1342.8933980802969</v>
      </c>
      <c r="X50" s="44">
        <v>1309.4886965753865</v>
      </c>
    </row>
    <row r="51" spans="1:24" ht="15" x14ac:dyDescent="0.2">
      <c r="A51" s="112"/>
      <c r="B51" s="112"/>
      <c r="C51" s="114" t="s">
        <v>11</v>
      </c>
      <c r="D51" s="114"/>
      <c r="E51" s="114"/>
      <c r="F51" s="51" t="s">
        <v>162</v>
      </c>
      <c r="G51" s="51" t="s">
        <v>162</v>
      </c>
      <c r="H51" s="51" t="s">
        <v>162</v>
      </c>
      <c r="I51" s="51" t="s">
        <v>162</v>
      </c>
      <c r="J51" s="44" t="s">
        <v>162</v>
      </c>
      <c r="K51" s="44" t="s">
        <v>162</v>
      </c>
      <c r="L51" s="44">
        <v>101.31467635286464</v>
      </c>
      <c r="M51" s="44">
        <v>102.63400340376846</v>
      </c>
      <c r="N51" s="44">
        <v>106.08210439340178</v>
      </c>
      <c r="O51" s="44">
        <v>113.65967172277921</v>
      </c>
      <c r="P51" s="44">
        <v>116.27487182310011</v>
      </c>
      <c r="Q51" s="44">
        <v>120.58385445203369</v>
      </c>
      <c r="R51" s="44">
        <v>125.63380109821431</v>
      </c>
      <c r="S51" s="44">
        <v>132.78836493048738</v>
      </c>
      <c r="T51" s="44">
        <v>133.60823310407977</v>
      </c>
      <c r="U51" s="44">
        <v>142.93645978819782</v>
      </c>
      <c r="V51" s="44">
        <v>149.13302458178916</v>
      </c>
      <c r="W51" s="44">
        <v>153.25066382240868</v>
      </c>
      <c r="X51" s="44">
        <v>176.59895060520918</v>
      </c>
    </row>
    <row r="52" spans="1:24" ht="15" x14ac:dyDescent="0.2">
      <c r="A52" s="112"/>
      <c r="B52" s="112"/>
      <c r="C52" s="114" t="s">
        <v>12</v>
      </c>
      <c r="D52" s="114"/>
      <c r="E52" s="114"/>
      <c r="F52" s="51" t="s">
        <v>162</v>
      </c>
      <c r="G52" s="51" t="s">
        <v>162</v>
      </c>
      <c r="H52" s="51" t="s">
        <v>162</v>
      </c>
      <c r="I52" s="51" t="s">
        <v>162</v>
      </c>
      <c r="J52" s="44" t="s">
        <v>162</v>
      </c>
      <c r="K52" s="44" t="s">
        <v>162</v>
      </c>
      <c r="L52" s="44">
        <v>517.58858458865677</v>
      </c>
      <c r="M52" s="44">
        <v>535.26225962269382</v>
      </c>
      <c r="N52" s="44">
        <v>543.84831358806798</v>
      </c>
      <c r="O52" s="44">
        <v>554.15141496257854</v>
      </c>
      <c r="P52" s="44">
        <v>567.76704842731147</v>
      </c>
      <c r="Q52" s="44">
        <v>588.70733491661053</v>
      </c>
      <c r="R52" s="44">
        <v>607.4251027003462</v>
      </c>
      <c r="S52" s="44">
        <v>637.41546153663091</v>
      </c>
      <c r="T52" s="44">
        <v>636.9887375078481</v>
      </c>
      <c r="U52" s="44">
        <v>669.09738561798213</v>
      </c>
      <c r="V52" s="44">
        <v>707.31114372787783</v>
      </c>
      <c r="W52" s="44">
        <v>706.84873552597185</v>
      </c>
      <c r="X52" s="44">
        <v>635.62132558991789</v>
      </c>
    </row>
    <row r="53" spans="1:24" ht="15" x14ac:dyDescent="0.2">
      <c r="A53" s="112"/>
      <c r="B53" s="112"/>
      <c r="C53" s="114" t="s">
        <v>13</v>
      </c>
      <c r="D53" s="114"/>
      <c r="E53" s="114"/>
      <c r="F53" s="51" t="s">
        <v>162</v>
      </c>
      <c r="G53" s="51" t="s">
        <v>162</v>
      </c>
      <c r="H53" s="51" t="s">
        <v>162</v>
      </c>
      <c r="I53" s="51" t="s">
        <v>162</v>
      </c>
      <c r="J53" s="44" t="s">
        <v>162</v>
      </c>
      <c r="K53" s="44" t="s">
        <v>162</v>
      </c>
      <c r="L53" s="44">
        <v>289.73831374288142</v>
      </c>
      <c r="M53" s="44">
        <v>312.73344268208444</v>
      </c>
      <c r="N53" s="44">
        <v>330.09225736577366</v>
      </c>
      <c r="O53" s="44">
        <v>347.99216300860934</v>
      </c>
      <c r="P53" s="44">
        <v>366.71759955819499</v>
      </c>
      <c r="Q53" s="44">
        <v>390.8797259194464</v>
      </c>
      <c r="R53" s="44">
        <v>410.73779891785125</v>
      </c>
      <c r="S53" s="44">
        <v>440.46925042858709</v>
      </c>
      <c r="T53" s="44">
        <v>450.87947471316471</v>
      </c>
      <c r="U53" s="44">
        <v>458.45790619502787</v>
      </c>
      <c r="V53" s="44">
        <v>477.69591128127433</v>
      </c>
      <c r="W53" s="44">
        <v>482.79399873191642</v>
      </c>
      <c r="X53" s="44">
        <v>497.26842038025967</v>
      </c>
    </row>
    <row r="54" spans="1:24" ht="15" x14ac:dyDescent="0.2">
      <c r="A54" s="112"/>
      <c r="B54" s="112"/>
      <c r="C54" s="51" t="s">
        <v>14</v>
      </c>
      <c r="D54" s="114"/>
      <c r="E54" s="114"/>
      <c r="F54" s="51" t="s">
        <v>162</v>
      </c>
      <c r="G54" s="51" t="s">
        <v>162</v>
      </c>
      <c r="H54" s="51" t="s">
        <v>162</v>
      </c>
      <c r="I54" s="51" t="s">
        <v>162</v>
      </c>
      <c r="J54" s="44" t="s">
        <v>162</v>
      </c>
      <c r="K54" s="44" t="s">
        <v>162</v>
      </c>
      <c r="L54" s="44">
        <v>1.0304411080680587</v>
      </c>
      <c r="M54" s="44">
        <v>1.6096522218332232</v>
      </c>
      <c r="N54" s="44">
        <v>1.6473149260241604</v>
      </c>
      <c r="O54" s="44">
        <v>1.7950848878018952</v>
      </c>
      <c r="P54" s="44">
        <v>1.7650372892656441</v>
      </c>
      <c r="Q54" s="44">
        <v>1.9684403470213994</v>
      </c>
      <c r="R54" s="44">
        <v>1.875458993455202</v>
      </c>
      <c r="S54" s="44">
        <v>2.2387612494637614</v>
      </c>
      <c r="T54" s="44">
        <v>2.1152433664786412</v>
      </c>
      <c r="U54" s="44">
        <v>2.1848144039369495</v>
      </c>
      <c r="V54" s="44">
        <v>4.4136594469855321</v>
      </c>
      <c r="W54" s="44">
        <v>12.336556141382596</v>
      </c>
      <c r="X54" s="44">
        <v>13.2246673</v>
      </c>
    </row>
    <row r="55" spans="1:24" ht="30" customHeight="1" x14ac:dyDescent="0.2">
      <c r="A55" s="112"/>
      <c r="B55" s="112"/>
      <c r="C55" s="51" t="s">
        <v>114</v>
      </c>
      <c r="D55" s="51"/>
      <c r="E55" s="51"/>
      <c r="F55" s="51" t="s">
        <v>162</v>
      </c>
      <c r="G55" s="51" t="s">
        <v>162</v>
      </c>
      <c r="H55" s="51" t="s">
        <v>162</v>
      </c>
      <c r="I55" s="51" t="s">
        <v>162</v>
      </c>
      <c r="J55" s="44" t="s">
        <v>162</v>
      </c>
      <c r="K55" s="44" t="s">
        <v>162</v>
      </c>
      <c r="L55" s="44" t="s">
        <v>162</v>
      </c>
      <c r="M55" s="44" t="s">
        <v>162</v>
      </c>
      <c r="N55" s="44" t="s">
        <v>162</v>
      </c>
      <c r="O55" s="44" t="s">
        <v>162</v>
      </c>
      <c r="P55" s="44" t="s">
        <v>162</v>
      </c>
      <c r="Q55" s="44" t="s">
        <v>162</v>
      </c>
      <c r="R55" s="44">
        <v>13.7563223500182</v>
      </c>
      <c r="S55" s="44">
        <v>131.89203626532247</v>
      </c>
      <c r="T55" s="44">
        <v>218.97494533606124</v>
      </c>
      <c r="U55" s="44">
        <v>341.8382643586541</v>
      </c>
      <c r="V55" s="44">
        <v>634.3180995564727</v>
      </c>
      <c r="W55" s="44">
        <v>929.67202800715177</v>
      </c>
      <c r="X55" s="44">
        <v>1153.9352243269936</v>
      </c>
    </row>
    <row r="56" spans="1:24" ht="15" x14ac:dyDescent="0.2">
      <c r="A56" s="112"/>
      <c r="B56" s="112"/>
      <c r="C56" s="112" t="s">
        <v>16</v>
      </c>
      <c r="D56" s="112"/>
      <c r="E56" s="112"/>
      <c r="F56" s="44">
        <v>1360.0198202389545</v>
      </c>
      <c r="G56" s="44">
        <v>1317.8802676046143</v>
      </c>
      <c r="H56" s="44">
        <v>1296.000281360424</v>
      </c>
      <c r="I56" s="44">
        <v>1304.4302049748999</v>
      </c>
      <c r="J56" s="44">
        <v>1282.3133266569255</v>
      </c>
      <c r="K56" s="44">
        <v>1315.0755812693494</v>
      </c>
      <c r="L56" s="44">
        <v>1367.4003208832794</v>
      </c>
      <c r="M56" s="44">
        <v>1299.5995024053113</v>
      </c>
      <c r="N56" s="44">
        <v>1328.514759393109</v>
      </c>
      <c r="O56" s="44">
        <v>1354.3462863222253</v>
      </c>
      <c r="P56" s="44">
        <v>1423.7639650442898</v>
      </c>
      <c r="Q56" s="44">
        <v>1470.1174482591091</v>
      </c>
      <c r="R56" s="44">
        <v>1574.836443647032</v>
      </c>
      <c r="S56" s="44">
        <v>1792.9118637458614</v>
      </c>
      <c r="T56" s="44">
        <v>1875.4122931058473</v>
      </c>
      <c r="U56" s="44">
        <v>1965.0274233903617</v>
      </c>
      <c r="V56" s="44">
        <v>2058.7495456154152</v>
      </c>
      <c r="W56" s="44">
        <v>2024.6673006712222</v>
      </c>
      <c r="X56" s="44">
        <v>2012.8036540500002</v>
      </c>
    </row>
    <row r="57" spans="1:24" ht="15" x14ac:dyDescent="0.2">
      <c r="A57" s="112"/>
      <c r="B57" s="112"/>
      <c r="C57" s="114" t="s">
        <v>113</v>
      </c>
      <c r="D57" s="112"/>
      <c r="E57" s="112"/>
      <c r="F57" s="44" t="s">
        <v>162</v>
      </c>
      <c r="G57" s="44" t="s">
        <v>162</v>
      </c>
      <c r="H57" s="44" t="s">
        <v>162</v>
      </c>
      <c r="I57" s="44" t="s">
        <v>162</v>
      </c>
      <c r="J57" s="44" t="s">
        <v>162</v>
      </c>
      <c r="K57" s="44" t="s">
        <v>162</v>
      </c>
      <c r="L57" s="44" t="s">
        <v>162</v>
      </c>
      <c r="M57" s="44" t="s">
        <v>162</v>
      </c>
      <c r="N57" s="44" t="s">
        <v>162</v>
      </c>
      <c r="O57" s="44" t="s">
        <v>162</v>
      </c>
      <c r="P57" s="44" t="s">
        <v>162</v>
      </c>
      <c r="Q57" s="44" t="s">
        <v>162</v>
      </c>
      <c r="R57" s="44">
        <v>1015.2244124802528</v>
      </c>
      <c r="S57" s="44">
        <v>1227.4681937169319</v>
      </c>
      <c r="T57" s="44">
        <v>1306.5273872114058</v>
      </c>
      <c r="U57" s="44">
        <v>1378.0478531214837</v>
      </c>
      <c r="V57" s="44">
        <v>1457.5311703644679</v>
      </c>
      <c r="W57" s="44">
        <v>1432.7988408229066</v>
      </c>
      <c r="X57" s="44">
        <v>1426.92115018</v>
      </c>
    </row>
    <row r="58" spans="1:24" ht="15" x14ac:dyDescent="0.2">
      <c r="A58" s="112"/>
      <c r="B58" s="112"/>
      <c r="C58" s="114" t="s">
        <v>112</v>
      </c>
      <c r="D58" s="112"/>
      <c r="E58" s="112"/>
      <c r="F58" s="44" t="s">
        <v>162</v>
      </c>
      <c r="G58" s="44" t="s">
        <v>162</v>
      </c>
      <c r="H58" s="44" t="s">
        <v>162</v>
      </c>
      <c r="I58" s="44" t="s">
        <v>162</v>
      </c>
      <c r="J58" s="44" t="s">
        <v>162</v>
      </c>
      <c r="K58" s="44" t="s">
        <v>162</v>
      </c>
      <c r="L58" s="44" t="s">
        <v>162</v>
      </c>
      <c r="M58" s="44" t="s">
        <v>162</v>
      </c>
      <c r="N58" s="44" t="s">
        <v>162</v>
      </c>
      <c r="O58" s="44" t="s">
        <v>162</v>
      </c>
      <c r="P58" s="44" t="s">
        <v>162</v>
      </c>
      <c r="Q58" s="44" t="s">
        <v>162</v>
      </c>
      <c r="R58" s="44">
        <v>559.61203002708191</v>
      </c>
      <c r="S58" s="44">
        <v>565.44367002892943</v>
      </c>
      <c r="T58" s="44">
        <v>568.88490589444154</v>
      </c>
      <c r="U58" s="44">
        <v>586.97957026887764</v>
      </c>
      <c r="V58" s="44">
        <v>601.21837525094691</v>
      </c>
      <c r="W58" s="44">
        <v>591.86845882424507</v>
      </c>
      <c r="X58" s="44">
        <v>585.88250487999994</v>
      </c>
    </row>
    <row r="59" spans="1:24" ht="15" x14ac:dyDescent="0.2">
      <c r="A59" s="112"/>
      <c r="B59" s="112"/>
      <c r="C59" s="112" t="s">
        <v>17</v>
      </c>
      <c r="D59" s="112"/>
      <c r="E59" s="112"/>
      <c r="F59" s="44">
        <v>1012.493832981104</v>
      </c>
      <c r="G59" s="44">
        <v>967.30408684802978</v>
      </c>
      <c r="H59" s="44">
        <v>939.12402332149793</v>
      </c>
      <c r="I59" s="44">
        <v>883.87765826378268</v>
      </c>
      <c r="J59" s="44">
        <v>858.4201669235382</v>
      </c>
      <c r="K59" s="44">
        <v>855.23943020082788</v>
      </c>
      <c r="L59" s="44">
        <v>845.50393919808812</v>
      </c>
      <c r="M59" s="44">
        <v>825.64389062392274</v>
      </c>
      <c r="N59" s="44">
        <v>791.54893552373017</v>
      </c>
      <c r="O59" s="44">
        <v>770.83836669311484</v>
      </c>
      <c r="P59" s="44">
        <v>742.42740387185381</v>
      </c>
      <c r="Q59" s="44">
        <v>731.79852856457615</v>
      </c>
      <c r="R59" s="44">
        <v>701.44845959517727</v>
      </c>
      <c r="S59" s="44">
        <v>641.19089530636029</v>
      </c>
      <c r="T59" s="44">
        <v>565.61951614599639</v>
      </c>
      <c r="U59" s="44">
        <v>492.01953471258417</v>
      </c>
      <c r="V59" s="44">
        <v>317.97168728469268</v>
      </c>
      <c r="W59" s="44">
        <v>126.8045461761449</v>
      </c>
      <c r="X59" s="44">
        <v>30.718274695585567</v>
      </c>
    </row>
    <row r="60" spans="1:24" ht="30.75" customHeight="1" x14ac:dyDescent="0.2">
      <c r="A60" s="113"/>
      <c r="B60" s="112"/>
      <c r="C60" s="50" t="s">
        <v>18</v>
      </c>
      <c r="D60" s="50"/>
      <c r="E60" s="50"/>
      <c r="F60" s="44">
        <v>1943.6500510358933</v>
      </c>
      <c r="G60" s="44">
        <v>1597.2848958747936</v>
      </c>
      <c r="H60" s="44">
        <v>1537.7927322491598</v>
      </c>
      <c r="I60" s="44">
        <v>1582.5865289842495</v>
      </c>
      <c r="J60" s="44">
        <v>1710.140553391816</v>
      </c>
      <c r="K60" s="44">
        <v>1828.756833132994</v>
      </c>
      <c r="L60" s="44">
        <v>1821.6407598083788</v>
      </c>
      <c r="M60" s="44">
        <v>1593.9426344437813</v>
      </c>
      <c r="N60" s="44">
        <v>1177.949512744111</v>
      </c>
      <c r="O60" s="44">
        <v>1043.3407949973866</v>
      </c>
      <c r="P60" s="44">
        <v>977.35991914951774</v>
      </c>
      <c r="Q60" s="44">
        <v>969.79052341513773</v>
      </c>
      <c r="R60" s="44">
        <v>917.1304618857838</v>
      </c>
      <c r="S60" s="44">
        <v>866.39271068520816</v>
      </c>
      <c r="T60" s="44">
        <v>793.50296315121955</v>
      </c>
      <c r="U60" s="44">
        <v>691.73711704926711</v>
      </c>
      <c r="V60" s="44">
        <v>520.77967721458299</v>
      </c>
      <c r="W60" s="44">
        <v>364.1326758934124</v>
      </c>
      <c r="X60" s="44">
        <v>303.63148130075541</v>
      </c>
    </row>
    <row r="61" spans="1:24" ht="15" x14ac:dyDescent="0.2">
      <c r="A61" s="113"/>
      <c r="B61" s="113"/>
      <c r="C61" s="115" t="s">
        <v>52</v>
      </c>
      <c r="D61" s="115"/>
      <c r="E61" s="115"/>
      <c r="F61" s="44">
        <v>546.09485639847185</v>
      </c>
      <c r="G61" s="44">
        <v>537.31391680171305</v>
      </c>
      <c r="H61" s="44">
        <v>510.85786503003408</v>
      </c>
      <c r="I61" s="44">
        <v>533.2451324885302</v>
      </c>
      <c r="J61" s="44">
        <v>548.12463095379644</v>
      </c>
      <c r="K61" s="44">
        <v>597.79391360170507</v>
      </c>
      <c r="L61" s="44">
        <v>595.50903065425541</v>
      </c>
      <c r="M61" s="44">
        <v>321.67750327058434</v>
      </c>
      <c r="N61" s="44" t="s">
        <v>162</v>
      </c>
      <c r="O61" s="44" t="s">
        <v>162</v>
      </c>
      <c r="P61" s="44" t="s">
        <v>162</v>
      </c>
      <c r="Q61" s="44" t="s">
        <v>162</v>
      </c>
      <c r="R61" s="44" t="s">
        <v>162</v>
      </c>
      <c r="S61" s="44" t="s">
        <v>162</v>
      </c>
      <c r="T61" s="44" t="s">
        <v>162</v>
      </c>
      <c r="U61" s="44" t="s">
        <v>162</v>
      </c>
      <c r="V61" s="44" t="s">
        <v>162</v>
      </c>
      <c r="W61" s="44" t="s">
        <v>162</v>
      </c>
      <c r="X61" s="44" t="s">
        <v>162</v>
      </c>
    </row>
    <row r="62" spans="1:24" ht="15" x14ac:dyDescent="0.2">
      <c r="A62" s="113"/>
      <c r="B62" s="113"/>
      <c r="C62" s="115" t="s">
        <v>111</v>
      </c>
      <c r="D62" s="115"/>
      <c r="E62" s="115"/>
      <c r="F62" s="50" t="s">
        <v>162</v>
      </c>
      <c r="G62" s="50" t="s">
        <v>162</v>
      </c>
      <c r="H62" s="50" t="s">
        <v>162</v>
      </c>
      <c r="I62" s="50" t="s">
        <v>162</v>
      </c>
      <c r="J62" s="44">
        <v>515.68084909230322</v>
      </c>
      <c r="K62" s="44">
        <v>556.22463439371438</v>
      </c>
      <c r="L62" s="44">
        <v>543.78303292982935</v>
      </c>
      <c r="M62" s="44">
        <v>566.79470701382729</v>
      </c>
      <c r="N62" s="44">
        <v>544.18004522841682</v>
      </c>
      <c r="O62" s="44">
        <v>489.83652346491556</v>
      </c>
      <c r="P62" s="44">
        <v>476.66992148860174</v>
      </c>
      <c r="Q62" s="44">
        <v>512.15380419377129</v>
      </c>
      <c r="R62" s="44">
        <v>508.82945403582829</v>
      </c>
      <c r="S62" s="44">
        <v>484.83720341434679</v>
      </c>
      <c r="T62" s="44">
        <v>435.99136858181174</v>
      </c>
      <c r="U62" s="44">
        <v>373.72784141942685</v>
      </c>
      <c r="V62" s="44">
        <v>218.28462161463796</v>
      </c>
      <c r="W62" s="44">
        <v>84.348940427542829</v>
      </c>
      <c r="X62" s="44">
        <v>35.263118578547214</v>
      </c>
    </row>
    <row r="63" spans="1:24" ht="15" x14ac:dyDescent="0.2">
      <c r="A63" s="113"/>
      <c r="B63" s="113"/>
      <c r="C63" s="115" t="s">
        <v>110</v>
      </c>
      <c r="D63" s="115"/>
      <c r="E63" s="115"/>
      <c r="F63" s="50" t="s">
        <v>162</v>
      </c>
      <c r="G63" s="50" t="s">
        <v>162</v>
      </c>
      <c r="H63" s="50" t="s">
        <v>162</v>
      </c>
      <c r="I63" s="50" t="s">
        <v>162</v>
      </c>
      <c r="J63" s="44">
        <v>574.73482606115272</v>
      </c>
      <c r="K63" s="44">
        <v>595.050507292411</v>
      </c>
      <c r="L63" s="44">
        <v>602.69482247419444</v>
      </c>
      <c r="M63" s="44">
        <v>624.49094303717038</v>
      </c>
      <c r="N63" s="44">
        <v>557.62929018957016</v>
      </c>
      <c r="O63" s="44">
        <v>470.30887000844632</v>
      </c>
      <c r="P63" s="44">
        <v>422.46752548578638</v>
      </c>
      <c r="Q63" s="44">
        <v>388.43183900982672</v>
      </c>
      <c r="R63" s="44">
        <v>347.40673975311455</v>
      </c>
      <c r="S63" s="44">
        <v>318.33296582030567</v>
      </c>
      <c r="T63" s="44">
        <v>284.58747939324752</v>
      </c>
      <c r="U63" s="44">
        <v>244.95169082719352</v>
      </c>
      <c r="V63" s="44">
        <v>223.13843738219541</v>
      </c>
      <c r="W63" s="44">
        <v>197.74774989897045</v>
      </c>
      <c r="X63" s="44">
        <v>188.77705178174202</v>
      </c>
    </row>
    <row r="64" spans="1:24" ht="15" x14ac:dyDescent="0.2">
      <c r="A64" s="113"/>
      <c r="B64" s="113"/>
      <c r="C64" s="115" t="s">
        <v>109</v>
      </c>
      <c r="D64" s="115"/>
      <c r="E64" s="115"/>
      <c r="F64" s="50" t="s">
        <v>162</v>
      </c>
      <c r="G64" s="50" t="s">
        <v>162</v>
      </c>
      <c r="H64" s="50" t="s">
        <v>162</v>
      </c>
      <c r="I64" s="50" t="s">
        <v>162</v>
      </c>
      <c r="J64" s="44">
        <v>32.775421880587984</v>
      </c>
      <c r="K64" s="44">
        <v>41.385369549258009</v>
      </c>
      <c r="L64" s="44">
        <v>43.619749151461022</v>
      </c>
      <c r="M64" s="44">
        <v>46.406213584151537</v>
      </c>
      <c r="N64" s="44">
        <v>44.558727169578006</v>
      </c>
      <c r="O64" s="44">
        <v>41.082074601683708</v>
      </c>
      <c r="P64" s="44">
        <v>39.448967095343313</v>
      </c>
      <c r="Q64" s="44">
        <v>37.051179901979225</v>
      </c>
      <c r="R64" s="44">
        <v>35.137729244173471</v>
      </c>
      <c r="S64" s="44">
        <v>37.764084499043136</v>
      </c>
      <c r="T64" s="44">
        <v>46.94599165212616</v>
      </c>
      <c r="U64" s="44">
        <v>50.238224636282965</v>
      </c>
      <c r="V64" s="44">
        <v>58.955734914538638</v>
      </c>
      <c r="W64" s="44">
        <v>64.260328761125308</v>
      </c>
      <c r="X64" s="44">
        <v>63.423023427214325</v>
      </c>
    </row>
    <row r="65" spans="1:24" ht="15" x14ac:dyDescent="0.2">
      <c r="A65" s="113"/>
      <c r="B65" s="113"/>
      <c r="C65" s="115" t="s">
        <v>108</v>
      </c>
      <c r="D65" s="115"/>
      <c r="E65" s="115"/>
      <c r="F65" s="50" t="s">
        <v>162</v>
      </c>
      <c r="G65" s="50" t="s">
        <v>162</v>
      </c>
      <c r="H65" s="50" t="s">
        <v>162</v>
      </c>
      <c r="I65" s="50" t="s">
        <v>162</v>
      </c>
      <c r="J65" s="44">
        <v>38.824825403975495</v>
      </c>
      <c r="K65" s="44">
        <v>38.302408295905465</v>
      </c>
      <c r="L65" s="44">
        <v>36.034124598638648</v>
      </c>
      <c r="M65" s="44">
        <v>34.573267538047524</v>
      </c>
      <c r="N65" s="44">
        <v>31.581450156545841</v>
      </c>
      <c r="O65" s="44">
        <v>42.113326922341216</v>
      </c>
      <c r="P65" s="44">
        <v>38.77350507978614</v>
      </c>
      <c r="Q65" s="44">
        <v>32.15370030956074</v>
      </c>
      <c r="R65" s="44">
        <v>25.756538852667457</v>
      </c>
      <c r="S65" s="44">
        <v>25.458456951512545</v>
      </c>
      <c r="T65" s="44">
        <v>25.978123524034078</v>
      </c>
      <c r="U65" s="44">
        <v>22.819360166363669</v>
      </c>
      <c r="V65" s="44">
        <v>20.400883303210922</v>
      </c>
      <c r="W65" s="44">
        <v>17.775656805773782</v>
      </c>
      <c r="X65" s="44">
        <v>16.168287513251858</v>
      </c>
    </row>
    <row r="66" spans="1:24" ht="29.25" customHeight="1" x14ac:dyDescent="0.2">
      <c r="A66" s="113"/>
      <c r="B66" s="113"/>
      <c r="C66" s="116" t="s">
        <v>23</v>
      </c>
      <c r="D66" s="116"/>
      <c r="E66" s="116"/>
      <c r="F66" s="50" t="s">
        <v>162</v>
      </c>
      <c r="G66" s="50" t="s">
        <v>162</v>
      </c>
      <c r="H66" s="50" t="s">
        <v>162</v>
      </c>
      <c r="I66" s="50" t="s">
        <v>162</v>
      </c>
      <c r="J66" s="44">
        <v>98.362433513030027</v>
      </c>
      <c r="K66" s="44">
        <v>99.259986549584241</v>
      </c>
      <c r="L66" s="44">
        <v>95.78872811750314</v>
      </c>
      <c r="M66" s="44">
        <v>95.739089553860723</v>
      </c>
      <c r="N66" s="44">
        <v>89.028088400396527</v>
      </c>
      <c r="O66" s="44">
        <v>86.452468697633719</v>
      </c>
      <c r="P66" s="44">
        <v>84.3419672838032</v>
      </c>
      <c r="Q66" s="44">
        <v>82.666317534199692</v>
      </c>
      <c r="R66" s="44">
        <v>83.133524157503814</v>
      </c>
      <c r="S66" s="44">
        <v>84.604162259342615</v>
      </c>
      <c r="T66" s="44">
        <v>87.545633447987186</v>
      </c>
      <c r="U66" s="44">
        <v>86.798873027154002</v>
      </c>
      <c r="V66" s="44">
        <v>87.190705014663877</v>
      </c>
      <c r="W66" s="44">
        <v>85.949010557358847</v>
      </c>
      <c r="X66" s="44">
        <v>85.406934965748235</v>
      </c>
    </row>
    <row r="67" spans="1:24" ht="15" x14ac:dyDescent="0.2">
      <c r="A67" s="113"/>
      <c r="B67" s="113"/>
      <c r="C67" s="50" t="s">
        <v>24</v>
      </c>
      <c r="D67" s="50"/>
      <c r="E67" s="50"/>
      <c r="F67" s="44">
        <v>301.35150000945714</v>
      </c>
      <c r="G67" s="44">
        <v>540.3493899877185</v>
      </c>
      <c r="H67" s="44">
        <v>501.60179259317812</v>
      </c>
      <c r="I67" s="44">
        <v>480.4345512012622</v>
      </c>
      <c r="J67" s="44">
        <v>438.39947689771742</v>
      </c>
      <c r="K67" s="44">
        <v>390.1939711531208</v>
      </c>
      <c r="L67" s="44">
        <v>377.37057517900666</v>
      </c>
      <c r="M67" s="44">
        <v>372.39645147644535</v>
      </c>
      <c r="N67" s="44">
        <v>310.54171614967589</v>
      </c>
      <c r="O67" s="44">
        <v>339.56980279408941</v>
      </c>
      <c r="P67" s="44">
        <v>357.02796189624581</v>
      </c>
      <c r="Q67" s="44">
        <v>325.51282242811675</v>
      </c>
      <c r="R67" s="44">
        <v>394.06736461995797</v>
      </c>
      <c r="S67" s="44">
        <v>616.31267756534999</v>
      </c>
      <c r="T67" s="44">
        <v>553.44515632920002</v>
      </c>
      <c r="U67" s="44">
        <v>584.70838483830562</v>
      </c>
      <c r="V67" s="44">
        <v>591.80413489470811</v>
      </c>
      <c r="W67" s="44">
        <v>500.06406504906249</v>
      </c>
      <c r="X67" s="44">
        <v>350.80403515463343</v>
      </c>
    </row>
    <row r="68" spans="1:24" ht="15" x14ac:dyDescent="0.2">
      <c r="A68" s="113"/>
      <c r="B68" s="113"/>
      <c r="C68" s="50" t="s">
        <v>25</v>
      </c>
      <c r="D68" s="50"/>
      <c r="E68" s="50"/>
      <c r="F68" s="44" t="s">
        <v>162</v>
      </c>
      <c r="G68" s="44" t="s">
        <v>162</v>
      </c>
      <c r="H68" s="44" t="s">
        <v>162</v>
      </c>
      <c r="I68" s="44" t="s">
        <v>162</v>
      </c>
      <c r="J68" s="44">
        <v>7.1830766731648019</v>
      </c>
      <c r="K68" s="44">
        <v>7.5661933641193384</v>
      </c>
      <c r="L68" s="44">
        <v>6.9978170890866194</v>
      </c>
      <c r="M68" s="44">
        <v>14.456941174728575</v>
      </c>
      <c r="N68" s="44">
        <v>15.203112764304795</v>
      </c>
      <c r="O68" s="44">
        <v>16.870712498935323</v>
      </c>
      <c r="P68" s="44">
        <v>16.246229701177331</v>
      </c>
      <c r="Q68" s="44">
        <v>23.579916890291866</v>
      </c>
      <c r="R68" s="44">
        <v>26.384570702939367</v>
      </c>
      <c r="S68" s="44">
        <v>33.445988435160679</v>
      </c>
      <c r="T68" s="44">
        <v>31.078378008979271</v>
      </c>
      <c r="U68" s="44">
        <v>32.343719379010984</v>
      </c>
      <c r="V68" s="44">
        <v>31.987402883827681</v>
      </c>
      <c r="W68" s="44">
        <v>31.714128938419588</v>
      </c>
      <c r="X68" s="44">
        <v>33.231911010183893</v>
      </c>
    </row>
    <row r="69" spans="1:24" ht="15" x14ac:dyDescent="0.2">
      <c r="A69" s="113"/>
      <c r="B69" s="113"/>
      <c r="C69" s="50" t="s">
        <v>107</v>
      </c>
      <c r="D69" s="50"/>
      <c r="E69" s="50"/>
      <c r="F69" s="50" t="s">
        <v>162</v>
      </c>
      <c r="G69" s="50" t="s">
        <v>162</v>
      </c>
      <c r="H69" s="50" t="s">
        <v>162</v>
      </c>
      <c r="I69" s="50" t="s">
        <v>162</v>
      </c>
      <c r="J69" s="44" t="s">
        <v>162</v>
      </c>
      <c r="K69" s="44" t="s">
        <v>162</v>
      </c>
      <c r="L69" s="44" t="s">
        <v>162</v>
      </c>
      <c r="M69" s="44" t="s">
        <v>162</v>
      </c>
      <c r="N69" s="44">
        <v>49.675355695306074</v>
      </c>
      <c r="O69" s="44">
        <v>51.186269020902195</v>
      </c>
      <c r="P69" s="44">
        <v>52.892476658680756</v>
      </c>
      <c r="Q69" s="44">
        <v>53.807735560353699</v>
      </c>
      <c r="R69" s="44">
        <v>54.37105257907708</v>
      </c>
      <c r="S69" s="44">
        <v>55.194930506332327</v>
      </c>
      <c r="T69" s="44">
        <v>56.660902905885266</v>
      </c>
      <c r="U69" s="44">
        <v>56.658258044159638</v>
      </c>
      <c r="V69" s="44">
        <v>56.733675489922867</v>
      </c>
      <c r="W69" s="44">
        <v>57.005063242954492</v>
      </c>
      <c r="X69" s="44">
        <v>56.804740792391016</v>
      </c>
    </row>
    <row r="70" spans="1:24" ht="15" x14ac:dyDescent="0.2">
      <c r="A70" s="113"/>
      <c r="B70" s="113"/>
      <c r="C70" s="50" t="s">
        <v>27</v>
      </c>
      <c r="D70" s="50"/>
      <c r="E70" s="50"/>
      <c r="F70" s="50" t="s">
        <v>162</v>
      </c>
      <c r="G70" s="50" t="s">
        <v>162</v>
      </c>
      <c r="H70" s="50" t="s">
        <v>162</v>
      </c>
      <c r="I70" s="50" t="s">
        <v>162</v>
      </c>
      <c r="J70" s="44" t="s">
        <v>162</v>
      </c>
      <c r="K70" s="44" t="s">
        <v>162</v>
      </c>
      <c r="L70" s="44" t="s">
        <v>162</v>
      </c>
      <c r="M70" s="44">
        <v>319.57310864588379</v>
      </c>
      <c r="N70" s="44">
        <v>780.91943615311652</v>
      </c>
      <c r="O70" s="44">
        <v>814.078849835818</v>
      </c>
      <c r="P70" s="44">
        <v>844.25326161933833</v>
      </c>
      <c r="Q70" s="44">
        <v>873.93878101279086</v>
      </c>
      <c r="R70" s="44">
        <v>885.73913750988163</v>
      </c>
      <c r="S70" s="44">
        <v>910.43663007918485</v>
      </c>
      <c r="T70" s="44">
        <v>893.61808028854102</v>
      </c>
      <c r="U70" s="44">
        <v>856.50926711604848</v>
      </c>
      <c r="V70" s="44">
        <v>783.9527275822868</v>
      </c>
      <c r="W70" s="44">
        <v>715.89044720318691</v>
      </c>
      <c r="X70" s="44">
        <v>652.56398738317375</v>
      </c>
    </row>
    <row r="71" spans="1:24" ht="30" customHeight="1" x14ac:dyDescent="0.2">
      <c r="A71" s="113"/>
      <c r="B71" s="113"/>
      <c r="C71" s="50" t="s">
        <v>123</v>
      </c>
      <c r="D71" s="50"/>
      <c r="E71" s="50"/>
      <c r="F71" s="50" t="s">
        <v>162</v>
      </c>
      <c r="G71" s="50" t="s">
        <v>162</v>
      </c>
      <c r="H71" s="50" t="s">
        <v>162</v>
      </c>
      <c r="I71" s="50" t="s">
        <v>162</v>
      </c>
      <c r="J71" s="44" t="s">
        <v>162</v>
      </c>
      <c r="K71" s="44" t="s">
        <v>162</v>
      </c>
      <c r="L71" s="44" t="s">
        <v>162</v>
      </c>
      <c r="M71" s="44" t="s">
        <v>162</v>
      </c>
      <c r="N71" s="44" t="s">
        <v>162</v>
      </c>
      <c r="O71" s="44" t="s">
        <v>162</v>
      </c>
      <c r="P71" s="44" t="s">
        <v>162</v>
      </c>
      <c r="Q71" s="44" t="s">
        <v>162</v>
      </c>
      <c r="R71" s="44" t="s">
        <v>162</v>
      </c>
      <c r="S71" s="44" t="s">
        <v>162</v>
      </c>
      <c r="T71" s="44" t="s">
        <v>162</v>
      </c>
      <c r="U71" s="44" t="s">
        <v>162</v>
      </c>
      <c r="V71" s="44" t="s">
        <v>162</v>
      </c>
      <c r="W71" s="44">
        <v>11.641871788984107</v>
      </c>
      <c r="X71" s="44">
        <v>210.67200277261378</v>
      </c>
    </row>
    <row r="72" spans="1:24" ht="15" x14ac:dyDescent="0.2">
      <c r="A72" s="113"/>
      <c r="B72" s="112"/>
      <c r="C72" s="50" t="s">
        <v>28</v>
      </c>
      <c r="D72" s="50"/>
      <c r="E72" s="50"/>
      <c r="F72" s="44">
        <v>121.49062998216576</v>
      </c>
      <c r="G72" s="44">
        <v>132.4448709266365</v>
      </c>
      <c r="H72" s="44">
        <v>125.79852061262005</v>
      </c>
      <c r="I72" s="44">
        <v>125.46853299525972</v>
      </c>
      <c r="J72" s="44">
        <v>129.34346225388072</v>
      </c>
      <c r="K72" s="44">
        <v>130.91338099229603</v>
      </c>
      <c r="L72" s="44">
        <v>115.78332942211705</v>
      </c>
      <c r="M72" s="44">
        <v>110.96447377691052</v>
      </c>
      <c r="N72" s="44">
        <v>106.00898955217643</v>
      </c>
      <c r="O72" s="44">
        <v>100.97024718306737</v>
      </c>
      <c r="P72" s="44">
        <v>98.904016107216378</v>
      </c>
      <c r="Q72" s="44">
        <v>95.249327407434947</v>
      </c>
      <c r="R72" s="44">
        <v>92.097251093348248</v>
      </c>
      <c r="S72" s="44">
        <v>91.968752239791343</v>
      </c>
      <c r="T72" s="44">
        <v>88.072154512322058</v>
      </c>
      <c r="U72" s="44">
        <v>86.075147875241569</v>
      </c>
      <c r="V72" s="44">
        <v>85.628862282869505</v>
      </c>
      <c r="W72" s="44">
        <v>82.50521967627877</v>
      </c>
      <c r="X72" s="44">
        <v>74.0805362600466</v>
      </c>
    </row>
    <row r="73" spans="1:24" ht="15" x14ac:dyDescent="0.2">
      <c r="A73" s="113"/>
      <c r="B73" s="113"/>
      <c r="C73" s="115" t="s">
        <v>12</v>
      </c>
      <c r="D73" s="115"/>
      <c r="E73" s="115"/>
      <c r="F73" s="50" t="s">
        <v>162</v>
      </c>
      <c r="G73" s="50" t="s">
        <v>162</v>
      </c>
      <c r="H73" s="50" t="s">
        <v>162</v>
      </c>
      <c r="I73" s="50" t="s">
        <v>162</v>
      </c>
      <c r="J73" s="44">
        <v>111.56446799454227</v>
      </c>
      <c r="K73" s="44">
        <v>113.04729048587869</v>
      </c>
      <c r="L73" s="44">
        <v>98.37163582479225</v>
      </c>
      <c r="M73" s="44">
        <v>92.859923362839851</v>
      </c>
      <c r="N73" s="44">
        <v>93.049296948764393</v>
      </c>
      <c r="O73" s="44">
        <v>87.93753239589482</v>
      </c>
      <c r="P73" s="44">
        <v>85.408022570388667</v>
      </c>
      <c r="Q73" s="44">
        <v>75.369656022170531</v>
      </c>
      <c r="R73" s="44">
        <v>74.957756518582244</v>
      </c>
      <c r="S73" s="44">
        <v>74.332472884359177</v>
      </c>
      <c r="T73" s="44">
        <v>72.006873859385465</v>
      </c>
      <c r="U73" s="44">
        <v>70.334025512954426</v>
      </c>
      <c r="V73" s="44">
        <v>71.01628423267799</v>
      </c>
      <c r="W73" s="44">
        <v>67.788062852164757</v>
      </c>
      <c r="X73" s="44">
        <v>61.78497743190858</v>
      </c>
    </row>
    <row r="74" spans="1:24" ht="15" x14ac:dyDescent="0.2">
      <c r="A74" s="113"/>
      <c r="B74" s="113"/>
      <c r="C74" s="115" t="s">
        <v>13</v>
      </c>
      <c r="D74" s="115"/>
      <c r="E74" s="115"/>
      <c r="F74" s="50" t="s">
        <v>162</v>
      </c>
      <c r="G74" s="50" t="s">
        <v>162</v>
      </c>
      <c r="H74" s="50" t="s">
        <v>162</v>
      </c>
      <c r="I74" s="50" t="s">
        <v>162</v>
      </c>
      <c r="J74" s="44">
        <v>17.778994259338454</v>
      </c>
      <c r="K74" s="44">
        <v>17.866090506417329</v>
      </c>
      <c r="L74" s="44">
        <v>17.411693597324785</v>
      </c>
      <c r="M74" s="44">
        <v>18.104550414070651</v>
      </c>
      <c r="N74" s="44">
        <v>12.959692603412025</v>
      </c>
      <c r="O74" s="44">
        <v>13.032714787172553</v>
      </c>
      <c r="P74" s="44">
        <v>13.495993536827731</v>
      </c>
      <c r="Q74" s="44">
        <v>19.879671385264405</v>
      </c>
      <c r="R74" s="44">
        <v>17.139494574765994</v>
      </c>
      <c r="S74" s="44">
        <v>17.636279355432187</v>
      </c>
      <c r="T74" s="44">
        <v>16.065280652936575</v>
      </c>
      <c r="U74" s="44">
        <v>15.741122362287118</v>
      </c>
      <c r="V74" s="44">
        <v>14.612578050191521</v>
      </c>
      <c r="W74" s="44">
        <v>14.717156824114003</v>
      </c>
      <c r="X74" s="44">
        <v>12.295558828138024</v>
      </c>
    </row>
    <row r="75" spans="1:24" ht="15" x14ac:dyDescent="0.2">
      <c r="A75" s="112"/>
      <c r="B75" s="112"/>
      <c r="C75" s="117" t="s">
        <v>29</v>
      </c>
      <c r="D75" s="117"/>
      <c r="E75" s="44"/>
      <c r="F75" s="44" t="s">
        <v>162</v>
      </c>
      <c r="G75" s="44" t="s">
        <v>162</v>
      </c>
      <c r="H75" s="44" t="s">
        <v>162</v>
      </c>
      <c r="I75" s="44">
        <v>4824.6827645428748</v>
      </c>
      <c r="J75" s="44">
        <v>4836.8800690871012</v>
      </c>
      <c r="K75" s="44">
        <v>5159.0443760680901</v>
      </c>
      <c r="L75" s="44">
        <v>5318.7943851043947</v>
      </c>
      <c r="M75" s="44">
        <v>5470.8280084401376</v>
      </c>
      <c r="N75" s="44">
        <v>5572.8995586452766</v>
      </c>
      <c r="O75" s="44">
        <v>5715.1839194955064</v>
      </c>
      <c r="P75" s="44">
        <v>5805.6999674859444</v>
      </c>
      <c r="Q75" s="44">
        <v>6059.5561782733139</v>
      </c>
      <c r="R75" s="44">
        <v>6327.8400214214571</v>
      </c>
      <c r="S75" s="44">
        <v>6707.2423641971518</v>
      </c>
      <c r="T75" s="44">
        <v>6804.0838136787443</v>
      </c>
      <c r="U75" s="44">
        <v>7091.6823150266364</v>
      </c>
      <c r="V75" s="44">
        <v>7496.8251964605242</v>
      </c>
      <c r="W75" s="44">
        <v>7645.6119686405</v>
      </c>
      <c r="X75" s="44">
        <v>7837.8813190913515</v>
      </c>
    </row>
    <row r="76" spans="1:24" ht="27.75" customHeight="1" x14ac:dyDescent="0.2">
      <c r="A76" s="112"/>
      <c r="B76" s="112"/>
      <c r="C76" s="117" t="s">
        <v>30</v>
      </c>
      <c r="D76" s="117"/>
      <c r="E76" s="117"/>
      <c r="F76" s="51" t="s">
        <v>162</v>
      </c>
      <c r="G76" s="51" t="s">
        <v>162</v>
      </c>
      <c r="H76" s="51" t="s">
        <v>162</v>
      </c>
      <c r="I76" s="51" t="s">
        <v>162</v>
      </c>
      <c r="J76" s="44" t="s">
        <v>162</v>
      </c>
      <c r="K76" s="44" t="s">
        <v>162</v>
      </c>
      <c r="L76" s="44" t="s">
        <v>162</v>
      </c>
      <c r="M76" s="44" t="s">
        <v>162</v>
      </c>
      <c r="N76" s="44">
        <v>144.51814731565176</v>
      </c>
      <c r="O76" s="44">
        <v>132.50305629943944</v>
      </c>
      <c r="P76" s="44">
        <v>133.60410891390603</v>
      </c>
      <c r="Q76" s="44">
        <v>172.24370920429399</v>
      </c>
      <c r="R76" s="44">
        <v>197.76568738261821</v>
      </c>
      <c r="S76" s="44">
        <v>176.32626585603001</v>
      </c>
      <c r="T76" s="44">
        <v>194.43938900572977</v>
      </c>
      <c r="U76" s="44">
        <v>198.53607311418008</v>
      </c>
      <c r="V76" s="44">
        <v>199.18772315144497</v>
      </c>
      <c r="W76" s="44">
        <v>193.42290500832857</v>
      </c>
      <c r="X76" s="44">
        <v>192.58426878665887</v>
      </c>
    </row>
    <row r="77" spans="1:24" ht="15" x14ac:dyDescent="0.2">
      <c r="A77" s="112"/>
      <c r="B77" s="112"/>
      <c r="C77" s="117" t="s">
        <v>126</v>
      </c>
      <c r="D77" s="117"/>
      <c r="E77" s="117"/>
      <c r="F77" s="51" t="s">
        <v>162</v>
      </c>
      <c r="G77" s="51" t="s">
        <v>162</v>
      </c>
      <c r="H77" s="51" t="s">
        <v>162</v>
      </c>
      <c r="I77" s="51" t="s">
        <v>162</v>
      </c>
      <c r="J77" s="44" t="s">
        <v>162</v>
      </c>
      <c r="K77" s="44" t="s">
        <v>162</v>
      </c>
      <c r="L77" s="44" t="s">
        <v>162</v>
      </c>
      <c r="M77" s="44" t="s">
        <v>162</v>
      </c>
      <c r="N77" s="44" t="s">
        <v>162</v>
      </c>
      <c r="O77" s="44" t="s">
        <v>162</v>
      </c>
      <c r="P77" s="44" t="s">
        <v>162</v>
      </c>
      <c r="Q77" s="44" t="s">
        <v>162</v>
      </c>
      <c r="R77" s="44" t="s">
        <v>162</v>
      </c>
      <c r="S77" s="44" t="s">
        <v>162</v>
      </c>
      <c r="T77" s="44" t="s">
        <v>162</v>
      </c>
      <c r="U77" s="44" t="s">
        <v>162</v>
      </c>
      <c r="V77" s="44" t="s">
        <v>162</v>
      </c>
      <c r="W77" s="44">
        <v>0.11011651243314434</v>
      </c>
      <c r="X77" s="44">
        <v>1.0386320464656722</v>
      </c>
    </row>
    <row r="78" spans="1:24" ht="15" x14ac:dyDescent="0.2">
      <c r="A78" s="116"/>
      <c r="B78" s="116"/>
      <c r="C78" s="117" t="s">
        <v>31</v>
      </c>
      <c r="D78" s="117"/>
      <c r="E78" s="117"/>
      <c r="F78" s="50" t="s">
        <v>162</v>
      </c>
      <c r="G78" s="50" t="s">
        <v>162</v>
      </c>
      <c r="H78" s="50" t="s">
        <v>162</v>
      </c>
      <c r="I78" s="50" t="s">
        <v>162</v>
      </c>
      <c r="J78" s="44">
        <v>226.79780390881604</v>
      </c>
      <c r="K78" s="44">
        <v>214.91219355720125</v>
      </c>
      <c r="L78" s="44">
        <v>212.72716805992914</v>
      </c>
      <c r="M78" s="44">
        <v>233.71434868731527</v>
      </c>
      <c r="N78" s="44">
        <v>291.11641994315835</v>
      </c>
      <c r="O78" s="44">
        <v>353.79551299843598</v>
      </c>
      <c r="P78" s="44">
        <v>224.79243667641478</v>
      </c>
      <c r="Q78" s="44">
        <v>223.66057831678563</v>
      </c>
      <c r="R78" s="44">
        <v>284.17927692581674</v>
      </c>
      <c r="S78" s="44">
        <v>280.09871411189704</v>
      </c>
      <c r="T78" s="44">
        <v>274.97476436993571</v>
      </c>
      <c r="U78" s="44">
        <v>210.39411043828207</v>
      </c>
      <c r="V78" s="44">
        <v>205.73719372878529</v>
      </c>
      <c r="W78" s="44">
        <v>201.00484679222433</v>
      </c>
      <c r="X78" s="44">
        <v>195.64627913001112</v>
      </c>
    </row>
    <row r="79" spans="1:24" ht="36.75" customHeight="1" thickBot="1" x14ac:dyDescent="0.25">
      <c r="A79" s="126"/>
      <c r="B79" s="126"/>
      <c r="C79" s="127" t="s">
        <v>101</v>
      </c>
      <c r="D79" s="127"/>
      <c r="E79" s="127"/>
      <c r="F79" s="128">
        <v>6084.0278357009865</v>
      </c>
      <c r="G79" s="128">
        <v>5958.7558991615269</v>
      </c>
      <c r="H79" s="128">
        <v>5870.9658579342004</v>
      </c>
      <c r="I79" s="128">
        <v>10891.043006498528</v>
      </c>
      <c r="J79" s="128">
        <v>11328.352717556183</v>
      </c>
      <c r="K79" s="128">
        <v>11982.760243382996</v>
      </c>
      <c r="L79" s="128">
        <v>12191.286931370192</v>
      </c>
      <c r="M79" s="128">
        <v>12453.666676347006</v>
      </c>
      <c r="N79" s="128">
        <v>12813.721482367082</v>
      </c>
      <c r="O79" s="128">
        <v>12993.292826740735</v>
      </c>
      <c r="P79" s="128">
        <v>13027.286312643484</v>
      </c>
      <c r="Q79" s="128">
        <v>13418.237232938985</v>
      </c>
      <c r="R79" s="128">
        <v>13961.856301229142</v>
      </c>
      <c r="S79" s="128">
        <v>14976.40011421236</v>
      </c>
      <c r="T79" s="128">
        <v>15051.144415615085</v>
      </c>
      <c r="U79" s="128">
        <v>15329.162125150642</v>
      </c>
      <c r="V79" s="128">
        <v>15779.273747294743</v>
      </c>
      <c r="W79" s="128">
        <v>15170.040275372825</v>
      </c>
      <c r="X79" s="128">
        <v>15373.282670233613</v>
      </c>
    </row>
  </sheetData>
  <pageMargins left="0.75" right="0.75" top="1" bottom="1" header="0.5" footer="0.5"/>
  <pageSetup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zoomScale="70" zoomScaleNormal="70" workbookViewId="0">
      <pane xSplit="5" ySplit="2" topLeftCell="F17"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2" width="8.88671875" style="109"/>
    <col min="3" max="4" width="12.21875" style="109" customWidth="1"/>
    <col min="5" max="5" width="22" style="109" customWidth="1"/>
    <col min="6" max="24" width="9.109375" style="109" customWidth="1"/>
    <col min="25" max="16384" width="8.88671875" style="109"/>
  </cols>
  <sheetData>
    <row r="1" spans="1:24" ht="13.5" thickBot="1" x14ac:dyDescent="0.25">
      <c r="A1" s="76"/>
      <c r="B1" s="76"/>
      <c r="C1" s="108"/>
      <c r="D1" s="108"/>
      <c r="E1" s="108"/>
      <c r="F1" s="108"/>
      <c r="G1" s="108"/>
      <c r="H1" s="108"/>
      <c r="I1" s="108"/>
      <c r="J1" s="108"/>
      <c r="K1" s="108"/>
      <c r="L1" s="108"/>
      <c r="M1" s="108"/>
      <c r="N1" s="108"/>
      <c r="O1" s="108"/>
      <c r="P1" s="108"/>
      <c r="Q1" s="108"/>
      <c r="R1" s="108"/>
      <c r="S1" s="108"/>
      <c r="T1" s="108"/>
      <c r="U1" s="108"/>
      <c r="V1" s="108"/>
      <c r="W1" s="108"/>
      <c r="X1" s="108"/>
    </row>
    <row r="2" spans="1:24" ht="38.25" customHeight="1" thickTop="1" x14ac:dyDescent="0.2">
      <c r="A2" s="110" t="s">
        <v>181</v>
      </c>
      <c r="B2" s="110"/>
      <c r="C2" s="110"/>
      <c r="D2" s="110"/>
      <c r="E2" s="110"/>
      <c r="F2" s="111" t="s">
        <v>66</v>
      </c>
      <c r="G2" s="111" t="s">
        <v>67</v>
      </c>
      <c r="H2" s="111" t="s">
        <v>68</v>
      </c>
      <c r="I2" s="111" t="s">
        <v>69</v>
      </c>
      <c r="J2" s="111" t="s">
        <v>70</v>
      </c>
      <c r="K2" s="111" t="s">
        <v>53</v>
      </c>
      <c r="L2" s="111" t="s">
        <v>54</v>
      </c>
      <c r="M2" s="111" t="s">
        <v>55</v>
      </c>
      <c r="N2" s="111" t="s">
        <v>57</v>
      </c>
      <c r="O2" s="111" t="s">
        <v>58</v>
      </c>
      <c r="P2" s="111" t="s">
        <v>59</v>
      </c>
      <c r="Q2" s="111" t="s">
        <v>60</v>
      </c>
      <c r="R2" s="111" t="s">
        <v>61</v>
      </c>
      <c r="S2" s="111" t="s">
        <v>62</v>
      </c>
      <c r="T2" s="111" t="s">
        <v>63</v>
      </c>
      <c r="U2" s="111" t="s">
        <v>64</v>
      </c>
      <c r="V2" s="111" t="s">
        <v>65</v>
      </c>
      <c r="W2" s="111" t="s">
        <v>0</v>
      </c>
      <c r="X2" s="111" t="s">
        <v>56</v>
      </c>
    </row>
    <row r="3" spans="1:24" ht="15" customHeight="1" x14ac:dyDescent="0.2">
      <c r="A3" s="112"/>
      <c r="B3" s="112"/>
      <c r="C3" s="51" t="s">
        <v>6</v>
      </c>
      <c r="D3" s="51"/>
      <c r="E3" s="51"/>
      <c r="F3" s="44">
        <f>AA!F$18</f>
        <v>198.29417428045028</v>
      </c>
      <c r="G3" s="44">
        <f>AA!G$18</f>
        <v>205.41888463926824</v>
      </c>
      <c r="H3" s="44">
        <f>AA!H$18</f>
        <v>222.07335062388117</v>
      </c>
      <c r="I3" s="44">
        <f>AA!I$18</f>
        <v>237.41236130779353</v>
      </c>
      <c r="J3" s="44">
        <v>252.17941915120019</v>
      </c>
      <c r="K3" s="44">
        <v>272.41288029455723</v>
      </c>
      <c r="L3" s="44">
        <v>289.96069799461327</v>
      </c>
      <c r="M3" s="44">
        <v>313.33211631055144</v>
      </c>
      <c r="N3" s="44">
        <v>334.91976776156264</v>
      </c>
      <c r="O3" s="44">
        <v>360.21474764958987</v>
      </c>
      <c r="P3" s="44">
        <v>384.40257581652162</v>
      </c>
      <c r="Q3" s="44">
        <v>409.23430541162395</v>
      </c>
      <c r="R3" s="44">
        <v>434.83842643466795</v>
      </c>
      <c r="S3" s="44">
        <v>470.67897433834372</v>
      </c>
      <c r="T3" s="44">
        <v>486.39068395092647</v>
      </c>
      <c r="U3" s="44">
        <v>501.25730885715075</v>
      </c>
      <c r="V3" s="44">
        <v>519.53304082947466</v>
      </c>
      <c r="W3" s="44">
        <v>512.44277202557339</v>
      </c>
      <c r="X3" s="44">
        <v>519.87823956990428</v>
      </c>
    </row>
    <row r="4" spans="1:24" ht="15" customHeight="1" x14ac:dyDescent="0.2">
      <c r="A4" s="112"/>
      <c r="B4" s="112"/>
      <c r="C4" s="51" t="s">
        <v>115</v>
      </c>
      <c r="D4" s="51"/>
      <c r="E4" s="51"/>
      <c r="F4" s="44">
        <f>BBWB!F$18</f>
        <v>0</v>
      </c>
      <c r="G4" s="44">
        <f>BBWB!G$18</f>
        <v>0</v>
      </c>
      <c r="H4" s="44">
        <f>BBWB!H$18</f>
        <v>0</v>
      </c>
      <c r="I4" s="44">
        <f>BBWB!I$18</f>
        <v>78.440879648818054</v>
      </c>
      <c r="J4" s="44">
        <v>78.270103714947325</v>
      </c>
      <c r="K4" s="44">
        <v>90.835943288389515</v>
      </c>
      <c r="L4" s="44">
        <v>95.020328888420963</v>
      </c>
      <c r="M4" s="44">
        <v>88.515010241060736</v>
      </c>
      <c r="N4" s="44">
        <v>81.570014720973887</v>
      </c>
      <c r="O4" s="44">
        <v>77.33460194086291</v>
      </c>
      <c r="P4" s="44">
        <v>69.881787197907585</v>
      </c>
      <c r="Q4" s="44">
        <v>64.576543197690299</v>
      </c>
      <c r="R4" s="44">
        <v>59.27791789196327</v>
      </c>
      <c r="S4" s="44">
        <v>57.587606306590459</v>
      </c>
      <c r="T4" s="44">
        <v>54.957324702390714</v>
      </c>
      <c r="U4" s="44">
        <v>53.090346145687036</v>
      </c>
      <c r="V4" s="44">
        <v>53.072207093296086</v>
      </c>
      <c r="W4" s="44">
        <v>51.792403699937495</v>
      </c>
      <c r="X4" s="44">
        <v>51.831558824155117</v>
      </c>
    </row>
    <row r="5" spans="1:24" ht="15" customHeight="1" x14ac:dyDescent="0.2">
      <c r="A5" s="113"/>
      <c r="B5" s="113"/>
      <c r="C5" s="50" t="s">
        <v>8</v>
      </c>
      <c r="D5" s="50"/>
      <c r="E5" s="50"/>
      <c r="F5" s="50"/>
      <c r="G5" s="50"/>
      <c r="H5" s="50"/>
      <c r="I5" s="50"/>
      <c r="J5" s="44"/>
      <c r="K5" s="44">
        <v>69.402308845826937</v>
      </c>
      <c r="L5" s="44">
        <v>75.048265531585272</v>
      </c>
      <c r="M5" s="44">
        <v>80.19627773147036</v>
      </c>
      <c r="N5" s="44">
        <v>84.629821219975327</v>
      </c>
      <c r="O5" s="44">
        <v>89.291235915948718</v>
      </c>
      <c r="P5" s="44">
        <v>92.463259035320348</v>
      </c>
      <c r="Q5" s="44">
        <v>100.10176586653448</v>
      </c>
      <c r="R5" s="44">
        <v>107.04961772705563</v>
      </c>
      <c r="S5" s="44">
        <v>117.14096108919514</v>
      </c>
      <c r="T5" s="44">
        <v>124.19717296572975</v>
      </c>
      <c r="U5" s="44">
        <v>137.85323666042038</v>
      </c>
      <c r="V5" s="44">
        <v>154.36224306301324</v>
      </c>
      <c r="W5" s="44">
        <v>167.29651875365491</v>
      </c>
      <c r="X5" s="44">
        <v>185.18589417933197</v>
      </c>
    </row>
    <row r="6" spans="1:24" ht="15" customHeight="1" x14ac:dyDescent="0.2">
      <c r="A6" s="113"/>
      <c r="B6" s="113"/>
      <c r="C6" s="50" t="s">
        <v>122</v>
      </c>
      <c r="D6" s="50"/>
      <c r="E6" s="50"/>
      <c r="F6" s="50"/>
      <c r="G6" s="50"/>
      <c r="H6" s="50"/>
      <c r="I6" s="50"/>
      <c r="J6" s="44"/>
      <c r="K6" s="44">
        <v>0</v>
      </c>
      <c r="L6" s="44">
        <v>0</v>
      </c>
      <c r="M6" s="44">
        <v>0</v>
      </c>
      <c r="N6" s="44">
        <v>0</v>
      </c>
      <c r="O6" s="44">
        <v>0</v>
      </c>
      <c r="P6" s="44">
        <v>0</v>
      </c>
      <c r="Q6" s="44">
        <v>0</v>
      </c>
      <c r="R6" s="44">
        <v>0</v>
      </c>
      <c r="S6" s="44">
        <v>23.862090505542451</v>
      </c>
      <c r="T6" s="44">
        <v>36.217411740629302</v>
      </c>
      <c r="U6" s="44">
        <v>16.817192126807175</v>
      </c>
      <c r="V6" s="44">
        <v>12.536874080410607</v>
      </c>
      <c r="W6" s="44">
        <v>0</v>
      </c>
      <c r="X6" s="44">
        <v>0.66216000000000008</v>
      </c>
    </row>
    <row r="7" spans="1:24" ht="15" customHeight="1" x14ac:dyDescent="0.2">
      <c r="A7" s="112"/>
      <c r="B7" s="112"/>
      <c r="C7" s="51" t="s">
        <v>9</v>
      </c>
      <c r="D7" s="51"/>
      <c r="E7" s="51"/>
      <c r="F7" s="44">
        <f>CTB!F$18</f>
        <v>161.558558</v>
      </c>
      <c r="G7" s="44">
        <f>CTB!G$18</f>
        <v>161.06034299999999</v>
      </c>
      <c r="H7" s="44">
        <f>CTB!H$18</f>
        <v>167.46988899999999</v>
      </c>
      <c r="I7" s="44">
        <f>CTB!I$18</f>
        <v>176.080376</v>
      </c>
      <c r="J7" s="44">
        <v>182.07454199999998</v>
      </c>
      <c r="K7" s="44">
        <v>191.35075400000002</v>
      </c>
      <c r="L7" s="44">
        <v>209.011797</v>
      </c>
      <c r="M7" s="44">
        <v>249.86232900000002</v>
      </c>
      <c r="N7" s="44">
        <v>282.93917200000004</v>
      </c>
      <c r="O7" s="44">
        <v>304.46233699999999</v>
      </c>
      <c r="P7" s="44">
        <v>322.27401799999996</v>
      </c>
      <c r="Q7" s="44">
        <v>334.89466999999996</v>
      </c>
      <c r="R7" s="44">
        <v>357.23846899999995</v>
      </c>
      <c r="S7" s="44">
        <v>401.82092599999999</v>
      </c>
      <c r="T7" s="44">
        <v>423.16880700000002</v>
      </c>
      <c r="U7" s="44">
        <v>422.06447499999996</v>
      </c>
      <c r="V7" s="44">
        <v>423.49779799999999</v>
      </c>
      <c r="W7" s="44">
        <v>0</v>
      </c>
      <c r="X7" s="44">
        <v>0</v>
      </c>
    </row>
    <row r="8" spans="1:24" ht="30" customHeight="1" x14ac:dyDescent="0.2">
      <c r="A8" s="112"/>
      <c r="B8" s="112"/>
      <c r="C8" s="51" t="s">
        <v>10</v>
      </c>
      <c r="D8" s="51"/>
      <c r="E8" s="51"/>
      <c r="F8" s="44">
        <f>DLA!F$18</f>
        <v>289.76482590664409</v>
      </c>
      <c r="G8" s="44">
        <f>DLA!G$18</f>
        <v>321.43413369746492</v>
      </c>
      <c r="H8" s="44">
        <f>DLA!H$18</f>
        <v>345.39291153114783</v>
      </c>
      <c r="I8" s="44">
        <f>DLA!I$18</f>
        <v>377.47046594338218</v>
      </c>
      <c r="J8" s="44">
        <v>410.9274485417252</v>
      </c>
      <c r="K8" s="44">
        <v>446.4178906885823</v>
      </c>
      <c r="L8" s="44">
        <v>488.60349839988271</v>
      </c>
      <c r="M8" s="44">
        <v>531.63395328710374</v>
      </c>
      <c r="N8" s="44">
        <v>568.85355231843425</v>
      </c>
      <c r="O8" s="44">
        <v>608.10853402464522</v>
      </c>
      <c r="P8" s="44">
        <v>647.17500787292192</v>
      </c>
      <c r="Q8" s="44">
        <v>695.43239070319385</v>
      </c>
      <c r="R8" s="44">
        <v>742.80710838481457</v>
      </c>
      <c r="S8" s="44">
        <v>812.39120893171344</v>
      </c>
      <c r="T8" s="44">
        <v>850.16935891176297</v>
      </c>
      <c r="U8" s="44">
        <v>910.47881621523334</v>
      </c>
      <c r="V8" s="44">
        <v>982.39591048709258</v>
      </c>
      <c r="W8" s="44">
        <v>1015.1509783961335</v>
      </c>
      <c r="X8" s="44">
        <v>1025.0296133223624</v>
      </c>
    </row>
    <row r="9" spans="1:24" ht="15" customHeight="1" x14ac:dyDescent="0.2">
      <c r="A9" s="112"/>
      <c r="B9" s="112"/>
      <c r="C9" s="114" t="s">
        <v>11</v>
      </c>
      <c r="D9" s="114"/>
      <c r="E9" s="114"/>
      <c r="F9" s="51"/>
      <c r="G9" s="51"/>
      <c r="H9" s="51"/>
      <c r="I9" s="51"/>
      <c r="J9" s="44"/>
      <c r="K9" s="44"/>
      <c r="L9" s="44">
        <v>70.280546270676126</v>
      </c>
      <c r="M9" s="44">
        <v>74.13969318096639</v>
      </c>
      <c r="N9" s="44">
        <v>78.673441153763918</v>
      </c>
      <c r="O9" s="44">
        <v>85.768663762333574</v>
      </c>
      <c r="P9" s="44">
        <v>90.32665545571912</v>
      </c>
      <c r="Q9" s="44">
        <v>96.176784644645778</v>
      </c>
      <c r="R9" s="44">
        <v>101.87640552874214</v>
      </c>
      <c r="S9" s="44">
        <v>109.47590373025612</v>
      </c>
      <c r="T9" s="44">
        <v>113.11482279195087</v>
      </c>
      <c r="U9" s="44">
        <v>122.61231799223278</v>
      </c>
      <c r="V9" s="44">
        <v>130.90366253921633</v>
      </c>
      <c r="W9" s="44">
        <v>138.66219485989379</v>
      </c>
      <c r="X9" s="44">
        <v>163.2542281565282</v>
      </c>
    </row>
    <row r="10" spans="1:24" ht="15" customHeight="1" x14ac:dyDescent="0.2">
      <c r="A10" s="112"/>
      <c r="B10" s="112"/>
      <c r="C10" s="114" t="s">
        <v>12</v>
      </c>
      <c r="D10" s="114"/>
      <c r="E10" s="114"/>
      <c r="F10" s="51"/>
      <c r="G10" s="51"/>
      <c r="H10" s="51"/>
      <c r="I10" s="51"/>
      <c r="J10" s="44"/>
      <c r="K10" s="44"/>
      <c r="L10" s="44">
        <v>285.26775116634388</v>
      </c>
      <c r="M10" s="44">
        <v>309.88335190154771</v>
      </c>
      <c r="N10" s="44">
        <v>327.99494782396812</v>
      </c>
      <c r="O10" s="44">
        <v>345.14687494733829</v>
      </c>
      <c r="P10" s="44">
        <v>362.61521550500248</v>
      </c>
      <c r="Q10" s="44">
        <v>383.75541585161653</v>
      </c>
      <c r="R10" s="44">
        <v>407.98617596580425</v>
      </c>
      <c r="S10" s="44">
        <v>444.33620684376933</v>
      </c>
      <c r="T10" s="44">
        <v>462.11122452653797</v>
      </c>
      <c r="U10" s="44">
        <v>500.768209691984</v>
      </c>
      <c r="V10" s="44">
        <v>544.64262840674905</v>
      </c>
      <c r="W10" s="44">
        <v>557.6068861072921</v>
      </c>
      <c r="X10" s="44">
        <v>525.9216932741449</v>
      </c>
    </row>
    <row r="11" spans="1:24" ht="15" customHeight="1" x14ac:dyDescent="0.2">
      <c r="A11" s="112"/>
      <c r="B11" s="112"/>
      <c r="C11" s="114" t="s">
        <v>13</v>
      </c>
      <c r="D11" s="114"/>
      <c r="E11" s="114"/>
      <c r="F11" s="51"/>
      <c r="G11" s="51"/>
      <c r="H11" s="51"/>
      <c r="I11" s="51"/>
      <c r="J11" s="44"/>
      <c r="K11" s="44"/>
      <c r="L11" s="44">
        <v>133.05520096286276</v>
      </c>
      <c r="M11" s="44">
        <v>147.61090820458978</v>
      </c>
      <c r="N11" s="44">
        <v>162.18516334070225</v>
      </c>
      <c r="O11" s="44">
        <v>177.19299531497336</v>
      </c>
      <c r="P11" s="44">
        <v>194.23313691220034</v>
      </c>
      <c r="Q11" s="44">
        <v>215.50019020693162</v>
      </c>
      <c r="R11" s="44">
        <v>232.94452689026821</v>
      </c>
      <c r="S11" s="44">
        <v>258.579098357688</v>
      </c>
      <c r="T11" s="44">
        <v>274.94331159327407</v>
      </c>
      <c r="U11" s="44">
        <v>287.09828853101664</v>
      </c>
      <c r="V11" s="44">
        <v>306.84961954112714</v>
      </c>
      <c r="W11" s="44">
        <v>318.88189742894752</v>
      </c>
      <c r="X11" s="44">
        <v>335.85369189168949</v>
      </c>
    </row>
    <row r="12" spans="1:24" ht="15" customHeight="1" x14ac:dyDescent="0.2">
      <c r="A12" s="112"/>
      <c r="B12" s="112"/>
      <c r="C12" s="51" t="s">
        <v>14</v>
      </c>
      <c r="D12" s="114"/>
      <c r="E12" s="114"/>
      <c r="F12" s="51"/>
      <c r="G12" s="51"/>
      <c r="H12" s="51"/>
      <c r="I12" s="51"/>
      <c r="J12" s="44"/>
      <c r="K12" s="44"/>
      <c r="L12" s="44">
        <v>1.1333129500000001</v>
      </c>
      <c r="M12" s="44">
        <v>1.3352700000000002</v>
      </c>
      <c r="N12" s="44">
        <v>1.3698637120714268</v>
      </c>
      <c r="O12" s="44">
        <v>1.3782570000000001</v>
      </c>
      <c r="P12" s="44">
        <v>1.5551507899999999</v>
      </c>
      <c r="Q12" s="44">
        <v>1.600978</v>
      </c>
      <c r="R12" s="44">
        <v>1.7137601899999999</v>
      </c>
      <c r="S12" s="44">
        <v>1.786022</v>
      </c>
      <c r="T12" s="44">
        <v>1.6457329999999999</v>
      </c>
      <c r="U12" s="44">
        <v>1.753104</v>
      </c>
      <c r="V12" s="44">
        <v>3.4437199999999999</v>
      </c>
      <c r="W12" s="44">
        <v>9.3018770000000011</v>
      </c>
      <c r="X12" s="44">
        <v>9.9166830000000008</v>
      </c>
    </row>
    <row r="13" spans="1:24" ht="30" customHeight="1" x14ac:dyDescent="0.2">
      <c r="A13" s="112"/>
      <c r="B13" s="112"/>
      <c r="C13" s="51" t="s">
        <v>114</v>
      </c>
      <c r="D13" s="51"/>
      <c r="E13" s="51"/>
      <c r="F13" s="51"/>
      <c r="G13" s="51"/>
      <c r="H13" s="51"/>
      <c r="I13" s="51"/>
      <c r="J13" s="44">
        <v>0</v>
      </c>
      <c r="K13" s="44">
        <v>0</v>
      </c>
      <c r="L13" s="44">
        <v>0</v>
      </c>
      <c r="M13" s="44">
        <v>0</v>
      </c>
      <c r="N13" s="44">
        <v>0</v>
      </c>
      <c r="O13" s="44">
        <v>0</v>
      </c>
      <c r="P13" s="44">
        <v>0</v>
      </c>
      <c r="Q13" s="44">
        <v>0</v>
      </c>
      <c r="R13" s="44">
        <v>8.8571042077328528</v>
      </c>
      <c r="S13" s="44">
        <v>93.676640060520683</v>
      </c>
      <c r="T13" s="44">
        <v>167.66117918993845</v>
      </c>
      <c r="U13" s="44">
        <v>260.84299902477159</v>
      </c>
      <c r="V13" s="44">
        <v>474.69525580386085</v>
      </c>
      <c r="W13" s="44">
        <v>737.07621598997389</v>
      </c>
      <c r="X13" s="44">
        <v>910.01518195953258</v>
      </c>
    </row>
    <row r="14" spans="1:24" ht="15" customHeight="1" x14ac:dyDescent="0.2">
      <c r="A14" s="112"/>
      <c r="B14" s="112"/>
      <c r="C14" s="112" t="s">
        <v>16</v>
      </c>
      <c r="D14" s="112"/>
      <c r="E14" s="112"/>
      <c r="F14" s="44">
        <f>HB!F$18</f>
        <v>807.95450900000003</v>
      </c>
      <c r="G14" s="44">
        <f>HB!G$18</f>
        <v>789.48245099999997</v>
      </c>
      <c r="H14" s="44">
        <f>HB!H$18</f>
        <v>779.41556400000002</v>
      </c>
      <c r="I14" s="44">
        <f>HB!I$18</f>
        <v>785.56680100000005</v>
      </c>
      <c r="J14" s="44">
        <v>782.92975999999999</v>
      </c>
      <c r="K14" s="44">
        <v>804.13435400000003</v>
      </c>
      <c r="L14" s="44">
        <v>866.01808600000004</v>
      </c>
      <c r="M14" s="44">
        <v>863.44536099999993</v>
      </c>
      <c r="N14" s="44">
        <v>925.334025</v>
      </c>
      <c r="O14" s="44">
        <v>1002.9745010000001</v>
      </c>
      <c r="P14" s="44">
        <v>1087.9350750000001</v>
      </c>
      <c r="Q14" s="44">
        <v>1166.2379719999999</v>
      </c>
      <c r="R14" s="44">
        <v>1277.135117</v>
      </c>
      <c r="S14" s="44">
        <v>1515.850764</v>
      </c>
      <c r="T14" s="44">
        <v>1632.2642809999998</v>
      </c>
      <c r="U14" s="44">
        <v>1742.9025929999998</v>
      </c>
      <c r="V14" s="44">
        <v>1848.1212359999997</v>
      </c>
      <c r="W14" s="44">
        <v>1877.527638</v>
      </c>
      <c r="X14" s="44">
        <v>1882.5200219999999</v>
      </c>
    </row>
    <row r="15" spans="1:24" ht="15" customHeight="1" x14ac:dyDescent="0.2">
      <c r="A15" s="112"/>
      <c r="B15" s="112"/>
      <c r="C15" s="114" t="s">
        <v>113</v>
      </c>
      <c r="D15" s="112"/>
      <c r="E15" s="112"/>
      <c r="F15" s="44"/>
      <c r="G15" s="44"/>
      <c r="H15" s="44"/>
      <c r="I15" s="44"/>
      <c r="J15" s="44"/>
      <c r="K15" s="44"/>
      <c r="L15" s="44"/>
      <c r="M15" s="44"/>
      <c r="N15" s="44"/>
      <c r="O15" s="44"/>
      <c r="P15" s="44"/>
      <c r="Q15" s="44"/>
      <c r="R15" s="44">
        <v>814.68921700000021</v>
      </c>
      <c r="S15" s="44">
        <v>1026.6583410000001</v>
      </c>
      <c r="T15" s="44">
        <v>1131.7850840000001</v>
      </c>
      <c r="U15" s="44">
        <v>1215.3139590000001</v>
      </c>
      <c r="V15" s="44">
        <v>1302.445023</v>
      </c>
      <c r="W15" s="44">
        <v>1324.3240609999998</v>
      </c>
      <c r="X15" s="44">
        <v>1327.0336320000001</v>
      </c>
    </row>
    <row r="16" spans="1:24" ht="15" customHeight="1" x14ac:dyDescent="0.2">
      <c r="A16" s="112"/>
      <c r="B16" s="112"/>
      <c r="C16" s="114" t="s">
        <v>112</v>
      </c>
      <c r="D16" s="112"/>
      <c r="E16" s="112"/>
      <c r="F16" s="44"/>
      <c r="G16" s="44"/>
      <c r="H16" s="44"/>
      <c r="I16" s="44"/>
      <c r="J16" s="44"/>
      <c r="K16" s="44"/>
      <c r="L16" s="44"/>
      <c r="M16" s="44"/>
      <c r="N16" s="44"/>
      <c r="O16" s="44"/>
      <c r="P16" s="44"/>
      <c r="Q16" s="44"/>
      <c r="R16" s="44">
        <v>462.44589899999994</v>
      </c>
      <c r="S16" s="44">
        <v>489.19242300000002</v>
      </c>
      <c r="T16" s="44">
        <v>500.479197</v>
      </c>
      <c r="U16" s="44">
        <v>527.58863399999996</v>
      </c>
      <c r="V16" s="44">
        <v>545.67621199999996</v>
      </c>
      <c r="W16" s="44">
        <v>553.203577</v>
      </c>
      <c r="X16" s="44">
        <v>555.48639000000003</v>
      </c>
    </row>
    <row r="17" spans="1:24" ht="15" customHeight="1" x14ac:dyDescent="0.2">
      <c r="A17" s="112"/>
      <c r="B17" s="112"/>
      <c r="C17" s="112" t="s">
        <v>17</v>
      </c>
      <c r="D17" s="112"/>
      <c r="E17" s="112"/>
      <c r="F17" s="44">
        <f>IB!F$18</f>
        <v>425.06724996354734</v>
      </c>
      <c r="G17" s="44">
        <f>IB!G$18</f>
        <v>415.74611464037889</v>
      </c>
      <c r="H17" s="44">
        <f>IB!H$18</f>
        <v>406.74663014648905</v>
      </c>
      <c r="I17" s="44">
        <f>IB!I$18</f>
        <v>385.2459492654508</v>
      </c>
      <c r="J17" s="44">
        <v>392.83739059446623</v>
      </c>
      <c r="K17" s="44">
        <v>397.38208167145939</v>
      </c>
      <c r="L17" s="44">
        <v>405.50133040435401</v>
      </c>
      <c r="M17" s="44">
        <v>413.37275129577182</v>
      </c>
      <c r="N17" s="44">
        <v>420.4276851992592</v>
      </c>
      <c r="O17" s="44">
        <v>425.99146235328811</v>
      </c>
      <c r="P17" s="44">
        <v>428.90640075068967</v>
      </c>
      <c r="Q17" s="44">
        <v>445.75080832610541</v>
      </c>
      <c r="R17" s="44">
        <v>447.47487595549143</v>
      </c>
      <c r="S17" s="44">
        <v>423.15414267468702</v>
      </c>
      <c r="T17" s="44">
        <v>388.23805132605395</v>
      </c>
      <c r="U17" s="44">
        <v>345.18144857595922</v>
      </c>
      <c r="V17" s="44">
        <v>241.84448887397372</v>
      </c>
      <c r="W17" s="44">
        <v>88.593749747270621</v>
      </c>
      <c r="X17" s="44">
        <v>19.908851553494262</v>
      </c>
    </row>
    <row r="18" spans="1:24" ht="30" customHeight="1" x14ac:dyDescent="0.2">
      <c r="A18" s="113"/>
      <c r="B18" s="112"/>
      <c r="C18" s="50" t="s">
        <v>18</v>
      </c>
      <c r="D18" s="50"/>
      <c r="E18" s="50"/>
      <c r="F18" s="44">
        <f>IS!F$18</f>
        <v>977.28021860229546</v>
      </c>
      <c r="G18" s="44">
        <f>IS!G$18</f>
        <v>803.94107949730494</v>
      </c>
      <c r="H18" s="44">
        <f>IS!H$18</f>
        <v>805.46091325008967</v>
      </c>
      <c r="I18" s="44">
        <f>IS!I$18</f>
        <v>831.38183668721035</v>
      </c>
      <c r="J18" s="44">
        <v>900.21212725115868</v>
      </c>
      <c r="K18" s="44">
        <v>963.99829953785149</v>
      </c>
      <c r="L18" s="44">
        <v>969.1216564452526</v>
      </c>
      <c r="M18" s="44">
        <v>869.2734554985409</v>
      </c>
      <c r="N18" s="44">
        <v>662.87870809700348</v>
      </c>
      <c r="O18" s="44">
        <v>597.55003759818555</v>
      </c>
      <c r="P18" s="44">
        <v>580.80802379978036</v>
      </c>
      <c r="Q18" s="44">
        <v>599.125326352608</v>
      </c>
      <c r="R18" s="44">
        <v>579.46422439649325</v>
      </c>
      <c r="S18" s="44">
        <v>564.20447854590168</v>
      </c>
      <c r="T18" s="44">
        <v>536.88713395135085</v>
      </c>
      <c r="U18" s="44">
        <v>482.29884716982906</v>
      </c>
      <c r="V18" s="44">
        <v>387.62208417756625</v>
      </c>
      <c r="W18" s="44">
        <v>268.72545813543115</v>
      </c>
      <c r="X18" s="44">
        <v>220.45377563317803</v>
      </c>
    </row>
    <row r="19" spans="1:24" ht="15" customHeight="1" x14ac:dyDescent="0.2">
      <c r="A19" s="113"/>
      <c r="B19" s="113"/>
      <c r="C19" s="115" t="s">
        <v>52</v>
      </c>
      <c r="D19" s="115"/>
      <c r="E19" s="115"/>
      <c r="F19" s="44">
        <f>'IS MIG'!F$18</f>
        <v>261.99399232148511</v>
      </c>
      <c r="G19" s="44">
        <f>'IS MIG'!G$18</f>
        <v>258.82409212105472</v>
      </c>
      <c r="H19" s="44">
        <f>'IS MIG'!H$18</f>
        <v>254.82368075496831</v>
      </c>
      <c r="I19" s="44">
        <f>'IS MIG'!I$18</f>
        <v>270.75758581105714</v>
      </c>
      <c r="J19" s="44">
        <v>283.58848765289378</v>
      </c>
      <c r="K19" s="44">
        <v>315.92274187546354</v>
      </c>
      <c r="L19" s="44">
        <v>315.75411623766331</v>
      </c>
      <c r="M19" s="44">
        <v>173.20599601888179</v>
      </c>
      <c r="N19" s="44">
        <v>0</v>
      </c>
      <c r="O19" s="44">
        <v>0</v>
      </c>
      <c r="P19" s="44">
        <v>0</v>
      </c>
      <c r="Q19" s="44">
        <v>0</v>
      </c>
      <c r="R19" s="44">
        <v>0</v>
      </c>
      <c r="S19" s="44">
        <v>0</v>
      </c>
      <c r="T19" s="44">
        <v>0</v>
      </c>
      <c r="U19" s="44">
        <v>0</v>
      </c>
      <c r="V19" s="44">
        <v>0</v>
      </c>
      <c r="W19" s="44">
        <v>0</v>
      </c>
      <c r="X19" s="44">
        <v>0</v>
      </c>
    </row>
    <row r="20" spans="1:24" ht="15" customHeight="1" x14ac:dyDescent="0.2">
      <c r="A20" s="113"/>
      <c r="B20" s="113"/>
      <c r="C20" s="115" t="s">
        <v>111</v>
      </c>
      <c r="D20" s="115"/>
      <c r="E20" s="115"/>
      <c r="F20" s="50"/>
      <c r="G20" s="50"/>
      <c r="H20" s="50"/>
      <c r="I20" s="50"/>
      <c r="J20" s="44">
        <v>260.24253303179665</v>
      </c>
      <c r="K20" s="44">
        <v>279.55050258614233</v>
      </c>
      <c r="L20" s="44">
        <v>272.972839082017</v>
      </c>
      <c r="M20" s="44">
        <v>292.32374932046423</v>
      </c>
      <c r="N20" s="44">
        <v>292.54255906810516</v>
      </c>
      <c r="O20" s="44">
        <v>273.76715612462948</v>
      </c>
      <c r="P20" s="44">
        <v>279.74907919558791</v>
      </c>
      <c r="Q20" s="44">
        <v>315.83577670040279</v>
      </c>
      <c r="R20" s="44">
        <v>324.5710323796975</v>
      </c>
      <c r="S20" s="44">
        <v>320.54085408264092</v>
      </c>
      <c r="T20" s="44">
        <v>300.87993750692885</v>
      </c>
      <c r="U20" s="44">
        <v>265.87709909009129</v>
      </c>
      <c r="V20" s="44">
        <v>176.6447528608804</v>
      </c>
      <c r="W20" s="44">
        <v>70.436298130363639</v>
      </c>
      <c r="X20" s="44">
        <v>27.853062109455152</v>
      </c>
    </row>
    <row r="21" spans="1:24" ht="15" customHeight="1" x14ac:dyDescent="0.2">
      <c r="A21" s="113"/>
      <c r="B21" s="113"/>
      <c r="C21" s="115" t="s">
        <v>110</v>
      </c>
      <c r="D21" s="115"/>
      <c r="E21" s="115"/>
      <c r="F21" s="50"/>
      <c r="G21" s="50"/>
      <c r="H21" s="50"/>
      <c r="I21" s="50"/>
      <c r="J21" s="44">
        <v>321.09647782310583</v>
      </c>
      <c r="K21" s="44">
        <v>330.20951686145764</v>
      </c>
      <c r="L21" s="44">
        <v>341.94847950649063</v>
      </c>
      <c r="M21" s="44">
        <v>362.42178282313233</v>
      </c>
      <c r="N21" s="44">
        <v>331.26009302162248</v>
      </c>
      <c r="O21" s="44">
        <v>281.74539975919618</v>
      </c>
      <c r="P21" s="44">
        <v>258.65577290447374</v>
      </c>
      <c r="Q21" s="44">
        <v>244.27771908934403</v>
      </c>
      <c r="R21" s="44">
        <v>220.79709156537876</v>
      </c>
      <c r="S21" s="44">
        <v>207.30680973040032</v>
      </c>
      <c r="T21" s="44">
        <v>194.17467845368463</v>
      </c>
      <c r="U21" s="44">
        <v>172.84819530002815</v>
      </c>
      <c r="V21" s="44">
        <v>162.20055420096472</v>
      </c>
      <c r="W21" s="44">
        <v>146.78580332507042</v>
      </c>
      <c r="X21" s="44">
        <v>142.09302776543279</v>
      </c>
    </row>
    <row r="22" spans="1:24" ht="15" customHeight="1" x14ac:dyDescent="0.2">
      <c r="A22" s="113"/>
      <c r="B22" s="113"/>
      <c r="C22" s="115" t="s">
        <v>109</v>
      </c>
      <c r="D22" s="115"/>
      <c r="E22" s="115"/>
      <c r="F22" s="50"/>
      <c r="G22" s="50"/>
      <c r="H22" s="50"/>
      <c r="I22" s="50"/>
      <c r="J22" s="44">
        <v>13.869346039668441</v>
      </c>
      <c r="K22" s="44">
        <v>17.669845470219993</v>
      </c>
      <c r="L22" s="44">
        <v>19.215412336247429</v>
      </c>
      <c r="M22" s="44">
        <v>21.036821905348361</v>
      </c>
      <c r="N22" s="44">
        <v>20.861308693424931</v>
      </c>
      <c r="O22" s="44">
        <v>19.66363664395325</v>
      </c>
      <c r="P22" s="44">
        <v>19.281857835791659</v>
      </c>
      <c r="Q22" s="44">
        <v>19.052693884718487</v>
      </c>
      <c r="R22" s="44">
        <v>18.679195258825899</v>
      </c>
      <c r="S22" s="44">
        <v>20.160806538517388</v>
      </c>
      <c r="T22" s="44">
        <v>25.588646701608056</v>
      </c>
      <c r="U22" s="44">
        <v>28.758376891235184</v>
      </c>
      <c r="V22" s="44">
        <v>34.446767942352409</v>
      </c>
      <c r="W22" s="44">
        <v>37.989058824760519</v>
      </c>
      <c r="X22" s="44">
        <v>38.20140490130666</v>
      </c>
    </row>
    <row r="23" spans="1:24" ht="15" customHeight="1" x14ac:dyDescent="0.2">
      <c r="A23" s="113"/>
      <c r="B23" s="113"/>
      <c r="C23" s="115" t="s">
        <v>108</v>
      </c>
      <c r="D23" s="115"/>
      <c r="E23" s="115"/>
      <c r="F23" s="50"/>
      <c r="G23" s="50"/>
      <c r="H23" s="50"/>
      <c r="I23" s="50"/>
      <c r="J23" s="44">
        <v>21.415282703693933</v>
      </c>
      <c r="K23" s="44">
        <v>20.645692744568038</v>
      </c>
      <c r="L23" s="44">
        <v>19.230809282834347</v>
      </c>
      <c r="M23" s="44">
        <v>20.285105430714307</v>
      </c>
      <c r="N23" s="44">
        <v>18.214747313850921</v>
      </c>
      <c r="O23" s="44">
        <v>22.373845070406517</v>
      </c>
      <c r="P23" s="44">
        <v>23.121313863927003</v>
      </c>
      <c r="Q23" s="44">
        <v>19.959136678142642</v>
      </c>
      <c r="R23" s="44">
        <v>15.416905192591253</v>
      </c>
      <c r="S23" s="44">
        <v>16.196008194343065</v>
      </c>
      <c r="T23" s="44">
        <v>16.24387128912926</v>
      </c>
      <c r="U23" s="44">
        <v>14.815175888474386</v>
      </c>
      <c r="V23" s="44">
        <v>14.330009173368744</v>
      </c>
      <c r="W23" s="44">
        <v>13.514297855236535</v>
      </c>
      <c r="X23" s="44">
        <v>12.306280856983417</v>
      </c>
    </row>
    <row r="24" spans="1:24" ht="30" customHeight="1" x14ac:dyDescent="0.2">
      <c r="A24" s="113"/>
      <c r="B24" s="113"/>
      <c r="C24" s="116" t="s">
        <v>160</v>
      </c>
      <c r="D24" s="116"/>
      <c r="E24" s="116"/>
      <c r="F24" s="50"/>
      <c r="G24" s="50"/>
      <c r="H24" s="50"/>
      <c r="I24" s="50"/>
      <c r="J24" s="44">
        <v>46.154809626847999</v>
      </c>
      <c r="K24" s="44">
        <v>45.861123683445697</v>
      </c>
      <c r="L24" s="44">
        <v>47.587629588113593</v>
      </c>
      <c r="M24" s="44">
        <v>47.697719719972973</v>
      </c>
      <c r="N24" s="44">
        <v>46.939633332971638</v>
      </c>
      <c r="O24" s="44">
        <v>46.613730823855178</v>
      </c>
      <c r="P24" s="44">
        <v>46.933011969056011</v>
      </c>
      <c r="Q24" s="44">
        <v>47.591394004730702</v>
      </c>
      <c r="R24" s="44">
        <v>49.573361655376424</v>
      </c>
      <c r="S24" s="44">
        <v>51.397919659180118</v>
      </c>
      <c r="T24" s="44">
        <v>53.688836660651063</v>
      </c>
      <c r="U24" s="44">
        <v>53.647177804939936</v>
      </c>
      <c r="V24" s="44">
        <v>55.369777159480464</v>
      </c>
      <c r="W24" s="44">
        <v>55.655450635274782</v>
      </c>
      <c r="X24" s="44">
        <v>56.517312052477259</v>
      </c>
    </row>
    <row r="25" spans="1:24" ht="15" customHeight="1" x14ac:dyDescent="0.2">
      <c r="A25" s="113"/>
      <c r="B25" s="113"/>
      <c r="C25" s="50" t="s">
        <v>24</v>
      </c>
      <c r="D25" s="50"/>
      <c r="E25" s="50"/>
      <c r="F25" s="44">
        <f>JSA!F$18</f>
        <v>160.90684016097671</v>
      </c>
      <c r="G25" s="44">
        <f>JSA!G$18</f>
        <v>275.34928947999992</v>
      </c>
      <c r="H25" s="44">
        <f>JSA!H$18</f>
        <v>238.55092015354438</v>
      </c>
      <c r="I25" s="44">
        <f>JSA!I$18</f>
        <v>209.62756270804147</v>
      </c>
      <c r="J25" s="44">
        <v>181.05894225670716</v>
      </c>
      <c r="K25" s="44">
        <v>160.54828066597383</v>
      </c>
      <c r="L25" s="44">
        <v>169.66076662274457</v>
      </c>
      <c r="M25" s="44">
        <v>169.08385491375668</v>
      </c>
      <c r="N25" s="44">
        <v>150.24827086325445</v>
      </c>
      <c r="O25" s="44">
        <v>161.42890027523688</v>
      </c>
      <c r="P25" s="44">
        <v>174.35728775307027</v>
      </c>
      <c r="Q25" s="44">
        <v>160.69592180258067</v>
      </c>
      <c r="R25" s="44">
        <v>215.84748673387944</v>
      </c>
      <c r="S25" s="44">
        <v>367.91042272665362</v>
      </c>
      <c r="T25" s="44">
        <v>344.71978782714933</v>
      </c>
      <c r="U25" s="44">
        <v>374.68273224889481</v>
      </c>
      <c r="V25" s="44">
        <v>388.47256887275393</v>
      </c>
      <c r="W25" s="44">
        <v>318.40572799856108</v>
      </c>
      <c r="X25" s="44">
        <v>209.165702595027</v>
      </c>
    </row>
    <row r="26" spans="1:24" ht="15" customHeight="1" x14ac:dyDescent="0.2">
      <c r="A26" s="113"/>
      <c r="B26" s="113"/>
      <c r="C26" s="50" t="s">
        <v>25</v>
      </c>
      <c r="D26" s="50"/>
      <c r="E26" s="50"/>
      <c r="F26" s="44">
        <f>MA!F$18</f>
        <v>0</v>
      </c>
      <c r="G26" s="44">
        <f>MA!G$18</f>
        <v>0</v>
      </c>
      <c r="H26" s="44">
        <f>MA!H$18</f>
        <v>0</v>
      </c>
      <c r="I26" s="44">
        <f>MA!I$18</f>
        <v>0</v>
      </c>
      <c r="J26" s="44">
        <v>4.7805530013704889</v>
      </c>
      <c r="K26" s="44">
        <v>6.8694264294489447</v>
      </c>
      <c r="L26" s="44">
        <v>7.0948692515419998</v>
      </c>
      <c r="M26" s="44">
        <v>14.071912911675733</v>
      </c>
      <c r="N26" s="44">
        <v>15.829484018502813</v>
      </c>
      <c r="O26" s="44">
        <v>15.568715955408699</v>
      </c>
      <c r="P26" s="44">
        <v>17.519532441745504</v>
      </c>
      <c r="Q26" s="44">
        <v>22.137392860270651</v>
      </c>
      <c r="R26" s="44">
        <v>33.425271213280851</v>
      </c>
      <c r="S26" s="44">
        <v>34.031814623716997</v>
      </c>
      <c r="T26" s="44">
        <v>32.667878517876176</v>
      </c>
      <c r="U26" s="44">
        <v>35.912094585514609</v>
      </c>
      <c r="V26" s="44">
        <v>42.178012818274759</v>
      </c>
      <c r="W26" s="44">
        <v>41.308684019302888</v>
      </c>
      <c r="X26" s="44">
        <v>40.869476832227789</v>
      </c>
    </row>
    <row r="27" spans="1:24" ht="15" customHeight="1" x14ac:dyDescent="0.2">
      <c r="A27" s="113"/>
      <c r="B27" s="113"/>
      <c r="C27" s="50" t="s">
        <v>107</v>
      </c>
      <c r="D27" s="50"/>
      <c r="E27" s="50"/>
      <c r="F27" s="50"/>
      <c r="G27" s="50"/>
      <c r="H27" s="50"/>
      <c r="I27" s="50"/>
      <c r="J27" s="44"/>
      <c r="K27" s="44"/>
      <c r="L27" s="44"/>
      <c r="M27" s="44"/>
      <c r="N27" s="44">
        <v>42.721544665064329</v>
      </c>
      <c r="O27" s="44">
        <v>45.365627996530989</v>
      </c>
      <c r="P27" s="44">
        <v>48.226623045736488</v>
      </c>
      <c r="Q27" s="44">
        <v>50.688691324123496</v>
      </c>
      <c r="R27" s="44">
        <v>52.711141817721206</v>
      </c>
      <c r="S27" s="44">
        <v>55.087196250840961</v>
      </c>
      <c r="T27" s="44">
        <v>58.232411977098828</v>
      </c>
      <c r="U27" s="44">
        <v>59.267922848640907</v>
      </c>
      <c r="V27" s="44">
        <v>60.296482633440142</v>
      </c>
      <c r="W27" s="44">
        <v>60.716121305199266</v>
      </c>
      <c r="X27" s="44">
        <v>61.391797730212197</v>
      </c>
    </row>
    <row r="28" spans="1:24" ht="15" customHeight="1" x14ac:dyDescent="0.2">
      <c r="A28" s="113"/>
      <c r="B28" s="113"/>
      <c r="C28" s="50" t="s">
        <v>27</v>
      </c>
      <c r="D28" s="50"/>
      <c r="E28" s="50"/>
      <c r="F28" s="50"/>
      <c r="G28" s="50"/>
      <c r="H28" s="50"/>
      <c r="I28" s="50"/>
      <c r="J28" s="44"/>
      <c r="K28" s="44"/>
      <c r="L28" s="44"/>
      <c r="M28" s="44">
        <v>169.56309483587444</v>
      </c>
      <c r="N28" s="44">
        <v>458.10853750249805</v>
      </c>
      <c r="O28" s="44">
        <v>499.18509935425709</v>
      </c>
      <c r="P28" s="44">
        <v>538.45085595237902</v>
      </c>
      <c r="Q28" s="44">
        <v>579.23481546567541</v>
      </c>
      <c r="R28" s="44">
        <v>606.70522111156663</v>
      </c>
      <c r="S28" s="44">
        <v>641.02592327044249</v>
      </c>
      <c r="T28" s="44">
        <v>652.00600168428446</v>
      </c>
      <c r="U28" s="44">
        <v>634.01947076543115</v>
      </c>
      <c r="V28" s="44">
        <v>587.62902180398157</v>
      </c>
      <c r="W28" s="44">
        <v>549.25295026709512</v>
      </c>
      <c r="X28" s="44">
        <v>510.08685967881559</v>
      </c>
    </row>
    <row r="29" spans="1:24" ht="30" customHeight="1" x14ac:dyDescent="0.2">
      <c r="A29" s="113"/>
      <c r="B29" s="113"/>
      <c r="C29" s="50" t="s">
        <v>123</v>
      </c>
      <c r="D29" s="50"/>
      <c r="E29" s="50"/>
      <c r="F29" s="50"/>
      <c r="G29" s="50"/>
      <c r="H29" s="50"/>
      <c r="I29" s="50"/>
      <c r="J29" s="44"/>
      <c r="K29" s="44"/>
      <c r="L29" s="44"/>
      <c r="M29" s="44">
        <v>0</v>
      </c>
      <c r="N29" s="44">
        <v>0</v>
      </c>
      <c r="O29" s="44">
        <v>0</v>
      </c>
      <c r="P29" s="44">
        <v>0</v>
      </c>
      <c r="Q29" s="44">
        <v>0</v>
      </c>
      <c r="R29" s="44">
        <v>0</v>
      </c>
      <c r="S29" s="44">
        <v>0</v>
      </c>
      <c r="T29" s="44">
        <v>0</v>
      </c>
      <c r="U29" s="44">
        <v>0</v>
      </c>
      <c r="V29" s="44">
        <v>0</v>
      </c>
      <c r="W29" s="44">
        <v>11.879536526720955</v>
      </c>
      <c r="X29" s="44">
        <v>121.70808658328491</v>
      </c>
    </row>
    <row r="30" spans="1:24" ht="15" customHeight="1" x14ac:dyDescent="0.2">
      <c r="A30" s="113"/>
      <c r="B30" s="112"/>
      <c r="C30" s="50" t="s">
        <v>28</v>
      </c>
      <c r="D30" s="50"/>
      <c r="E30" s="50"/>
      <c r="F30" s="44">
        <f>SDA!F$18</f>
        <v>65.627039200200201</v>
      </c>
      <c r="G30" s="44">
        <f>SDA!G$18</f>
        <v>73.207642413233287</v>
      </c>
      <c r="H30" s="44">
        <f>SDA!H$18</f>
        <v>72.814216963669779</v>
      </c>
      <c r="I30" s="44">
        <f>SDA!I$18</f>
        <v>74.706521277534534</v>
      </c>
      <c r="J30" s="44">
        <v>78.992256258133253</v>
      </c>
      <c r="K30" s="44">
        <v>81.321395523355989</v>
      </c>
      <c r="L30" s="44">
        <v>74.938250325302477</v>
      </c>
      <c r="M30" s="44">
        <v>73.753700290667254</v>
      </c>
      <c r="N30" s="44">
        <v>72.643780646939035</v>
      </c>
      <c r="O30" s="44">
        <v>71.422235756897919</v>
      </c>
      <c r="P30" s="44">
        <v>71.944432807019126</v>
      </c>
      <c r="Q30" s="44">
        <v>71.896253990212344</v>
      </c>
      <c r="R30" s="44">
        <v>71.079799569492408</v>
      </c>
      <c r="S30" s="44">
        <v>72.854718466126855</v>
      </c>
      <c r="T30" s="44">
        <v>71.224474855140357</v>
      </c>
      <c r="U30" s="44">
        <v>70.795342689574085</v>
      </c>
      <c r="V30" s="44">
        <v>71.374668928272285</v>
      </c>
      <c r="W30" s="44">
        <v>69.270590067352146</v>
      </c>
      <c r="X30" s="44">
        <v>60.046238742109871</v>
      </c>
    </row>
    <row r="31" spans="1:24" ht="15" customHeight="1" x14ac:dyDescent="0.2">
      <c r="A31" s="113"/>
      <c r="B31" s="113"/>
      <c r="C31" s="115" t="s">
        <v>12</v>
      </c>
      <c r="D31" s="115"/>
      <c r="E31" s="115"/>
      <c r="F31" s="50"/>
      <c r="G31" s="50"/>
      <c r="H31" s="50"/>
      <c r="I31" s="50"/>
      <c r="J31" s="44">
        <v>66.520683868160219</v>
      </c>
      <c r="K31" s="44">
        <v>68.613457166980396</v>
      </c>
      <c r="L31" s="44">
        <v>62.727378657659123</v>
      </c>
      <c r="M31" s="44">
        <v>60.802789495390314</v>
      </c>
      <c r="N31" s="44">
        <v>63.074051120099519</v>
      </c>
      <c r="O31" s="44">
        <v>61.59123109038439</v>
      </c>
      <c r="P31" s="44">
        <v>61.532438728682102</v>
      </c>
      <c r="Q31" s="44">
        <v>56.196469671152897</v>
      </c>
      <c r="R31" s="44">
        <v>57.434553024186869</v>
      </c>
      <c r="S31" s="44">
        <v>58.515452003872568</v>
      </c>
      <c r="T31" s="44">
        <v>57.910394046138691</v>
      </c>
      <c r="U31" s="44">
        <v>57.377749072375202</v>
      </c>
      <c r="V31" s="44">
        <v>58.807470071661108</v>
      </c>
      <c r="W31" s="44">
        <v>56.326969962799041</v>
      </c>
      <c r="X31" s="44">
        <v>49.321818523449004</v>
      </c>
    </row>
    <row r="32" spans="1:24" ht="15" customHeight="1" x14ac:dyDescent="0.2">
      <c r="A32" s="113"/>
      <c r="B32" s="113"/>
      <c r="C32" s="115" t="s">
        <v>13</v>
      </c>
      <c r="D32" s="115"/>
      <c r="E32" s="115"/>
      <c r="F32" s="50"/>
      <c r="G32" s="50"/>
      <c r="H32" s="50"/>
      <c r="I32" s="50"/>
      <c r="J32" s="44">
        <v>12.471572389973037</v>
      </c>
      <c r="K32" s="44">
        <v>12.707938356375577</v>
      </c>
      <c r="L32" s="44">
        <v>12.210871667643355</v>
      </c>
      <c r="M32" s="44">
        <v>12.950910795276945</v>
      </c>
      <c r="N32" s="44">
        <v>9.569729526839529</v>
      </c>
      <c r="O32" s="44">
        <v>9.8310046665135182</v>
      </c>
      <c r="P32" s="44">
        <v>10.411994078337028</v>
      </c>
      <c r="Q32" s="44">
        <v>15.699784319059431</v>
      </c>
      <c r="R32" s="44">
        <v>13.645246545305548</v>
      </c>
      <c r="S32" s="44">
        <v>14.33926646225429</v>
      </c>
      <c r="T32" s="44">
        <v>13.314080809001666</v>
      </c>
      <c r="U32" s="44">
        <v>13.417593617198889</v>
      </c>
      <c r="V32" s="44">
        <v>12.567198856611176</v>
      </c>
      <c r="W32" s="44">
        <v>12.943620104553105</v>
      </c>
      <c r="X32" s="44">
        <v>10.724420218660866</v>
      </c>
    </row>
    <row r="33" spans="1:24" ht="15" customHeight="1" x14ac:dyDescent="0.2">
      <c r="A33" s="112"/>
      <c r="B33" s="112"/>
      <c r="C33" s="117" t="s">
        <v>29</v>
      </c>
      <c r="D33" s="117"/>
      <c r="E33" s="44"/>
      <c r="F33" s="44">
        <f>SP!F$18</f>
        <v>0</v>
      </c>
      <c r="G33" s="44">
        <f>SP!G$18</f>
        <v>0</v>
      </c>
      <c r="H33" s="44">
        <f>SP!H$18</f>
        <v>0</v>
      </c>
      <c r="I33" s="44">
        <f>SP!I$18</f>
        <v>3581.2369345008433</v>
      </c>
      <c r="J33" s="44">
        <v>3674.6611053331208</v>
      </c>
      <c r="K33" s="44">
        <v>3999.5484966466001</v>
      </c>
      <c r="L33" s="44">
        <v>4245.1581346009089</v>
      </c>
      <c r="M33" s="44">
        <v>4472.3685674860717</v>
      </c>
      <c r="N33" s="44">
        <v>4714.2105425312948</v>
      </c>
      <c r="O33" s="44">
        <v>4983.8457450743499</v>
      </c>
      <c r="P33" s="44">
        <v>5218.6311511606782</v>
      </c>
      <c r="Q33" s="44">
        <v>5635.336035910138</v>
      </c>
      <c r="R33" s="44">
        <v>6051.0556584585029</v>
      </c>
      <c r="S33" s="44">
        <v>6595.5057191140968</v>
      </c>
      <c r="T33" s="44">
        <v>6892.8580344655002</v>
      </c>
      <c r="U33" s="44">
        <v>7349.2174204031944</v>
      </c>
      <c r="V33" s="44">
        <v>7937.9305211568371</v>
      </c>
      <c r="W33" s="44">
        <v>8298.821995573986</v>
      </c>
      <c r="X33" s="44">
        <v>8648.5193557056446</v>
      </c>
    </row>
    <row r="34" spans="1:24" ht="15" hidden="1" customHeight="1" x14ac:dyDescent="0.2">
      <c r="A34" s="112"/>
      <c r="B34" s="112"/>
      <c r="C34" s="118" t="s">
        <v>106</v>
      </c>
      <c r="D34" s="117"/>
      <c r="E34" s="44"/>
      <c r="F34" s="44"/>
      <c r="G34" s="44"/>
      <c r="H34" s="44"/>
      <c r="I34" s="44"/>
      <c r="J34" s="44"/>
      <c r="K34" s="44"/>
      <c r="L34" s="44"/>
      <c r="M34" s="44"/>
      <c r="N34" s="44"/>
      <c r="O34" s="44"/>
      <c r="P34" s="44"/>
      <c r="Q34" s="44"/>
      <c r="R34" s="44"/>
      <c r="S34" s="44"/>
      <c r="T34" s="44"/>
      <c r="U34" s="44"/>
      <c r="V34" s="44"/>
      <c r="W34" s="44"/>
      <c r="X34" s="44"/>
    </row>
    <row r="35" spans="1:24" ht="15" hidden="1" customHeight="1" x14ac:dyDescent="0.2">
      <c r="A35" s="112"/>
      <c r="B35" s="112"/>
      <c r="C35" s="118" t="s">
        <v>105</v>
      </c>
      <c r="D35" s="117"/>
      <c r="E35" s="44"/>
      <c r="F35" s="44"/>
      <c r="G35" s="44"/>
      <c r="H35" s="44"/>
      <c r="I35" s="44"/>
      <c r="J35" s="44"/>
      <c r="K35" s="44"/>
      <c r="L35" s="44"/>
      <c r="M35" s="44"/>
      <c r="N35" s="44"/>
      <c r="O35" s="44"/>
      <c r="P35" s="44"/>
      <c r="Q35" s="44"/>
      <c r="R35" s="44"/>
      <c r="S35" s="44"/>
      <c r="T35" s="44"/>
      <c r="U35" s="44"/>
      <c r="V35" s="44"/>
      <c r="W35" s="44"/>
      <c r="X35" s="44"/>
    </row>
    <row r="36" spans="1:24" ht="15" hidden="1" customHeight="1" x14ac:dyDescent="0.2">
      <c r="A36" s="112"/>
      <c r="B36" s="112"/>
      <c r="C36" s="118" t="s">
        <v>104</v>
      </c>
      <c r="D36" s="117"/>
      <c r="E36" s="44"/>
      <c r="F36" s="44"/>
      <c r="G36" s="44"/>
      <c r="H36" s="44"/>
      <c r="I36" s="44"/>
      <c r="J36" s="44"/>
      <c r="K36" s="44"/>
      <c r="L36" s="44"/>
      <c r="M36" s="44"/>
      <c r="N36" s="44"/>
      <c r="O36" s="44"/>
      <c r="P36" s="44"/>
      <c r="Q36" s="44"/>
      <c r="R36" s="44"/>
      <c r="S36" s="44"/>
      <c r="T36" s="44"/>
      <c r="U36" s="44"/>
      <c r="V36" s="44"/>
      <c r="W36" s="44"/>
      <c r="X36" s="44"/>
    </row>
    <row r="37" spans="1:24" ht="15" hidden="1" customHeight="1" x14ac:dyDescent="0.2">
      <c r="A37" s="112"/>
      <c r="B37" s="112"/>
      <c r="C37" s="118" t="s">
        <v>103</v>
      </c>
      <c r="D37" s="117"/>
      <c r="E37" s="44"/>
      <c r="F37" s="44"/>
      <c r="G37" s="44"/>
      <c r="H37" s="44"/>
      <c r="I37" s="44"/>
      <c r="J37" s="44"/>
      <c r="K37" s="44"/>
      <c r="L37" s="44"/>
      <c r="M37" s="44"/>
      <c r="N37" s="44"/>
      <c r="O37" s="44"/>
      <c r="P37" s="44"/>
      <c r="Q37" s="44"/>
      <c r="R37" s="44"/>
      <c r="S37" s="44"/>
      <c r="T37" s="44"/>
      <c r="U37" s="44"/>
      <c r="V37" s="44"/>
      <c r="W37" s="44"/>
      <c r="X37" s="44"/>
    </row>
    <row r="38" spans="1:24" ht="15" hidden="1" customHeight="1" x14ac:dyDescent="0.2">
      <c r="A38" s="112"/>
      <c r="B38" s="112"/>
      <c r="C38" s="118" t="s">
        <v>102</v>
      </c>
      <c r="D38" s="117"/>
      <c r="E38" s="44"/>
      <c r="F38" s="44"/>
      <c r="G38" s="44"/>
      <c r="H38" s="44"/>
      <c r="I38" s="44"/>
      <c r="J38" s="44"/>
      <c r="K38" s="44"/>
      <c r="L38" s="44"/>
      <c r="M38" s="44"/>
      <c r="N38" s="44"/>
      <c r="O38" s="44"/>
      <c r="P38" s="44"/>
      <c r="Q38" s="44"/>
      <c r="R38" s="44"/>
      <c r="S38" s="44"/>
      <c r="T38" s="44"/>
      <c r="U38" s="44"/>
      <c r="V38" s="44"/>
      <c r="W38" s="44"/>
      <c r="X38" s="44"/>
    </row>
    <row r="39" spans="1:24" ht="30" customHeight="1" x14ac:dyDescent="0.2">
      <c r="A39" s="112"/>
      <c r="B39" s="112"/>
      <c r="C39" s="117" t="s">
        <v>30</v>
      </c>
      <c r="D39" s="117"/>
      <c r="E39" s="117"/>
      <c r="F39" s="51"/>
      <c r="G39" s="51"/>
      <c r="H39" s="51"/>
      <c r="I39" s="51"/>
      <c r="J39" s="44"/>
      <c r="K39" s="44"/>
      <c r="L39" s="44"/>
      <c r="M39" s="44"/>
      <c r="N39" s="44">
        <v>120.89765291511314</v>
      </c>
      <c r="O39" s="44">
        <v>98.899730327390756</v>
      </c>
      <c r="P39" s="44">
        <v>119.40505273345049</v>
      </c>
      <c r="Q39" s="44">
        <v>148.39000179641411</v>
      </c>
      <c r="R39" s="44">
        <v>172.4337205651033</v>
      </c>
      <c r="S39" s="44">
        <v>178.49250135775904</v>
      </c>
      <c r="T39" s="44">
        <v>174.75379469830503</v>
      </c>
      <c r="U39" s="44">
        <v>201.20173408096781</v>
      </c>
      <c r="V39" s="44">
        <v>205.12040519447223</v>
      </c>
      <c r="W39" s="44">
        <v>203.28983479192334</v>
      </c>
      <c r="X39" s="44">
        <v>205.22825409474601</v>
      </c>
    </row>
    <row r="40" spans="1:24" ht="15" customHeight="1" x14ac:dyDescent="0.2">
      <c r="A40" s="112"/>
      <c r="B40" s="112"/>
      <c r="C40" s="117" t="s">
        <v>126</v>
      </c>
      <c r="D40" s="117"/>
      <c r="E40" s="117"/>
      <c r="F40" s="51"/>
      <c r="G40" s="51"/>
      <c r="H40" s="51"/>
      <c r="I40" s="51"/>
      <c r="J40" s="44"/>
      <c r="K40" s="44"/>
      <c r="L40" s="44"/>
      <c r="M40" s="44"/>
      <c r="N40" s="44"/>
      <c r="O40" s="44"/>
      <c r="P40" s="44"/>
      <c r="Q40" s="44"/>
      <c r="R40" s="44"/>
      <c r="S40" s="44"/>
      <c r="T40" s="44"/>
      <c r="U40" s="44"/>
      <c r="V40" s="44"/>
      <c r="W40" s="44">
        <v>9.6252890641689327E-3</v>
      </c>
      <c r="X40" s="44">
        <v>5.4287964203154612E-2</v>
      </c>
    </row>
    <row r="41" spans="1:24" ht="15" customHeight="1" x14ac:dyDescent="0.2">
      <c r="A41" s="116"/>
      <c r="B41" s="116"/>
      <c r="C41" s="117" t="s">
        <v>31</v>
      </c>
      <c r="D41" s="117"/>
      <c r="E41" s="117"/>
      <c r="F41" s="50"/>
      <c r="G41" s="50"/>
      <c r="H41" s="50"/>
      <c r="I41" s="50"/>
      <c r="J41" s="44">
        <v>165.84348791875721</v>
      </c>
      <c r="K41" s="44">
        <v>160.18240468527233</v>
      </c>
      <c r="L41" s="44">
        <v>163.251956792767</v>
      </c>
      <c r="M41" s="44">
        <v>184.91113637405883</v>
      </c>
      <c r="N41" s="44">
        <v>240.74345075013912</v>
      </c>
      <c r="O41" s="44">
        <v>307.60961557084522</v>
      </c>
      <c r="P41" s="44">
        <v>197.22927714953133</v>
      </c>
      <c r="Q41" s="44">
        <v>203.76019143033332</v>
      </c>
      <c r="R41" s="44">
        <v>267.20938445950435</v>
      </c>
      <c r="S41" s="44">
        <v>270.76576754614035</v>
      </c>
      <c r="T41" s="44">
        <v>276.03245254941766</v>
      </c>
      <c r="U41" s="44">
        <v>213.65240279450725</v>
      </c>
      <c r="V41" s="44">
        <v>212.8586653358077</v>
      </c>
      <c r="W41" s="44">
        <v>212.95590649870127</v>
      </c>
      <c r="X41" s="44">
        <v>210.71739227637437</v>
      </c>
    </row>
    <row r="42" spans="1:24" ht="30" customHeight="1" x14ac:dyDescent="0.25">
      <c r="A42" s="116"/>
      <c r="B42" s="116"/>
      <c r="C42" s="42" t="s">
        <v>101</v>
      </c>
      <c r="D42" s="42"/>
      <c r="E42" s="42"/>
      <c r="F42" s="119">
        <f>SUM(F3:F41)-SUM(F9:F11,F19:F23)</f>
        <v>3086.4534151141138</v>
      </c>
      <c r="G42" s="119">
        <f>SUM(G3:G41)-SUM(G9:G11,G19:G23)</f>
        <v>3045.6399383676498</v>
      </c>
      <c r="H42" s="119">
        <f>SUM(H3:H41)-SUM(H9:H11,H19:H23)</f>
        <v>3037.9243956688219</v>
      </c>
      <c r="I42" s="119">
        <f>SUM(I3:I41)-SUM(I9:I11,I19:I23)</f>
        <v>6737.169688339075</v>
      </c>
      <c r="J42" s="119">
        <f t="shared" ref="J42:Q42" si="0">SUM(J3:J41)-SUM(J9:J11,J19:J23,J31:J32)</f>
        <v>7150.9219456484334</v>
      </c>
      <c r="K42" s="119">
        <f t="shared" si="0"/>
        <v>7690.265639960764</v>
      </c>
      <c r="L42" s="119">
        <f t="shared" si="0"/>
        <v>8107.1105807954846</v>
      </c>
      <c r="M42" s="119">
        <f t="shared" si="0"/>
        <v>8542.4165108965772</v>
      </c>
      <c r="N42" s="119">
        <f t="shared" si="0"/>
        <v>9225.2655072550569</v>
      </c>
      <c r="O42" s="119">
        <f t="shared" si="0"/>
        <v>9697.245115617292</v>
      </c>
      <c r="P42" s="119">
        <f t="shared" si="0"/>
        <v>10048.09852327581</v>
      </c>
      <c r="Q42" s="119">
        <f t="shared" si="0"/>
        <v>10736.685458442233</v>
      </c>
      <c r="R42" s="119">
        <f t="shared" ref="R42:X42" si="1">SUM(R3:R41)-SUM(R9:R11,R19:R23,R31:R32,R15:R16)</f>
        <v>11535.897666772646</v>
      </c>
      <c r="S42" s="119">
        <f t="shared" si="1"/>
        <v>12749.225797467454</v>
      </c>
      <c r="T42" s="119">
        <f t="shared" si="1"/>
        <v>13257.980810974206</v>
      </c>
      <c r="U42" s="119">
        <f t="shared" si="1"/>
        <v>13866.936664997527</v>
      </c>
      <c r="V42" s="119">
        <f t="shared" si="1"/>
        <v>14662.35498231201</v>
      </c>
      <c r="W42" s="119">
        <f t="shared" si="1"/>
        <v>14549.474034721157</v>
      </c>
      <c r="X42" s="119">
        <f t="shared" si="1"/>
        <v>14949.706744297082</v>
      </c>
    </row>
    <row r="43" spans="1:24" ht="30" customHeight="1" thickBot="1" x14ac:dyDescent="0.25">
      <c r="A43" s="120"/>
      <c r="B43" s="120"/>
      <c r="C43" s="121" t="s">
        <v>100</v>
      </c>
      <c r="D43" s="121"/>
      <c r="E43" s="121"/>
      <c r="F43" s="122">
        <v>0.95561218286758176</v>
      </c>
      <c r="G43" s="122">
        <v>0.95422937801810592</v>
      </c>
      <c r="H43" s="122">
        <v>0.95406853375282796</v>
      </c>
      <c r="I43" s="122">
        <v>0.95044993811249245</v>
      </c>
      <c r="J43" s="122">
        <v>0.96069613855583968</v>
      </c>
      <c r="K43" s="122">
        <v>0.97159677113240894</v>
      </c>
      <c r="L43" s="122">
        <v>0.98220481010648597</v>
      </c>
      <c r="M43" s="122">
        <v>0.97935820551238328</v>
      </c>
      <c r="N43" s="122">
        <v>0.99378746609980761</v>
      </c>
      <c r="O43" s="122">
        <v>0.99336860909596669</v>
      </c>
      <c r="P43" s="122">
        <v>0.9928214544825601</v>
      </c>
      <c r="Q43" s="122">
        <v>0.99316975150247533</v>
      </c>
      <c r="R43" s="122">
        <v>0.98411840246718252</v>
      </c>
      <c r="S43" s="122">
        <v>0.99232783783635392</v>
      </c>
      <c r="T43" s="122">
        <v>0.99232674108982577</v>
      </c>
      <c r="U43" s="122">
        <v>0.99450740175570096</v>
      </c>
      <c r="V43" s="122">
        <v>0.99501625584630993</v>
      </c>
      <c r="W43" s="122">
        <v>0.99630543749232425</v>
      </c>
      <c r="X43" s="122">
        <v>0.99717993055949095</v>
      </c>
    </row>
    <row r="44" spans="1:24" ht="39.75" customHeight="1" thickTop="1" x14ac:dyDescent="0.2">
      <c r="A44" s="124" t="s">
        <v>182</v>
      </c>
      <c r="B44" s="124"/>
      <c r="C44" s="124"/>
      <c r="D44" s="124"/>
      <c r="E44" s="124"/>
      <c r="F44" s="125" t="s">
        <v>66</v>
      </c>
      <c r="G44" s="125" t="s">
        <v>67</v>
      </c>
      <c r="H44" s="125" t="s">
        <v>68</v>
      </c>
      <c r="I44" s="125" t="s">
        <v>69</v>
      </c>
      <c r="J44" s="125" t="s">
        <v>70</v>
      </c>
      <c r="K44" s="125" t="s">
        <v>53</v>
      </c>
      <c r="L44" s="125" t="s">
        <v>54</v>
      </c>
      <c r="M44" s="125" t="s">
        <v>55</v>
      </c>
      <c r="N44" s="125" t="s">
        <v>57</v>
      </c>
      <c r="O44" s="125" t="s">
        <v>58</v>
      </c>
      <c r="P44" s="125" t="s">
        <v>59</v>
      </c>
      <c r="Q44" s="125" t="s">
        <v>60</v>
      </c>
      <c r="R44" s="125" t="s">
        <v>61</v>
      </c>
      <c r="S44" s="125" t="s">
        <v>62</v>
      </c>
      <c r="T44" s="125" t="s">
        <v>63</v>
      </c>
      <c r="U44" s="125" t="s">
        <v>64</v>
      </c>
      <c r="V44" s="125" t="s">
        <v>65</v>
      </c>
      <c r="W44" s="125" t="s">
        <v>0</v>
      </c>
      <c r="X44" s="125" t="s">
        <v>56</v>
      </c>
    </row>
    <row r="45" spans="1:24" ht="15" x14ac:dyDescent="0.2">
      <c r="A45" s="112"/>
      <c r="B45" s="112"/>
      <c r="C45" s="51" t="s">
        <v>6</v>
      </c>
      <c r="D45" s="51"/>
      <c r="E45" s="51"/>
      <c r="F45" s="44">
        <v>295.0501863952839</v>
      </c>
      <c r="G45" s="44">
        <v>300.30696583389192</v>
      </c>
      <c r="H45" s="44">
        <v>319.58008111552488</v>
      </c>
      <c r="I45" s="44">
        <v>338.12748169788409</v>
      </c>
      <c r="J45" s="44">
        <v>351.09893766915553</v>
      </c>
      <c r="K45" s="44">
        <v>373.60410773111556</v>
      </c>
      <c r="L45" s="44">
        <v>387.47361140821818</v>
      </c>
      <c r="M45" s="44">
        <v>410.34924012092296</v>
      </c>
      <c r="N45" s="44">
        <v>425.21207929201699</v>
      </c>
      <c r="O45" s="44">
        <v>444.89990232477618</v>
      </c>
      <c r="P45" s="44">
        <v>462.24235828970234</v>
      </c>
      <c r="Q45" s="44">
        <v>478.11064021485276</v>
      </c>
      <c r="R45" s="44">
        <v>495.58430455767842</v>
      </c>
      <c r="S45" s="44">
        <v>522.91335930935441</v>
      </c>
      <c r="T45" s="44">
        <v>525.81650999222461</v>
      </c>
      <c r="U45" s="44">
        <v>532.36088912157038</v>
      </c>
      <c r="V45" s="44">
        <v>543.00595156753252</v>
      </c>
      <c r="W45" s="44">
        <v>524.77764458239108</v>
      </c>
      <c r="X45" s="44">
        <v>525.07702196560331</v>
      </c>
    </row>
    <row r="46" spans="1:24" ht="15" x14ac:dyDescent="0.2">
      <c r="A46" s="112"/>
      <c r="B46" s="112"/>
      <c r="C46" s="51" t="s">
        <v>115</v>
      </c>
      <c r="D46" s="51"/>
      <c r="E46" s="51"/>
      <c r="F46" s="44" t="s">
        <v>162</v>
      </c>
      <c r="G46" s="44" t="s">
        <v>162</v>
      </c>
      <c r="H46" s="44" t="s">
        <v>162</v>
      </c>
      <c r="I46" s="44">
        <v>111.71708562990896</v>
      </c>
      <c r="J46" s="44">
        <v>108.97221651976291</v>
      </c>
      <c r="K46" s="44">
        <v>124.57810917559257</v>
      </c>
      <c r="L46" s="44">
        <v>126.97538061615886</v>
      </c>
      <c r="M46" s="44">
        <v>115.92194129156955</v>
      </c>
      <c r="N46" s="44">
        <v>103.56078949654147</v>
      </c>
      <c r="O46" s="44">
        <v>95.515680782967337</v>
      </c>
      <c r="P46" s="44">
        <v>84.032532943478728</v>
      </c>
      <c r="Q46" s="44">
        <v>75.445122764218851</v>
      </c>
      <c r="R46" s="44">
        <v>67.558899876870797</v>
      </c>
      <c r="S46" s="44">
        <v>63.978487058393775</v>
      </c>
      <c r="T46" s="44">
        <v>59.41205213633598</v>
      </c>
      <c r="U46" s="44">
        <v>56.384661886185874</v>
      </c>
      <c r="V46" s="44">
        <v>55.470051083706615</v>
      </c>
      <c r="W46" s="44">
        <v>53.039084761560709</v>
      </c>
      <c r="X46" s="44">
        <v>52.349874412396666</v>
      </c>
    </row>
    <row r="47" spans="1:24" ht="15" x14ac:dyDescent="0.2">
      <c r="A47" s="113"/>
      <c r="B47" s="113"/>
      <c r="C47" s="50" t="s">
        <v>8</v>
      </c>
      <c r="D47" s="50"/>
      <c r="E47" s="50"/>
      <c r="F47" s="50" t="s">
        <v>162</v>
      </c>
      <c r="G47" s="50" t="s">
        <v>162</v>
      </c>
      <c r="H47" s="50" t="s">
        <v>162</v>
      </c>
      <c r="I47" s="50" t="s">
        <v>162</v>
      </c>
      <c r="J47" s="44" t="s">
        <v>162</v>
      </c>
      <c r="K47" s="44">
        <v>95.182678744073101</v>
      </c>
      <c r="L47" s="44">
        <v>100.28677223002981</v>
      </c>
      <c r="M47" s="44">
        <v>105.0274769631943</v>
      </c>
      <c r="N47" s="44">
        <v>107.44550102720839</v>
      </c>
      <c r="O47" s="44">
        <v>110.28327517591953</v>
      </c>
      <c r="P47" s="44">
        <v>111.18665066396031</v>
      </c>
      <c r="Q47" s="44">
        <v>116.94943149242316</v>
      </c>
      <c r="R47" s="44">
        <v>122.00419081959625</v>
      </c>
      <c r="S47" s="44">
        <v>130.14087481172476</v>
      </c>
      <c r="T47" s="44">
        <v>134.26433974695436</v>
      </c>
      <c r="U47" s="44">
        <v>146.40718517231997</v>
      </c>
      <c r="V47" s="44">
        <v>161.33645041459877</v>
      </c>
      <c r="W47" s="44">
        <v>171.32346839696575</v>
      </c>
      <c r="X47" s="44">
        <v>187.03775312112529</v>
      </c>
    </row>
    <row r="48" spans="1:24" ht="15" x14ac:dyDescent="0.2">
      <c r="A48" s="113"/>
      <c r="B48" s="113"/>
      <c r="C48" s="50" t="s">
        <v>122</v>
      </c>
      <c r="D48" s="50"/>
      <c r="E48" s="50"/>
      <c r="F48" s="50" t="s">
        <v>162</v>
      </c>
      <c r="G48" s="50" t="s">
        <v>162</v>
      </c>
      <c r="H48" s="50" t="s">
        <v>162</v>
      </c>
      <c r="I48" s="50" t="s">
        <v>162</v>
      </c>
      <c r="J48" s="44" t="s">
        <v>162</v>
      </c>
      <c r="K48" s="44" t="s">
        <v>162</v>
      </c>
      <c r="L48" s="44" t="s">
        <v>162</v>
      </c>
      <c r="M48" s="44" t="s">
        <v>162</v>
      </c>
      <c r="N48" s="44" t="s">
        <v>162</v>
      </c>
      <c r="O48" s="44" t="s">
        <v>162</v>
      </c>
      <c r="P48" s="44" t="s">
        <v>162</v>
      </c>
      <c r="Q48" s="44" t="s">
        <v>162</v>
      </c>
      <c r="R48" s="44" t="s">
        <v>162</v>
      </c>
      <c r="S48" s="44">
        <v>26.510225836915087</v>
      </c>
      <c r="T48" s="44">
        <v>39.15312046628447</v>
      </c>
      <c r="U48" s="44">
        <v>17.860717828868069</v>
      </c>
      <c r="V48" s="44">
        <v>13.103299895704113</v>
      </c>
      <c r="W48" s="44" t="s">
        <v>162</v>
      </c>
      <c r="X48" s="44">
        <v>0.66878160000000009</v>
      </c>
    </row>
    <row r="49" spans="1:24" ht="15" x14ac:dyDescent="0.2">
      <c r="A49" s="112"/>
      <c r="B49" s="112"/>
      <c r="C49" s="51" t="s">
        <v>9</v>
      </c>
      <c r="D49" s="51"/>
      <c r="E49" s="51"/>
      <c r="F49" s="44">
        <v>240.38972816334947</v>
      </c>
      <c r="G49" s="44">
        <v>235.45811285770114</v>
      </c>
      <c r="H49" s="44">
        <v>241.00163554371369</v>
      </c>
      <c r="I49" s="44">
        <v>250.77722905973266</v>
      </c>
      <c r="J49" s="44">
        <v>253.49482716696073</v>
      </c>
      <c r="K49" s="44">
        <v>262.43042412144911</v>
      </c>
      <c r="L49" s="44">
        <v>279.30183769945228</v>
      </c>
      <c r="M49" s="44">
        <v>327.22728217995103</v>
      </c>
      <c r="N49" s="44">
        <v>359.21783429914655</v>
      </c>
      <c r="O49" s="44">
        <v>376.04030616936711</v>
      </c>
      <c r="P49" s="44">
        <v>387.53304859986656</v>
      </c>
      <c r="Q49" s="44">
        <v>391.25924430306532</v>
      </c>
      <c r="R49" s="44">
        <v>407.14382045813579</v>
      </c>
      <c r="S49" s="44">
        <v>446.4136740988439</v>
      </c>
      <c r="T49" s="44">
        <v>457.46999804125147</v>
      </c>
      <c r="U49" s="44">
        <v>448.25405077866219</v>
      </c>
      <c r="V49" s="44">
        <v>442.63176105718486</v>
      </c>
      <c r="W49" s="44" t="s">
        <v>162</v>
      </c>
      <c r="X49" s="44" t="s">
        <v>162</v>
      </c>
    </row>
    <row r="50" spans="1:24" ht="27.75" customHeight="1" x14ac:dyDescent="0.2">
      <c r="A50" s="112"/>
      <c r="B50" s="112"/>
      <c r="C50" s="51" t="s">
        <v>10</v>
      </c>
      <c r="D50" s="51"/>
      <c r="E50" s="51"/>
      <c r="F50" s="44">
        <v>431.15319047969257</v>
      </c>
      <c r="G50" s="44">
        <v>469.91253786448902</v>
      </c>
      <c r="H50" s="44">
        <v>497.04610829599244</v>
      </c>
      <c r="I50" s="44">
        <v>537.60106407977889</v>
      </c>
      <c r="J50" s="44">
        <v>572.11722958086466</v>
      </c>
      <c r="K50" s="44">
        <v>612.24549127623175</v>
      </c>
      <c r="L50" s="44">
        <v>652.9193900450922</v>
      </c>
      <c r="M50" s="44">
        <v>696.24394499549385</v>
      </c>
      <c r="N50" s="44">
        <v>722.21297479871112</v>
      </c>
      <c r="O50" s="44">
        <v>751.07260087421787</v>
      </c>
      <c r="P50" s="44">
        <v>778.22501899186955</v>
      </c>
      <c r="Q50" s="44">
        <v>812.47740267232598</v>
      </c>
      <c r="R50" s="44">
        <v>846.57546769201394</v>
      </c>
      <c r="S50" s="44">
        <v>902.54767962186156</v>
      </c>
      <c r="T50" s="44">
        <v>919.08233433684109</v>
      </c>
      <c r="U50" s="44">
        <v>966.97505165920313</v>
      </c>
      <c r="V50" s="44">
        <v>1026.781329130496</v>
      </c>
      <c r="W50" s="44">
        <v>1039.5864053901555</v>
      </c>
      <c r="X50" s="44">
        <v>1035.279909455586</v>
      </c>
    </row>
    <row r="51" spans="1:24" ht="15" x14ac:dyDescent="0.2">
      <c r="A51" s="112"/>
      <c r="B51" s="112"/>
      <c r="C51" s="114" t="s">
        <v>11</v>
      </c>
      <c r="D51" s="114"/>
      <c r="E51" s="114"/>
      <c r="F51" s="51" t="s">
        <v>162</v>
      </c>
      <c r="G51" s="51" t="s">
        <v>162</v>
      </c>
      <c r="H51" s="51" t="s">
        <v>162</v>
      </c>
      <c r="I51" s="51" t="s">
        <v>162</v>
      </c>
      <c r="J51" s="44" t="s">
        <v>162</v>
      </c>
      <c r="K51" s="44" t="s">
        <v>162</v>
      </c>
      <c r="L51" s="44">
        <v>93.915683275625014</v>
      </c>
      <c r="M51" s="44">
        <v>97.095590193042185</v>
      </c>
      <c r="N51" s="44">
        <v>99.883317493119762</v>
      </c>
      <c r="O51" s="44">
        <v>105.93255933959878</v>
      </c>
      <c r="P51" s="44">
        <v>108.61739452599808</v>
      </c>
      <c r="Q51" s="44">
        <v>112.3638548190772</v>
      </c>
      <c r="R51" s="44">
        <v>116.10829336947592</v>
      </c>
      <c r="S51" s="44">
        <v>121.62517491564132</v>
      </c>
      <c r="T51" s="44">
        <v>122.28367711675466</v>
      </c>
      <c r="U51" s="44">
        <v>130.22055034454104</v>
      </c>
      <c r="V51" s="44">
        <v>136.81799280233508</v>
      </c>
      <c r="W51" s="44">
        <v>141.99989537088874</v>
      </c>
      <c r="X51" s="44">
        <v>164.88677043809349</v>
      </c>
    </row>
    <row r="52" spans="1:24" ht="15" x14ac:dyDescent="0.2">
      <c r="A52" s="112"/>
      <c r="B52" s="112"/>
      <c r="C52" s="114" t="s">
        <v>12</v>
      </c>
      <c r="D52" s="114"/>
      <c r="E52" s="114"/>
      <c r="F52" s="51" t="s">
        <v>162</v>
      </c>
      <c r="G52" s="51" t="s">
        <v>162</v>
      </c>
      <c r="H52" s="51" t="s">
        <v>162</v>
      </c>
      <c r="I52" s="51" t="s">
        <v>162</v>
      </c>
      <c r="J52" s="44" t="s">
        <v>162</v>
      </c>
      <c r="K52" s="44" t="s">
        <v>162</v>
      </c>
      <c r="L52" s="44">
        <v>381.20244063137699</v>
      </c>
      <c r="M52" s="44">
        <v>405.83263368027286</v>
      </c>
      <c r="N52" s="44">
        <v>416.42037044763595</v>
      </c>
      <c r="O52" s="44">
        <v>426.28962848891672</v>
      </c>
      <c r="P52" s="44">
        <v>436.04315608635642</v>
      </c>
      <c r="Q52" s="44">
        <v>448.3435164952374</v>
      </c>
      <c r="R52" s="44">
        <v>464.98085954125736</v>
      </c>
      <c r="S52" s="44">
        <v>493.64715921308425</v>
      </c>
      <c r="T52" s="44">
        <v>499.56900764426058</v>
      </c>
      <c r="U52" s="44">
        <v>531.84144080264127</v>
      </c>
      <c r="V52" s="44">
        <v>569.25001002837155</v>
      </c>
      <c r="W52" s="44">
        <v>571.02889194367106</v>
      </c>
      <c r="X52" s="44">
        <v>531.18091020688632</v>
      </c>
    </row>
    <row r="53" spans="1:24" ht="15" x14ac:dyDescent="0.2">
      <c r="A53" s="112"/>
      <c r="B53" s="112"/>
      <c r="C53" s="114" t="s">
        <v>13</v>
      </c>
      <c r="D53" s="114"/>
      <c r="E53" s="114"/>
      <c r="F53" s="51" t="s">
        <v>162</v>
      </c>
      <c r="G53" s="51" t="s">
        <v>162</v>
      </c>
      <c r="H53" s="51" t="s">
        <v>162</v>
      </c>
      <c r="I53" s="51" t="s">
        <v>162</v>
      </c>
      <c r="J53" s="44" t="s">
        <v>162</v>
      </c>
      <c r="K53" s="44" t="s">
        <v>162</v>
      </c>
      <c r="L53" s="44">
        <v>177.80126613809028</v>
      </c>
      <c r="M53" s="44">
        <v>193.31572112217904</v>
      </c>
      <c r="N53" s="44">
        <v>205.90928685795544</v>
      </c>
      <c r="O53" s="44">
        <v>218.85041304570234</v>
      </c>
      <c r="P53" s="44">
        <v>233.56446837951509</v>
      </c>
      <c r="Q53" s="44">
        <v>251.77003135801149</v>
      </c>
      <c r="R53" s="44">
        <v>265.48631478128061</v>
      </c>
      <c r="S53" s="44">
        <v>287.275345493136</v>
      </c>
      <c r="T53" s="44">
        <v>297.22964957582582</v>
      </c>
      <c r="U53" s="44">
        <v>304.91306051202093</v>
      </c>
      <c r="V53" s="44">
        <v>320.71332629978934</v>
      </c>
      <c r="W53" s="44">
        <v>326.55761807559566</v>
      </c>
      <c r="X53" s="44">
        <v>339.2122288106064</v>
      </c>
    </row>
    <row r="54" spans="1:24" ht="15" x14ac:dyDescent="0.2">
      <c r="A54" s="112"/>
      <c r="B54" s="112"/>
      <c r="C54" s="51" t="s">
        <v>14</v>
      </c>
      <c r="D54" s="114"/>
      <c r="E54" s="114"/>
      <c r="F54" s="51" t="s">
        <v>162</v>
      </c>
      <c r="G54" s="51" t="s">
        <v>162</v>
      </c>
      <c r="H54" s="51" t="s">
        <v>162</v>
      </c>
      <c r="I54" s="51" t="s">
        <v>162</v>
      </c>
      <c r="J54" s="44" t="s">
        <v>162</v>
      </c>
      <c r="K54" s="44" t="s">
        <v>162</v>
      </c>
      <c r="L54" s="44">
        <v>1.5144426973353446</v>
      </c>
      <c r="M54" s="44">
        <v>1.7487100789668188</v>
      </c>
      <c r="N54" s="44">
        <v>1.7391705519491927</v>
      </c>
      <c r="O54" s="44">
        <v>1.7022801222867625</v>
      </c>
      <c r="P54" s="44">
        <v>1.8700617890989615</v>
      </c>
      <c r="Q54" s="44">
        <v>1.8704312087912089</v>
      </c>
      <c r="R54" s="44">
        <v>1.9531683501466937</v>
      </c>
      <c r="S54" s="44">
        <v>1.9842287731957629</v>
      </c>
      <c r="T54" s="44">
        <v>1.779132723944898</v>
      </c>
      <c r="U54" s="44">
        <v>1.8618860766148959</v>
      </c>
      <c r="V54" s="44">
        <v>3.5993099737152554</v>
      </c>
      <c r="W54" s="44">
        <v>9.5257799870216786</v>
      </c>
      <c r="X54" s="44">
        <v>10.015849830000001</v>
      </c>
    </row>
    <row r="55" spans="1:24" ht="30" customHeight="1" x14ac:dyDescent="0.2">
      <c r="A55" s="112"/>
      <c r="B55" s="112"/>
      <c r="C55" s="51" t="s">
        <v>114</v>
      </c>
      <c r="D55" s="51"/>
      <c r="E55" s="51"/>
      <c r="F55" s="51" t="s">
        <v>162</v>
      </c>
      <c r="G55" s="51" t="s">
        <v>162</v>
      </c>
      <c r="H55" s="51" t="s">
        <v>162</v>
      </c>
      <c r="I55" s="51" t="s">
        <v>162</v>
      </c>
      <c r="J55" s="44" t="s">
        <v>162</v>
      </c>
      <c r="K55" s="44" t="s">
        <v>162</v>
      </c>
      <c r="L55" s="44" t="s">
        <v>162</v>
      </c>
      <c r="M55" s="44" t="s">
        <v>162</v>
      </c>
      <c r="N55" s="44" t="s">
        <v>162</v>
      </c>
      <c r="O55" s="44" t="s">
        <v>162</v>
      </c>
      <c r="P55" s="44" t="s">
        <v>162</v>
      </c>
      <c r="Q55" s="44" t="s">
        <v>162</v>
      </c>
      <c r="R55" s="44">
        <v>10.094420277375514</v>
      </c>
      <c r="S55" s="44">
        <v>104.07256158344522</v>
      </c>
      <c r="T55" s="44">
        <v>181.25144870523278</v>
      </c>
      <c r="U55" s="44">
        <v>277.02860073714686</v>
      </c>
      <c r="V55" s="44">
        <v>496.14236020644853</v>
      </c>
      <c r="W55" s="44">
        <v>754.81817994228049</v>
      </c>
      <c r="X55" s="44">
        <v>919.11533377912792</v>
      </c>
    </row>
    <row r="56" spans="1:24" ht="15" x14ac:dyDescent="0.2">
      <c r="A56" s="112"/>
      <c r="B56" s="112"/>
      <c r="C56" s="112" t="s">
        <v>16</v>
      </c>
      <c r="D56" s="112"/>
      <c r="E56" s="112"/>
      <c r="F56" s="44">
        <v>1202.1892692732656</v>
      </c>
      <c r="G56" s="44">
        <v>1154.1639896217812</v>
      </c>
      <c r="H56" s="44">
        <v>1121.6370107716859</v>
      </c>
      <c r="I56" s="44">
        <v>1118.8201097213607</v>
      </c>
      <c r="J56" s="44">
        <v>1090.0406065284517</v>
      </c>
      <c r="K56" s="44">
        <v>1102.8402823583726</v>
      </c>
      <c r="L56" s="44">
        <v>1157.2573719404093</v>
      </c>
      <c r="M56" s="44">
        <v>1130.7942254509148</v>
      </c>
      <c r="N56" s="44">
        <v>1174.7983925810468</v>
      </c>
      <c r="O56" s="44">
        <v>1238.7700960073373</v>
      </c>
      <c r="P56" s="44">
        <v>1308.237005607677</v>
      </c>
      <c r="Q56" s="44">
        <v>1362.5220956853673</v>
      </c>
      <c r="R56" s="44">
        <v>1455.5478088129091</v>
      </c>
      <c r="S56" s="44">
        <v>1684.0748332325022</v>
      </c>
      <c r="T56" s="44">
        <v>1764.5722583514398</v>
      </c>
      <c r="U56" s="44">
        <v>1851.0516608271378</v>
      </c>
      <c r="V56" s="44">
        <v>1931.6208046443278</v>
      </c>
      <c r="W56" s="44">
        <v>1922.7211023259586</v>
      </c>
      <c r="X56" s="44">
        <v>1901.3452222199999</v>
      </c>
    </row>
    <row r="57" spans="1:24" ht="15" x14ac:dyDescent="0.2">
      <c r="A57" s="112"/>
      <c r="B57" s="112"/>
      <c r="C57" s="114" t="s">
        <v>113</v>
      </c>
      <c r="D57" s="112"/>
      <c r="E57" s="112"/>
      <c r="F57" s="44" t="s">
        <v>162</v>
      </c>
      <c r="G57" s="44" t="s">
        <v>162</v>
      </c>
      <c r="H57" s="44" t="s">
        <v>162</v>
      </c>
      <c r="I57" s="44" t="s">
        <v>162</v>
      </c>
      <c r="J57" s="44" t="s">
        <v>162</v>
      </c>
      <c r="K57" s="44" t="s">
        <v>162</v>
      </c>
      <c r="L57" s="44" t="s">
        <v>162</v>
      </c>
      <c r="M57" s="44" t="s">
        <v>162</v>
      </c>
      <c r="N57" s="44" t="s">
        <v>162</v>
      </c>
      <c r="O57" s="44" t="s">
        <v>162</v>
      </c>
      <c r="P57" s="44" t="s">
        <v>162</v>
      </c>
      <c r="Q57" s="44" t="s">
        <v>162</v>
      </c>
      <c r="R57" s="44">
        <v>928.49933329948112</v>
      </c>
      <c r="S57" s="44">
        <v>1140.5934643882479</v>
      </c>
      <c r="T57" s="44">
        <v>1223.5252494889057</v>
      </c>
      <c r="U57" s="44">
        <v>1290.725558197247</v>
      </c>
      <c r="V57" s="44">
        <v>1361.29051185918</v>
      </c>
      <c r="W57" s="44">
        <v>1356.2015103623787</v>
      </c>
      <c r="X57" s="44">
        <v>1340.3039683200002</v>
      </c>
    </row>
    <row r="58" spans="1:24" ht="15" x14ac:dyDescent="0.2">
      <c r="A58" s="112"/>
      <c r="B58" s="112"/>
      <c r="C58" s="114" t="s">
        <v>112</v>
      </c>
      <c r="D58" s="112"/>
      <c r="E58" s="112"/>
      <c r="F58" s="44" t="s">
        <v>162</v>
      </c>
      <c r="G58" s="44" t="s">
        <v>162</v>
      </c>
      <c r="H58" s="44" t="s">
        <v>162</v>
      </c>
      <c r="I58" s="44" t="s">
        <v>162</v>
      </c>
      <c r="J58" s="44" t="s">
        <v>162</v>
      </c>
      <c r="K58" s="44" t="s">
        <v>162</v>
      </c>
      <c r="L58" s="44" t="s">
        <v>162</v>
      </c>
      <c r="M58" s="44" t="s">
        <v>162</v>
      </c>
      <c r="N58" s="44" t="s">
        <v>162</v>
      </c>
      <c r="O58" s="44" t="s">
        <v>162</v>
      </c>
      <c r="P58" s="44" t="s">
        <v>162</v>
      </c>
      <c r="Q58" s="44" t="s">
        <v>162</v>
      </c>
      <c r="R58" s="44">
        <v>527.04847437373041</v>
      </c>
      <c r="S58" s="44">
        <v>543.48136884425423</v>
      </c>
      <c r="T58" s="44">
        <v>541.04700886253431</v>
      </c>
      <c r="U58" s="44">
        <v>560.3261026298909</v>
      </c>
      <c r="V58" s="44">
        <v>570.33029173996727</v>
      </c>
      <c r="W58" s="44">
        <v>566.5195919635795</v>
      </c>
      <c r="X58" s="44">
        <v>561.04125390000002</v>
      </c>
    </row>
    <row r="59" spans="1:24" ht="15" x14ac:dyDescent="0.2">
      <c r="A59" s="112"/>
      <c r="B59" s="112"/>
      <c r="C59" s="112" t="s">
        <v>17</v>
      </c>
      <c r="D59" s="112"/>
      <c r="E59" s="112"/>
      <c r="F59" s="44">
        <v>632.4753200005639</v>
      </c>
      <c r="G59" s="44">
        <v>607.78956357459822</v>
      </c>
      <c r="H59" s="44">
        <v>585.33867611984783</v>
      </c>
      <c r="I59" s="44">
        <v>548.67506452437442</v>
      </c>
      <c r="J59" s="44">
        <v>546.93119279390567</v>
      </c>
      <c r="K59" s="44">
        <v>544.99470763154352</v>
      </c>
      <c r="L59" s="44">
        <v>541.87021209864463</v>
      </c>
      <c r="M59" s="44">
        <v>541.36548904802794</v>
      </c>
      <c r="N59" s="44">
        <v>533.77240588193013</v>
      </c>
      <c r="O59" s="44">
        <v>526.14047933576398</v>
      </c>
      <c r="P59" s="44">
        <v>515.75800642703655</v>
      </c>
      <c r="Q59" s="44">
        <v>520.77306698596465</v>
      </c>
      <c r="R59" s="44">
        <v>509.9860355620022</v>
      </c>
      <c r="S59" s="44">
        <v>470.11438010959495</v>
      </c>
      <c r="T59" s="44">
        <v>419.70782732969536</v>
      </c>
      <c r="U59" s="44">
        <v>366.60034602016719</v>
      </c>
      <c r="V59" s="44">
        <v>252.77121278505854</v>
      </c>
      <c r="W59" s="44">
        <v>90.726266141527915</v>
      </c>
      <c r="X59" s="44">
        <v>20.107940069029205</v>
      </c>
    </row>
    <row r="60" spans="1:24" ht="27.75" customHeight="1" x14ac:dyDescent="0.2">
      <c r="A60" s="113"/>
      <c r="B60" s="112"/>
      <c r="C60" s="50" t="s">
        <v>18</v>
      </c>
      <c r="D60" s="50"/>
      <c r="E60" s="50"/>
      <c r="F60" s="44">
        <v>1454.1360668075818</v>
      </c>
      <c r="G60" s="44">
        <v>1175.3014174769173</v>
      </c>
      <c r="H60" s="44">
        <v>1159.1182069739409</v>
      </c>
      <c r="I60" s="44">
        <v>1184.0708092025529</v>
      </c>
      <c r="J60" s="44">
        <v>1253.3279782251741</v>
      </c>
      <c r="K60" s="44">
        <v>1322.0877227380777</v>
      </c>
      <c r="L60" s="44">
        <v>1295.0343640148517</v>
      </c>
      <c r="M60" s="44">
        <v>1138.4268747209273</v>
      </c>
      <c r="N60" s="44">
        <v>841.58673485346071</v>
      </c>
      <c r="O60" s="44">
        <v>738.03184099561895</v>
      </c>
      <c r="P60" s="44">
        <v>698.4190209041077</v>
      </c>
      <c r="Q60" s="44">
        <v>699.96134137204638</v>
      </c>
      <c r="R60" s="44">
        <v>660.41397725170191</v>
      </c>
      <c r="S60" s="44">
        <v>626.81801248623458</v>
      </c>
      <c r="T60" s="44">
        <v>580.40609812031244</v>
      </c>
      <c r="U60" s="44">
        <v>512.22603354559703</v>
      </c>
      <c r="V60" s="44">
        <v>405.13515431353551</v>
      </c>
      <c r="W60" s="44">
        <v>275.19387658100851</v>
      </c>
      <c r="X60" s="44">
        <v>222.6583133895098</v>
      </c>
    </row>
    <row r="61" spans="1:24" ht="15" x14ac:dyDescent="0.2">
      <c r="A61" s="113"/>
      <c r="B61" s="113"/>
      <c r="C61" s="115" t="s">
        <v>52</v>
      </c>
      <c r="D61" s="115"/>
      <c r="E61" s="115"/>
      <c r="F61" s="44">
        <v>389.83180695752731</v>
      </c>
      <c r="G61" s="44">
        <v>378.38136413835491</v>
      </c>
      <c r="H61" s="44">
        <v>366.71024387683519</v>
      </c>
      <c r="I61" s="44">
        <v>385.61842414852464</v>
      </c>
      <c r="J61" s="44">
        <v>394.82847999755006</v>
      </c>
      <c r="K61" s="44">
        <v>433.2762605157489</v>
      </c>
      <c r="L61" s="44">
        <v>421.94127887597574</v>
      </c>
      <c r="M61" s="44">
        <v>226.83582419713261</v>
      </c>
      <c r="N61" s="44" t="s">
        <v>162</v>
      </c>
      <c r="O61" s="44" t="s">
        <v>162</v>
      </c>
      <c r="P61" s="44" t="s">
        <v>162</v>
      </c>
      <c r="Q61" s="44" t="s">
        <v>162</v>
      </c>
      <c r="R61" s="44" t="s">
        <v>162</v>
      </c>
      <c r="S61" s="44" t="s">
        <v>162</v>
      </c>
      <c r="T61" s="44" t="s">
        <v>162</v>
      </c>
      <c r="U61" s="44" t="s">
        <v>162</v>
      </c>
      <c r="V61" s="44" t="s">
        <v>162</v>
      </c>
      <c r="W61" s="44" t="s">
        <v>162</v>
      </c>
      <c r="X61" s="44" t="s">
        <v>162</v>
      </c>
    </row>
    <row r="62" spans="1:24" ht="15" x14ac:dyDescent="0.2">
      <c r="A62" s="113"/>
      <c r="B62" s="113"/>
      <c r="C62" s="115" t="s">
        <v>111</v>
      </c>
      <c r="D62" s="115"/>
      <c r="E62" s="115"/>
      <c r="F62" s="50" t="s">
        <v>162</v>
      </c>
      <c r="G62" s="50" t="s">
        <v>162</v>
      </c>
      <c r="H62" s="50" t="s">
        <v>162</v>
      </c>
      <c r="I62" s="50" t="s">
        <v>162</v>
      </c>
      <c r="J62" s="44">
        <v>362.32487643652769</v>
      </c>
      <c r="K62" s="44">
        <v>383.39309055999638</v>
      </c>
      <c r="L62" s="44">
        <v>364.77278647407746</v>
      </c>
      <c r="M62" s="44">
        <v>382.83604571215221</v>
      </c>
      <c r="N62" s="44">
        <v>371.41023551441964</v>
      </c>
      <c r="O62" s="44">
        <v>338.12880181702934</v>
      </c>
      <c r="P62" s="44">
        <v>336.39700208060742</v>
      </c>
      <c r="Q62" s="44">
        <v>368.99263674656657</v>
      </c>
      <c r="R62" s="44">
        <v>369.91282182745937</v>
      </c>
      <c r="S62" s="44">
        <v>356.11341050419344</v>
      </c>
      <c r="T62" s="44">
        <v>325.2686449120684</v>
      </c>
      <c r="U62" s="44">
        <v>282.37507237825025</v>
      </c>
      <c r="V62" s="44">
        <v>184.62570150204814</v>
      </c>
      <c r="W62" s="44">
        <v>72.131751375567561</v>
      </c>
      <c r="X62" s="44">
        <v>28.131592730549706</v>
      </c>
    </row>
    <row r="63" spans="1:24" ht="15" x14ac:dyDescent="0.2">
      <c r="A63" s="113"/>
      <c r="B63" s="113"/>
      <c r="C63" s="115" t="s">
        <v>110</v>
      </c>
      <c r="D63" s="115"/>
      <c r="E63" s="115"/>
      <c r="F63" s="50" t="s">
        <v>162</v>
      </c>
      <c r="G63" s="50" t="s">
        <v>162</v>
      </c>
      <c r="H63" s="50" t="s">
        <v>162</v>
      </c>
      <c r="I63" s="50" t="s">
        <v>162</v>
      </c>
      <c r="J63" s="44">
        <v>447.04929780731266</v>
      </c>
      <c r="K63" s="44">
        <v>452.87003969104364</v>
      </c>
      <c r="L63" s="44">
        <v>456.94472797961896</v>
      </c>
      <c r="M63" s="44">
        <v>474.63855584258982</v>
      </c>
      <c r="N63" s="44">
        <v>420.5657787284436</v>
      </c>
      <c r="O63" s="44">
        <v>347.98270101716673</v>
      </c>
      <c r="P63" s="44">
        <v>311.03239669673115</v>
      </c>
      <c r="Q63" s="44">
        <v>285.39097314081835</v>
      </c>
      <c r="R63" s="44">
        <v>251.64191207518905</v>
      </c>
      <c r="S63" s="44">
        <v>230.31302903686498</v>
      </c>
      <c r="T63" s="44">
        <v>209.91407755597575</v>
      </c>
      <c r="U63" s="44">
        <v>183.5736203882569</v>
      </c>
      <c r="V63" s="44">
        <v>169.52890260464679</v>
      </c>
      <c r="W63" s="44">
        <v>150.3190450371313</v>
      </c>
      <c r="X63" s="44">
        <v>143.51395804308711</v>
      </c>
    </row>
    <row r="64" spans="1:24" ht="15" x14ac:dyDescent="0.2">
      <c r="A64" s="113"/>
      <c r="B64" s="113"/>
      <c r="C64" s="115" t="s">
        <v>109</v>
      </c>
      <c r="D64" s="115"/>
      <c r="E64" s="115"/>
      <c r="F64" s="50" t="s">
        <v>162</v>
      </c>
      <c r="G64" s="50" t="s">
        <v>162</v>
      </c>
      <c r="H64" s="50" t="s">
        <v>162</v>
      </c>
      <c r="I64" s="50" t="s">
        <v>162</v>
      </c>
      <c r="J64" s="44">
        <v>19.3097147938701</v>
      </c>
      <c r="K64" s="44">
        <v>24.233534198199706</v>
      </c>
      <c r="L64" s="44">
        <v>25.677497895808401</v>
      </c>
      <c r="M64" s="44">
        <v>27.550459828583456</v>
      </c>
      <c r="N64" s="44">
        <v>26.485389338377161</v>
      </c>
      <c r="O64" s="44">
        <v>24.286484879722142</v>
      </c>
      <c r="P64" s="44">
        <v>23.186346811779185</v>
      </c>
      <c r="Q64" s="44">
        <v>22.259364746750343</v>
      </c>
      <c r="R64" s="44">
        <v>21.288633729873798</v>
      </c>
      <c r="S64" s="44">
        <v>22.398185702393068</v>
      </c>
      <c r="T64" s="44">
        <v>27.662809646701849</v>
      </c>
      <c r="U64" s="44">
        <v>30.542866549750823</v>
      </c>
      <c r="V64" s="44">
        <v>36.003099966653494</v>
      </c>
      <c r="W64" s="44">
        <v>38.903483273181635</v>
      </c>
      <c r="X64" s="44">
        <v>38.583418950319725</v>
      </c>
    </row>
    <row r="65" spans="1:24" ht="15" x14ac:dyDescent="0.2">
      <c r="A65" s="113"/>
      <c r="B65" s="113"/>
      <c r="C65" s="115" t="s">
        <v>108</v>
      </c>
      <c r="D65" s="115"/>
      <c r="E65" s="115"/>
      <c r="F65" s="50" t="s">
        <v>162</v>
      </c>
      <c r="G65" s="50" t="s">
        <v>162</v>
      </c>
      <c r="H65" s="50" t="s">
        <v>162</v>
      </c>
      <c r="I65" s="50" t="s">
        <v>162</v>
      </c>
      <c r="J65" s="44">
        <v>29.815609189913534</v>
      </c>
      <c r="K65" s="44">
        <v>28.314797773089072</v>
      </c>
      <c r="L65" s="44">
        <v>25.698072789371402</v>
      </c>
      <c r="M65" s="44">
        <v>26.565989140469458</v>
      </c>
      <c r="N65" s="44">
        <v>23.125331272220322</v>
      </c>
      <c r="O65" s="44">
        <v>27.633853281700496</v>
      </c>
      <c r="P65" s="44">
        <v>27.803275314989847</v>
      </c>
      <c r="Q65" s="44">
        <v>23.31836673791101</v>
      </c>
      <c r="R65" s="44">
        <v>17.57060961917983</v>
      </c>
      <c r="S65" s="44">
        <v>17.993387242783047</v>
      </c>
      <c r="T65" s="44">
        <v>17.560566005566432</v>
      </c>
      <c r="U65" s="44">
        <v>15.734474229339035</v>
      </c>
      <c r="V65" s="44">
        <v>14.97745024018713</v>
      </c>
      <c r="W65" s="44">
        <v>13.839596895127958</v>
      </c>
      <c r="X65" s="44">
        <v>12.429343665553251</v>
      </c>
    </row>
    <row r="66" spans="1:24" ht="30" customHeight="1" x14ac:dyDescent="0.2">
      <c r="A66" s="113"/>
      <c r="B66" s="113"/>
      <c r="C66" s="116" t="s">
        <v>23</v>
      </c>
      <c r="D66" s="116"/>
      <c r="E66" s="116"/>
      <c r="F66" s="50" t="s">
        <v>162</v>
      </c>
      <c r="G66" s="50" t="s">
        <v>162</v>
      </c>
      <c r="H66" s="50" t="s">
        <v>162</v>
      </c>
      <c r="I66" s="50" t="s">
        <v>162</v>
      </c>
      <c r="J66" s="44">
        <v>64.25942562185223</v>
      </c>
      <c r="K66" s="44">
        <v>62.896821085601204</v>
      </c>
      <c r="L66" s="44">
        <v>63.591206747631361</v>
      </c>
      <c r="M66" s="44">
        <v>62.46637999659329</v>
      </c>
      <c r="N66" s="44">
        <v>59.594270066875367</v>
      </c>
      <c r="O66" s="44">
        <v>57.57244650821611</v>
      </c>
      <c r="P66" s="44">
        <v>56.436734556560822</v>
      </c>
      <c r="Q66" s="44">
        <v>55.601281601825342</v>
      </c>
      <c r="R66" s="44">
        <v>56.498640568641605</v>
      </c>
      <c r="S66" s="44">
        <v>57.101889601667473</v>
      </c>
      <c r="T66" s="44">
        <v>58.040743069195813</v>
      </c>
      <c r="U66" s="44">
        <v>56.976045576703577</v>
      </c>
      <c r="V66" s="44">
        <v>57.871427169604146</v>
      </c>
      <c r="W66" s="44">
        <v>56.995118063824471</v>
      </c>
      <c r="X66" s="44">
        <v>57.082485173002034</v>
      </c>
    </row>
    <row r="67" spans="1:24" ht="15" x14ac:dyDescent="0.2">
      <c r="A67" s="113"/>
      <c r="B67" s="113"/>
      <c r="C67" s="50" t="s">
        <v>24</v>
      </c>
      <c r="D67" s="50"/>
      <c r="E67" s="50"/>
      <c r="F67" s="44">
        <v>239.42000996270787</v>
      </c>
      <c r="G67" s="44">
        <v>402.53996030338544</v>
      </c>
      <c r="H67" s="44">
        <v>343.29253014231142</v>
      </c>
      <c r="I67" s="44">
        <v>298.5558101628996</v>
      </c>
      <c r="J67" s="44">
        <v>252.08084980049932</v>
      </c>
      <c r="K67" s="44">
        <v>220.1859804907848</v>
      </c>
      <c r="L67" s="44">
        <v>226.71717378340352</v>
      </c>
      <c r="M67" s="44">
        <v>221.43734321766351</v>
      </c>
      <c r="N67" s="44">
        <v>190.75428151281159</v>
      </c>
      <c r="O67" s="44">
        <v>199.38023757626323</v>
      </c>
      <c r="P67" s="44">
        <v>209.66384968878103</v>
      </c>
      <c r="Q67" s="44">
        <v>187.74190979827239</v>
      </c>
      <c r="R67" s="44">
        <v>246.0008594010587</v>
      </c>
      <c r="S67" s="44">
        <v>408.73989611149381</v>
      </c>
      <c r="T67" s="44">
        <v>372.66206311389726</v>
      </c>
      <c r="U67" s="44">
        <v>397.93221755369007</v>
      </c>
      <c r="V67" s="44">
        <v>406.02406457507863</v>
      </c>
      <c r="W67" s="44">
        <v>326.06998689853248</v>
      </c>
      <c r="X67" s="44">
        <v>211.25735962097727</v>
      </c>
    </row>
    <row r="68" spans="1:24" ht="15" x14ac:dyDescent="0.2">
      <c r="A68" s="113"/>
      <c r="B68" s="113"/>
      <c r="C68" s="50" t="s">
        <v>25</v>
      </c>
      <c r="D68" s="50"/>
      <c r="E68" s="50"/>
      <c r="F68" s="44" t="s">
        <v>162</v>
      </c>
      <c r="G68" s="44" t="s">
        <v>162</v>
      </c>
      <c r="H68" s="44" t="s">
        <v>162</v>
      </c>
      <c r="I68" s="44" t="s">
        <v>162</v>
      </c>
      <c r="J68" s="44">
        <v>6.6557655097378063</v>
      </c>
      <c r="K68" s="44">
        <v>9.4211622043118695</v>
      </c>
      <c r="L68" s="44">
        <v>9.4808525099328165</v>
      </c>
      <c r="M68" s="44">
        <v>18.429003826185465</v>
      </c>
      <c r="N68" s="44">
        <v>20.097015648294651</v>
      </c>
      <c r="O68" s="44">
        <v>19.228863485127221</v>
      </c>
      <c r="P68" s="44">
        <v>21.067158498622437</v>
      </c>
      <c r="Q68" s="44">
        <v>25.863235151964556</v>
      </c>
      <c r="R68" s="44">
        <v>38.09470088627134</v>
      </c>
      <c r="S68" s="44">
        <v>37.808552067356167</v>
      </c>
      <c r="T68" s="44">
        <v>35.315869398626667</v>
      </c>
      <c r="U68" s="44">
        <v>38.140480479678814</v>
      </c>
      <c r="V68" s="44">
        <v>44.08364855688216</v>
      </c>
      <c r="W68" s="44">
        <v>42.30301427564325</v>
      </c>
      <c r="X68" s="44">
        <v>41.278171600550067</v>
      </c>
    </row>
    <row r="69" spans="1:24" ht="15" x14ac:dyDescent="0.2">
      <c r="A69" s="113"/>
      <c r="B69" s="113"/>
      <c r="C69" s="50" t="s">
        <v>107</v>
      </c>
      <c r="D69" s="50"/>
      <c r="E69" s="50"/>
      <c r="F69" s="50" t="s">
        <v>162</v>
      </c>
      <c r="G69" s="50" t="s">
        <v>162</v>
      </c>
      <c r="H69" s="50" t="s">
        <v>162</v>
      </c>
      <c r="I69" s="50" t="s">
        <v>162</v>
      </c>
      <c r="J69" s="44" t="s">
        <v>162</v>
      </c>
      <c r="K69" s="44" t="s">
        <v>162</v>
      </c>
      <c r="L69" s="44" t="s">
        <v>162</v>
      </c>
      <c r="M69" s="44" t="s">
        <v>162</v>
      </c>
      <c r="N69" s="44">
        <v>54.239010611435113</v>
      </c>
      <c r="O69" s="44">
        <v>56.030919323138242</v>
      </c>
      <c r="P69" s="44">
        <v>57.992296023661595</v>
      </c>
      <c r="Q69" s="44">
        <v>59.219870719912933</v>
      </c>
      <c r="R69" s="44">
        <v>60.0747610425394</v>
      </c>
      <c r="S69" s="44">
        <v>61.200589822298035</v>
      </c>
      <c r="T69" s="44">
        <v>62.952611233230023</v>
      </c>
      <c r="U69" s="44">
        <v>62.945564177464867</v>
      </c>
      <c r="V69" s="44">
        <v>63.020725065478551</v>
      </c>
      <c r="W69" s="44">
        <v>62.177602780454698</v>
      </c>
      <c r="X69" s="44">
        <v>62.005715707514319</v>
      </c>
    </row>
    <row r="70" spans="1:24" ht="15" x14ac:dyDescent="0.2">
      <c r="A70" s="113"/>
      <c r="B70" s="113"/>
      <c r="C70" s="50" t="s">
        <v>27</v>
      </c>
      <c r="D70" s="50"/>
      <c r="E70" s="50"/>
      <c r="F70" s="50" t="s">
        <v>162</v>
      </c>
      <c r="G70" s="50" t="s">
        <v>162</v>
      </c>
      <c r="H70" s="50" t="s">
        <v>162</v>
      </c>
      <c r="I70" s="50" t="s">
        <v>162</v>
      </c>
      <c r="J70" s="44" t="s">
        <v>162</v>
      </c>
      <c r="K70" s="44" t="s">
        <v>162</v>
      </c>
      <c r="L70" s="44" t="s">
        <v>162</v>
      </c>
      <c r="M70" s="44">
        <v>222.06497035079059</v>
      </c>
      <c r="N70" s="44">
        <v>581.61178444247616</v>
      </c>
      <c r="O70" s="44">
        <v>616.54166963962041</v>
      </c>
      <c r="P70" s="44">
        <v>647.48471820161774</v>
      </c>
      <c r="Q70" s="44">
        <v>676.7231505151326</v>
      </c>
      <c r="R70" s="44">
        <v>691.4604754261818</v>
      </c>
      <c r="S70" s="44">
        <v>712.16484529171044</v>
      </c>
      <c r="T70" s="44">
        <v>704.85626392919312</v>
      </c>
      <c r="U70" s="44">
        <v>673.36109262251489</v>
      </c>
      <c r="V70" s="44">
        <v>614.17856243353413</v>
      </c>
      <c r="W70" s="44">
        <v>562.47387075392498</v>
      </c>
      <c r="X70" s="44">
        <v>515.18772827560372</v>
      </c>
    </row>
    <row r="71" spans="1:24" ht="27.75" customHeight="1" x14ac:dyDescent="0.2">
      <c r="A71" s="113"/>
      <c r="B71" s="113"/>
      <c r="C71" s="50" t="s">
        <v>123</v>
      </c>
      <c r="D71" s="50"/>
      <c r="E71" s="50"/>
      <c r="F71" s="50" t="s">
        <v>162</v>
      </c>
      <c r="G71" s="50" t="s">
        <v>162</v>
      </c>
      <c r="H71" s="50" t="s">
        <v>162</v>
      </c>
      <c r="I71" s="50" t="s">
        <v>162</v>
      </c>
      <c r="J71" s="44" t="s">
        <v>162</v>
      </c>
      <c r="K71" s="44" t="s">
        <v>162</v>
      </c>
      <c r="L71" s="44" t="s">
        <v>162</v>
      </c>
      <c r="M71" s="44" t="s">
        <v>162</v>
      </c>
      <c r="N71" s="44" t="s">
        <v>162</v>
      </c>
      <c r="O71" s="44" t="s">
        <v>162</v>
      </c>
      <c r="P71" s="44" t="s">
        <v>162</v>
      </c>
      <c r="Q71" s="44" t="s">
        <v>162</v>
      </c>
      <c r="R71" s="44" t="s">
        <v>162</v>
      </c>
      <c r="S71" s="44" t="s">
        <v>162</v>
      </c>
      <c r="T71" s="44" t="s">
        <v>162</v>
      </c>
      <c r="U71" s="44" t="s">
        <v>162</v>
      </c>
      <c r="V71" s="44" t="s">
        <v>162</v>
      </c>
      <c r="W71" s="44">
        <v>12.165485665025615</v>
      </c>
      <c r="X71" s="44">
        <v>122.92516744911777</v>
      </c>
    </row>
    <row r="72" spans="1:24" ht="15" x14ac:dyDescent="0.2">
      <c r="A72" s="113"/>
      <c r="B72" s="112"/>
      <c r="C72" s="50" t="s">
        <v>28</v>
      </c>
      <c r="D72" s="50"/>
      <c r="E72" s="50"/>
      <c r="F72" s="44">
        <v>97.649213441863026</v>
      </c>
      <c r="G72" s="44">
        <v>107.02406941590402</v>
      </c>
      <c r="H72" s="44">
        <v>104.78507798544751</v>
      </c>
      <c r="I72" s="44">
        <v>106.39853698785872</v>
      </c>
      <c r="J72" s="44">
        <v>109.9776395300984</v>
      </c>
      <c r="K72" s="44">
        <v>111.5292616894649</v>
      </c>
      <c r="L72" s="44">
        <v>100.13975923970722</v>
      </c>
      <c r="M72" s="44">
        <v>96.590082200145147</v>
      </c>
      <c r="N72" s="44">
        <v>92.228097561887594</v>
      </c>
      <c r="O72" s="44">
        <v>88.213339180026779</v>
      </c>
      <c r="P72" s="44">
        <v>86.512854956530759</v>
      </c>
      <c r="Q72" s="44">
        <v>83.996780254614777</v>
      </c>
      <c r="R72" s="44">
        <v>81.009475925510415</v>
      </c>
      <c r="S72" s="44">
        <v>80.939892478124889</v>
      </c>
      <c r="T72" s="44">
        <v>76.997783942213445</v>
      </c>
      <c r="U72" s="44">
        <v>75.188273395587572</v>
      </c>
      <c r="V72" s="44">
        <v>74.599432516045084</v>
      </c>
      <c r="W72" s="44">
        <v>70.937983866349299</v>
      </c>
      <c r="X72" s="44">
        <v>60.646701129530967</v>
      </c>
    </row>
    <row r="73" spans="1:24" ht="15" x14ac:dyDescent="0.2">
      <c r="A73" s="113"/>
      <c r="B73" s="113"/>
      <c r="C73" s="115" t="s">
        <v>12</v>
      </c>
      <c r="D73" s="115"/>
      <c r="E73" s="115"/>
      <c r="F73" s="50" t="s">
        <v>162</v>
      </c>
      <c r="G73" s="50" t="s">
        <v>162</v>
      </c>
      <c r="H73" s="50" t="s">
        <v>162</v>
      </c>
      <c r="I73" s="50" t="s">
        <v>162</v>
      </c>
      <c r="J73" s="44">
        <v>92.613986969069558</v>
      </c>
      <c r="K73" s="44">
        <v>94.100798080835091</v>
      </c>
      <c r="L73" s="44">
        <v>83.822408039262953</v>
      </c>
      <c r="M73" s="44">
        <v>79.629176735706523</v>
      </c>
      <c r="N73" s="44">
        <v>80.078427754202252</v>
      </c>
      <c r="O73" s="44">
        <v>76.071101683018313</v>
      </c>
      <c r="P73" s="44">
        <v>73.992479183694783</v>
      </c>
      <c r="Q73" s="44">
        <v>65.65463778816013</v>
      </c>
      <c r="R73" s="44">
        <v>65.458021388432343</v>
      </c>
      <c r="S73" s="44">
        <v>65.009301980960828</v>
      </c>
      <c r="T73" s="44">
        <v>62.604491192695981</v>
      </c>
      <c r="U73" s="44">
        <v>60.938102990671773</v>
      </c>
      <c r="V73" s="44">
        <v>61.464437746939709</v>
      </c>
      <c r="W73" s="44">
        <v>57.682801353017489</v>
      </c>
      <c r="X73" s="44">
        <v>49.815036708683493</v>
      </c>
    </row>
    <row r="74" spans="1:24" ht="15" x14ac:dyDescent="0.2">
      <c r="A74" s="113"/>
      <c r="B74" s="113"/>
      <c r="C74" s="115" t="s">
        <v>13</v>
      </c>
      <c r="D74" s="115"/>
      <c r="E74" s="115"/>
      <c r="F74" s="50" t="s">
        <v>162</v>
      </c>
      <c r="G74" s="50" t="s">
        <v>162</v>
      </c>
      <c r="H74" s="50" t="s">
        <v>162</v>
      </c>
      <c r="I74" s="50" t="s">
        <v>162</v>
      </c>
      <c r="J74" s="44">
        <v>17.36365256102885</v>
      </c>
      <c r="K74" s="44">
        <v>17.428463608629801</v>
      </c>
      <c r="L74" s="44">
        <v>16.317351200444271</v>
      </c>
      <c r="M74" s="44">
        <v>16.960905464438632</v>
      </c>
      <c r="N74" s="44">
        <v>12.149669807685349</v>
      </c>
      <c r="O74" s="44">
        <v>12.142237497008441</v>
      </c>
      <c r="P74" s="44">
        <v>12.520375772835981</v>
      </c>
      <c r="Q74" s="44">
        <v>18.342142466454629</v>
      </c>
      <c r="R74" s="44">
        <v>15.55145453707809</v>
      </c>
      <c r="S74" s="44">
        <v>15.930590497164076</v>
      </c>
      <c r="T74" s="44">
        <v>14.393292749517466</v>
      </c>
      <c r="U74" s="44">
        <v>14.250170404915801</v>
      </c>
      <c r="V74" s="44">
        <v>13.134994769105376</v>
      </c>
      <c r="W74" s="44">
        <v>13.255182513331814</v>
      </c>
      <c r="X74" s="44">
        <v>10.831664420847474</v>
      </c>
    </row>
    <row r="75" spans="1:24" ht="15" x14ac:dyDescent="0.2">
      <c r="A75" s="112"/>
      <c r="B75" s="112"/>
      <c r="C75" s="117" t="s">
        <v>29</v>
      </c>
      <c r="D75" s="117"/>
      <c r="E75" s="44"/>
      <c r="F75" s="44" t="s">
        <v>162</v>
      </c>
      <c r="G75" s="44" t="s">
        <v>162</v>
      </c>
      <c r="H75" s="44" t="s">
        <v>162</v>
      </c>
      <c r="I75" s="44">
        <v>5100.4699980904898</v>
      </c>
      <c r="J75" s="44">
        <v>5116.0781269111876</v>
      </c>
      <c r="K75" s="44">
        <v>5485.2316300215434</v>
      </c>
      <c r="L75" s="44">
        <v>5672.7920879930653</v>
      </c>
      <c r="M75" s="44">
        <v>5857.1494834881978</v>
      </c>
      <c r="N75" s="44">
        <v>5985.1327391256245</v>
      </c>
      <c r="O75" s="44">
        <v>6155.5294436259164</v>
      </c>
      <c r="P75" s="44">
        <v>6275.3803489288084</v>
      </c>
      <c r="Q75" s="44">
        <v>6583.7934022778945</v>
      </c>
      <c r="R75" s="44">
        <v>6896.3735218270003</v>
      </c>
      <c r="S75" s="44">
        <v>7327.4529774232351</v>
      </c>
      <c r="T75" s="44">
        <v>7451.5788956192055</v>
      </c>
      <c r="U75" s="44">
        <v>7805.2446341257282</v>
      </c>
      <c r="V75" s="44">
        <v>8296.5724552108022</v>
      </c>
      <c r="W75" s="44">
        <v>8498.5807145476101</v>
      </c>
      <c r="X75" s="44">
        <v>8735.0045492627014</v>
      </c>
    </row>
    <row r="76" spans="1:24" ht="29.25" customHeight="1" x14ac:dyDescent="0.2">
      <c r="A76" s="112"/>
      <c r="B76" s="112"/>
      <c r="C76" s="117" t="s">
        <v>30</v>
      </c>
      <c r="D76" s="117"/>
      <c r="E76" s="117"/>
      <c r="F76" s="51" t="s">
        <v>162</v>
      </c>
      <c r="G76" s="51" t="s">
        <v>162</v>
      </c>
      <c r="H76" s="51" t="s">
        <v>162</v>
      </c>
      <c r="I76" s="51" t="s">
        <v>162</v>
      </c>
      <c r="J76" s="44" t="s">
        <v>162</v>
      </c>
      <c r="K76" s="44" t="s">
        <v>162</v>
      </c>
      <c r="L76" s="44" t="s">
        <v>162</v>
      </c>
      <c r="M76" s="44" t="s">
        <v>162</v>
      </c>
      <c r="N76" s="44">
        <v>153.49091730577638</v>
      </c>
      <c r="O76" s="44">
        <v>122.15069107999346</v>
      </c>
      <c r="P76" s="44">
        <v>143.58403569481021</v>
      </c>
      <c r="Q76" s="44">
        <v>173.36483726359543</v>
      </c>
      <c r="R76" s="44">
        <v>196.52229493427481</v>
      </c>
      <c r="S76" s="44">
        <v>198.30100468737186</v>
      </c>
      <c r="T76" s="44">
        <v>188.91897700374417</v>
      </c>
      <c r="U76" s="44">
        <v>213.68652816725464</v>
      </c>
      <c r="V76" s="44">
        <v>214.38790616803294</v>
      </c>
      <c r="W76" s="44">
        <v>208.18316989418869</v>
      </c>
      <c r="X76" s="44">
        <v>207.28053663569347</v>
      </c>
    </row>
    <row r="77" spans="1:24" ht="15" x14ac:dyDescent="0.2">
      <c r="A77" s="112"/>
      <c r="B77" s="112"/>
      <c r="C77" s="117" t="s">
        <v>126</v>
      </c>
      <c r="D77" s="117"/>
      <c r="E77" s="117"/>
      <c r="F77" s="51" t="s">
        <v>162</v>
      </c>
      <c r="G77" s="51" t="s">
        <v>162</v>
      </c>
      <c r="H77" s="51" t="s">
        <v>162</v>
      </c>
      <c r="I77" s="51" t="s">
        <v>162</v>
      </c>
      <c r="J77" s="44" t="s">
        <v>162</v>
      </c>
      <c r="K77" s="44" t="s">
        <v>162</v>
      </c>
      <c r="L77" s="44" t="s">
        <v>162</v>
      </c>
      <c r="M77" s="44" t="s">
        <v>162</v>
      </c>
      <c r="N77" s="44" t="s">
        <v>162</v>
      </c>
      <c r="O77" s="44" t="s">
        <v>162</v>
      </c>
      <c r="P77" s="44" t="s">
        <v>162</v>
      </c>
      <c r="Q77" s="44" t="s">
        <v>162</v>
      </c>
      <c r="R77" s="44" t="s">
        <v>162</v>
      </c>
      <c r="S77" s="44" t="s">
        <v>162</v>
      </c>
      <c r="T77" s="44" t="s">
        <v>162</v>
      </c>
      <c r="U77" s="44" t="s">
        <v>162</v>
      </c>
      <c r="V77" s="44" t="s">
        <v>162</v>
      </c>
      <c r="W77" s="44">
        <v>9.8569768162661171E-3</v>
      </c>
      <c r="X77" s="44">
        <v>5.4830843845186161E-2</v>
      </c>
    </row>
    <row r="78" spans="1:24" ht="15" x14ac:dyDescent="0.2">
      <c r="A78" s="116"/>
      <c r="B78" s="116"/>
      <c r="C78" s="117" t="s">
        <v>31</v>
      </c>
      <c r="D78" s="117"/>
      <c r="E78" s="117"/>
      <c r="F78" s="50" t="s">
        <v>162</v>
      </c>
      <c r="G78" s="50" t="s">
        <v>162</v>
      </c>
      <c r="H78" s="50" t="s">
        <v>162</v>
      </c>
      <c r="I78" s="50" t="s">
        <v>162</v>
      </c>
      <c r="J78" s="44">
        <v>230.89700429800504</v>
      </c>
      <c r="K78" s="44">
        <v>219.68419522585009</v>
      </c>
      <c r="L78" s="44">
        <v>218.15310042165422</v>
      </c>
      <c r="M78" s="44">
        <v>242.16523091998215</v>
      </c>
      <c r="N78" s="44">
        <v>305.64640586482034</v>
      </c>
      <c r="O78" s="44">
        <v>379.92749828988525</v>
      </c>
      <c r="P78" s="44">
        <v>237.16731345964689</v>
      </c>
      <c r="Q78" s="44">
        <v>238.05412763983418</v>
      </c>
      <c r="R78" s="44">
        <v>304.53789020999704</v>
      </c>
      <c r="S78" s="44">
        <v>300.8144506402985</v>
      </c>
      <c r="T78" s="44">
        <v>298.40707405237441</v>
      </c>
      <c r="U78" s="44">
        <v>226.9097748898015</v>
      </c>
      <c r="V78" s="44">
        <v>222.47578697887471</v>
      </c>
      <c r="W78" s="44">
        <v>218.08191102111843</v>
      </c>
      <c r="X78" s="44">
        <v>212.8245661991381</v>
      </c>
    </row>
    <row r="79" spans="1:24" ht="36.75" customHeight="1" thickBot="1" x14ac:dyDescent="0.25">
      <c r="A79" s="126"/>
      <c r="B79" s="126"/>
      <c r="C79" s="127" t="s">
        <v>101</v>
      </c>
      <c r="D79" s="127"/>
      <c r="E79" s="127"/>
      <c r="F79" s="128">
        <v>4592.462984524308</v>
      </c>
      <c r="G79" s="128">
        <v>4452.4966169486679</v>
      </c>
      <c r="H79" s="128">
        <v>4371.799326948465</v>
      </c>
      <c r="I79" s="128">
        <v>9595.2131891568424</v>
      </c>
      <c r="J79" s="128">
        <v>9955.9318001556549</v>
      </c>
      <c r="K79" s="128">
        <v>10546.912574494012</v>
      </c>
      <c r="L79" s="128">
        <v>10833.507563445582</v>
      </c>
      <c r="M79" s="128">
        <v>11187.407678849528</v>
      </c>
      <c r="N79" s="128">
        <v>11712.340404922012</v>
      </c>
      <c r="O79" s="128">
        <v>11977.031570496441</v>
      </c>
      <c r="P79" s="128">
        <v>12082.793014225839</v>
      </c>
      <c r="Q79" s="128">
        <v>12543.727371922099</v>
      </c>
      <c r="R79" s="128">
        <v>13147.434713879906</v>
      </c>
      <c r="S79" s="128">
        <v>14164.092415045625</v>
      </c>
      <c r="T79" s="128">
        <v>14332.645401312198</v>
      </c>
      <c r="U79" s="128">
        <v>14727.395694641902</v>
      </c>
      <c r="V79" s="128">
        <v>15324.811693746642</v>
      </c>
      <c r="W79" s="128">
        <v>14899.690522852359</v>
      </c>
      <c r="X79" s="128">
        <v>15099.203811740053</v>
      </c>
    </row>
  </sheetData>
  <pageMargins left="0.75" right="0.75" top="1" bottom="1" header="0.5" footer="0.5"/>
  <pageSetup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zoomScale="70" zoomScaleNormal="70" workbookViewId="0">
      <pane xSplit="5" ySplit="2" topLeftCell="F17"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2" width="8.88671875" style="109"/>
    <col min="3" max="3" width="43.88671875" style="109" customWidth="1"/>
    <col min="4" max="5" width="0.109375" style="109" customWidth="1"/>
    <col min="6" max="24" width="9.109375" style="109" customWidth="1"/>
    <col min="25" max="16384" width="8.88671875" style="109"/>
  </cols>
  <sheetData>
    <row r="1" spans="1:24" ht="13.5" thickBot="1" x14ac:dyDescent="0.25">
      <c r="A1" s="76"/>
      <c r="B1" s="76"/>
      <c r="C1" s="108"/>
      <c r="D1" s="108"/>
      <c r="E1" s="108"/>
      <c r="F1" s="108"/>
      <c r="G1" s="108"/>
      <c r="H1" s="108"/>
      <c r="I1" s="108"/>
      <c r="J1" s="108"/>
      <c r="K1" s="108"/>
      <c r="L1" s="108"/>
      <c r="M1" s="108"/>
      <c r="N1" s="108"/>
      <c r="O1" s="108"/>
      <c r="P1" s="108"/>
      <c r="Q1" s="108"/>
      <c r="R1" s="108"/>
      <c r="S1" s="108"/>
      <c r="T1" s="108"/>
      <c r="U1" s="108"/>
      <c r="V1" s="108"/>
      <c r="W1" s="108"/>
      <c r="X1" s="108"/>
    </row>
    <row r="2" spans="1:24" ht="38.25" customHeight="1" thickTop="1" x14ac:dyDescent="0.2">
      <c r="A2" s="110" t="s">
        <v>183</v>
      </c>
      <c r="B2" s="110"/>
      <c r="C2" s="110"/>
      <c r="D2" s="110"/>
      <c r="E2" s="110"/>
      <c r="F2" s="111" t="s">
        <v>66</v>
      </c>
      <c r="G2" s="111" t="s">
        <v>67</v>
      </c>
      <c r="H2" s="111" t="s">
        <v>68</v>
      </c>
      <c r="I2" s="111" t="s">
        <v>69</v>
      </c>
      <c r="J2" s="111" t="s">
        <v>70</v>
      </c>
      <c r="K2" s="111" t="s">
        <v>53</v>
      </c>
      <c r="L2" s="111" t="s">
        <v>54</v>
      </c>
      <c r="M2" s="111" t="s">
        <v>55</v>
      </c>
      <c r="N2" s="111" t="s">
        <v>57</v>
      </c>
      <c r="O2" s="111" t="s">
        <v>58</v>
      </c>
      <c r="P2" s="111" t="s">
        <v>59</v>
      </c>
      <c r="Q2" s="111" t="s">
        <v>60</v>
      </c>
      <c r="R2" s="111" t="s">
        <v>61</v>
      </c>
      <c r="S2" s="111" t="s">
        <v>62</v>
      </c>
      <c r="T2" s="111" t="s">
        <v>63</v>
      </c>
      <c r="U2" s="111" t="s">
        <v>64</v>
      </c>
      <c r="V2" s="111" t="s">
        <v>65</v>
      </c>
      <c r="W2" s="111" t="s">
        <v>0</v>
      </c>
      <c r="X2" s="111" t="s">
        <v>56</v>
      </c>
    </row>
    <row r="3" spans="1:24" ht="15" customHeight="1" x14ac:dyDescent="0.2">
      <c r="A3" s="112"/>
      <c r="B3" s="112"/>
      <c r="C3" s="51" t="s">
        <v>6</v>
      </c>
      <c r="D3" s="51"/>
      <c r="E3" s="51"/>
      <c r="F3" s="44">
        <f>AA!F$19</f>
        <v>226.89270478055772</v>
      </c>
      <c r="G3" s="44">
        <f>AA!G$19</f>
        <v>230.72416976108656</v>
      </c>
      <c r="H3" s="44">
        <f>AA!H$19</f>
        <v>243.90707321781355</v>
      </c>
      <c r="I3" s="44">
        <f>AA!I$19</f>
        <v>254.47605144948412</v>
      </c>
      <c r="J3" s="44">
        <v>258.88804051850224</v>
      </c>
      <c r="K3" s="44">
        <v>273.5108355409518</v>
      </c>
      <c r="L3" s="44">
        <v>284.79732408592849</v>
      </c>
      <c r="M3" s="44">
        <v>302.14520368362719</v>
      </c>
      <c r="N3" s="44">
        <v>319.30478399440051</v>
      </c>
      <c r="O3" s="44">
        <v>339.44908999573573</v>
      </c>
      <c r="P3" s="44">
        <v>355.50166306402485</v>
      </c>
      <c r="Q3" s="44">
        <v>377.9139644258259</v>
      </c>
      <c r="R3" s="44">
        <v>402.93781583246414</v>
      </c>
      <c r="S3" s="44">
        <v>435.91665437003286</v>
      </c>
      <c r="T3" s="44">
        <v>451.5343514593938</v>
      </c>
      <c r="U3" s="44">
        <v>469.03570203554693</v>
      </c>
      <c r="V3" s="44">
        <v>487.78782618526225</v>
      </c>
      <c r="W3" s="44">
        <v>481.21915353737302</v>
      </c>
      <c r="X3" s="44">
        <v>486.64933745965595</v>
      </c>
    </row>
    <row r="4" spans="1:24" ht="15" customHeight="1" x14ac:dyDescent="0.2">
      <c r="A4" s="112"/>
      <c r="B4" s="112"/>
      <c r="C4" s="51" t="s">
        <v>115</v>
      </c>
      <c r="D4" s="51"/>
      <c r="E4" s="51"/>
      <c r="F4" s="44">
        <f>BBWB!F$19</f>
        <v>0</v>
      </c>
      <c r="G4" s="44">
        <f>BBWB!G$19</f>
        <v>0</v>
      </c>
      <c r="H4" s="44">
        <f>BBWB!H$19</f>
        <v>0</v>
      </c>
      <c r="I4" s="44">
        <f>BBWB!I$19</f>
        <v>100.70045363948039</v>
      </c>
      <c r="J4" s="44">
        <v>99.425716730378028</v>
      </c>
      <c r="K4" s="44">
        <v>107.52824229208683</v>
      </c>
      <c r="L4" s="44">
        <v>107.89678488915885</v>
      </c>
      <c r="M4" s="44">
        <v>99.572141298563167</v>
      </c>
      <c r="N4" s="44">
        <v>91.157366282702625</v>
      </c>
      <c r="O4" s="44">
        <v>86.112993366631471</v>
      </c>
      <c r="P4" s="44">
        <v>78.912250598444047</v>
      </c>
      <c r="Q4" s="44">
        <v>73.317689452335316</v>
      </c>
      <c r="R4" s="44">
        <v>67.815627407298692</v>
      </c>
      <c r="S4" s="44">
        <v>65.433576872516255</v>
      </c>
      <c r="T4" s="44">
        <v>61.088780185465268</v>
      </c>
      <c r="U4" s="44">
        <v>58.168990692900188</v>
      </c>
      <c r="V4" s="44">
        <v>57.773403119702266</v>
      </c>
      <c r="W4" s="44">
        <v>56.59485029348761</v>
      </c>
      <c r="X4" s="44">
        <v>54.477318987827644</v>
      </c>
    </row>
    <row r="5" spans="1:24" ht="15" customHeight="1" x14ac:dyDescent="0.2">
      <c r="A5" s="113"/>
      <c r="B5" s="113"/>
      <c r="C5" s="50" t="s">
        <v>8</v>
      </c>
      <c r="D5" s="50"/>
      <c r="E5" s="50"/>
      <c r="F5" s="50"/>
      <c r="G5" s="50"/>
      <c r="H5" s="50"/>
      <c r="I5" s="50"/>
      <c r="J5" s="44"/>
      <c r="K5" s="44">
        <v>91.612413899256623</v>
      </c>
      <c r="L5" s="44">
        <v>99.515622383978609</v>
      </c>
      <c r="M5" s="44">
        <v>108.8896290331509</v>
      </c>
      <c r="N5" s="44">
        <v>116.01234086701675</v>
      </c>
      <c r="O5" s="44">
        <v>124.29470140659936</v>
      </c>
      <c r="P5" s="44">
        <v>130.14286961550965</v>
      </c>
      <c r="Q5" s="44">
        <v>144.5820630241092</v>
      </c>
      <c r="R5" s="44">
        <v>156.84409013953353</v>
      </c>
      <c r="S5" s="44">
        <v>174.78637597979798</v>
      </c>
      <c r="T5" s="44">
        <v>187.39800611018404</v>
      </c>
      <c r="U5" s="44">
        <v>210.77060652869892</v>
      </c>
      <c r="V5" s="44">
        <v>234.93542102183898</v>
      </c>
      <c r="W5" s="44">
        <v>252.78495448736254</v>
      </c>
      <c r="X5" s="44">
        <v>276.05285699168513</v>
      </c>
    </row>
    <row r="6" spans="1:24" ht="15" customHeight="1" x14ac:dyDescent="0.2">
      <c r="A6" s="113"/>
      <c r="B6" s="113"/>
      <c r="C6" s="50" t="s">
        <v>122</v>
      </c>
      <c r="D6" s="50"/>
      <c r="E6" s="50"/>
      <c r="F6" s="50"/>
      <c r="G6" s="50"/>
      <c r="H6" s="50"/>
      <c r="I6" s="50"/>
      <c r="J6" s="44"/>
      <c r="K6" s="44">
        <v>0</v>
      </c>
      <c r="L6" s="44">
        <v>0</v>
      </c>
      <c r="M6" s="44">
        <v>0</v>
      </c>
      <c r="N6" s="44">
        <v>0</v>
      </c>
      <c r="O6" s="44">
        <v>0</v>
      </c>
      <c r="P6" s="44">
        <v>0</v>
      </c>
      <c r="Q6" s="44">
        <v>0</v>
      </c>
      <c r="R6" s="44">
        <v>0</v>
      </c>
      <c r="S6" s="44">
        <v>13.893072986158675</v>
      </c>
      <c r="T6" s="44">
        <v>40.909143227739563</v>
      </c>
      <c r="U6" s="44">
        <v>13.329181907913835</v>
      </c>
      <c r="V6" s="44">
        <v>15.175194970059881</v>
      </c>
      <c r="W6" s="44">
        <v>0</v>
      </c>
      <c r="X6" s="44">
        <v>0</v>
      </c>
    </row>
    <row r="7" spans="1:24" ht="15" customHeight="1" x14ac:dyDescent="0.2">
      <c r="A7" s="112"/>
      <c r="B7" s="112"/>
      <c r="C7" s="51" t="s">
        <v>9</v>
      </c>
      <c r="D7" s="51"/>
      <c r="E7" s="51"/>
      <c r="F7" s="44">
        <f>CTB!F$19</f>
        <v>397.75435499999998</v>
      </c>
      <c r="G7" s="44">
        <f>CTB!G$19</f>
        <v>399.30028600000003</v>
      </c>
      <c r="H7" s="44">
        <f>CTB!H$19</f>
        <v>383.60267399999998</v>
      </c>
      <c r="I7" s="44">
        <f>CTB!I$19</f>
        <v>380.09460000000001</v>
      </c>
      <c r="J7" s="44">
        <v>389.31864400000006</v>
      </c>
      <c r="K7" s="44">
        <v>414.91211299999998</v>
      </c>
      <c r="L7" s="44">
        <v>435.44796900000006</v>
      </c>
      <c r="M7" s="44">
        <v>529.10975135000012</v>
      </c>
      <c r="N7" s="44">
        <v>598.88055101000009</v>
      </c>
      <c r="O7" s="44">
        <v>634.32257400000003</v>
      </c>
      <c r="P7" s="44">
        <v>666.59790199999998</v>
      </c>
      <c r="Q7" s="44">
        <v>679.03706499999976</v>
      </c>
      <c r="R7" s="44">
        <v>701.01520000000005</v>
      </c>
      <c r="S7" s="44">
        <v>759.83487700000001</v>
      </c>
      <c r="T7" s="44">
        <v>789.96059999999989</v>
      </c>
      <c r="U7" s="44">
        <v>787.64460400000007</v>
      </c>
      <c r="V7" s="44">
        <v>776.81005099999993</v>
      </c>
      <c r="W7" s="44">
        <v>0</v>
      </c>
      <c r="X7" s="44">
        <v>0</v>
      </c>
    </row>
    <row r="8" spans="1:24" ht="30" customHeight="1" x14ac:dyDescent="0.2">
      <c r="A8" s="112"/>
      <c r="B8" s="112"/>
      <c r="C8" s="51" t="s">
        <v>10</v>
      </c>
      <c r="D8" s="51"/>
      <c r="E8" s="51"/>
      <c r="F8" s="44">
        <f>DLA!F$19</f>
        <v>411.1952200660096</v>
      </c>
      <c r="G8" s="44">
        <f>DLA!G$19</f>
        <v>454.45394426722208</v>
      </c>
      <c r="H8" s="44">
        <f>DLA!H$19</f>
        <v>495.67262439853909</v>
      </c>
      <c r="I8" s="44">
        <f>DLA!I$19</f>
        <v>531.24205684595177</v>
      </c>
      <c r="J8" s="44">
        <v>569.26965295523758</v>
      </c>
      <c r="K8" s="44">
        <v>629.18658590462803</v>
      </c>
      <c r="L8" s="44">
        <v>690.07999356329549</v>
      </c>
      <c r="M8" s="44">
        <v>746.54276027862727</v>
      </c>
      <c r="N8" s="44">
        <v>796.30498164191772</v>
      </c>
      <c r="O8" s="44">
        <v>848.18897563273003</v>
      </c>
      <c r="P8" s="44">
        <v>898.43990880662818</v>
      </c>
      <c r="Q8" s="44">
        <v>967.08447239920338</v>
      </c>
      <c r="R8" s="44">
        <v>1037.6284807379066</v>
      </c>
      <c r="S8" s="44">
        <v>1134.5452334481924</v>
      </c>
      <c r="T8" s="44">
        <v>1182.7362293662331</v>
      </c>
      <c r="U8" s="44">
        <v>1266.2085678705671</v>
      </c>
      <c r="V8" s="44">
        <v>1362.8135280876013</v>
      </c>
      <c r="W8" s="44">
        <v>1407.6824407083545</v>
      </c>
      <c r="X8" s="44">
        <v>1418.6845411890081</v>
      </c>
    </row>
    <row r="9" spans="1:24" ht="15" customHeight="1" x14ac:dyDescent="0.2">
      <c r="A9" s="112"/>
      <c r="B9" s="112"/>
      <c r="C9" s="114" t="s">
        <v>11</v>
      </c>
      <c r="D9" s="114"/>
      <c r="E9" s="114"/>
      <c r="F9" s="51"/>
      <c r="G9" s="51"/>
      <c r="H9" s="51"/>
      <c r="I9" s="51"/>
      <c r="J9" s="44"/>
      <c r="K9" s="44"/>
      <c r="L9" s="44">
        <v>86.450310866451019</v>
      </c>
      <c r="M9" s="44">
        <v>90.725552067357768</v>
      </c>
      <c r="N9" s="44">
        <v>96.559325824165029</v>
      </c>
      <c r="O9" s="44">
        <v>106.26212472124594</v>
      </c>
      <c r="P9" s="44">
        <v>111.54879995342851</v>
      </c>
      <c r="Q9" s="44">
        <v>119.00424303692837</v>
      </c>
      <c r="R9" s="44">
        <v>127.56518182849238</v>
      </c>
      <c r="S9" s="44">
        <v>138.58954821301316</v>
      </c>
      <c r="T9" s="44">
        <v>144.32967653076776</v>
      </c>
      <c r="U9" s="44">
        <v>157.96977346383903</v>
      </c>
      <c r="V9" s="44">
        <v>168.36174460803051</v>
      </c>
      <c r="W9" s="44">
        <v>177.27305969836232</v>
      </c>
      <c r="X9" s="44">
        <v>205.9061526355473</v>
      </c>
    </row>
    <row r="10" spans="1:24" ht="15" customHeight="1" x14ac:dyDescent="0.2">
      <c r="A10" s="112"/>
      <c r="B10" s="112"/>
      <c r="C10" s="114" t="s">
        <v>12</v>
      </c>
      <c r="D10" s="114"/>
      <c r="E10" s="114"/>
      <c r="F10" s="51"/>
      <c r="G10" s="51"/>
      <c r="H10" s="51"/>
      <c r="I10" s="51"/>
      <c r="J10" s="44"/>
      <c r="K10" s="44"/>
      <c r="L10" s="44">
        <v>433.51438969634285</v>
      </c>
      <c r="M10" s="44">
        <v>468.83137706639639</v>
      </c>
      <c r="N10" s="44">
        <v>496.57323706649368</v>
      </c>
      <c r="O10" s="44">
        <v>521.861711950021</v>
      </c>
      <c r="P10" s="44">
        <v>548.95344908775564</v>
      </c>
      <c r="Q10" s="44">
        <v>587.53819316265685</v>
      </c>
      <c r="R10" s="44">
        <v>628.50914627834891</v>
      </c>
      <c r="S10" s="44">
        <v>685.06660811973563</v>
      </c>
      <c r="T10" s="44">
        <v>710.33314474744975</v>
      </c>
      <c r="U10" s="44">
        <v>767.44666862887823</v>
      </c>
      <c r="V10" s="44">
        <v>831.10586424544363</v>
      </c>
      <c r="W10" s="44">
        <v>852.70885964735248</v>
      </c>
      <c r="X10" s="44">
        <v>814.16658004236842</v>
      </c>
    </row>
    <row r="11" spans="1:24" ht="15" customHeight="1" x14ac:dyDescent="0.2">
      <c r="A11" s="112"/>
      <c r="B11" s="112"/>
      <c r="C11" s="114" t="s">
        <v>13</v>
      </c>
      <c r="D11" s="114"/>
      <c r="E11" s="114"/>
      <c r="F11" s="51"/>
      <c r="G11" s="51"/>
      <c r="H11" s="51"/>
      <c r="I11" s="51"/>
      <c r="J11" s="44"/>
      <c r="K11" s="44"/>
      <c r="L11" s="44">
        <v>170.11529300050154</v>
      </c>
      <c r="M11" s="44">
        <v>186.9858311448732</v>
      </c>
      <c r="N11" s="44">
        <v>203.17241875125904</v>
      </c>
      <c r="O11" s="44">
        <v>220.06513896146311</v>
      </c>
      <c r="P11" s="44">
        <v>237.93765976544415</v>
      </c>
      <c r="Q11" s="44">
        <v>260.54203619961845</v>
      </c>
      <c r="R11" s="44">
        <v>281.55415263106539</v>
      </c>
      <c r="S11" s="44">
        <v>310.88907711544368</v>
      </c>
      <c r="T11" s="44">
        <v>328.07340808801541</v>
      </c>
      <c r="U11" s="44">
        <v>340.79212577784944</v>
      </c>
      <c r="V11" s="44">
        <v>363.34591923412722</v>
      </c>
      <c r="W11" s="44">
        <v>377.70052136263962</v>
      </c>
      <c r="X11" s="44">
        <v>398.61180851109242</v>
      </c>
    </row>
    <row r="12" spans="1:24" ht="15" customHeight="1" x14ac:dyDescent="0.2">
      <c r="A12" s="112"/>
      <c r="B12" s="112"/>
      <c r="C12" s="51" t="s">
        <v>14</v>
      </c>
      <c r="D12" s="114"/>
      <c r="E12" s="114"/>
      <c r="F12" s="51"/>
      <c r="G12" s="51"/>
      <c r="H12" s="51"/>
      <c r="I12" s="51"/>
      <c r="J12" s="44"/>
      <c r="K12" s="44"/>
      <c r="L12" s="44">
        <v>3.3239973000000003</v>
      </c>
      <c r="M12" s="44">
        <v>3.5525529999999996</v>
      </c>
      <c r="N12" s="44">
        <v>3.9302150000000005</v>
      </c>
      <c r="O12" s="44">
        <v>4.0867095999999998</v>
      </c>
      <c r="P12" s="44">
        <v>4.4264489999999999</v>
      </c>
      <c r="Q12" s="44">
        <v>4.6988479999999999</v>
      </c>
      <c r="R12" s="44">
        <v>4.5812999999999997</v>
      </c>
      <c r="S12" s="44">
        <v>4.6400660000000009</v>
      </c>
      <c r="T12" s="44">
        <v>4.5832709999999999</v>
      </c>
      <c r="U12" s="44">
        <v>4.819788</v>
      </c>
      <c r="V12" s="44">
        <v>20.236087999999999</v>
      </c>
      <c r="W12" s="44">
        <v>55.246516999999997</v>
      </c>
      <c r="X12" s="44">
        <v>52.090609000000001</v>
      </c>
    </row>
    <row r="13" spans="1:24" ht="30" customHeight="1" x14ac:dyDescent="0.2">
      <c r="A13" s="112"/>
      <c r="B13" s="112"/>
      <c r="C13" s="51" t="s">
        <v>114</v>
      </c>
      <c r="D13" s="51"/>
      <c r="E13" s="51"/>
      <c r="F13" s="51"/>
      <c r="G13" s="51"/>
      <c r="H13" s="51"/>
      <c r="I13" s="51"/>
      <c r="J13" s="44">
        <v>0</v>
      </c>
      <c r="K13" s="44">
        <v>0</v>
      </c>
      <c r="L13" s="44">
        <v>0</v>
      </c>
      <c r="M13" s="44">
        <v>0</v>
      </c>
      <c r="N13" s="44">
        <v>0</v>
      </c>
      <c r="O13" s="44">
        <v>0</v>
      </c>
      <c r="P13" s="44">
        <v>0</v>
      </c>
      <c r="Q13" s="44">
        <v>0</v>
      </c>
      <c r="R13" s="44">
        <v>14.209141381818677</v>
      </c>
      <c r="S13" s="44">
        <v>150.80842286400667</v>
      </c>
      <c r="T13" s="44">
        <v>274.27779521772891</v>
      </c>
      <c r="U13" s="44">
        <v>452.77093515277045</v>
      </c>
      <c r="V13" s="44">
        <v>848.58786861195119</v>
      </c>
      <c r="W13" s="44">
        <v>1267.9583188208826</v>
      </c>
      <c r="X13" s="44">
        <v>1590.9413973885155</v>
      </c>
    </row>
    <row r="14" spans="1:24" ht="15" customHeight="1" x14ac:dyDescent="0.2">
      <c r="A14" s="112"/>
      <c r="B14" s="112"/>
      <c r="C14" s="112" t="s">
        <v>16</v>
      </c>
      <c r="D14" s="112"/>
      <c r="E14" s="112"/>
      <c r="F14" s="44">
        <f>HB!F$19</f>
        <v>2735.2457260000001</v>
      </c>
      <c r="G14" s="44">
        <f>HB!G$19</f>
        <v>2610.6603639999998</v>
      </c>
      <c r="H14" s="44">
        <f>HB!H$19</f>
        <v>2524.070244</v>
      </c>
      <c r="I14" s="44">
        <f>HB!I$19</f>
        <v>2533.8571999999999</v>
      </c>
      <c r="J14" s="44">
        <v>2545.7602259999999</v>
      </c>
      <c r="K14" s="44">
        <v>2644.7826009999999</v>
      </c>
      <c r="L14" s="44">
        <v>2939.0045630000004</v>
      </c>
      <c r="M14" s="44">
        <v>3015.297603</v>
      </c>
      <c r="N14" s="44">
        <v>3397.4533624400001</v>
      </c>
      <c r="O14" s="44">
        <v>3677.6562890000005</v>
      </c>
      <c r="P14" s="44">
        <v>3941.9163560000002</v>
      </c>
      <c r="Q14" s="44">
        <v>4193.7559160000001</v>
      </c>
      <c r="R14" s="44">
        <v>4469.7128290000001</v>
      </c>
      <c r="S14" s="44">
        <v>5184.5518279999997</v>
      </c>
      <c r="T14" s="44">
        <v>5538.8340650000009</v>
      </c>
      <c r="U14" s="44">
        <v>5889.8841059999995</v>
      </c>
      <c r="V14" s="44">
        <v>6080.8119669999996</v>
      </c>
      <c r="W14" s="44">
        <v>6198.7899189999989</v>
      </c>
      <c r="X14" s="44">
        <v>6249.5822449999996</v>
      </c>
    </row>
    <row r="15" spans="1:24" ht="15" customHeight="1" x14ac:dyDescent="0.2">
      <c r="A15" s="112"/>
      <c r="B15" s="112"/>
      <c r="C15" s="114" t="s">
        <v>113</v>
      </c>
      <c r="D15" s="112"/>
      <c r="E15" s="112"/>
      <c r="F15" s="44"/>
      <c r="G15" s="44"/>
      <c r="H15" s="44"/>
      <c r="I15" s="44"/>
      <c r="J15" s="44"/>
      <c r="K15" s="44"/>
      <c r="L15" s="44"/>
      <c r="M15" s="44"/>
      <c r="N15" s="44"/>
      <c r="O15" s="44"/>
      <c r="P15" s="44"/>
      <c r="Q15" s="44"/>
      <c r="R15" s="44">
        <v>3471.0127600000005</v>
      </c>
      <c r="S15" s="44">
        <v>4126.3099849999999</v>
      </c>
      <c r="T15" s="44">
        <v>4431.7020789999997</v>
      </c>
      <c r="U15" s="44">
        <v>4723.8766780000005</v>
      </c>
      <c r="V15" s="44">
        <v>4869.4607800000003</v>
      </c>
      <c r="W15" s="44">
        <v>4945.6814639999993</v>
      </c>
      <c r="X15" s="44">
        <v>4980.252007</v>
      </c>
    </row>
    <row r="16" spans="1:24" ht="15" customHeight="1" x14ac:dyDescent="0.2">
      <c r="A16" s="112"/>
      <c r="B16" s="112"/>
      <c r="C16" s="114" t="s">
        <v>112</v>
      </c>
      <c r="D16" s="112"/>
      <c r="E16" s="112"/>
      <c r="F16" s="44"/>
      <c r="G16" s="44"/>
      <c r="H16" s="44"/>
      <c r="I16" s="44"/>
      <c r="J16" s="44"/>
      <c r="K16" s="44"/>
      <c r="L16" s="44"/>
      <c r="M16" s="44"/>
      <c r="N16" s="44"/>
      <c r="O16" s="44"/>
      <c r="P16" s="44"/>
      <c r="Q16" s="44"/>
      <c r="R16" s="44">
        <v>998.70006599999999</v>
      </c>
      <c r="S16" s="44">
        <v>1058.2418419999999</v>
      </c>
      <c r="T16" s="44">
        <v>1107.1319860000001</v>
      </c>
      <c r="U16" s="44">
        <v>1166.0074279999999</v>
      </c>
      <c r="V16" s="44">
        <v>1211.351187</v>
      </c>
      <c r="W16" s="44">
        <v>1253.108455</v>
      </c>
      <c r="X16" s="44">
        <v>1269.330238</v>
      </c>
    </row>
    <row r="17" spans="1:24" ht="15" customHeight="1" x14ac:dyDescent="0.2">
      <c r="A17" s="112"/>
      <c r="B17" s="112"/>
      <c r="C17" s="112" t="s">
        <v>17</v>
      </c>
      <c r="D17" s="112"/>
      <c r="E17" s="112"/>
      <c r="F17" s="44">
        <f>IB!F$19</f>
        <v>590.94604885400156</v>
      </c>
      <c r="G17" s="44">
        <f>IB!G$19</f>
        <v>578.81260971386484</v>
      </c>
      <c r="H17" s="44">
        <f>IB!H$19</f>
        <v>573.5557873228546</v>
      </c>
      <c r="I17" s="44">
        <f>IB!I$19</f>
        <v>535.79357462120583</v>
      </c>
      <c r="J17" s="44">
        <v>530.25266336668619</v>
      </c>
      <c r="K17" s="44">
        <v>526.35945363883843</v>
      </c>
      <c r="L17" s="44">
        <v>526.11538043580754</v>
      </c>
      <c r="M17" s="44">
        <v>527.28921895357348</v>
      </c>
      <c r="N17" s="44">
        <v>526.69462328712621</v>
      </c>
      <c r="O17" s="44">
        <v>530.34768735447619</v>
      </c>
      <c r="P17" s="44">
        <v>525.68086552721627</v>
      </c>
      <c r="Q17" s="44">
        <v>531.75916319356395</v>
      </c>
      <c r="R17" s="44">
        <v>521.79170815133966</v>
      </c>
      <c r="S17" s="44">
        <v>491.33481666832506</v>
      </c>
      <c r="T17" s="44">
        <v>447.7102374764587</v>
      </c>
      <c r="U17" s="44">
        <v>403.91642278611448</v>
      </c>
      <c r="V17" s="44">
        <v>294.20050445039243</v>
      </c>
      <c r="W17" s="44">
        <v>157.14644214553971</v>
      </c>
      <c r="X17" s="44">
        <v>56.720929716113645</v>
      </c>
    </row>
    <row r="18" spans="1:24" ht="30" customHeight="1" x14ac:dyDescent="0.2">
      <c r="A18" s="113"/>
      <c r="B18" s="112"/>
      <c r="C18" s="50" t="s">
        <v>18</v>
      </c>
      <c r="D18" s="50"/>
      <c r="E18" s="50"/>
      <c r="F18" s="44">
        <f>IS!F$19</f>
        <v>2492.4535985535913</v>
      </c>
      <c r="G18" s="44">
        <f>IS!G$19</f>
        <v>2027.4026315444726</v>
      </c>
      <c r="H18" s="44">
        <f>IS!H$19</f>
        <v>2007.726800660555</v>
      </c>
      <c r="I18" s="44">
        <f>IS!I$19</f>
        <v>2088.5824800090254</v>
      </c>
      <c r="J18" s="44">
        <v>2251.6851423098014</v>
      </c>
      <c r="K18" s="44">
        <v>2399.3388408146898</v>
      </c>
      <c r="L18" s="44">
        <v>2488.8876071840182</v>
      </c>
      <c r="M18" s="44">
        <v>2299.7937200897195</v>
      </c>
      <c r="N18" s="44">
        <v>1877.7280449541772</v>
      </c>
      <c r="O18" s="44">
        <v>1746.3252002760255</v>
      </c>
      <c r="P18" s="44">
        <v>1676.1749226861439</v>
      </c>
      <c r="Q18" s="44">
        <v>1688.6361154252063</v>
      </c>
      <c r="R18" s="44">
        <v>1594.2171023229635</v>
      </c>
      <c r="S18" s="44">
        <v>1508.092343147297</v>
      </c>
      <c r="T18" s="44">
        <v>1382.7184907176156</v>
      </c>
      <c r="U18" s="44">
        <v>1218.3445174404428</v>
      </c>
      <c r="V18" s="44">
        <v>936.5898521900989</v>
      </c>
      <c r="W18" s="44">
        <v>617.20344005808124</v>
      </c>
      <c r="X18" s="44">
        <v>439.89860394705249</v>
      </c>
    </row>
    <row r="19" spans="1:24" ht="15" customHeight="1" x14ac:dyDescent="0.2">
      <c r="A19" s="113"/>
      <c r="B19" s="113"/>
      <c r="C19" s="115" t="s">
        <v>52</v>
      </c>
      <c r="D19" s="115"/>
      <c r="E19" s="115"/>
      <c r="F19" s="44">
        <f>'IS MIG'!F$19</f>
        <v>514.78118184508492</v>
      </c>
      <c r="G19" s="44">
        <f>'IS MIG'!G$19</f>
        <v>525.49683906193422</v>
      </c>
      <c r="H19" s="44">
        <f>'IS MIG'!H$19</f>
        <v>523.46777654044797</v>
      </c>
      <c r="I19" s="44">
        <f>'IS MIG'!I$19</f>
        <v>565.18494481572463</v>
      </c>
      <c r="J19" s="44">
        <v>581.37553436588996</v>
      </c>
      <c r="K19" s="44">
        <v>655.94486721583644</v>
      </c>
      <c r="L19" s="44">
        <v>686.811379220444</v>
      </c>
      <c r="M19" s="44">
        <v>382.39151647952292</v>
      </c>
      <c r="N19" s="44">
        <v>0</v>
      </c>
      <c r="O19" s="44">
        <v>0</v>
      </c>
      <c r="P19" s="44">
        <v>0</v>
      </c>
      <c r="Q19" s="44">
        <v>0</v>
      </c>
      <c r="R19" s="44">
        <v>0</v>
      </c>
      <c r="S19" s="44">
        <v>0</v>
      </c>
      <c r="T19" s="44">
        <v>0</v>
      </c>
      <c r="U19" s="44">
        <v>0</v>
      </c>
      <c r="V19" s="44">
        <v>0</v>
      </c>
      <c r="W19" s="44">
        <v>0</v>
      </c>
      <c r="X19" s="44">
        <v>0</v>
      </c>
    </row>
    <row r="20" spans="1:24" ht="15" customHeight="1" x14ac:dyDescent="0.2">
      <c r="A20" s="113"/>
      <c r="B20" s="113"/>
      <c r="C20" s="115" t="s">
        <v>111</v>
      </c>
      <c r="D20" s="115"/>
      <c r="E20" s="115"/>
      <c r="F20" s="50"/>
      <c r="G20" s="50"/>
      <c r="H20" s="50"/>
      <c r="I20" s="50"/>
      <c r="J20" s="44">
        <v>655.20223579536651</v>
      </c>
      <c r="K20" s="44">
        <v>711.57657214661958</v>
      </c>
      <c r="L20" s="44">
        <v>735.60655398491781</v>
      </c>
      <c r="M20" s="44">
        <v>803.498005546174</v>
      </c>
      <c r="N20" s="44">
        <v>813.90003621765254</v>
      </c>
      <c r="O20" s="44">
        <v>765.90258569653793</v>
      </c>
      <c r="P20" s="44">
        <v>773.20838492843291</v>
      </c>
      <c r="Q20" s="44">
        <v>855.10934282729613</v>
      </c>
      <c r="R20" s="44">
        <v>860.58637700061081</v>
      </c>
      <c r="S20" s="44">
        <v>847.80980916757721</v>
      </c>
      <c r="T20" s="44">
        <v>788.46827088596865</v>
      </c>
      <c r="U20" s="44">
        <v>706.02289249713567</v>
      </c>
      <c r="V20" s="44">
        <v>473.84013132058976</v>
      </c>
      <c r="W20" s="44">
        <v>218.81017326983147</v>
      </c>
      <c r="X20" s="44">
        <v>75.608535567211348</v>
      </c>
    </row>
    <row r="21" spans="1:24" ht="15" customHeight="1" x14ac:dyDescent="0.2">
      <c r="A21" s="113"/>
      <c r="B21" s="113"/>
      <c r="C21" s="115" t="s">
        <v>110</v>
      </c>
      <c r="D21" s="115"/>
      <c r="E21" s="115"/>
      <c r="F21" s="50"/>
      <c r="G21" s="50"/>
      <c r="H21" s="50"/>
      <c r="I21" s="50"/>
      <c r="J21" s="44">
        <v>857.41743080943047</v>
      </c>
      <c r="K21" s="44">
        <v>903.76101081034608</v>
      </c>
      <c r="L21" s="44">
        <v>955.35394110858988</v>
      </c>
      <c r="M21" s="44">
        <v>1007.6876694865542</v>
      </c>
      <c r="N21" s="44">
        <v>958.13165104405402</v>
      </c>
      <c r="O21" s="44">
        <v>844.89583368842818</v>
      </c>
      <c r="P21" s="44">
        <v>776.7811626728485</v>
      </c>
      <c r="Q21" s="44">
        <v>728.19748896160309</v>
      </c>
      <c r="R21" s="44">
        <v>642.79175753766208</v>
      </c>
      <c r="S21" s="44">
        <v>572.06653126308038</v>
      </c>
      <c r="T21" s="44">
        <v>497.72087547501673</v>
      </c>
      <c r="U21" s="44">
        <v>418.91622694923808</v>
      </c>
      <c r="V21" s="44">
        <v>368.49777503429283</v>
      </c>
      <c r="W21" s="44">
        <v>303.90336503080016</v>
      </c>
      <c r="X21" s="44">
        <v>274.81844802510329</v>
      </c>
    </row>
    <row r="22" spans="1:24" ht="15" customHeight="1" x14ac:dyDescent="0.2">
      <c r="A22" s="113"/>
      <c r="B22" s="113"/>
      <c r="C22" s="115" t="s">
        <v>109</v>
      </c>
      <c r="D22" s="115"/>
      <c r="E22" s="115"/>
      <c r="F22" s="50"/>
      <c r="G22" s="50"/>
      <c r="H22" s="50"/>
      <c r="I22" s="50"/>
      <c r="J22" s="44">
        <v>22.11590721768863</v>
      </c>
      <c r="K22" s="44">
        <v>28.858990287967259</v>
      </c>
      <c r="L22" s="44">
        <v>31.70921047638609</v>
      </c>
      <c r="M22" s="44">
        <v>35.074012837916953</v>
      </c>
      <c r="N22" s="44">
        <v>35.406657828486303</v>
      </c>
      <c r="O22" s="44">
        <v>34.295125694427824</v>
      </c>
      <c r="P22" s="44">
        <v>34.368980573259492</v>
      </c>
      <c r="Q22" s="44">
        <v>34.488435280961056</v>
      </c>
      <c r="R22" s="44">
        <v>34.16945094300133</v>
      </c>
      <c r="S22" s="44">
        <v>37.680054487944687</v>
      </c>
      <c r="T22" s="44">
        <v>48.221210013652588</v>
      </c>
      <c r="U22" s="44">
        <v>53.445947223712722</v>
      </c>
      <c r="V22" s="44">
        <v>61.000400152209792</v>
      </c>
      <c r="W22" s="44">
        <v>64.54982262040852</v>
      </c>
      <c r="X22" s="44">
        <v>62.91980290747572</v>
      </c>
    </row>
    <row r="23" spans="1:24" ht="15" customHeight="1" x14ac:dyDescent="0.2">
      <c r="A23" s="113"/>
      <c r="B23" s="113"/>
      <c r="C23" s="115" t="s">
        <v>108</v>
      </c>
      <c r="D23" s="115"/>
      <c r="E23" s="115"/>
      <c r="F23" s="50"/>
      <c r="G23" s="50"/>
      <c r="H23" s="50"/>
      <c r="I23" s="50"/>
      <c r="J23" s="44">
        <v>135.57403412142588</v>
      </c>
      <c r="K23" s="44">
        <v>99.197400353920642</v>
      </c>
      <c r="L23" s="44">
        <v>79.406522393680689</v>
      </c>
      <c r="M23" s="44">
        <v>71.142515739551271</v>
      </c>
      <c r="N23" s="44">
        <v>70.289699863984197</v>
      </c>
      <c r="O23" s="44">
        <v>101.23165519663161</v>
      </c>
      <c r="P23" s="44">
        <v>91.816394511602994</v>
      </c>
      <c r="Q23" s="44">
        <v>70.840848355346409</v>
      </c>
      <c r="R23" s="44">
        <v>56.669516841689017</v>
      </c>
      <c r="S23" s="44">
        <v>50.535948228694309</v>
      </c>
      <c r="T23" s="44">
        <v>48.30813434297751</v>
      </c>
      <c r="U23" s="44">
        <v>39.959450770356362</v>
      </c>
      <c r="V23" s="44">
        <v>33.25154568300659</v>
      </c>
      <c r="W23" s="44">
        <v>29.940079137041153</v>
      </c>
      <c r="X23" s="44">
        <v>26.551817447262195</v>
      </c>
    </row>
    <row r="24" spans="1:24" ht="30" customHeight="1" x14ac:dyDescent="0.2">
      <c r="A24" s="113"/>
      <c r="B24" s="113"/>
      <c r="C24" s="116" t="s">
        <v>160</v>
      </c>
      <c r="D24" s="116"/>
      <c r="E24" s="116"/>
      <c r="F24" s="50"/>
      <c r="G24" s="50"/>
      <c r="H24" s="50"/>
      <c r="I24" s="50"/>
      <c r="J24" s="44">
        <v>30.782174808493707</v>
      </c>
      <c r="K24" s="44">
        <v>30.052453723341866</v>
      </c>
      <c r="L24" s="44">
        <v>31.675315810053949</v>
      </c>
      <c r="M24" s="44">
        <v>31.48182607231228</v>
      </c>
      <c r="N24" s="44">
        <v>31.996527870311095</v>
      </c>
      <c r="O24" s="44">
        <v>30.741302522842691</v>
      </c>
      <c r="P24" s="44">
        <v>30.269901365160933</v>
      </c>
      <c r="Q24" s="44">
        <v>29.909481060746678</v>
      </c>
      <c r="R24" s="44">
        <v>30.47619176085465</v>
      </c>
      <c r="S24" s="44">
        <v>31.240678655402135</v>
      </c>
      <c r="T24" s="44">
        <v>32.363552199161738</v>
      </c>
      <c r="U24" s="44">
        <v>32.126326631584703</v>
      </c>
      <c r="V24" s="44">
        <v>32.876364614738399</v>
      </c>
      <c r="W24" s="44">
        <v>32.793064540980531</v>
      </c>
      <c r="X24" s="44">
        <v>33.111529584245261</v>
      </c>
    </row>
    <row r="25" spans="1:24" ht="15" customHeight="1" x14ac:dyDescent="0.2">
      <c r="A25" s="113"/>
      <c r="B25" s="113"/>
      <c r="C25" s="50" t="s">
        <v>24</v>
      </c>
      <c r="D25" s="50"/>
      <c r="E25" s="50"/>
      <c r="F25" s="44">
        <f>JSA!F$19</f>
        <v>394.6589298549826</v>
      </c>
      <c r="G25" s="44">
        <f>JSA!G$19</f>
        <v>715.83695541260033</v>
      </c>
      <c r="H25" s="44">
        <f>JSA!H$19</f>
        <v>647.72852990689967</v>
      </c>
      <c r="I25" s="44">
        <f>JSA!I$19</f>
        <v>583.7616460963502</v>
      </c>
      <c r="J25" s="44">
        <v>490.86351397559793</v>
      </c>
      <c r="K25" s="44">
        <v>454.11189870395089</v>
      </c>
      <c r="L25" s="44">
        <v>490.14295222424323</v>
      </c>
      <c r="M25" s="44">
        <v>493.74897276984609</v>
      </c>
      <c r="N25" s="44">
        <v>435.0743575961842</v>
      </c>
      <c r="O25" s="44">
        <v>429.07023864929613</v>
      </c>
      <c r="P25" s="44">
        <v>437.4083455635041</v>
      </c>
      <c r="Q25" s="44">
        <v>380.71217479316999</v>
      </c>
      <c r="R25" s="44">
        <v>417.42031612742733</v>
      </c>
      <c r="S25" s="44">
        <v>677.10209099149563</v>
      </c>
      <c r="T25" s="44">
        <v>685.3425488357932</v>
      </c>
      <c r="U25" s="44">
        <v>760.97410257077627</v>
      </c>
      <c r="V25" s="44">
        <v>766.46227467703739</v>
      </c>
      <c r="W25" s="44">
        <v>642.06699850219752</v>
      </c>
      <c r="X25" s="44">
        <v>470.06863242264262</v>
      </c>
    </row>
    <row r="26" spans="1:24" ht="15" customHeight="1" x14ac:dyDescent="0.2">
      <c r="A26" s="113"/>
      <c r="B26" s="113"/>
      <c r="C26" s="50" t="s">
        <v>25</v>
      </c>
      <c r="D26" s="50"/>
      <c r="E26" s="50"/>
      <c r="F26" s="44">
        <f>MA!F$19</f>
        <v>0</v>
      </c>
      <c r="G26" s="44">
        <f>MA!G$19</f>
        <v>0</v>
      </c>
      <c r="H26" s="44">
        <f>MA!H$19</f>
        <v>0</v>
      </c>
      <c r="I26" s="44">
        <f>MA!I$19</f>
        <v>0</v>
      </c>
      <c r="J26" s="44">
        <v>3.3072418590560462</v>
      </c>
      <c r="K26" s="44">
        <v>6.6525145153602203</v>
      </c>
      <c r="L26" s="44">
        <v>8.4391677113427903</v>
      </c>
      <c r="M26" s="44">
        <v>16.132412727252795</v>
      </c>
      <c r="N26" s="44">
        <v>17.879221724628717</v>
      </c>
      <c r="O26" s="44">
        <v>18.555192937017033</v>
      </c>
      <c r="P26" s="44">
        <v>22.215216274939003</v>
      </c>
      <c r="Q26" s="44">
        <v>33.464045882463296</v>
      </c>
      <c r="R26" s="44">
        <v>43.762342981286025</v>
      </c>
      <c r="S26" s="44">
        <v>54.390233435481115</v>
      </c>
      <c r="T26" s="44">
        <v>60.030777959729058</v>
      </c>
      <c r="U26" s="44">
        <v>68.479517035442996</v>
      </c>
      <c r="V26" s="44">
        <v>70.084056111203424</v>
      </c>
      <c r="W26" s="44">
        <v>71.298362511246197</v>
      </c>
      <c r="X26" s="44">
        <v>74.582946711483103</v>
      </c>
    </row>
    <row r="27" spans="1:24" ht="15" customHeight="1" x14ac:dyDescent="0.2">
      <c r="A27" s="113"/>
      <c r="B27" s="113"/>
      <c r="C27" s="50" t="s">
        <v>107</v>
      </c>
      <c r="D27" s="50"/>
      <c r="E27" s="50"/>
      <c r="F27" s="50"/>
      <c r="G27" s="50"/>
      <c r="H27" s="50"/>
      <c r="I27" s="50"/>
      <c r="J27" s="44"/>
      <c r="K27" s="44"/>
      <c r="L27" s="44"/>
      <c r="M27" s="44"/>
      <c r="N27" s="44">
        <v>38.816978478513434</v>
      </c>
      <c r="O27" s="44">
        <v>40.671960784126114</v>
      </c>
      <c r="P27" s="44">
        <v>42.705600365806568</v>
      </c>
      <c r="Q27" s="44">
        <v>44.26940886486117</v>
      </c>
      <c r="R27" s="44">
        <v>45.502054737052923</v>
      </c>
      <c r="S27" s="44">
        <v>47.13506946287238</v>
      </c>
      <c r="T27" s="44">
        <v>49.456500248150164</v>
      </c>
      <c r="U27" s="44">
        <v>50.0825781987526</v>
      </c>
      <c r="V27" s="44">
        <v>50.722635453848788</v>
      </c>
      <c r="W27" s="44">
        <v>55.735422692203009</v>
      </c>
      <c r="X27" s="44">
        <v>56.153854576295913</v>
      </c>
    </row>
    <row r="28" spans="1:24" ht="15" customHeight="1" x14ac:dyDescent="0.2">
      <c r="A28" s="113"/>
      <c r="B28" s="113"/>
      <c r="C28" s="50" t="s">
        <v>27</v>
      </c>
      <c r="D28" s="50"/>
      <c r="E28" s="50"/>
      <c r="F28" s="50"/>
      <c r="G28" s="50"/>
      <c r="H28" s="50"/>
      <c r="I28" s="50"/>
      <c r="J28" s="44"/>
      <c r="K28" s="44"/>
      <c r="L28" s="44"/>
      <c r="M28" s="44">
        <v>358.58022211739183</v>
      </c>
      <c r="N28" s="44">
        <v>878.36899917429537</v>
      </c>
      <c r="O28" s="44">
        <v>948.18035041600251</v>
      </c>
      <c r="P28" s="44">
        <v>1004.4980238912814</v>
      </c>
      <c r="Q28" s="44">
        <v>1076.3637354384543</v>
      </c>
      <c r="R28" s="44">
        <v>1133.0167938372351</v>
      </c>
      <c r="S28" s="44">
        <v>1195.9717131441048</v>
      </c>
      <c r="T28" s="44">
        <v>1216.9430646097007</v>
      </c>
      <c r="U28" s="44">
        <v>1208.1659776752599</v>
      </c>
      <c r="V28" s="44">
        <v>1164.4476389929575</v>
      </c>
      <c r="W28" s="44">
        <v>1113.1821595370568</v>
      </c>
      <c r="X28" s="44">
        <v>1077.2100384301934</v>
      </c>
    </row>
    <row r="29" spans="1:24" ht="30" customHeight="1" x14ac:dyDescent="0.2">
      <c r="A29" s="113"/>
      <c r="B29" s="113"/>
      <c r="C29" s="50" t="s">
        <v>123</v>
      </c>
      <c r="D29" s="50"/>
      <c r="E29" s="50"/>
      <c r="F29" s="50"/>
      <c r="G29" s="50"/>
      <c r="H29" s="50"/>
      <c r="I29" s="50"/>
      <c r="J29" s="44"/>
      <c r="K29" s="44"/>
      <c r="L29" s="44"/>
      <c r="M29" s="44">
        <v>0</v>
      </c>
      <c r="N29" s="44">
        <v>0</v>
      </c>
      <c r="O29" s="44">
        <v>0</v>
      </c>
      <c r="P29" s="44">
        <v>0</v>
      </c>
      <c r="Q29" s="44">
        <v>0</v>
      </c>
      <c r="R29" s="44">
        <v>0</v>
      </c>
      <c r="S29" s="44">
        <v>0</v>
      </c>
      <c r="T29" s="44">
        <v>0</v>
      </c>
      <c r="U29" s="44">
        <v>0</v>
      </c>
      <c r="V29" s="44">
        <v>0</v>
      </c>
      <c r="W29" s="44">
        <v>10.011551348184909</v>
      </c>
      <c r="X29" s="44">
        <v>103.40634857341567</v>
      </c>
    </row>
    <row r="30" spans="1:24" ht="15" customHeight="1" x14ac:dyDescent="0.2">
      <c r="A30" s="113"/>
      <c r="B30" s="112"/>
      <c r="C30" s="50" t="s">
        <v>28</v>
      </c>
      <c r="D30" s="50"/>
      <c r="E30" s="50"/>
      <c r="F30" s="44">
        <f>SDA!F$19</f>
        <v>77.482648325570352</v>
      </c>
      <c r="G30" s="44">
        <f>SDA!G$19</f>
        <v>86.561541598802592</v>
      </c>
      <c r="H30" s="44">
        <f>SDA!H$19</f>
        <v>86.311911407349768</v>
      </c>
      <c r="I30" s="44">
        <f>SDA!I$19</f>
        <v>87.594209818960749</v>
      </c>
      <c r="J30" s="44">
        <v>89.750027539634431</v>
      </c>
      <c r="K30" s="44">
        <v>91.697088548469793</v>
      </c>
      <c r="L30" s="44">
        <v>84.85112790920428</v>
      </c>
      <c r="M30" s="44">
        <v>82.626989684128105</v>
      </c>
      <c r="N30" s="44">
        <v>81.361933420696062</v>
      </c>
      <c r="O30" s="44">
        <v>79.21155579840817</v>
      </c>
      <c r="P30" s="44">
        <v>79.059122726669528</v>
      </c>
      <c r="Q30" s="44">
        <v>77.76464372679574</v>
      </c>
      <c r="R30" s="44">
        <v>76.786398490217593</v>
      </c>
      <c r="S30" s="44">
        <v>78.089296837190318</v>
      </c>
      <c r="T30" s="44">
        <v>76.018103790813655</v>
      </c>
      <c r="U30" s="44">
        <v>75.01562380392879</v>
      </c>
      <c r="V30" s="44">
        <v>75.290776377315524</v>
      </c>
      <c r="W30" s="44">
        <v>73.85102292475662</v>
      </c>
      <c r="X30" s="44">
        <v>71.023191081955929</v>
      </c>
    </row>
    <row r="31" spans="1:24" ht="15" customHeight="1" x14ac:dyDescent="0.2">
      <c r="A31" s="113"/>
      <c r="B31" s="113"/>
      <c r="C31" s="115" t="s">
        <v>12</v>
      </c>
      <c r="D31" s="115"/>
      <c r="E31" s="115"/>
      <c r="F31" s="50"/>
      <c r="G31" s="50"/>
      <c r="H31" s="50"/>
      <c r="I31" s="50"/>
      <c r="J31" s="44">
        <v>76.89147486987369</v>
      </c>
      <c r="K31" s="44">
        <v>78.757583799035203</v>
      </c>
      <c r="L31" s="44">
        <v>72.215727825538465</v>
      </c>
      <c r="M31" s="44">
        <v>69.275788797331529</v>
      </c>
      <c r="N31" s="44">
        <v>71.51058256691185</v>
      </c>
      <c r="O31" s="44">
        <v>69.043981801707687</v>
      </c>
      <c r="P31" s="44">
        <v>68.251585895020384</v>
      </c>
      <c r="Q31" s="44">
        <v>61.734981298211423</v>
      </c>
      <c r="R31" s="44">
        <v>62.820098369317336</v>
      </c>
      <c r="S31" s="44">
        <v>63.513709231863402</v>
      </c>
      <c r="T31" s="44">
        <v>62.561469971521248</v>
      </c>
      <c r="U31" s="44">
        <v>61.62484957354318</v>
      </c>
      <c r="V31" s="44">
        <v>62.654452706704198</v>
      </c>
      <c r="W31" s="44">
        <v>60.927244907099094</v>
      </c>
      <c r="X31" s="44">
        <v>59.928682577417376</v>
      </c>
    </row>
    <row r="32" spans="1:24" ht="15" customHeight="1" x14ac:dyDescent="0.2">
      <c r="A32" s="113"/>
      <c r="B32" s="113"/>
      <c r="C32" s="115" t="s">
        <v>13</v>
      </c>
      <c r="D32" s="115"/>
      <c r="E32" s="115"/>
      <c r="F32" s="50"/>
      <c r="G32" s="50"/>
      <c r="H32" s="50"/>
      <c r="I32" s="50"/>
      <c r="J32" s="44">
        <v>12.858552669760762</v>
      </c>
      <c r="K32" s="44">
        <v>12.939504749434587</v>
      </c>
      <c r="L32" s="44">
        <v>12.635400083665832</v>
      </c>
      <c r="M32" s="44">
        <v>13.351200886796581</v>
      </c>
      <c r="N32" s="44">
        <v>9.8513508537842203</v>
      </c>
      <c r="O32" s="44">
        <v>10.167573996700483</v>
      </c>
      <c r="P32" s="44">
        <v>10.807536831649157</v>
      </c>
      <c r="Q32" s="44">
        <v>16.029662428584306</v>
      </c>
      <c r="R32" s="44">
        <v>13.966300120900275</v>
      </c>
      <c r="S32" s="44">
        <v>14.575587605326902</v>
      </c>
      <c r="T32" s="44">
        <v>13.456633819292403</v>
      </c>
      <c r="U32" s="44">
        <v>13.390774230385599</v>
      </c>
      <c r="V32" s="44">
        <v>12.636323670611326</v>
      </c>
      <c r="W32" s="44">
        <v>12.923778017657522</v>
      </c>
      <c r="X32" s="44">
        <v>11.094508504538572</v>
      </c>
    </row>
    <row r="33" spans="1:24" ht="15" customHeight="1" x14ac:dyDescent="0.2">
      <c r="A33" s="112"/>
      <c r="B33" s="112"/>
      <c r="C33" s="117" t="s">
        <v>29</v>
      </c>
      <c r="D33" s="117"/>
      <c r="E33" s="44">
        <v>0</v>
      </c>
      <c r="F33" s="44">
        <f>SP!F$19</f>
        <v>0</v>
      </c>
      <c r="G33" s="44">
        <f>SP!G$19</f>
        <v>0</v>
      </c>
      <c r="H33" s="44">
        <f>SP!H$19</f>
        <v>0</v>
      </c>
      <c r="I33" s="44">
        <f>SP!I$19</f>
        <v>3585.4258387170112</v>
      </c>
      <c r="J33" s="44">
        <v>3615.5504707862542</v>
      </c>
      <c r="K33" s="44">
        <v>3869.5231080808721</v>
      </c>
      <c r="L33" s="44">
        <v>4038.1772625997469</v>
      </c>
      <c r="M33" s="44">
        <v>4164.997139912557</v>
      </c>
      <c r="N33" s="44">
        <v>4299.2312898123037</v>
      </c>
      <c r="O33" s="44">
        <v>4469.4719996096446</v>
      </c>
      <c r="P33" s="44">
        <v>4591.0784969735196</v>
      </c>
      <c r="Q33" s="44">
        <v>4845.757805580517</v>
      </c>
      <c r="R33" s="44">
        <v>5109.1610391090999</v>
      </c>
      <c r="S33" s="44">
        <v>5484.098549461477</v>
      </c>
      <c r="T33" s="44">
        <v>5662.5567877171497</v>
      </c>
      <c r="U33" s="44">
        <v>5975.4962608269179</v>
      </c>
      <c r="V33" s="44">
        <v>6383.4779196427553</v>
      </c>
      <c r="W33" s="44">
        <v>6613.9153367393856</v>
      </c>
      <c r="X33" s="44">
        <v>6831.3173465994341</v>
      </c>
    </row>
    <row r="34" spans="1:24" ht="15" hidden="1" customHeight="1" x14ac:dyDescent="0.2">
      <c r="A34" s="112"/>
      <c r="B34" s="112"/>
      <c r="C34" s="118" t="s">
        <v>106</v>
      </c>
      <c r="D34" s="117"/>
      <c r="E34" s="44"/>
      <c r="F34" s="44"/>
      <c r="G34" s="44"/>
      <c r="H34" s="44"/>
      <c r="I34" s="44"/>
      <c r="J34" s="44"/>
      <c r="K34" s="44"/>
      <c r="L34" s="44"/>
      <c r="M34" s="44"/>
      <c r="N34" s="44"/>
      <c r="O34" s="44"/>
      <c r="P34" s="44"/>
      <c r="Q34" s="44"/>
      <c r="R34" s="44"/>
      <c r="S34" s="44"/>
      <c r="T34" s="44"/>
      <c r="U34" s="44"/>
      <c r="V34" s="44"/>
      <c r="W34" s="44"/>
      <c r="X34" s="44"/>
    </row>
    <row r="35" spans="1:24" ht="15" hidden="1" customHeight="1" x14ac:dyDescent="0.2">
      <c r="A35" s="112"/>
      <c r="B35" s="112"/>
      <c r="C35" s="118" t="s">
        <v>105</v>
      </c>
      <c r="D35" s="117"/>
      <c r="E35" s="44"/>
      <c r="F35" s="44"/>
      <c r="G35" s="44"/>
      <c r="H35" s="44"/>
      <c r="I35" s="44"/>
      <c r="J35" s="44"/>
      <c r="K35" s="44"/>
      <c r="L35" s="44"/>
      <c r="M35" s="44"/>
      <c r="N35" s="44"/>
      <c r="O35" s="44"/>
      <c r="P35" s="44"/>
      <c r="Q35" s="44"/>
      <c r="R35" s="44"/>
      <c r="S35" s="44"/>
      <c r="T35" s="44"/>
      <c r="U35" s="44"/>
      <c r="V35" s="44"/>
      <c r="W35" s="44"/>
      <c r="X35" s="44"/>
    </row>
    <row r="36" spans="1:24" ht="15" hidden="1" customHeight="1" x14ac:dyDescent="0.2">
      <c r="A36" s="112"/>
      <c r="B36" s="112"/>
      <c r="C36" s="118" t="s">
        <v>104</v>
      </c>
      <c r="D36" s="117"/>
      <c r="E36" s="44"/>
      <c r="F36" s="44"/>
      <c r="G36" s="44"/>
      <c r="H36" s="44"/>
      <c r="I36" s="44"/>
      <c r="J36" s="44"/>
      <c r="K36" s="44"/>
      <c r="L36" s="44"/>
      <c r="M36" s="44"/>
      <c r="N36" s="44"/>
      <c r="O36" s="44"/>
      <c r="P36" s="44"/>
      <c r="Q36" s="44"/>
      <c r="R36" s="44"/>
      <c r="S36" s="44"/>
      <c r="T36" s="44"/>
      <c r="U36" s="44"/>
      <c r="V36" s="44"/>
      <c r="W36" s="44"/>
      <c r="X36" s="44"/>
    </row>
    <row r="37" spans="1:24" ht="15" hidden="1" customHeight="1" x14ac:dyDescent="0.2">
      <c r="A37" s="112"/>
      <c r="B37" s="112"/>
      <c r="C37" s="118" t="s">
        <v>103</v>
      </c>
      <c r="D37" s="117"/>
      <c r="E37" s="44"/>
      <c r="F37" s="44"/>
      <c r="G37" s="44"/>
      <c r="H37" s="44"/>
      <c r="I37" s="44"/>
      <c r="J37" s="44"/>
      <c r="K37" s="44"/>
      <c r="L37" s="44"/>
      <c r="M37" s="44"/>
      <c r="N37" s="44"/>
      <c r="O37" s="44"/>
      <c r="P37" s="44"/>
      <c r="Q37" s="44"/>
      <c r="R37" s="44"/>
      <c r="S37" s="44"/>
      <c r="T37" s="44"/>
      <c r="U37" s="44"/>
      <c r="V37" s="44"/>
      <c r="W37" s="44"/>
      <c r="X37" s="44"/>
    </row>
    <row r="38" spans="1:24" ht="15" hidden="1" customHeight="1" x14ac:dyDescent="0.2">
      <c r="A38" s="112"/>
      <c r="B38" s="112"/>
      <c r="C38" s="118" t="s">
        <v>102</v>
      </c>
      <c r="D38" s="117"/>
      <c r="E38" s="44"/>
      <c r="F38" s="44"/>
      <c r="G38" s="44"/>
      <c r="H38" s="44"/>
      <c r="I38" s="44"/>
      <c r="J38" s="44"/>
      <c r="K38" s="44"/>
      <c r="L38" s="44"/>
      <c r="M38" s="44"/>
      <c r="N38" s="44"/>
      <c r="O38" s="44"/>
      <c r="P38" s="44"/>
      <c r="Q38" s="44"/>
      <c r="R38" s="44"/>
      <c r="S38" s="44"/>
      <c r="T38" s="44"/>
      <c r="U38" s="44"/>
      <c r="V38" s="44"/>
      <c r="W38" s="44"/>
      <c r="X38" s="44"/>
    </row>
    <row r="39" spans="1:24" ht="30" customHeight="1" x14ac:dyDescent="0.2">
      <c r="A39" s="112"/>
      <c r="B39" s="112"/>
      <c r="C39" s="117" t="s">
        <v>30</v>
      </c>
      <c r="D39" s="117"/>
      <c r="E39" s="117"/>
      <c r="F39" s="51"/>
      <c r="G39" s="51"/>
      <c r="H39" s="51"/>
      <c r="I39" s="51"/>
      <c r="J39" s="44"/>
      <c r="K39" s="44"/>
      <c r="L39" s="44"/>
      <c r="M39" s="44"/>
      <c r="N39" s="44">
        <v>213.35355952926628</v>
      </c>
      <c r="O39" s="44">
        <v>195.82522936204785</v>
      </c>
      <c r="P39" s="44">
        <v>214.59720459630725</v>
      </c>
      <c r="Q39" s="44">
        <v>251.51943192713122</v>
      </c>
      <c r="R39" s="44">
        <v>306.14593631877341</v>
      </c>
      <c r="S39" s="44">
        <v>343.07386900629052</v>
      </c>
      <c r="T39" s="44">
        <v>349.60534914394214</v>
      </c>
      <c r="U39" s="44">
        <v>355.47073621542415</v>
      </c>
      <c r="V39" s="44">
        <v>362.39400112696296</v>
      </c>
      <c r="W39" s="44">
        <v>359.15986295384783</v>
      </c>
      <c r="X39" s="44">
        <v>362.58454187033908</v>
      </c>
    </row>
    <row r="40" spans="1:24" ht="15" customHeight="1" x14ac:dyDescent="0.2">
      <c r="A40" s="112"/>
      <c r="B40" s="112"/>
      <c r="C40" s="117" t="s">
        <v>126</v>
      </c>
      <c r="D40" s="117"/>
      <c r="E40" s="117"/>
      <c r="F40" s="51"/>
      <c r="G40" s="51"/>
      <c r="H40" s="51"/>
      <c r="I40" s="51"/>
      <c r="J40" s="44"/>
      <c r="K40" s="44"/>
      <c r="L40" s="44"/>
      <c r="M40" s="44"/>
      <c r="N40" s="44"/>
      <c r="O40" s="44"/>
      <c r="P40" s="44"/>
      <c r="Q40" s="44"/>
      <c r="R40" s="44"/>
      <c r="S40" s="44"/>
      <c r="T40" s="44"/>
      <c r="U40" s="44"/>
      <c r="V40" s="44"/>
      <c r="W40" s="44">
        <v>0.16170485627803807</v>
      </c>
      <c r="X40" s="44">
        <v>1.2945037127911514</v>
      </c>
    </row>
    <row r="41" spans="1:24" ht="15" customHeight="1" x14ac:dyDescent="0.2">
      <c r="A41" s="116"/>
      <c r="B41" s="116"/>
      <c r="C41" s="117" t="s">
        <v>31</v>
      </c>
      <c r="D41" s="117"/>
      <c r="E41" s="117"/>
      <c r="F41" s="50"/>
      <c r="G41" s="50"/>
      <c r="H41" s="50"/>
      <c r="I41" s="50"/>
      <c r="J41" s="44">
        <v>179.73822592946317</v>
      </c>
      <c r="K41" s="44">
        <v>170.8528983359158</v>
      </c>
      <c r="L41" s="44">
        <v>171.61044657434445</v>
      </c>
      <c r="M41" s="44">
        <v>190.53804435540852</v>
      </c>
      <c r="N41" s="44">
        <v>243.86510092347163</v>
      </c>
      <c r="O41" s="44">
        <v>300.78938305787614</v>
      </c>
      <c r="P41" s="44">
        <v>195.56490982177036</v>
      </c>
      <c r="Q41" s="44">
        <v>198.7855764050579</v>
      </c>
      <c r="R41" s="44">
        <v>257.23598013383759</v>
      </c>
      <c r="S41" s="44">
        <v>259.62924408945378</v>
      </c>
      <c r="T41" s="44">
        <v>256.71062698814154</v>
      </c>
      <c r="U41" s="44">
        <v>202.89634475158141</v>
      </c>
      <c r="V41" s="44">
        <v>200.68632915767088</v>
      </c>
      <c r="W41" s="44">
        <v>199.8592907576778</v>
      </c>
      <c r="X41" s="44">
        <v>196.64860592360094</v>
      </c>
    </row>
    <row r="42" spans="1:24" ht="30" customHeight="1" x14ac:dyDescent="0.25">
      <c r="A42" s="116"/>
      <c r="B42" s="116"/>
      <c r="C42" s="42" t="s">
        <v>101</v>
      </c>
      <c r="D42" s="42"/>
      <c r="E42" s="42"/>
      <c r="F42" s="119">
        <f>SUM(F3:F41)-SUM(F9:F11,F19:F23)</f>
        <v>7326.6292314347129</v>
      </c>
      <c r="G42" s="119">
        <f>SUM(G3:G41)-SUM(G9:G11,G19:G23)</f>
        <v>7103.7525022980481</v>
      </c>
      <c r="H42" s="119">
        <f>SUM(H3:H41)-SUM(H9:H11,H19:H23)</f>
        <v>6962.5756449140117</v>
      </c>
      <c r="I42" s="119">
        <f>SUM(I3:I41)-SUM(I9:I11,I19:I23)</f>
        <v>10681.528111197469</v>
      </c>
      <c r="J42" s="119">
        <f t="shared" ref="J42:Q42" si="0">SUM(J3:J41)-SUM(J9:J11,J19:J23,J31:J32)</f>
        <v>11054.591740779106</v>
      </c>
      <c r="K42" s="119">
        <f t="shared" si="0"/>
        <v>11710.12104799836</v>
      </c>
      <c r="L42" s="119">
        <f t="shared" si="0"/>
        <v>12399.965514671123</v>
      </c>
      <c r="M42" s="119">
        <f t="shared" si="0"/>
        <v>12970.29818832616</v>
      </c>
      <c r="N42" s="119">
        <f t="shared" si="0"/>
        <v>13967.414238007008</v>
      </c>
      <c r="O42" s="119">
        <f t="shared" si="0"/>
        <v>14503.301433769462</v>
      </c>
      <c r="P42" s="119">
        <f t="shared" si="0"/>
        <v>14895.190008876923</v>
      </c>
      <c r="Q42" s="119">
        <f t="shared" si="0"/>
        <v>15599.331600599444</v>
      </c>
      <c r="R42" s="119">
        <f t="shared" ref="R42:X42" si="1">SUM(R3:R41)-SUM(R9:R11,R19:R23,R31:R32,R15:R16)</f>
        <v>16390.260348469106</v>
      </c>
      <c r="S42" s="119">
        <f t="shared" si="1"/>
        <v>18094.568012420088</v>
      </c>
      <c r="T42" s="119">
        <f t="shared" si="1"/>
        <v>18750.778281253399</v>
      </c>
      <c r="U42" s="119">
        <f t="shared" si="1"/>
        <v>19503.60089012462</v>
      </c>
      <c r="V42" s="119">
        <f t="shared" si="1"/>
        <v>20222.163700791396</v>
      </c>
      <c r="W42" s="119">
        <f t="shared" si="1"/>
        <v>19666.660813414892</v>
      </c>
      <c r="X42" s="119">
        <f t="shared" si="1"/>
        <v>19902.499379166256</v>
      </c>
    </row>
    <row r="43" spans="1:24" ht="30" customHeight="1" thickBot="1" x14ac:dyDescent="0.25">
      <c r="A43" s="120"/>
      <c r="B43" s="120"/>
      <c r="C43" s="121" t="s">
        <v>100</v>
      </c>
      <c r="D43" s="121"/>
      <c r="E43" s="121"/>
      <c r="F43" s="122">
        <v>0.95561218286758176</v>
      </c>
      <c r="G43" s="122">
        <v>0.95422937801810592</v>
      </c>
      <c r="H43" s="122">
        <v>0.95406853375282796</v>
      </c>
      <c r="I43" s="122">
        <v>0.95044993811249245</v>
      </c>
      <c r="J43" s="122">
        <v>0.96069613855583968</v>
      </c>
      <c r="K43" s="122">
        <v>0.97159677113240894</v>
      </c>
      <c r="L43" s="122">
        <v>0.98220481010648597</v>
      </c>
      <c r="M43" s="122">
        <v>0.97935820551238328</v>
      </c>
      <c r="N43" s="122">
        <v>0.99378746609980761</v>
      </c>
      <c r="O43" s="122">
        <v>0.99336860909596669</v>
      </c>
      <c r="P43" s="122">
        <v>0.9928214544825601</v>
      </c>
      <c r="Q43" s="122">
        <v>0.99316975150247533</v>
      </c>
      <c r="R43" s="122">
        <v>0.98411840246718252</v>
      </c>
      <c r="S43" s="122">
        <v>0.99232783783635392</v>
      </c>
      <c r="T43" s="122">
        <v>0.99232674108982577</v>
      </c>
      <c r="U43" s="122">
        <v>0.99450740175570096</v>
      </c>
      <c r="V43" s="122">
        <v>0.99501625584630993</v>
      </c>
      <c r="W43" s="122">
        <v>0.99630543749232425</v>
      </c>
      <c r="X43" s="122">
        <v>0.99717993055949095</v>
      </c>
    </row>
    <row r="44" spans="1:24" ht="39.75" customHeight="1" thickTop="1" x14ac:dyDescent="0.2">
      <c r="A44" s="124" t="s">
        <v>184</v>
      </c>
      <c r="B44" s="124"/>
      <c r="C44" s="124"/>
      <c r="D44" s="124"/>
      <c r="E44" s="124"/>
      <c r="F44" s="125" t="s">
        <v>66</v>
      </c>
      <c r="G44" s="125" t="s">
        <v>67</v>
      </c>
      <c r="H44" s="125" t="s">
        <v>68</v>
      </c>
      <c r="I44" s="125" t="s">
        <v>69</v>
      </c>
      <c r="J44" s="125" t="s">
        <v>70</v>
      </c>
      <c r="K44" s="125" t="s">
        <v>53</v>
      </c>
      <c r="L44" s="125" t="s">
        <v>54</v>
      </c>
      <c r="M44" s="125" t="s">
        <v>55</v>
      </c>
      <c r="N44" s="125" t="s">
        <v>57</v>
      </c>
      <c r="O44" s="125" t="s">
        <v>58</v>
      </c>
      <c r="P44" s="125" t="s">
        <v>59</v>
      </c>
      <c r="Q44" s="125" t="s">
        <v>60</v>
      </c>
      <c r="R44" s="125" t="s">
        <v>61</v>
      </c>
      <c r="S44" s="125" t="s">
        <v>62</v>
      </c>
      <c r="T44" s="125" t="s">
        <v>63</v>
      </c>
      <c r="U44" s="125" t="s">
        <v>64</v>
      </c>
      <c r="V44" s="125" t="s">
        <v>65</v>
      </c>
      <c r="W44" s="125" t="s">
        <v>0</v>
      </c>
      <c r="X44" s="125" t="s">
        <v>56</v>
      </c>
    </row>
    <row r="45" spans="1:24" ht="15" x14ac:dyDescent="0.2">
      <c r="A45" s="112"/>
      <c r="B45" s="112"/>
      <c r="C45" s="51" t="s">
        <v>6</v>
      </c>
      <c r="D45" s="51"/>
      <c r="E45" s="51"/>
      <c r="F45" s="44">
        <v>337.60313473734629</v>
      </c>
      <c r="G45" s="44">
        <v>337.3013902162453</v>
      </c>
      <c r="H45" s="44">
        <v>351.00043307590289</v>
      </c>
      <c r="I45" s="44">
        <v>362.42993395563622</v>
      </c>
      <c r="J45" s="44">
        <v>360.43907273335805</v>
      </c>
      <c r="K45" s="44">
        <v>375.1099124115492</v>
      </c>
      <c r="L45" s="44">
        <v>380.57381033419045</v>
      </c>
      <c r="M45" s="44">
        <v>395.69852014427136</v>
      </c>
      <c r="N45" s="44">
        <v>405.38739184486388</v>
      </c>
      <c r="O45" s="44">
        <v>419.25231537229359</v>
      </c>
      <c r="P45" s="44">
        <v>427.48914145950221</v>
      </c>
      <c r="Q45" s="44">
        <v>441.51891737430208</v>
      </c>
      <c r="R45" s="44">
        <v>459.22725568809386</v>
      </c>
      <c r="S45" s="44">
        <v>484.2932328472167</v>
      </c>
      <c r="T45" s="44">
        <v>488.13479505280884</v>
      </c>
      <c r="U45" s="44">
        <v>498.13989532582087</v>
      </c>
      <c r="V45" s="44">
        <v>509.8264631983721</v>
      </c>
      <c r="W45" s="44">
        <v>492.80245074599668</v>
      </c>
      <c r="X45" s="44">
        <v>491.51583083425254</v>
      </c>
    </row>
    <row r="46" spans="1:24" ht="15" x14ac:dyDescent="0.2">
      <c r="A46" s="112"/>
      <c r="B46" s="112"/>
      <c r="C46" s="51" t="s">
        <v>115</v>
      </c>
      <c r="D46" s="51"/>
      <c r="E46" s="51"/>
      <c r="F46" s="44" t="s">
        <v>162</v>
      </c>
      <c r="G46" s="44" t="s">
        <v>162</v>
      </c>
      <c r="H46" s="44" t="s">
        <v>162</v>
      </c>
      <c r="I46" s="44">
        <v>143.41962064396637</v>
      </c>
      <c r="J46" s="44">
        <v>138.42629838123321</v>
      </c>
      <c r="K46" s="44">
        <v>147.47097484521169</v>
      </c>
      <c r="L46" s="44">
        <v>144.18215016545005</v>
      </c>
      <c r="M46" s="44">
        <v>130.40269538977557</v>
      </c>
      <c r="N46" s="44">
        <v>115.73283213144653</v>
      </c>
      <c r="O46" s="44">
        <v>106.35783956013181</v>
      </c>
      <c r="P46" s="44">
        <v>94.891624326636446</v>
      </c>
      <c r="Q46" s="44">
        <v>85.657450950675155</v>
      </c>
      <c r="R46" s="44">
        <v>77.289306794596797</v>
      </c>
      <c r="S46" s="44">
        <v>72.695177306642123</v>
      </c>
      <c r="T46" s="44">
        <v>66.040510759544802</v>
      </c>
      <c r="U46" s="44">
        <v>61.778442044426534</v>
      </c>
      <c r="V46" s="44">
        <v>60.383650838110078</v>
      </c>
      <c r="W46" s="44">
        <v>57.957129759315478</v>
      </c>
      <c r="X46" s="44">
        <v>55.022092177705922</v>
      </c>
    </row>
    <row r="47" spans="1:24" ht="15" x14ac:dyDescent="0.2">
      <c r="A47" s="113"/>
      <c r="B47" s="113"/>
      <c r="C47" s="50" t="s">
        <v>8</v>
      </c>
      <c r="D47" s="50"/>
      <c r="E47" s="50"/>
      <c r="F47" s="50" t="s">
        <v>162</v>
      </c>
      <c r="G47" s="50" t="s">
        <v>162</v>
      </c>
      <c r="H47" s="50" t="s">
        <v>162</v>
      </c>
      <c r="I47" s="50" t="s">
        <v>162</v>
      </c>
      <c r="J47" s="44" t="s">
        <v>162</v>
      </c>
      <c r="K47" s="44">
        <v>125.64300966575577</v>
      </c>
      <c r="L47" s="44">
        <v>132.98242783707551</v>
      </c>
      <c r="M47" s="44">
        <v>142.60515984424791</v>
      </c>
      <c r="N47" s="44">
        <v>147.28855514648967</v>
      </c>
      <c r="O47" s="44">
        <v>153.51592591949293</v>
      </c>
      <c r="P47" s="44">
        <v>156.49621191502135</v>
      </c>
      <c r="Q47" s="44">
        <v>168.91600191364986</v>
      </c>
      <c r="R47" s="44">
        <v>178.7548307841671</v>
      </c>
      <c r="S47" s="44">
        <v>194.18358585825254</v>
      </c>
      <c r="T47" s="44">
        <v>202.58810212388912</v>
      </c>
      <c r="U47" s="44">
        <v>223.8491599217509</v>
      </c>
      <c r="V47" s="44">
        <v>245.54998782215097</v>
      </c>
      <c r="W47" s="44">
        <v>258.86967334398247</v>
      </c>
      <c r="X47" s="44">
        <v>278.81338556160199</v>
      </c>
    </row>
    <row r="48" spans="1:24" ht="15" x14ac:dyDescent="0.2">
      <c r="A48" s="113"/>
      <c r="B48" s="113"/>
      <c r="C48" s="50" t="s">
        <v>122</v>
      </c>
      <c r="D48" s="50"/>
      <c r="E48" s="50"/>
      <c r="F48" s="50" t="s">
        <v>162</v>
      </c>
      <c r="G48" s="50" t="s">
        <v>162</v>
      </c>
      <c r="H48" s="50" t="s">
        <v>162</v>
      </c>
      <c r="I48" s="50" t="s">
        <v>162</v>
      </c>
      <c r="J48" s="44" t="s">
        <v>162</v>
      </c>
      <c r="K48" s="44" t="s">
        <v>162</v>
      </c>
      <c r="L48" s="44" t="s">
        <v>162</v>
      </c>
      <c r="M48" s="44" t="s">
        <v>162</v>
      </c>
      <c r="N48" s="44" t="s">
        <v>162</v>
      </c>
      <c r="O48" s="44" t="s">
        <v>162</v>
      </c>
      <c r="P48" s="44" t="s">
        <v>162</v>
      </c>
      <c r="Q48" s="44" t="s">
        <v>162</v>
      </c>
      <c r="R48" s="44" t="s">
        <v>162</v>
      </c>
      <c r="S48" s="44">
        <v>15.434879955143229</v>
      </c>
      <c r="T48" s="44">
        <v>44.22515403471904</v>
      </c>
      <c r="U48" s="44">
        <v>14.156272649547285</v>
      </c>
      <c r="V48" s="44">
        <v>15.860822194838752</v>
      </c>
      <c r="W48" s="44" t="s">
        <v>162</v>
      </c>
      <c r="X48" s="44" t="s">
        <v>162</v>
      </c>
    </row>
    <row r="49" spans="1:24" ht="15" x14ac:dyDescent="0.2">
      <c r="A49" s="112"/>
      <c r="B49" s="112"/>
      <c r="C49" s="51" t="s">
        <v>9</v>
      </c>
      <c r="D49" s="51"/>
      <c r="E49" s="51"/>
      <c r="F49" s="44">
        <v>591.83532248559925</v>
      </c>
      <c r="G49" s="44">
        <v>583.74699850912612</v>
      </c>
      <c r="H49" s="44">
        <v>552.03280055283255</v>
      </c>
      <c r="I49" s="44">
        <v>541.33840882170466</v>
      </c>
      <c r="J49" s="44">
        <v>542.03218796868123</v>
      </c>
      <c r="K49" s="44">
        <v>569.03649194774857</v>
      </c>
      <c r="L49" s="44">
        <v>581.88781547193798</v>
      </c>
      <c r="M49" s="44">
        <v>692.93817360187268</v>
      </c>
      <c r="N49" s="44">
        <v>760.3350678416906</v>
      </c>
      <c r="O49" s="44">
        <v>783.44946467746865</v>
      </c>
      <c r="P49" s="44">
        <v>801.58096130583851</v>
      </c>
      <c r="Q49" s="44">
        <v>793.32265546558676</v>
      </c>
      <c r="R49" s="44">
        <v>798.94533062514108</v>
      </c>
      <c r="S49" s="44">
        <v>844.15882101175873</v>
      </c>
      <c r="T49" s="44">
        <v>853.99317756109031</v>
      </c>
      <c r="U49" s="44">
        <v>836.51883830534496</v>
      </c>
      <c r="V49" s="44">
        <v>811.90693907941295</v>
      </c>
      <c r="W49" s="44" t="s">
        <v>162</v>
      </c>
      <c r="X49" s="44" t="s">
        <v>162</v>
      </c>
    </row>
    <row r="50" spans="1:24" ht="24.75" customHeight="1" x14ac:dyDescent="0.2">
      <c r="A50" s="112"/>
      <c r="B50" s="112"/>
      <c r="C50" s="51" t="s">
        <v>10</v>
      </c>
      <c r="D50" s="51"/>
      <c r="E50" s="51"/>
      <c r="F50" s="44">
        <v>611.83454715990172</v>
      </c>
      <c r="G50" s="44">
        <v>664.3775004123703</v>
      </c>
      <c r="H50" s="44">
        <v>713.30980086989132</v>
      </c>
      <c r="I50" s="44">
        <v>756.6056706729247</v>
      </c>
      <c r="J50" s="44">
        <v>792.57050822230644</v>
      </c>
      <c r="K50" s="44">
        <v>862.90594177892865</v>
      </c>
      <c r="L50" s="44">
        <v>922.15182649166275</v>
      </c>
      <c r="M50" s="44">
        <v>977.69503492098602</v>
      </c>
      <c r="N50" s="44">
        <v>1010.9839119308348</v>
      </c>
      <c r="O50" s="44">
        <v>1047.5950662049004</v>
      </c>
      <c r="P50" s="44">
        <v>1080.3699255818344</v>
      </c>
      <c r="Q50" s="44">
        <v>1129.8499908886008</v>
      </c>
      <c r="R50" s="44">
        <v>1182.5826738267724</v>
      </c>
      <c r="S50" s="44">
        <v>1260.4532848419601</v>
      </c>
      <c r="T50" s="44">
        <v>1278.6063896517019</v>
      </c>
      <c r="U50" s="44">
        <v>1344.7782348387182</v>
      </c>
      <c r="V50" s="44">
        <v>1424.386513409853</v>
      </c>
      <c r="W50" s="44">
        <v>1441.5663872766188</v>
      </c>
      <c r="X50" s="44">
        <v>1432.8713866008982</v>
      </c>
    </row>
    <row r="51" spans="1:24" ht="15" x14ac:dyDescent="0.2">
      <c r="A51" s="112"/>
      <c r="B51" s="112"/>
      <c r="C51" s="114" t="s">
        <v>11</v>
      </c>
      <c r="D51" s="114"/>
      <c r="E51" s="114"/>
      <c r="F51" s="51" t="s">
        <v>162</v>
      </c>
      <c r="G51" s="51" t="s">
        <v>162</v>
      </c>
      <c r="H51" s="51" t="s">
        <v>162</v>
      </c>
      <c r="I51" s="51" t="s">
        <v>162</v>
      </c>
      <c r="J51" s="44" t="s">
        <v>162</v>
      </c>
      <c r="K51" s="44" t="s">
        <v>162</v>
      </c>
      <c r="L51" s="44">
        <v>115.52329122689999</v>
      </c>
      <c r="M51" s="44">
        <v>118.81693389353271</v>
      </c>
      <c r="N51" s="44">
        <v>122.59112677385728</v>
      </c>
      <c r="O51" s="44">
        <v>131.24395716106193</v>
      </c>
      <c r="P51" s="44">
        <v>134.13692727041001</v>
      </c>
      <c r="Q51" s="44">
        <v>139.03329724383767</v>
      </c>
      <c r="R51" s="44">
        <v>145.38572968492136</v>
      </c>
      <c r="S51" s="44">
        <v>153.96975469980893</v>
      </c>
      <c r="T51" s="44">
        <v>156.02874254345684</v>
      </c>
      <c r="U51" s="44">
        <v>167.77197572895341</v>
      </c>
      <c r="V51" s="44">
        <v>175.96846043226071</v>
      </c>
      <c r="W51" s="44">
        <v>181.54015198360059</v>
      </c>
      <c r="X51" s="44">
        <v>207.96521416190276</v>
      </c>
    </row>
    <row r="52" spans="1:24" ht="15" x14ac:dyDescent="0.2">
      <c r="A52" s="112"/>
      <c r="B52" s="112"/>
      <c r="C52" s="114" t="s">
        <v>12</v>
      </c>
      <c r="D52" s="114"/>
      <c r="E52" s="114"/>
      <c r="F52" s="51" t="s">
        <v>162</v>
      </c>
      <c r="G52" s="51" t="s">
        <v>162</v>
      </c>
      <c r="H52" s="51" t="s">
        <v>162</v>
      </c>
      <c r="I52" s="51" t="s">
        <v>162</v>
      </c>
      <c r="J52" s="44" t="s">
        <v>162</v>
      </c>
      <c r="K52" s="44" t="s">
        <v>162</v>
      </c>
      <c r="L52" s="44">
        <v>579.30397924546367</v>
      </c>
      <c r="M52" s="44">
        <v>613.99578692841169</v>
      </c>
      <c r="N52" s="44">
        <v>630.44633066906169</v>
      </c>
      <c r="O52" s="44">
        <v>644.54946997189995</v>
      </c>
      <c r="P52" s="44">
        <v>660.11403893065187</v>
      </c>
      <c r="Q52" s="44">
        <v>686.4240313409872</v>
      </c>
      <c r="R52" s="44">
        <v>716.3103562865407</v>
      </c>
      <c r="S52" s="44">
        <v>761.09301866763428</v>
      </c>
      <c r="T52" s="44">
        <v>767.91128495501755</v>
      </c>
      <c r="U52" s="44">
        <v>815.06759830825456</v>
      </c>
      <c r="V52" s="44">
        <v>868.65587980203463</v>
      </c>
      <c r="W52" s="44">
        <v>873.23418595890121</v>
      </c>
      <c r="X52" s="44">
        <v>822.30824584279208</v>
      </c>
    </row>
    <row r="53" spans="1:24" ht="15" x14ac:dyDescent="0.2">
      <c r="A53" s="112"/>
      <c r="B53" s="112"/>
      <c r="C53" s="114" t="s">
        <v>13</v>
      </c>
      <c r="D53" s="114"/>
      <c r="E53" s="114"/>
      <c r="F53" s="51" t="s">
        <v>162</v>
      </c>
      <c r="G53" s="51" t="s">
        <v>162</v>
      </c>
      <c r="H53" s="51" t="s">
        <v>162</v>
      </c>
      <c r="I53" s="51" t="s">
        <v>162</v>
      </c>
      <c r="J53" s="44" t="s">
        <v>162</v>
      </c>
      <c r="K53" s="44" t="s">
        <v>162</v>
      </c>
      <c r="L53" s="44">
        <v>227.32455601929902</v>
      </c>
      <c r="M53" s="44">
        <v>244.88231409904171</v>
      </c>
      <c r="N53" s="44">
        <v>257.94645448791579</v>
      </c>
      <c r="O53" s="44">
        <v>271.8016390719385</v>
      </c>
      <c r="P53" s="44">
        <v>286.11895938077265</v>
      </c>
      <c r="Q53" s="44">
        <v>304.39266230377632</v>
      </c>
      <c r="R53" s="44">
        <v>320.88658785531038</v>
      </c>
      <c r="S53" s="44">
        <v>345.39051147451698</v>
      </c>
      <c r="T53" s="44">
        <v>354.66636215322717</v>
      </c>
      <c r="U53" s="44">
        <v>361.93866080150991</v>
      </c>
      <c r="V53" s="44">
        <v>379.76217317555779</v>
      </c>
      <c r="W53" s="44">
        <v>386.79204933411677</v>
      </c>
      <c r="X53" s="44">
        <v>402.59792659620337</v>
      </c>
    </row>
    <row r="54" spans="1:24" ht="15" x14ac:dyDescent="0.2">
      <c r="A54" s="112"/>
      <c r="B54" s="112"/>
      <c r="C54" s="51" t="s">
        <v>14</v>
      </c>
      <c r="D54" s="114"/>
      <c r="E54" s="114"/>
      <c r="F54" s="51" t="s">
        <v>162</v>
      </c>
      <c r="G54" s="51" t="s">
        <v>162</v>
      </c>
      <c r="H54" s="51" t="s">
        <v>162</v>
      </c>
      <c r="I54" s="51" t="s">
        <v>162</v>
      </c>
      <c r="J54" s="44" t="s">
        <v>162</v>
      </c>
      <c r="K54" s="44" t="s">
        <v>162</v>
      </c>
      <c r="L54" s="44">
        <v>4.4418476264189897</v>
      </c>
      <c r="M54" s="44">
        <v>4.652531126411743</v>
      </c>
      <c r="N54" s="44">
        <v>4.9897768154563638</v>
      </c>
      <c r="O54" s="44">
        <v>5.0474799095077953</v>
      </c>
      <c r="P54" s="44">
        <v>5.3227848961805879</v>
      </c>
      <c r="Q54" s="44">
        <v>5.4896893927125507</v>
      </c>
      <c r="R54" s="44">
        <v>5.2212965470548403</v>
      </c>
      <c r="S54" s="44">
        <v>5.1550050708935125</v>
      </c>
      <c r="T54" s="44">
        <v>4.9547814978539391</v>
      </c>
      <c r="U54" s="44">
        <v>5.1188612708861285</v>
      </c>
      <c r="V54" s="44">
        <v>21.150370345841008</v>
      </c>
      <c r="W54" s="44">
        <v>56.576341096668216</v>
      </c>
      <c r="X54" s="44">
        <v>52.611515090000005</v>
      </c>
    </row>
    <row r="55" spans="1:24" ht="27.75" customHeight="1" x14ac:dyDescent="0.2">
      <c r="A55" s="112"/>
      <c r="B55" s="112"/>
      <c r="C55" s="51" t="s">
        <v>114</v>
      </c>
      <c r="D55" s="51"/>
      <c r="E55" s="51"/>
      <c r="F55" s="51" t="s">
        <v>162</v>
      </c>
      <c r="G55" s="51" t="s">
        <v>162</v>
      </c>
      <c r="H55" s="51" t="s">
        <v>162</v>
      </c>
      <c r="I55" s="51" t="s">
        <v>162</v>
      </c>
      <c r="J55" s="44" t="s">
        <v>162</v>
      </c>
      <c r="K55" s="44" t="s">
        <v>162</v>
      </c>
      <c r="L55" s="44" t="s">
        <v>162</v>
      </c>
      <c r="M55" s="44" t="s">
        <v>162</v>
      </c>
      <c r="N55" s="44" t="s">
        <v>162</v>
      </c>
      <c r="O55" s="44" t="s">
        <v>162</v>
      </c>
      <c r="P55" s="44" t="s">
        <v>162</v>
      </c>
      <c r="Q55" s="44" t="s">
        <v>162</v>
      </c>
      <c r="R55" s="44">
        <v>16.194124120556154</v>
      </c>
      <c r="S55" s="44">
        <v>167.54463936448477</v>
      </c>
      <c r="T55" s="44">
        <v>296.51018781498516</v>
      </c>
      <c r="U55" s="44">
        <v>480.86588134922357</v>
      </c>
      <c r="V55" s="44">
        <v>886.9277348532305</v>
      </c>
      <c r="W55" s="44">
        <v>1298.4790035174206</v>
      </c>
      <c r="X55" s="44">
        <v>1606.8508113624007</v>
      </c>
    </row>
    <row r="56" spans="1:24" ht="15" x14ac:dyDescent="0.2">
      <c r="A56" s="112"/>
      <c r="B56" s="112"/>
      <c r="C56" s="112" t="s">
        <v>16</v>
      </c>
      <c r="D56" s="112"/>
      <c r="E56" s="112"/>
      <c r="F56" s="44">
        <v>4069.8863908719927</v>
      </c>
      <c r="G56" s="44">
        <v>3816.5891812352534</v>
      </c>
      <c r="H56" s="44">
        <v>3632.3249550324863</v>
      </c>
      <c r="I56" s="44">
        <v>3608.7706187602234</v>
      </c>
      <c r="J56" s="44">
        <v>3544.3562917126155</v>
      </c>
      <c r="K56" s="44">
        <v>3627.2207199636082</v>
      </c>
      <c r="L56" s="44">
        <v>3927.3829862004191</v>
      </c>
      <c r="M56" s="44">
        <v>3948.9251682810136</v>
      </c>
      <c r="N56" s="44">
        <v>4313.3859138742728</v>
      </c>
      <c r="O56" s="44">
        <v>4542.2596782512992</v>
      </c>
      <c r="P56" s="44">
        <v>4740.1365839127538</v>
      </c>
      <c r="Q56" s="44">
        <v>4899.5875941700406</v>
      </c>
      <c r="R56" s="44">
        <v>5094.1209177273749</v>
      </c>
      <c r="S56" s="44">
        <v>5759.9161226694232</v>
      </c>
      <c r="T56" s="44">
        <v>5987.8005348025736</v>
      </c>
      <c r="U56" s="44">
        <v>6255.3580448374842</v>
      </c>
      <c r="V56" s="44">
        <v>6355.5478265103375</v>
      </c>
      <c r="W56" s="44">
        <v>6347.9993289700469</v>
      </c>
      <c r="X56" s="44">
        <v>6312.0780674499993</v>
      </c>
    </row>
    <row r="57" spans="1:24" ht="15" x14ac:dyDescent="0.2">
      <c r="A57" s="112"/>
      <c r="B57" s="112"/>
      <c r="C57" s="114" t="s">
        <v>113</v>
      </c>
      <c r="D57" s="112"/>
      <c r="E57" s="112"/>
      <c r="F57" s="44" t="s">
        <v>162</v>
      </c>
      <c r="G57" s="44" t="s">
        <v>162</v>
      </c>
      <c r="H57" s="44" t="s">
        <v>162</v>
      </c>
      <c r="I57" s="44" t="s">
        <v>162</v>
      </c>
      <c r="J57" s="44" t="s">
        <v>162</v>
      </c>
      <c r="K57" s="44" t="s">
        <v>162</v>
      </c>
      <c r="L57" s="44" t="s">
        <v>162</v>
      </c>
      <c r="M57" s="44" t="s">
        <v>162</v>
      </c>
      <c r="N57" s="44" t="s">
        <v>162</v>
      </c>
      <c r="O57" s="44" t="s">
        <v>162</v>
      </c>
      <c r="P57" s="44" t="s">
        <v>162</v>
      </c>
      <c r="Q57" s="44" t="s">
        <v>162</v>
      </c>
      <c r="R57" s="44">
        <v>3955.9048607537807</v>
      </c>
      <c r="S57" s="44">
        <v>4584.2341244183872</v>
      </c>
      <c r="T57" s="44">
        <v>4790.9267126098448</v>
      </c>
      <c r="U57" s="44">
        <v>5016.9985433916236</v>
      </c>
      <c r="V57" s="44">
        <v>5089.466841691331</v>
      </c>
      <c r="W57" s="44">
        <v>5064.7276363636356</v>
      </c>
      <c r="X57" s="44">
        <v>5030.0545270700004</v>
      </c>
    </row>
    <row r="58" spans="1:24" ht="15" x14ac:dyDescent="0.2">
      <c r="A58" s="112"/>
      <c r="B58" s="112"/>
      <c r="C58" s="114" t="s">
        <v>112</v>
      </c>
      <c r="D58" s="112"/>
      <c r="E58" s="112"/>
      <c r="F58" s="44" t="s">
        <v>162</v>
      </c>
      <c r="G58" s="44" t="s">
        <v>162</v>
      </c>
      <c r="H58" s="44" t="s">
        <v>162</v>
      </c>
      <c r="I58" s="44" t="s">
        <v>162</v>
      </c>
      <c r="J58" s="44" t="s">
        <v>162</v>
      </c>
      <c r="K58" s="44" t="s">
        <v>162</v>
      </c>
      <c r="L58" s="44" t="s">
        <v>162</v>
      </c>
      <c r="M58" s="44" t="s">
        <v>162</v>
      </c>
      <c r="N58" s="44" t="s">
        <v>162</v>
      </c>
      <c r="O58" s="44" t="s">
        <v>162</v>
      </c>
      <c r="P58" s="44" t="s">
        <v>162</v>
      </c>
      <c r="Q58" s="44" t="s">
        <v>162</v>
      </c>
      <c r="R58" s="44">
        <v>1138.2160535545024</v>
      </c>
      <c r="S58" s="44">
        <v>1175.6819971400598</v>
      </c>
      <c r="T58" s="44">
        <v>1196.8738221927281</v>
      </c>
      <c r="U58" s="44">
        <v>1238.3595014458615</v>
      </c>
      <c r="V58" s="44">
        <v>1266.0809848190079</v>
      </c>
      <c r="W58" s="44">
        <v>1283.271692606412</v>
      </c>
      <c r="X58" s="44">
        <v>1282.02354038</v>
      </c>
    </row>
    <row r="59" spans="1:24" ht="15" x14ac:dyDescent="0.2">
      <c r="A59" s="112"/>
      <c r="B59" s="112"/>
      <c r="C59" s="112" t="s">
        <v>17</v>
      </c>
      <c r="D59" s="112"/>
      <c r="E59" s="112"/>
      <c r="F59" s="44">
        <v>879.29331507909887</v>
      </c>
      <c r="G59" s="44">
        <v>846.18051994008056</v>
      </c>
      <c r="H59" s="44">
        <v>825.38946938915308</v>
      </c>
      <c r="I59" s="44">
        <v>763.08803424814982</v>
      </c>
      <c r="J59" s="44">
        <v>738.24877315884578</v>
      </c>
      <c r="K59" s="44">
        <v>721.88236404218503</v>
      </c>
      <c r="L59" s="44">
        <v>703.04640554651337</v>
      </c>
      <c r="M59" s="44">
        <v>690.55394917481522</v>
      </c>
      <c r="N59" s="44">
        <v>668.68825753899603</v>
      </c>
      <c r="O59" s="44">
        <v>655.03046680283819</v>
      </c>
      <c r="P59" s="44">
        <v>632.12886248986615</v>
      </c>
      <c r="Q59" s="44">
        <v>621.25709060208169</v>
      </c>
      <c r="R59" s="44">
        <v>594.68474975496849</v>
      </c>
      <c r="S59" s="44">
        <v>545.86151822662634</v>
      </c>
      <c r="T59" s="44">
        <v>484.00070627465641</v>
      </c>
      <c r="U59" s="44">
        <v>428.97989149620457</v>
      </c>
      <c r="V59" s="44">
        <v>307.49271425677955</v>
      </c>
      <c r="W59" s="44">
        <v>160.92907201650183</v>
      </c>
      <c r="X59" s="44">
        <v>57.28813901327478</v>
      </c>
    </row>
    <row r="60" spans="1:24" ht="30.75" customHeight="1" x14ac:dyDescent="0.2">
      <c r="A60" s="113"/>
      <c r="B60" s="112"/>
      <c r="C60" s="50" t="s">
        <v>18</v>
      </c>
      <c r="D60" s="50"/>
      <c r="E60" s="50"/>
      <c r="F60" s="44">
        <v>3708.6258408920685</v>
      </c>
      <c r="G60" s="44">
        <v>2963.9102260337213</v>
      </c>
      <c r="H60" s="44">
        <v>2889.2683071172355</v>
      </c>
      <c r="I60" s="44">
        <v>2974.6013661361553</v>
      </c>
      <c r="J60" s="44">
        <v>3134.9277593362644</v>
      </c>
      <c r="K60" s="44">
        <v>3290.6037548514969</v>
      </c>
      <c r="L60" s="44">
        <v>3325.8930476249088</v>
      </c>
      <c r="M60" s="44">
        <v>3011.8795882971135</v>
      </c>
      <c r="N60" s="44">
        <v>2383.9519884903389</v>
      </c>
      <c r="O60" s="44">
        <v>2156.8797948991569</v>
      </c>
      <c r="P60" s="44">
        <v>2015.5927611117786</v>
      </c>
      <c r="Q60" s="44">
        <v>1972.8426565407269</v>
      </c>
      <c r="R60" s="44">
        <v>1816.9253817943952</v>
      </c>
      <c r="S60" s="44">
        <v>1675.4554086730648</v>
      </c>
      <c r="T60" s="44">
        <v>1494.7988008014725</v>
      </c>
      <c r="U60" s="44">
        <v>1293.9441662003251</v>
      </c>
      <c r="V60" s="44">
        <v>978.90571715131307</v>
      </c>
      <c r="W60" s="44">
        <v>632.05997856413319</v>
      </c>
      <c r="X60" s="44">
        <v>444.29758998652301</v>
      </c>
    </row>
    <row r="61" spans="1:24" ht="15" x14ac:dyDescent="0.2">
      <c r="A61" s="113"/>
      <c r="B61" s="113"/>
      <c r="C61" s="115" t="s">
        <v>52</v>
      </c>
      <c r="D61" s="115"/>
      <c r="E61" s="115"/>
      <c r="F61" s="44">
        <v>765.96442738333758</v>
      </c>
      <c r="G61" s="44">
        <v>768.23687155695507</v>
      </c>
      <c r="H61" s="44">
        <v>753.30909367641129</v>
      </c>
      <c r="I61" s="44">
        <v>804.94781750787115</v>
      </c>
      <c r="J61" s="44">
        <v>809.42502441214833</v>
      </c>
      <c r="K61" s="44">
        <v>899.60392684807277</v>
      </c>
      <c r="L61" s="44">
        <v>917.7839869448394</v>
      </c>
      <c r="M61" s="44">
        <v>500.79152454495949</v>
      </c>
      <c r="N61" s="44" t="s">
        <v>162</v>
      </c>
      <c r="O61" s="44" t="s">
        <v>162</v>
      </c>
      <c r="P61" s="44" t="s">
        <v>162</v>
      </c>
      <c r="Q61" s="44" t="s">
        <v>162</v>
      </c>
      <c r="R61" s="44" t="s">
        <v>162</v>
      </c>
      <c r="S61" s="44" t="s">
        <v>162</v>
      </c>
      <c r="T61" s="44" t="s">
        <v>162</v>
      </c>
      <c r="U61" s="44" t="s">
        <v>162</v>
      </c>
      <c r="V61" s="44" t="s">
        <v>162</v>
      </c>
      <c r="W61" s="44" t="s">
        <v>162</v>
      </c>
      <c r="X61" s="44" t="s">
        <v>162</v>
      </c>
    </row>
    <row r="62" spans="1:24" ht="15" x14ac:dyDescent="0.2">
      <c r="A62" s="113"/>
      <c r="B62" s="113"/>
      <c r="C62" s="115" t="s">
        <v>111</v>
      </c>
      <c r="D62" s="115"/>
      <c r="E62" s="115"/>
      <c r="F62" s="50" t="s">
        <v>162</v>
      </c>
      <c r="G62" s="50" t="s">
        <v>162</v>
      </c>
      <c r="H62" s="50" t="s">
        <v>162</v>
      </c>
      <c r="I62" s="50" t="s">
        <v>162</v>
      </c>
      <c r="J62" s="44">
        <v>912.21087636926586</v>
      </c>
      <c r="K62" s="44">
        <v>975.90073579393527</v>
      </c>
      <c r="L62" s="44">
        <v>982.98883269133796</v>
      </c>
      <c r="M62" s="44">
        <v>1052.2853510738137</v>
      </c>
      <c r="N62" s="44">
        <v>1033.3224851103405</v>
      </c>
      <c r="O62" s="44">
        <v>945.96345038643017</v>
      </c>
      <c r="P62" s="44">
        <v>929.77958469582484</v>
      </c>
      <c r="Q62" s="44">
        <v>999.02884471436562</v>
      </c>
      <c r="R62" s="44">
        <v>980.80821571949548</v>
      </c>
      <c r="S62" s="44">
        <v>941.89691814989715</v>
      </c>
      <c r="T62" s="44">
        <v>852.37988332583541</v>
      </c>
      <c r="U62" s="44">
        <v>749.83240772469424</v>
      </c>
      <c r="V62" s="44">
        <v>495.24860052755309</v>
      </c>
      <c r="W62" s="44">
        <v>224.07709427790823</v>
      </c>
      <c r="X62" s="44">
        <v>76.364620922883461</v>
      </c>
    </row>
    <row r="63" spans="1:24" ht="15" x14ac:dyDescent="0.2">
      <c r="A63" s="113"/>
      <c r="B63" s="113"/>
      <c r="C63" s="115" t="s">
        <v>110</v>
      </c>
      <c r="D63" s="115"/>
      <c r="E63" s="115"/>
      <c r="F63" s="50" t="s">
        <v>162</v>
      </c>
      <c r="G63" s="50" t="s">
        <v>162</v>
      </c>
      <c r="H63" s="50" t="s">
        <v>162</v>
      </c>
      <c r="I63" s="50" t="s">
        <v>162</v>
      </c>
      <c r="J63" s="44">
        <v>1193.7466987173643</v>
      </c>
      <c r="K63" s="44">
        <v>1239.4745273456758</v>
      </c>
      <c r="L63" s="44">
        <v>1276.6366072870205</v>
      </c>
      <c r="M63" s="44">
        <v>1319.6983262424242</v>
      </c>
      <c r="N63" s="44">
        <v>1216.4380570870924</v>
      </c>
      <c r="O63" s="44">
        <v>1043.5277187714</v>
      </c>
      <c r="P63" s="44">
        <v>934.07583376937907</v>
      </c>
      <c r="Q63" s="44">
        <v>850.75704320557452</v>
      </c>
      <c r="R63" s="44">
        <v>732.58821384906196</v>
      </c>
      <c r="S63" s="44">
        <v>635.55256962932003</v>
      </c>
      <c r="T63" s="44">
        <v>538.06510348161328</v>
      </c>
      <c r="U63" s="44">
        <v>444.91045039246518</v>
      </c>
      <c r="V63" s="44">
        <v>385.14679386617109</v>
      </c>
      <c r="W63" s="44">
        <v>311.21854144050059</v>
      </c>
      <c r="X63" s="44">
        <v>277.56663250535433</v>
      </c>
    </row>
    <row r="64" spans="1:24" ht="15" x14ac:dyDescent="0.2">
      <c r="A64" s="113"/>
      <c r="B64" s="113"/>
      <c r="C64" s="115" t="s">
        <v>109</v>
      </c>
      <c r="D64" s="115"/>
      <c r="E64" s="115"/>
      <c r="F64" s="50" t="s">
        <v>162</v>
      </c>
      <c r="G64" s="50" t="s">
        <v>162</v>
      </c>
      <c r="H64" s="50" t="s">
        <v>162</v>
      </c>
      <c r="I64" s="50" t="s">
        <v>162</v>
      </c>
      <c r="J64" s="44">
        <v>30.791059618804471</v>
      </c>
      <c r="K64" s="44">
        <v>39.579029100601446</v>
      </c>
      <c r="L64" s="44">
        <v>42.372922893215261</v>
      </c>
      <c r="M64" s="44">
        <v>45.933990698118706</v>
      </c>
      <c r="N64" s="44">
        <v>44.952075228804908</v>
      </c>
      <c r="O64" s="44">
        <v>42.357782881531151</v>
      </c>
      <c r="P64" s="44">
        <v>41.328543645813987</v>
      </c>
      <c r="Q64" s="44">
        <v>40.293024446235592</v>
      </c>
      <c r="R64" s="44">
        <v>38.942840727184993</v>
      </c>
      <c r="S64" s="44">
        <v>41.861661441216285</v>
      </c>
      <c r="T64" s="44">
        <v>52.129921878888446</v>
      </c>
      <c r="U64" s="44">
        <v>56.762328411392176</v>
      </c>
      <c r="V64" s="44">
        <v>63.756446130483987</v>
      </c>
      <c r="W64" s="44">
        <v>66.103584092037195</v>
      </c>
      <c r="X64" s="44">
        <v>63.549000936550478</v>
      </c>
    </row>
    <row r="65" spans="1:24" ht="15" x14ac:dyDescent="0.2">
      <c r="A65" s="113"/>
      <c r="B65" s="113"/>
      <c r="C65" s="115" t="s">
        <v>108</v>
      </c>
      <c r="D65" s="115"/>
      <c r="E65" s="115"/>
      <c r="F65" s="50" t="s">
        <v>162</v>
      </c>
      <c r="G65" s="50" t="s">
        <v>162</v>
      </c>
      <c r="H65" s="50" t="s">
        <v>162</v>
      </c>
      <c r="I65" s="50" t="s">
        <v>162</v>
      </c>
      <c r="J65" s="44">
        <v>188.75410021868129</v>
      </c>
      <c r="K65" s="44">
        <v>136.045535763212</v>
      </c>
      <c r="L65" s="44">
        <v>106.11069780849608</v>
      </c>
      <c r="M65" s="44">
        <v>93.170395737797477</v>
      </c>
      <c r="N65" s="44">
        <v>89.239371064100723</v>
      </c>
      <c r="O65" s="44">
        <v>125.03084285979568</v>
      </c>
      <c r="P65" s="44">
        <v>110.40879900076081</v>
      </c>
      <c r="Q65" s="44">
        <v>82.763744174551618</v>
      </c>
      <c r="R65" s="44">
        <v>64.586111498652571</v>
      </c>
      <c r="S65" s="44">
        <v>56.14425945263087</v>
      </c>
      <c r="T65" s="44">
        <v>52.223892115135115</v>
      </c>
      <c r="U65" s="44">
        <v>42.438979671773545</v>
      </c>
      <c r="V65" s="44">
        <v>34.753876627105015</v>
      </c>
      <c r="W65" s="44">
        <v>30.660758753687222</v>
      </c>
      <c r="X65" s="44">
        <v>26.817335621734816</v>
      </c>
    </row>
    <row r="66" spans="1:24" ht="30" customHeight="1" x14ac:dyDescent="0.2">
      <c r="A66" s="113"/>
      <c r="B66" s="113"/>
      <c r="C66" s="116" t="s">
        <v>23</v>
      </c>
      <c r="D66" s="116"/>
      <c r="E66" s="116"/>
      <c r="F66" s="50" t="s">
        <v>162</v>
      </c>
      <c r="G66" s="50" t="s">
        <v>162</v>
      </c>
      <c r="H66" s="50" t="s">
        <v>162</v>
      </c>
      <c r="I66" s="50" t="s">
        <v>162</v>
      </c>
      <c r="J66" s="44">
        <v>42.856744260832933</v>
      </c>
      <c r="K66" s="44">
        <v>41.215819700960402</v>
      </c>
      <c r="L66" s="44">
        <v>42.327629552214141</v>
      </c>
      <c r="M66" s="44">
        <v>41.229553990528402</v>
      </c>
      <c r="N66" s="44">
        <v>40.62259518687442</v>
      </c>
      <c r="O66" s="44">
        <v>37.968469028518641</v>
      </c>
      <c r="P66" s="44">
        <v>36.399419443295244</v>
      </c>
      <c r="Q66" s="44">
        <v>34.943407601335046</v>
      </c>
      <c r="R66" s="44">
        <v>34.733642155792367</v>
      </c>
      <c r="S66" s="44">
        <v>34.707665125184143</v>
      </c>
      <c r="T66" s="44">
        <v>34.986875015951867</v>
      </c>
      <c r="U66" s="44">
        <v>34.119801362685777</v>
      </c>
      <c r="V66" s="44">
        <v>34.361744583568708</v>
      </c>
      <c r="W66" s="44">
        <v>33.582417604273047</v>
      </c>
      <c r="X66" s="44">
        <v>33.442644880087713</v>
      </c>
    </row>
    <row r="67" spans="1:24" ht="15" x14ac:dyDescent="0.2">
      <c r="A67" s="113"/>
      <c r="B67" s="113"/>
      <c r="C67" s="50" t="s">
        <v>24</v>
      </c>
      <c r="D67" s="50"/>
      <c r="E67" s="50"/>
      <c r="F67" s="44">
        <v>587.22951008932421</v>
      </c>
      <c r="G67" s="44">
        <v>1046.4998117832968</v>
      </c>
      <c r="H67" s="44">
        <v>932.12956686134828</v>
      </c>
      <c r="I67" s="44">
        <v>831.40513079885181</v>
      </c>
      <c r="J67" s="44">
        <v>683.40889545014602</v>
      </c>
      <c r="K67" s="44">
        <v>622.79753637905378</v>
      </c>
      <c r="L67" s="44">
        <v>654.97655757519749</v>
      </c>
      <c r="M67" s="44">
        <v>646.62862579264356</v>
      </c>
      <c r="N67" s="44">
        <v>552.36773116305619</v>
      </c>
      <c r="O67" s="44">
        <v>529.94306455003243</v>
      </c>
      <c r="P67" s="44">
        <v>525.98155659960366</v>
      </c>
      <c r="Q67" s="44">
        <v>444.78808159757284</v>
      </c>
      <c r="R67" s="44">
        <v>475.73292630185239</v>
      </c>
      <c r="S67" s="44">
        <v>752.24462595440662</v>
      </c>
      <c r="T67" s="44">
        <v>740.8950028622894</v>
      </c>
      <c r="U67" s="44">
        <v>808.19340224028008</v>
      </c>
      <c r="V67" s="44">
        <v>801.09164209678556</v>
      </c>
      <c r="W67" s="44">
        <v>657.52202105653623</v>
      </c>
      <c r="X67" s="44">
        <v>474.76931874686903</v>
      </c>
    </row>
    <row r="68" spans="1:24" ht="15" x14ac:dyDescent="0.2">
      <c r="A68" s="113"/>
      <c r="B68" s="113"/>
      <c r="C68" s="50" t="s">
        <v>25</v>
      </c>
      <c r="D68" s="50"/>
      <c r="E68" s="50"/>
      <c r="F68" s="44" t="s">
        <v>162</v>
      </c>
      <c r="G68" s="44" t="s">
        <v>162</v>
      </c>
      <c r="H68" s="44" t="s">
        <v>162</v>
      </c>
      <c r="I68" s="44" t="s">
        <v>162</v>
      </c>
      <c r="J68" s="44">
        <v>4.6045355613787589</v>
      </c>
      <c r="K68" s="44">
        <v>9.123675602240267</v>
      </c>
      <c r="L68" s="44">
        <v>11.277234511465982</v>
      </c>
      <c r="M68" s="44">
        <v>21.12749686145839</v>
      </c>
      <c r="N68" s="44">
        <v>22.699350045724241</v>
      </c>
      <c r="O68" s="44">
        <v>22.917450157611988</v>
      </c>
      <c r="P68" s="44">
        <v>26.713697063635099</v>
      </c>
      <c r="Q68" s="44">
        <v>39.096224801952495</v>
      </c>
      <c r="R68" s="44">
        <v>49.875836618256471</v>
      </c>
      <c r="S68" s="44">
        <v>60.426280394931226</v>
      </c>
      <c r="T68" s="44">
        <v>64.896749054691199</v>
      </c>
      <c r="U68" s="44">
        <v>72.72874815276441</v>
      </c>
      <c r="V68" s="44">
        <v>73.250508798472026</v>
      </c>
      <c r="W68" s="44">
        <v>73.01456627700469</v>
      </c>
      <c r="X68" s="44">
        <v>75.328776178597934</v>
      </c>
    </row>
    <row r="69" spans="1:24" ht="15" x14ac:dyDescent="0.2">
      <c r="A69" s="113"/>
      <c r="B69" s="113"/>
      <c r="C69" s="50" t="s">
        <v>107</v>
      </c>
      <c r="D69" s="50"/>
      <c r="E69" s="50"/>
      <c r="F69" s="50" t="s">
        <v>162</v>
      </c>
      <c r="G69" s="50" t="s">
        <v>162</v>
      </c>
      <c r="H69" s="50" t="s">
        <v>162</v>
      </c>
      <c r="I69" s="50" t="s">
        <v>162</v>
      </c>
      <c r="J69" s="44" t="s">
        <v>162</v>
      </c>
      <c r="K69" s="44" t="s">
        <v>162</v>
      </c>
      <c r="L69" s="44" t="s">
        <v>162</v>
      </c>
      <c r="M69" s="44" t="s">
        <v>162</v>
      </c>
      <c r="N69" s="44">
        <v>49.281797371938922</v>
      </c>
      <c r="O69" s="44">
        <v>50.233788311791344</v>
      </c>
      <c r="P69" s="44">
        <v>51.353291229479744</v>
      </c>
      <c r="Q69" s="44">
        <v>51.720188494516812</v>
      </c>
      <c r="R69" s="44">
        <v>51.858581905239731</v>
      </c>
      <c r="S69" s="44">
        <v>52.365962488038967</v>
      </c>
      <c r="T69" s="44">
        <v>53.465342192975974</v>
      </c>
      <c r="U69" s="44">
        <v>53.190258552392898</v>
      </c>
      <c r="V69" s="44">
        <v>53.0143239526329</v>
      </c>
      <c r="W69" s="44">
        <v>57.077015106690965</v>
      </c>
      <c r="X69" s="44">
        <v>56.71539312205887</v>
      </c>
    </row>
    <row r="70" spans="1:24" ht="15" x14ac:dyDescent="0.2">
      <c r="A70" s="113"/>
      <c r="B70" s="113"/>
      <c r="C70" s="50" t="s">
        <v>27</v>
      </c>
      <c r="D70" s="50"/>
      <c r="E70" s="50"/>
      <c r="F70" s="50" t="s">
        <v>162</v>
      </c>
      <c r="G70" s="50" t="s">
        <v>162</v>
      </c>
      <c r="H70" s="50" t="s">
        <v>162</v>
      </c>
      <c r="I70" s="50" t="s">
        <v>162</v>
      </c>
      <c r="J70" s="44" t="s">
        <v>162</v>
      </c>
      <c r="K70" s="44" t="s">
        <v>162</v>
      </c>
      <c r="L70" s="44" t="s">
        <v>162</v>
      </c>
      <c r="M70" s="44">
        <v>469.60753146168463</v>
      </c>
      <c r="N70" s="44">
        <v>1115.1718843614174</v>
      </c>
      <c r="O70" s="44">
        <v>1171.09404331417</v>
      </c>
      <c r="P70" s="44">
        <v>1207.9043291387204</v>
      </c>
      <c r="Q70" s="44">
        <v>1257.5215416921214</v>
      </c>
      <c r="R70" s="44">
        <v>1291.2965039219223</v>
      </c>
      <c r="S70" s="44">
        <v>1328.6966706730163</v>
      </c>
      <c r="T70" s="44">
        <v>1315.5859604352036</v>
      </c>
      <c r="U70" s="44">
        <v>1283.1340365850456</v>
      </c>
      <c r="V70" s="44">
        <v>1217.0582976828935</v>
      </c>
      <c r="W70" s="44">
        <v>1139.9772688058192</v>
      </c>
      <c r="X70" s="44">
        <v>1087.9821388144953</v>
      </c>
    </row>
    <row r="71" spans="1:24" ht="30.75" customHeight="1" x14ac:dyDescent="0.2">
      <c r="A71" s="113"/>
      <c r="B71" s="113"/>
      <c r="C71" s="50" t="s">
        <v>123</v>
      </c>
      <c r="D71" s="50"/>
      <c r="E71" s="50"/>
      <c r="F71" s="50" t="s">
        <v>162</v>
      </c>
      <c r="G71" s="50" t="s">
        <v>162</v>
      </c>
      <c r="H71" s="50" t="s">
        <v>162</v>
      </c>
      <c r="I71" s="50" t="s">
        <v>162</v>
      </c>
      <c r="J71" s="44" t="s">
        <v>162</v>
      </c>
      <c r="K71" s="44" t="s">
        <v>162</v>
      </c>
      <c r="L71" s="44" t="s">
        <v>162</v>
      </c>
      <c r="M71" s="44" t="s">
        <v>162</v>
      </c>
      <c r="N71" s="44" t="s">
        <v>162</v>
      </c>
      <c r="O71" s="44" t="s">
        <v>162</v>
      </c>
      <c r="P71" s="44" t="s">
        <v>162</v>
      </c>
      <c r="Q71" s="44" t="s">
        <v>162</v>
      </c>
      <c r="R71" s="44" t="s">
        <v>162</v>
      </c>
      <c r="S71" s="44" t="s">
        <v>162</v>
      </c>
      <c r="T71" s="44" t="s">
        <v>162</v>
      </c>
      <c r="U71" s="44" t="s">
        <v>162</v>
      </c>
      <c r="V71" s="44" t="s">
        <v>162</v>
      </c>
      <c r="W71" s="44">
        <v>10.252536716146611</v>
      </c>
      <c r="X71" s="44">
        <v>104.44041205914982</v>
      </c>
    </row>
    <row r="72" spans="1:24" ht="15" x14ac:dyDescent="0.2">
      <c r="A72" s="113"/>
      <c r="B72" s="112"/>
      <c r="C72" s="50" t="s">
        <v>28</v>
      </c>
      <c r="D72" s="50"/>
      <c r="E72" s="50"/>
      <c r="F72" s="44">
        <v>115.28966957207096</v>
      </c>
      <c r="G72" s="44">
        <v>126.54646607146151</v>
      </c>
      <c r="H72" s="44">
        <v>124.20926496270272</v>
      </c>
      <c r="I72" s="44">
        <v>124.75344339380445</v>
      </c>
      <c r="J72" s="44">
        <v>124.95523794528945</v>
      </c>
      <c r="K72" s="44">
        <v>125.75913778984639</v>
      </c>
      <c r="L72" s="44">
        <v>113.38630783559093</v>
      </c>
      <c r="M72" s="44">
        <v>108.21081103845826</v>
      </c>
      <c r="N72" s="44">
        <v>103.29661075622921</v>
      </c>
      <c r="O72" s="44">
        <v>97.833899549241508</v>
      </c>
      <c r="P72" s="44">
        <v>95.068237396342766</v>
      </c>
      <c r="Q72" s="44">
        <v>90.852851548945864</v>
      </c>
      <c r="R72" s="44">
        <v>87.513272935138531</v>
      </c>
      <c r="S72" s="44">
        <v>86.755386922993054</v>
      </c>
      <c r="T72" s="44">
        <v>82.179974556307911</v>
      </c>
      <c r="U72" s="44">
        <v>79.670427703727768</v>
      </c>
      <c r="V72" s="44">
        <v>78.69247277468456</v>
      </c>
      <c r="W72" s="44">
        <v>75.628671094847377</v>
      </c>
      <c r="X72" s="44">
        <v>71.733422992775488</v>
      </c>
    </row>
    <row r="73" spans="1:24" ht="15" x14ac:dyDescent="0.2">
      <c r="A73" s="113"/>
      <c r="B73" s="113"/>
      <c r="C73" s="115" t="s">
        <v>12</v>
      </c>
      <c r="D73" s="115"/>
      <c r="E73" s="115"/>
      <c r="F73" s="50" t="s">
        <v>162</v>
      </c>
      <c r="G73" s="50" t="s">
        <v>162</v>
      </c>
      <c r="H73" s="50" t="s">
        <v>162</v>
      </c>
      <c r="I73" s="50" t="s">
        <v>162</v>
      </c>
      <c r="J73" s="44">
        <v>107.05280880372247</v>
      </c>
      <c r="K73" s="44">
        <v>108.013089507666</v>
      </c>
      <c r="L73" s="44">
        <v>96.501660585581035</v>
      </c>
      <c r="M73" s="44">
        <v>90.725673532896167</v>
      </c>
      <c r="N73" s="44">
        <v>90.789396242229685</v>
      </c>
      <c r="O73" s="44">
        <v>85.275966517547857</v>
      </c>
      <c r="P73" s="44">
        <v>82.072223252179469</v>
      </c>
      <c r="Q73" s="44">
        <v>72.125310712774478</v>
      </c>
      <c r="R73" s="44">
        <v>71.595914413236869</v>
      </c>
      <c r="S73" s="44">
        <v>70.5622491493681</v>
      </c>
      <c r="T73" s="44">
        <v>67.632573743389443</v>
      </c>
      <c r="U73" s="44">
        <v>65.448740858766769</v>
      </c>
      <c r="V73" s="44">
        <v>65.485230078203571</v>
      </c>
      <c r="W73" s="44">
        <v>62.393808281964269</v>
      </c>
      <c r="X73" s="44">
        <v>60.527969403191548</v>
      </c>
    </row>
    <row r="74" spans="1:24" ht="15" x14ac:dyDescent="0.2">
      <c r="A74" s="113"/>
      <c r="B74" s="113"/>
      <c r="C74" s="115" t="s">
        <v>13</v>
      </c>
      <c r="D74" s="115"/>
      <c r="E74" s="115"/>
      <c r="F74" s="50" t="s">
        <v>162</v>
      </c>
      <c r="G74" s="50" t="s">
        <v>162</v>
      </c>
      <c r="H74" s="50" t="s">
        <v>162</v>
      </c>
      <c r="I74" s="50" t="s">
        <v>162</v>
      </c>
      <c r="J74" s="44">
        <v>17.902429141567008</v>
      </c>
      <c r="K74" s="44">
        <v>17.746048282180396</v>
      </c>
      <c r="L74" s="44">
        <v>16.884647250009913</v>
      </c>
      <c r="M74" s="44">
        <v>17.485137505562104</v>
      </c>
      <c r="N74" s="44">
        <v>12.507214513999552</v>
      </c>
      <c r="O74" s="44">
        <v>12.557933031693656</v>
      </c>
      <c r="P74" s="44">
        <v>12.996014144163311</v>
      </c>
      <c r="Q74" s="44">
        <v>18.727540836171372</v>
      </c>
      <c r="R74" s="44">
        <v>15.91735852190169</v>
      </c>
      <c r="S74" s="44">
        <v>16.19313777362494</v>
      </c>
      <c r="T74" s="44">
        <v>14.547400812918456</v>
      </c>
      <c r="U74" s="44">
        <v>14.221686844960992</v>
      </c>
      <c r="V74" s="44">
        <v>13.207242696480989</v>
      </c>
      <c r="W74" s="44">
        <v>13.23486281288311</v>
      </c>
      <c r="X74" s="44">
        <v>11.205453589583957</v>
      </c>
    </row>
    <row r="75" spans="1:24" ht="15" x14ac:dyDescent="0.2">
      <c r="A75" s="112"/>
      <c r="B75" s="112"/>
      <c r="C75" s="117" t="s">
        <v>29</v>
      </c>
      <c r="D75" s="117"/>
      <c r="E75" s="44">
        <v>0</v>
      </c>
      <c r="F75" s="44" t="s">
        <v>162</v>
      </c>
      <c r="G75" s="44" t="s">
        <v>162</v>
      </c>
      <c r="H75" s="44" t="s">
        <v>162</v>
      </c>
      <c r="I75" s="44">
        <v>5106.4359201085526</v>
      </c>
      <c r="J75" s="44">
        <v>5033.7808440313702</v>
      </c>
      <c r="K75" s="44">
        <v>5306.9066579241762</v>
      </c>
      <c r="L75" s="44">
        <v>5396.2041692807079</v>
      </c>
      <c r="M75" s="44">
        <v>5454.6065420724353</v>
      </c>
      <c r="N75" s="44">
        <v>5458.2776296436678</v>
      </c>
      <c r="O75" s="44">
        <v>5520.2283333607347</v>
      </c>
      <c r="P75" s="44">
        <v>5520.7511214678234</v>
      </c>
      <c r="Q75" s="44">
        <v>5661.3249087753875</v>
      </c>
      <c r="R75" s="44">
        <v>5822.8984986461192</v>
      </c>
      <c r="S75" s="44">
        <v>6092.7055416353269</v>
      </c>
      <c r="T75" s="44">
        <v>6121.5519663419791</v>
      </c>
      <c r="U75" s="44">
        <v>6346.2825302423653</v>
      </c>
      <c r="V75" s="44">
        <v>6671.8884645561429</v>
      </c>
      <c r="W75" s="44">
        <v>6773.1171193263226</v>
      </c>
      <c r="X75" s="44">
        <v>6899.6305200654288</v>
      </c>
    </row>
    <row r="76" spans="1:24" ht="27" customHeight="1" x14ac:dyDescent="0.2">
      <c r="A76" s="112"/>
      <c r="B76" s="112"/>
      <c r="C76" s="117" t="s">
        <v>30</v>
      </c>
      <c r="D76" s="117"/>
      <c r="E76" s="117"/>
      <c r="F76" s="51" t="s">
        <v>162</v>
      </c>
      <c r="G76" s="51" t="s">
        <v>162</v>
      </c>
      <c r="H76" s="51" t="s">
        <v>162</v>
      </c>
      <c r="I76" s="51" t="s">
        <v>162</v>
      </c>
      <c r="J76" s="44" t="s">
        <v>162</v>
      </c>
      <c r="K76" s="44" t="s">
        <v>162</v>
      </c>
      <c r="L76" s="44" t="s">
        <v>162</v>
      </c>
      <c r="M76" s="44" t="s">
        <v>162</v>
      </c>
      <c r="N76" s="44">
        <v>270.87236826337028</v>
      </c>
      <c r="O76" s="44">
        <v>241.86301639335778</v>
      </c>
      <c r="P76" s="44">
        <v>258.05216763771585</v>
      </c>
      <c r="Q76" s="44">
        <v>293.85150520115968</v>
      </c>
      <c r="R76" s="44">
        <v>348.91378433983431</v>
      </c>
      <c r="S76" s="44">
        <v>381.14706437763681</v>
      </c>
      <c r="T76" s="44">
        <v>377.94363795838626</v>
      </c>
      <c r="U76" s="44">
        <v>377.52809553999344</v>
      </c>
      <c r="V76" s="44">
        <v>378.76724666083635</v>
      </c>
      <c r="W76" s="44">
        <v>367.80510370833883</v>
      </c>
      <c r="X76" s="44">
        <v>366.2103872890425</v>
      </c>
    </row>
    <row r="77" spans="1:24" ht="15" x14ac:dyDescent="0.2">
      <c r="A77" s="112"/>
      <c r="B77" s="112"/>
      <c r="C77" s="117" t="s">
        <v>126</v>
      </c>
      <c r="D77" s="117"/>
      <c r="E77" s="117"/>
      <c r="F77" s="51" t="s">
        <v>162</v>
      </c>
      <c r="G77" s="51" t="s">
        <v>162</v>
      </c>
      <c r="H77" s="51" t="s">
        <v>162</v>
      </c>
      <c r="I77" s="51" t="s">
        <v>162</v>
      </c>
      <c r="J77" s="44" t="s">
        <v>162</v>
      </c>
      <c r="K77" s="44" t="s">
        <v>162</v>
      </c>
      <c r="L77" s="44" t="s">
        <v>162</v>
      </c>
      <c r="M77" s="44" t="s">
        <v>162</v>
      </c>
      <c r="N77" s="44" t="s">
        <v>162</v>
      </c>
      <c r="O77" s="44" t="s">
        <v>162</v>
      </c>
      <c r="P77" s="44" t="s">
        <v>162</v>
      </c>
      <c r="Q77" s="44" t="s">
        <v>162</v>
      </c>
      <c r="R77" s="44" t="s">
        <v>162</v>
      </c>
      <c r="S77" s="44" t="s">
        <v>162</v>
      </c>
      <c r="T77" s="44" t="s">
        <v>162</v>
      </c>
      <c r="U77" s="44" t="s">
        <v>162</v>
      </c>
      <c r="V77" s="44" t="s">
        <v>162</v>
      </c>
      <c r="W77" s="44">
        <v>0.16559721051327078</v>
      </c>
      <c r="X77" s="44">
        <v>1.307448749919063</v>
      </c>
    </row>
    <row r="78" spans="1:24" ht="15" x14ac:dyDescent="0.2">
      <c r="A78" s="116"/>
      <c r="B78" s="116"/>
      <c r="C78" s="117" t="s">
        <v>31</v>
      </c>
      <c r="D78" s="117"/>
      <c r="E78" s="117"/>
      <c r="F78" s="50" t="s">
        <v>162</v>
      </c>
      <c r="G78" s="50" t="s">
        <v>162</v>
      </c>
      <c r="H78" s="50" t="s">
        <v>162</v>
      </c>
      <c r="I78" s="50" t="s">
        <v>162</v>
      </c>
      <c r="J78" s="44">
        <v>250.24207127916549</v>
      </c>
      <c r="K78" s="44">
        <v>234.31837939176978</v>
      </c>
      <c r="L78" s="44">
        <v>229.32252525745272</v>
      </c>
      <c r="M78" s="44">
        <v>249.53440022686769</v>
      </c>
      <c r="N78" s="44">
        <v>309.60963374442997</v>
      </c>
      <c r="O78" s="44">
        <v>371.50385434234778</v>
      </c>
      <c r="P78" s="44">
        <v>235.16591927801224</v>
      </c>
      <c r="Q78" s="44">
        <v>232.24225814818794</v>
      </c>
      <c r="R78" s="44">
        <v>293.17122538385911</v>
      </c>
      <c r="S78" s="44">
        <v>288.4420329006922</v>
      </c>
      <c r="T78" s="44">
        <v>277.51906114723039</v>
      </c>
      <c r="U78" s="44">
        <v>215.48629133755057</v>
      </c>
      <c r="V78" s="44">
        <v>209.75349509411552</v>
      </c>
      <c r="W78" s="44">
        <v>204.67005015437567</v>
      </c>
      <c r="X78" s="44">
        <v>198.61509198283696</v>
      </c>
    </row>
    <row r="79" spans="1:24" ht="36.75" customHeight="1" thickBot="1" x14ac:dyDescent="0.25">
      <c r="A79" s="126"/>
      <c r="B79" s="126"/>
      <c r="C79" s="127" t="s">
        <v>101</v>
      </c>
      <c r="D79" s="127"/>
      <c r="E79" s="127"/>
      <c r="F79" s="128">
        <v>10901.597730887403</v>
      </c>
      <c r="G79" s="128">
        <v>10385.152094201554</v>
      </c>
      <c r="H79" s="128">
        <v>10019.664597861552</v>
      </c>
      <c r="I79" s="128">
        <v>15212.848147539969</v>
      </c>
      <c r="J79" s="128">
        <v>15390.849220041488</v>
      </c>
      <c r="K79" s="128">
        <v>16059.994376294528</v>
      </c>
      <c r="L79" s="128">
        <v>16570.036741311207</v>
      </c>
      <c r="M79" s="128">
        <v>16986.295782224588</v>
      </c>
      <c r="N79" s="128">
        <v>17732.943296151094</v>
      </c>
      <c r="O79" s="128">
        <v>17912.973950604897</v>
      </c>
      <c r="P79" s="128">
        <v>17911.398596254039</v>
      </c>
      <c r="Q79" s="128">
        <v>18224.783015159559</v>
      </c>
      <c r="R79" s="128">
        <v>18679.940139871131</v>
      </c>
      <c r="S79" s="128">
        <v>20102.642906297686</v>
      </c>
      <c r="T79" s="128">
        <v>20270.677709940308</v>
      </c>
      <c r="U79" s="128">
        <v>20713.821279956534</v>
      </c>
      <c r="V79" s="128">
        <v>21135.81693586037</v>
      </c>
      <c r="W79" s="128">
        <v>20140.051732351549</v>
      </c>
      <c r="X79" s="128">
        <v>20101.52437295792</v>
      </c>
    </row>
  </sheetData>
  <pageMargins left="0.75" right="0.75" top="1" bottom="1" header="0.5" footer="0.5"/>
  <pageSetup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zoomScale="70" zoomScaleNormal="70" workbookViewId="0">
      <pane xSplit="5" ySplit="2" topLeftCell="F17"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2" width="8.88671875" style="109"/>
    <col min="3" max="3" width="43.88671875" style="109" customWidth="1"/>
    <col min="4" max="4" width="8.5546875" style="109" customWidth="1"/>
    <col min="5" max="5" width="0.109375" style="109" customWidth="1"/>
    <col min="6" max="24" width="9.109375" style="109" customWidth="1"/>
    <col min="25" max="16384" width="8.88671875" style="109"/>
  </cols>
  <sheetData>
    <row r="1" spans="1:24" ht="13.5" thickBot="1" x14ac:dyDescent="0.25">
      <c r="A1" s="76"/>
      <c r="B1" s="76"/>
      <c r="C1" s="108"/>
      <c r="D1" s="108"/>
      <c r="E1" s="108"/>
      <c r="F1" s="108"/>
      <c r="G1" s="108"/>
      <c r="H1" s="108"/>
      <c r="I1" s="108"/>
      <c r="J1" s="108"/>
      <c r="K1" s="108"/>
      <c r="L1" s="108"/>
      <c r="M1" s="108"/>
      <c r="N1" s="108"/>
      <c r="O1" s="108"/>
      <c r="P1" s="108"/>
      <c r="Q1" s="108"/>
      <c r="R1" s="108"/>
      <c r="S1" s="108"/>
      <c r="T1" s="108"/>
      <c r="U1" s="108"/>
      <c r="V1" s="108"/>
      <c r="W1" s="108"/>
      <c r="X1" s="108"/>
    </row>
    <row r="2" spans="1:24" ht="38.25" customHeight="1" thickTop="1" x14ac:dyDescent="0.2">
      <c r="A2" s="110" t="s">
        <v>185</v>
      </c>
      <c r="B2" s="110"/>
      <c r="C2" s="110"/>
      <c r="D2" s="110"/>
      <c r="E2" s="110"/>
      <c r="F2" s="111" t="s">
        <v>66</v>
      </c>
      <c r="G2" s="111" t="s">
        <v>67</v>
      </c>
      <c r="H2" s="111" t="s">
        <v>68</v>
      </c>
      <c r="I2" s="111" t="s">
        <v>69</v>
      </c>
      <c r="J2" s="111" t="s">
        <v>70</v>
      </c>
      <c r="K2" s="111" t="s">
        <v>53</v>
      </c>
      <c r="L2" s="111" t="s">
        <v>54</v>
      </c>
      <c r="M2" s="111" t="s">
        <v>55</v>
      </c>
      <c r="N2" s="111" t="s">
        <v>57</v>
      </c>
      <c r="O2" s="111" t="s">
        <v>58</v>
      </c>
      <c r="P2" s="111" t="s">
        <v>59</v>
      </c>
      <c r="Q2" s="111" t="s">
        <v>60</v>
      </c>
      <c r="R2" s="111" t="s">
        <v>61</v>
      </c>
      <c r="S2" s="111" t="s">
        <v>62</v>
      </c>
      <c r="T2" s="111" t="s">
        <v>63</v>
      </c>
      <c r="U2" s="111" t="s">
        <v>64</v>
      </c>
      <c r="V2" s="111" t="s">
        <v>65</v>
      </c>
      <c r="W2" s="111" t="s">
        <v>0</v>
      </c>
      <c r="X2" s="111" t="s">
        <v>56</v>
      </c>
    </row>
    <row r="3" spans="1:24" ht="15" customHeight="1" x14ac:dyDescent="0.2">
      <c r="A3" s="112"/>
      <c r="B3" s="112"/>
      <c r="C3" s="51" t="s">
        <v>6</v>
      </c>
      <c r="D3" s="51"/>
      <c r="E3" s="51"/>
      <c r="F3" s="44">
        <f>AA!F$20</f>
        <v>256.39246886123027</v>
      </c>
      <c r="G3" s="44">
        <f>AA!G$20</f>
        <v>262.11996157744346</v>
      </c>
      <c r="H3" s="44">
        <f>AA!H$20</f>
        <v>271.23220332657803</v>
      </c>
      <c r="I3" s="44">
        <f>AA!I$20</f>
        <v>278.8217611431852</v>
      </c>
      <c r="J3" s="44">
        <v>289.88290005557212</v>
      </c>
      <c r="K3" s="44">
        <v>312.27126455768854</v>
      </c>
      <c r="L3" s="44">
        <v>333.35463960521832</v>
      </c>
      <c r="M3" s="44">
        <v>364.87960543259692</v>
      </c>
      <c r="N3" s="44">
        <v>400.66101994671976</v>
      </c>
      <c r="O3" s="44">
        <v>436.99190525108509</v>
      </c>
      <c r="P3" s="44">
        <v>465.03216141369182</v>
      </c>
      <c r="Q3" s="44">
        <v>507.11738803251671</v>
      </c>
      <c r="R3" s="44">
        <v>551.99270382686439</v>
      </c>
      <c r="S3" s="44">
        <v>605.87592979156454</v>
      </c>
      <c r="T3" s="44">
        <v>631.65027114202121</v>
      </c>
      <c r="U3" s="44">
        <v>655.18905035473313</v>
      </c>
      <c r="V3" s="44">
        <v>677.40685739005687</v>
      </c>
      <c r="W3" s="44">
        <v>663.86606256689947</v>
      </c>
      <c r="X3" s="44">
        <v>675.82331349643323</v>
      </c>
    </row>
    <row r="4" spans="1:24" ht="15" customHeight="1" x14ac:dyDescent="0.2">
      <c r="A4" s="112"/>
      <c r="B4" s="112"/>
      <c r="C4" s="51" t="s">
        <v>115</v>
      </c>
      <c r="D4" s="51"/>
      <c r="E4" s="51"/>
      <c r="F4" s="44">
        <f>BBWB!F$20</f>
        <v>0</v>
      </c>
      <c r="G4" s="44">
        <f>BBWB!G$20</f>
        <v>0</v>
      </c>
      <c r="H4" s="44">
        <f>BBWB!H$20</f>
        <v>0</v>
      </c>
      <c r="I4" s="44">
        <f>BBWB!I$20</f>
        <v>134.81601464292376</v>
      </c>
      <c r="J4" s="44">
        <v>131.68430609611738</v>
      </c>
      <c r="K4" s="44">
        <v>146.08075871332525</v>
      </c>
      <c r="L4" s="44">
        <v>140.66905576257997</v>
      </c>
      <c r="M4" s="44">
        <v>130.21063901085978</v>
      </c>
      <c r="N4" s="44">
        <v>119.3116659557312</v>
      </c>
      <c r="O4" s="44">
        <v>112.97452731593565</v>
      </c>
      <c r="P4" s="44">
        <v>102.64641992369734</v>
      </c>
      <c r="Q4" s="44">
        <v>95.920952257344851</v>
      </c>
      <c r="R4" s="44">
        <v>87.963922766929429</v>
      </c>
      <c r="S4" s="44">
        <v>85.663575214709454</v>
      </c>
      <c r="T4" s="44">
        <v>81.660840244951117</v>
      </c>
      <c r="U4" s="44">
        <v>79.378530423956292</v>
      </c>
      <c r="V4" s="44">
        <v>79.436069815670407</v>
      </c>
      <c r="W4" s="44">
        <v>78.344516223255425</v>
      </c>
      <c r="X4" s="44">
        <v>76.73235606776818</v>
      </c>
    </row>
    <row r="5" spans="1:24" ht="15" customHeight="1" x14ac:dyDescent="0.2">
      <c r="A5" s="113"/>
      <c r="B5" s="113"/>
      <c r="C5" s="50" t="s">
        <v>8</v>
      </c>
      <c r="D5" s="50"/>
      <c r="E5" s="50"/>
      <c r="F5" s="50"/>
      <c r="G5" s="50"/>
      <c r="H5" s="50"/>
      <c r="I5" s="50"/>
      <c r="J5" s="44"/>
      <c r="K5" s="44">
        <v>83.425699233593846</v>
      </c>
      <c r="L5" s="44">
        <v>90.256865964020989</v>
      </c>
      <c r="M5" s="44">
        <v>97.011266614016336</v>
      </c>
      <c r="N5" s="44">
        <v>103.36306825749766</v>
      </c>
      <c r="O5" s="44">
        <v>110.74218205632667</v>
      </c>
      <c r="P5" s="44">
        <v>114.90162222737395</v>
      </c>
      <c r="Q5" s="44">
        <v>126.32535160892668</v>
      </c>
      <c r="R5" s="44">
        <v>137.22561545355515</v>
      </c>
      <c r="S5" s="44">
        <v>152.78688008741673</v>
      </c>
      <c r="T5" s="44">
        <v>163.32635831595957</v>
      </c>
      <c r="U5" s="44">
        <v>182.07262426802521</v>
      </c>
      <c r="V5" s="44">
        <v>202.56435893571802</v>
      </c>
      <c r="W5" s="44">
        <v>218.74154881180004</v>
      </c>
      <c r="X5" s="44">
        <v>241.99963048459739</v>
      </c>
    </row>
    <row r="6" spans="1:24" ht="15" customHeight="1" x14ac:dyDescent="0.2">
      <c r="A6" s="113"/>
      <c r="B6" s="113"/>
      <c r="C6" s="50" t="s">
        <v>122</v>
      </c>
      <c r="D6" s="50"/>
      <c r="E6" s="50"/>
      <c r="F6" s="50"/>
      <c r="G6" s="50"/>
      <c r="H6" s="50"/>
      <c r="I6" s="50"/>
      <c r="J6" s="44"/>
      <c r="K6" s="44">
        <v>0</v>
      </c>
      <c r="L6" s="44">
        <v>0</v>
      </c>
      <c r="M6" s="44">
        <v>0</v>
      </c>
      <c r="N6" s="44">
        <v>0</v>
      </c>
      <c r="O6" s="44">
        <v>0</v>
      </c>
      <c r="P6" s="44">
        <v>0</v>
      </c>
      <c r="Q6" s="44">
        <v>0</v>
      </c>
      <c r="R6" s="44">
        <v>0</v>
      </c>
      <c r="S6" s="44">
        <v>20.06412936610608</v>
      </c>
      <c r="T6" s="44">
        <v>38.829882128231752</v>
      </c>
      <c r="U6" s="44">
        <v>17.522268478197756</v>
      </c>
      <c r="V6" s="44">
        <v>11.899118203592815</v>
      </c>
      <c r="W6" s="44">
        <v>0.59120433436532482</v>
      </c>
      <c r="X6" s="44">
        <v>0</v>
      </c>
    </row>
    <row r="7" spans="1:24" ht="15" customHeight="1" x14ac:dyDescent="0.2">
      <c r="A7" s="112"/>
      <c r="B7" s="112"/>
      <c r="C7" s="51" t="s">
        <v>9</v>
      </c>
      <c r="D7" s="51"/>
      <c r="E7" s="51"/>
      <c r="F7" s="44">
        <f>CTB!F$20</f>
        <v>218.37853100000001</v>
      </c>
      <c r="G7" s="44">
        <f>CTB!G$20</f>
        <v>216.04743300000001</v>
      </c>
      <c r="H7" s="44">
        <f>CTB!H$20</f>
        <v>221.05507399999999</v>
      </c>
      <c r="I7" s="44">
        <f>CTB!I$20</f>
        <v>229.98456899999999</v>
      </c>
      <c r="J7" s="44">
        <v>234.55030699999998</v>
      </c>
      <c r="K7" s="44">
        <v>246.64964800000001</v>
      </c>
      <c r="L7" s="44">
        <v>268.48639800000001</v>
      </c>
      <c r="M7" s="44">
        <v>326.68384891000005</v>
      </c>
      <c r="N7" s="44">
        <v>373.08997199999999</v>
      </c>
      <c r="O7" s="44">
        <v>402.78706699999998</v>
      </c>
      <c r="P7" s="44">
        <v>425.75884799999994</v>
      </c>
      <c r="Q7" s="44">
        <v>439.59835299999997</v>
      </c>
      <c r="R7" s="44">
        <v>470.82888700000001</v>
      </c>
      <c r="S7" s="44">
        <v>536.20021200000008</v>
      </c>
      <c r="T7" s="44">
        <v>569.21123699999998</v>
      </c>
      <c r="U7" s="44">
        <v>566.29766199999995</v>
      </c>
      <c r="V7" s="44">
        <v>564.60854599999993</v>
      </c>
      <c r="W7" s="44">
        <v>0</v>
      </c>
      <c r="X7" s="44">
        <v>0</v>
      </c>
    </row>
    <row r="8" spans="1:24" ht="30" customHeight="1" x14ac:dyDescent="0.2">
      <c r="A8" s="112"/>
      <c r="B8" s="112"/>
      <c r="C8" s="51" t="s">
        <v>10</v>
      </c>
      <c r="D8" s="51"/>
      <c r="E8" s="51"/>
      <c r="F8" s="44">
        <f>DLA!F$20</f>
        <v>366.31109713589996</v>
      </c>
      <c r="G8" s="44">
        <f>DLA!G$20</f>
        <v>405.32262118961722</v>
      </c>
      <c r="H8" s="44">
        <f>DLA!H$20</f>
        <v>434.63615613355557</v>
      </c>
      <c r="I8" s="44">
        <f>DLA!I$20</f>
        <v>467.06951271938738</v>
      </c>
      <c r="J8" s="44">
        <v>502.97635998127657</v>
      </c>
      <c r="K8" s="44">
        <v>548.00293486467172</v>
      </c>
      <c r="L8" s="44">
        <v>597.5025023353877</v>
      </c>
      <c r="M8" s="44">
        <v>651.54792707058914</v>
      </c>
      <c r="N8" s="44">
        <v>707.62501231165072</v>
      </c>
      <c r="O8" s="44">
        <v>766.11444351095179</v>
      </c>
      <c r="P8" s="44">
        <v>821.54589087979321</v>
      </c>
      <c r="Q8" s="44">
        <v>901.63902379558158</v>
      </c>
      <c r="R8" s="44">
        <v>985.25794852505692</v>
      </c>
      <c r="S8" s="44">
        <v>1095.9601407128373</v>
      </c>
      <c r="T8" s="44">
        <v>1159.2165471731746</v>
      </c>
      <c r="U8" s="44">
        <v>1249.6087229505383</v>
      </c>
      <c r="V8" s="44">
        <v>1350.0870498252129</v>
      </c>
      <c r="W8" s="44">
        <v>1394.5353358140846</v>
      </c>
      <c r="X8" s="44">
        <v>1413.9795072287266</v>
      </c>
    </row>
    <row r="9" spans="1:24" ht="15" customHeight="1" x14ac:dyDescent="0.2">
      <c r="A9" s="112"/>
      <c r="B9" s="112"/>
      <c r="C9" s="114" t="s">
        <v>11</v>
      </c>
      <c r="D9" s="114"/>
      <c r="E9" s="114"/>
      <c r="F9" s="51"/>
      <c r="G9" s="51"/>
      <c r="H9" s="51"/>
      <c r="I9" s="51"/>
      <c r="J9" s="44"/>
      <c r="K9" s="44"/>
      <c r="L9" s="44">
        <v>95.313706868822052</v>
      </c>
      <c r="M9" s="44">
        <v>101.08701199857541</v>
      </c>
      <c r="N9" s="44">
        <v>108.96104948745197</v>
      </c>
      <c r="O9" s="44">
        <v>120.03029739473804</v>
      </c>
      <c r="P9" s="44">
        <v>125.81614702973174</v>
      </c>
      <c r="Q9" s="44">
        <v>134.84435251113914</v>
      </c>
      <c r="R9" s="44">
        <v>145.34654053972815</v>
      </c>
      <c r="S9" s="44">
        <v>158.50498770897417</v>
      </c>
      <c r="T9" s="44">
        <v>164.06046428846236</v>
      </c>
      <c r="U9" s="44">
        <v>177.34859884466269</v>
      </c>
      <c r="V9" s="44">
        <v>186.51023498225661</v>
      </c>
      <c r="W9" s="44">
        <v>196.44846638830796</v>
      </c>
      <c r="X9" s="44">
        <v>230.52129980187996</v>
      </c>
    </row>
    <row r="10" spans="1:24" ht="15" customHeight="1" x14ac:dyDescent="0.2">
      <c r="A10" s="112"/>
      <c r="B10" s="112"/>
      <c r="C10" s="114" t="s">
        <v>12</v>
      </c>
      <c r="D10" s="114"/>
      <c r="E10" s="114"/>
      <c r="F10" s="51"/>
      <c r="G10" s="51"/>
      <c r="H10" s="51"/>
      <c r="I10" s="51"/>
      <c r="J10" s="44"/>
      <c r="K10" s="44"/>
      <c r="L10" s="44">
        <v>348.99979598872574</v>
      </c>
      <c r="M10" s="44">
        <v>381.05891733636821</v>
      </c>
      <c r="N10" s="44">
        <v>412.09682445361773</v>
      </c>
      <c r="O10" s="44">
        <v>441.49076238003408</v>
      </c>
      <c r="P10" s="44">
        <v>470.66912382453296</v>
      </c>
      <c r="Q10" s="44">
        <v>515.28456689888503</v>
      </c>
      <c r="R10" s="44">
        <v>563.6470249717313</v>
      </c>
      <c r="S10" s="44">
        <v>627.02168430545157</v>
      </c>
      <c r="T10" s="44">
        <v>662.43929384819853</v>
      </c>
      <c r="U10" s="44">
        <v>722.32008507984858</v>
      </c>
      <c r="V10" s="44">
        <v>786.82447913251292</v>
      </c>
      <c r="W10" s="44">
        <v>805.00537507315914</v>
      </c>
      <c r="X10" s="44">
        <v>767.28782931574847</v>
      </c>
    </row>
    <row r="11" spans="1:24" ht="15" customHeight="1" x14ac:dyDescent="0.2">
      <c r="A11" s="112"/>
      <c r="B11" s="112"/>
      <c r="C11" s="114" t="s">
        <v>13</v>
      </c>
      <c r="D11" s="114"/>
      <c r="E11" s="114"/>
      <c r="F11" s="51"/>
      <c r="G11" s="51"/>
      <c r="H11" s="51"/>
      <c r="I11" s="51"/>
      <c r="J11" s="44"/>
      <c r="K11" s="44"/>
      <c r="L11" s="44">
        <v>153.18899947783984</v>
      </c>
      <c r="M11" s="44">
        <v>169.40199773564558</v>
      </c>
      <c r="N11" s="44">
        <v>186.56713837058103</v>
      </c>
      <c r="O11" s="44">
        <v>204.5933837361795</v>
      </c>
      <c r="P11" s="44">
        <v>225.06062002552864</v>
      </c>
      <c r="Q11" s="44">
        <v>251.51010438555741</v>
      </c>
      <c r="R11" s="44">
        <v>276.26438301359741</v>
      </c>
      <c r="S11" s="44">
        <v>310.4334686984115</v>
      </c>
      <c r="T11" s="44">
        <v>332.71678903651355</v>
      </c>
      <c r="U11" s="44">
        <v>349.94003902602662</v>
      </c>
      <c r="V11" s="44">
        <v>376.7523357104435</v>
      </c>
      <c r="W11" s="44">
        <v>393.0814943526176</v>
      </c>
      <c r="X11" s="44">
        <v>416.17037811109805</v>
      </c>
    </row>
    <row r="12" spans="1:24" ht="15" customHeight="1" x14ac:dyDescent="0.2">
      <c r="A12" s="112"/>
      <c r="B12" s="112"/>
      <c r="C12" s="51" t="s">
        <v>14</v>
      </c>
      <c r="D12" s="114"/>
      <c r="E12" s="114"/>
      <c r="F12" s="51"/>
      <c r="G12" s="51"/>
      <c r="H12" s="51"/>
      <c r="I12" s="51"/>
      <c r="J12" s="44"/>
      <c r="K12" s="44"/>
      <c r="L12" s="44">
        <v>1.8988105399999999</v>
      </c>
      <c r="M12" s="44">
        <v>2.1604939999999999</v>
      </c>
      <c r="N12" s="44">
        <v>2.2484632799999997</v>
      </c>
      <c r="O12" s="44">
        <v>2.4976560000000001</v>
      </c>
      <c r="P12" s="44">
        <v>2.5884400000000003</v>
      </c>
      <c r="Q12" s="44">
        <v>2.8012360000000003</v>
      </c>
      <c r="R12" s="44">
        <v>2.697044</v>
      </c>
      <c r="S12" s="44">
        <v>2.8545599999999998</v>
      </c>
      <c r="T12" s="44">
        <v>2.7945449999999994</v>
      </c>
      <c r="U12" s="44">
        <v>2.7801900000000002</v>
      </c>
      <c r="V12" s="44">
        <v>5.9969840000000003</v>
      </c>
      <c r="W12" s="44">
        <v>13.846626999999998</v>
      </c>
      <c r="X12" s="44">
        <v>14.715576</v>
      </c>
    </row>
    <row r="13" spans="1:24" ht="30" customHeight="1" x14ac:dyDescent="0.2">
      <c r="A13" s="112"/>
      <c r="B13" s="112"/>
      <c r="C13" s="51" t="s">
        <v>114</v>
      </c>
      <c r="D13" s="51"/>
      <c r="E13" s="51"/>
      <c r="F13" s="51"/>
      <c r="G13" s="51"/>
      <c r="H13" s="51"/>
      <c r="I13" s="51"/>
      <c r="J13" s="44">
        <v>0</v>
      </c>
      <c r="K13" s="44">
        <v>0</v>
      </c>
      <c r="L13" s="44">
        <v>0</v>
      </c>
      <c r="M13" s="44">
        <v>0</v>
      </c>
      <c r="N13" s="44">
        <v>0</v>
      </c>
      <c r="O13" s="44">
        <v>0</v>
      </c>
      <c r="P13" s="44">
        <v>0</v>
      </c>
      <c r="Q13" s="44">
        <v>0</v>
      </c>
      <c r="R13" s="44">
        <v>12.913211106846063</v>
      </c>
      <c r="S13" s="44">
        <v>133.42132175783345</v>
      </c>
      <c r="T13" s="44">
        <v>243.40802422211635</v>
      </c>
      <c r="U13" s="44">
        <v>372.07963949326734</v>
      </c>
      <c r="V13" s="44">
        <v>678.66126531207919</v>
      </c>
      <c r="W13" s="44">
        <v>1027.2750532854325</v>
      </c>
      <c r="X13" s="44">
        <v>1275.9513511230787</v>
      </c>
    </row>
    <row r="14" spans="1:24" ht="15" customHeight="1" x14ac:dyDescent="0.2">
      <c r="A14" s="112"/>
      <c r="B14" s="112"/>
      <c r="C14" s="112" t="s">
        <v>16</v>
      </c>
      <c r="D14" s="112"/>
      <c r="E14" s="112"/>
      <c r="F14" s="44">
        <f>HB!F$20</f>
        <v>1283.271575</v>
      </c>
      <c r="G14" s="44">
        <f>HB!G$20</f>
        <v>1234.279297</v>
      </c>
      <c r="H14" s="44">
        <f>HB!H$20</f>
        <v>1210.815877</v>
      </c>
      <c r="I14" s="44">
        <f>HB!I$20</f>
        <v>1213.7358630000001</v>
      </c>
      <c r="J14" s="44">
        <v>1209.5554359999999</v>
      </c>
      <c r="K14" s="44">
        <v>1240.7805629999998</v>
      </c>
      <c r="L14" s="44">
        <v>1351.948476</v>
      </c>
      <c r="M14" s="44">
        <v>1373.38611771</v>
      </c>
      <c r="N14" s="44">
        <v>1481.435422</v>
      </c>
      <c r="O14" s="44">
        <v>1584.4125989999998</v>
      </c>
      <c r="P14" s="44">
        <v>1703.0188120000003</v>
      </c>
      <c r="Q14" s="44">
        <v>1805.0824689999999</v>
      </c>
      <c r="R14" s="44">
        <v>1988.0050720000002</v>
      </c>
      <c r="S14" s="44">
        <v>2373.6043109999996</v>
      </c>
      <c r="T14" s="44">
        <v>2536.8464409999997</v>
      </c>
      <c r="U14" s="44">
        <v>2695.815936</v>
      </c>
      <c r="V14" s="44">
        <v>2829.9000329999999</v>
      </c>
      <c r="W14" s="44">
        <v>2868.3127419999996</v>
      </c>
      <c r="X14" s="44">
        <v>2897.0379809999999</v>
      </c>
    </row>
    <row r="15" spans="1:24" ht="15" customHeight="1" x14ac:dyDescent="0.2">
      <c r="A15" s="112"/>
      <c r="B15" s="112"/>
      <c r="C15" s="114" t="s">
        <v>113</v>
      </c>
      <c r="D15" s="112"/>
      <c r="E15" s="112"/>
      <c r="F15" s="44"/>
      <c r="G15" s="44"/>
      <c r="H15" s="44"/>
      <c r="I15" s="44"/>
      <c r="J15" s="44"/>
      <c r="K15" s="44"/>
      <c r="L15" s="44"/>
      <c r="M15" s="44"/>
      <c r="N15" s="44"/>
      <c r="O15" s="44"/>
      <c r="P15" s="44"/>
      <c r="Q15" s="44"/>
      <c r="R15" s="44">
        <v>1316.6710420000004</v>
      </c>
      <c r="S15" s="44">
        <v>1665.388207</v>
      </c>
      <c r="T15" s="44">
        <v>1806.4561120000001</v>
      </c>
      <c r="U15" s="44">
        <v>1926.6777970000001</v>
      </c>
      <c r="V15" s="44">
        <v>2035.724749</v>
      </c>
      <c r="W15" s="44">
        <v>2061.1070640000003</v>
      </c>
      <c r="X15" s="44">
        <v>2080.4117670000001</v>
      </c>
    </row>
    <row r="16" spans="1:24" ht="15" customHeight="1" x14ac:dyDescent="0.2">
      <c r="A16" s="112"/>
      <c r="B16" s="112"/>
      <c r="C16" s="114" t="s">
        <v>112</v>
      </c>
      <c r="D16" s="112"/>
      <c r="E16" s="112"/>
      <c r="F16" s="44"/>
      <c r="G16" s="44"/>
      <c r="H16" s="44"/>
      <c r="I16" s="44"/>
      <c r="J16" s="44"/>
      <c r="K16" s="44"/>
      <c r="L16" s="44"/>
      <c r="M16" s="44"/>
      <c r="N16" s="44"/>
      <c r="O16" s="44"/>
      <c r="P16" s="44"/>
      <c r="Q16" s="44"/>
      <c r="R16" s="44">
        <v>671.33402900000021</v>
      </c>
      <c r="S16" s="44">
        <v>708.21610299999998</v>
      </c>
      <c r="T16" s="44">
        <v>730.39032899999995</v>
      </c>
      <c r="U16" s="44">
        <v>769.13813900000002</v>
      </c>
      <c r="V16" s="44">
        <v>794.17528400000003</v>
      </c>
      <c r="W16" s="44">
        <v>807.20567800000003</v>
      </c>
      <c r="X16" s="44">
        <v>816.626214</v>
      </c>
    </row>
    <row r="17" spans="1:24" ht="15" customHeight="1" x14ac:dyDescent="0.2">
      <c r="A17" s="112"/>
      <c r="B17" s="112"/>
      <c r="C17" s="112" t="s">
        <v>17</v>
      </c>
      <c r="D17" s="112"/>
      <c r="E17" s="112"/>
      <c r="F17" s="44">
        <f>IB!F$20</f>
        <v>530.94057458382406</v>
      </c>
      <c r="G17" s="44">
        <f>IB!G$20</f>
        <v>522.12055152296568</v>
      </c>
      <c r="H17" s="44">
        <f>IB!H$20</f>
        <v>521.22771731598357</v>
      </c>
      <c r="I17" s="44">
        <f>IB!I$20</f>
        <v>491.53213603609925</v>
      </c>
      <c r="J17" s="44">
        <v>494.62892049070973</v>
      </c>
      <c r="K17" s="44">
        <v>497.3408644632741</v>
      </c>
      <c r="L17" s="44">
        <v>511.4258692504996</v>
      </c>
      <c r="M17" s="44">
        <v>521.43678897095879</v>
      </c>
      <c r="N17" s="44">
        <v>532.03841678571098</v>
      </c>
      <c r="O17" s="44">
        <v>542.01782201057608</v>
      </c>
      <c r="P17" s="44">
        <v>549.44186690676702</v>
      </c>
      <c r="Q17" s="44">
        <v>566.25249860166764</v>
      </c>
      <c r="R17" s="44">
        <v>567.34615997526942</v>
      </c>
      <c r="S17" s="44">
        <v>537.51012658925629</v>
      </c>
      <c r="T17" s="44">
        <v>495.9744575985905</v>
      </c>
      <c r="U17" s="44">
        <v>447.0188931174402</v>
      </c>
      <c r="V17" s="44">
        <v>304.62066353805614</v>
      </c>
      <c r="W17" s="44">
        <v>120.57993024240895</v>
      </c>
      <c r="X17" s="44">
        <v>15.406324939268659</v>
      </c>
    </row>
    <row r="18" spans="1:24" ht="30" customHeight="1" x14ac:dyDescent="0.2">
      <c r="A18" s="113"/>
      <c r="B18" s="112"/>
      <c r="C18" s="50" t="s">
        <v>18</v>
      </c>
      <c r="D18" s="50"/>
      <c r="E18" s="50"/>
      <c r="F18" s="44">
        <f>IS!F$20</f>
        <v>1466.5198971536422</v>
      </c>
      <c r="G18" s="44">
        <f>IS!G$20</f>
        <v>1199.406122283084</v>
      </c>
      <c r="H18" s="44">
        <f>IS!H$20</f>
        <v>1169.619355355745</v>
      </c>
      <c r="I18" s="44">
        <f>IS!I$20</f>
        <v>1183.8817194489952</v>
      </c>
      <c r="J18" s="44">
        <v>1261.9431736569336</v>
      </c>
      <c r="K18" s="44">
        <v>1337.9419219513904</v>
      </c>
      <c r="L18" s="44">
        <v>1292.8307152612429</v>
      </c>
      <c r="M18" s="44">
        <v>1156.8261477929257</v>
      </c>
      <c r="N18" s="44">
        <v>892.33858045547674</v>
      </c>
      <c r="O18" s="44">
        <v>814.01963079946904</v>
      </c>
      <c r="P18" s="44">
        <v>789.93400473737518</v>
      </c>
      <c r="Q18" s="44">
        <v>812.88936796233338</v>
      </c>
      <c r="R18" s="44">
        <v>791.68401571142613</v>
      </c>
      <c r="S18" s="44">
        <v>778.43796169927202</v>
      </c>
      <c r="T18" s="44">
        <v>744.76827719758194</v>
      </c>
      <c r="U18" s="44">
        <v>669.97136623811889</v>
      </c>
      <c r="V18" s="44">
        <v>517.49423243401611</v>
      </c>
      <c r="W18" s="44">
        <v>349.04272367676651</v>
      </c>
      <c r="X18" s="44">
        <v>289.15616789090888</v>
      </c>
    </row>
    <row r="19" spans="1:24" ht="15" customHeight="1" x14ac:dyDescent="0.2">
      <c r="A19" s="113"/>
      <c r="B19" s="113"/>
      <c r="C19" s="115" t="s">
        <v>52</v>
      </c>
      <c r="D19" s="115"/>
      <c r="E19" s="115"/>
      <c r="F19" s="44">
        <f>'IS MIG'!F$20</f>
        <v>421.84559292055832</v>
      </c>
      <c r="G19" s="44">
        <f>'IS MIG'!G$20</f>
        <v>408.21262307073181</v>
      </c>
      <c r="H19" s="44">
        <f>'IS MIG'!H$20</f>
        <v>386.55822079995949</v>
      </c>
      <c r="I19" s="44">
        <f>'IS MIG'!I$20</f>
        <v>387.10514010300983</v>
      </c>
      <c r="J19" s="44">
        <v>387.69192602856265</v>
      </c>
      <c r="K19" s="44">
        <v>422.69487927637499</v>
      </c>
      <c r="L19" s="44">
        <v>401.8696128183646</v>
      </c>
      <c r="M19" s="44">
        <v>219.15612161360212</v>
      </c>
      <c r="N19" s="44">
        <v>0</v>
      </c>
      <c r="O19" s="44">
        <v>0</v>
      </c>
      <c r="P19" s="44">
        <v>0</v>
      </c>
      <c r="Q19" s="44">
        <v>0</v>
      </c>
      <c r="R19" s="44">
        <v>0</v>
      </c>
      <c r="S19" s="44">
        <v>0</v>
      </c>
      <c r="T19" s="44">
        <v>0</v>
      </c>
      <c r="U19" s="44">
        <v>0</v>
      </c>
      <c r="V19" s="44">
        <v>0</v>
      </c>
      <c r="W19" s="44">
        <v>0</v>
      </c>
      <c r="X19" s="44">
        <v>0</v>
      </c>
    </row>
    <row r="20" spans="1:24" ht="15" customHeight="1" x14ac:dyDescent="0.2">
      <c r="A20" s="113"/>
      <c r="B20" s="113"/>
      <c r="C20" s="115" t="s">
        <v>111</v>
      </c>
      <c r="D20" s="115"/>
      <c r="E20" s="115"/>
      <c r="F20" s="50"/>
      <c r="G20" s="50"/>
      <c r="H20" s="50"/>
      <c r="I20" s="50"/>
      <c r="J20" s="44">
        <v>381.08131034220884</v>
      </c>
      <c r="K20" s="44">
        <v>403.16045171988856</v>
      </c>
      <c r="L20" s="44">
        <v>367.14835230891219</v>
      </c>
      <c r="M20" s="44">
        <v>389.09553642572411</v>
      </c>
      <c r="N20" s="44">
        <v>389.84555261433468</v>
      </c>
      <c r="O20" s="44">
        <v>369.63458060869908</v>
      </c>
      <c r="P20" s="44">
        <v>379.95516299762608</v>
      </c>
      <c r="Q20" s="44">
        <v>427.32204828861813</v>
      </c>
      <c r="R20" s="44">
        <v>441.46382061136978</v>
      </c>
      <c r="S20" s="44">
        <v>436.86079229485284</v>
      </c>
      <c r="T20" s="44">
        <v>413.4308775553086</v>
      </c>
      <c r="U20" s="44">
        <v>367.69785007708691</v>
      </c>
      <c r="V20" s="44">
        <v>228.06168959030595</v>
      </c>
      <c r="W20" s="44">
        <v>81.69903967466648</v>
      </c>
      <c r="X20" s="44">
        <v>29.445237139786308</v>
      </c>
    </row>
    <row r="21" spans="1:24" ht="15" customHeight="1" x14ac:dyDescent="0.2">
      <c r="A21" s="113"/>
      <c r="B21" s="113"/>
      <c r="C21" s="115" t="s">
        <v>110</v>
      </c>
      <c r="D21" s="115"/>
      <c r="E21" s="115"/>
      <c r="F21" s="50"/>
      <c r="G21" s="50"/>
      <c r="H21" s="50"/>
      <c r="I21" s="50"/>
      <c r="J21" s="44">
        <v>445.87998489112255</v>
      </c>
      <c r="K21" s="44">
        <v>462.66635368060224</v>
      </c>
      <c r="L21" s="44">
        <v>475.80003332444073</v>
      </c>
      <c r="M21" s="44">
        <v>499.652924359228</v>
      </c>
      <c r="N21" s="44">
        <v>455.27384391423095</v>
      </c>
      <c r="O21" s="44">
        <v>389.04112712815436</v>
      </c>
      <c r="P21" s="44">
        <v>354.68643527029002</v>
      </c>
      <c r="Q21" s="44">
        <v>334.67464627127777</v>
      </c>
      <c r="R21" s="44">
        <v>305.5414066333243</v>
      </c>
      <c r="S21" s="44">
        <v>294.02530237651735</v>
      </c>
      <c r="T21" s="44">
        <v>276.18420833347835</v>
      </c>
      <c r="U21" s="44">
        <v>243.74207524057474</v>
      </c>
      <c r="V21" s="44">
        <v>224.53425193670952</v>
      </c>
      <c r="W21" s="44">
        <v>202.01031956235838</v>
      </c>
      <c r="X21" s="44">
        <v>195.73070695300311</v>
      </c>
    </row>
    <row r="22" spans="1:24" ht="15" customHeight="1" x14ac:dyDescent="0.2">
      <c r="A22" s="113"/>
      <c r="B22" s="113"/>
      <c r="C22" s="115" t="s">
        <v>109</v>
      </c>
      <c r="D22" s="115"/>
      <c r="E22" s="115"/>
      <c r="F22" s="50"/>
      <c r="G22" s="50"/>
      <c r="H22" s="50"/>
      <c r="I22" s="50"/>
      <c r="J22" s="44">
        <v>15.856423109736376</v>
      </c>
      <c r="K22" s="44">
        <v>20.067157667888122</v>
      </c>
      <c r="L22" s="44">
        <v>21.71708016284888</v>
      </c>
      <c r="M22" s="44">
        <v>23.774664060584033</v>
      </c>
      <c r="N22" s="44">
        <v>24.111603112881685</v>
      </c>
      <c r="O22" s="44">
        <v>23.006505261084722</v>
      </c>
      <c r="P22" s="44">
        <v>22.799614980005355</v>
      </c>
      <c r="Q22" s="44">
        <v>23.087374837987412</v>
      </c>
      <c r="R22" s="44">
        <v>23.079593953523524</v>
      </c>
      <c r="S22" s="44">
        <v>25.546675706349212</v>
      </c>
      <c r="T22" s="44">
        <v>33.610615784394312</v>
      </c>
      <c r="U22" s="44">
        <v>37.862777584445979</v>
      </c>
      <c r="V22" s="44">
        <v>44.827788659047414</v>
      </c>
      <c r="W22" s="44">
        <v>48.853434378282586</v>
      </c>
      <c r="X22" s="44">
        <v>49.023551091886247</v>
      </c>
    </row>
    <row r="23" spans="1:24" ht="15" customHeight="1" x14ac:dyDescent="0.2">
      <c r="A23" s="113"/>
      <c r="B23" s="113"/>
      <c r="C23" s="115" t="s">
        <v>108</v>
      </c>
      <c r="D23" s="115"/>
      <c r="E23" s="115"/>
      <c r="F23" s="50"/>
      <c r="G23" s="50"/>
      <c r="H23" s="50"/>
      <c r="I23" s="50"/>
      <c r="J23" s="44">
        <v>31.433529285303166</v>
      </c>
      <c r="K23" s="44">
        <v>29.353079606636673</v>
      </c>
      <c r="L23" s="44">
        <v>26.295636646676485</v>
      </c>
      <c r="M23" s="44">
        <v>25.146901333787355</v>
      </c>
      <c r="N23" s="44">
        <v>23.107580814029422</v>
      </c>
      <c r="O23" s="44">
        <v>32.33741780153094</v>
      </c>
      <c r="P23" s="44">
        <v>32.492791489453751</v>
      </c>
      <c r="Q23" s="44">
        <v>27.805298564450197</v>
      </c>
      <c r="R23" s="44">
        <v>21.599194513208531</v>
      </c>
      <c r="S23" s="44">
        <v>22.005191321552598</v>
      </c>
      <c r="T23" s="44">
        <v>21.542575524400782</v>
      </c>
      <c r="U23" s="44">
        <v>20.668663336011168</v>
      </c>
      <c r="V23" s="44">
        <v>20.070502247953154</v>
      </c>
      <c r="W23" s="44">
        <v>16.479930061459086</v>
      </c>
      <c r="X23" s="44">
        <v>14.956672706233187</v>
      </c>
    </row>
    <row r="24" spans="1:24" ht="30" customHeight="1" x14ac:dyDescent="0.2">
      <c r="A24" s="113"/>
      <c r="B24" s="113"/>
      <c r="C24" s="116" t="s">
        <v>160</v>
      </c>
      <c r="D24" s="116"/>
      <c r="E24" s="116"/>
      <c r="F24" s="50"/>
      <c r="G24" s="50"/>
      <c r="H24" s="50"/>
      <c r="I24" s="50"/>
      <c r="J24" s="44">
        <v>57.940233998173461</v>
      </c>
      <c r="K24" s="44">
        <v>61.632940989484062</v>
      </c>
      <c r="L24" s="44">
        <v>62.803126933777477</v>
      </c>
      <c r="M24" s="44">
        <v>63.223045366024081</v>
      </c>
      <c r="N24" s="44">
        <v>61.009317129453805</v>
      </c>
      <c r="O24" s="44">
        <v>60.403106333483919</v>
      </c>
      <c r="P24" s="44">
        <v>60.446605533326895</v>
      </c>
      <c r="Q24" s="44">
        <v>61.093132839327865</v>
      </c>
      <c r="R24" s="44">
        <v>63.144244291043904</v>
      </c>
      <c r="S24" s="44">
        <v>65.233947320987838</v>
      </c>
      <c r="T24" s="44">
        <v>67.911384263870133</v>
      </c>
      <c r="U24" s="44">
        <v>67.661556089028878</v>
      </c>
      <c r="V24" s="44">
        <v>69.413614916225512</v>
      </c>
      <c r="W24" s="44">
        <v>69.296492457646053</v>
      </c>
      <c r="X24" s="44">
        <v>70.021365972545709</v>
      </c>
    </row>
    <row r="25" spans="1:24" ht="15" customHeight="1" x14ac:dyDescent="0.2">
      <c r="A25" s="113"/>
      <c r="B25" s="113"/>
      <c r="C25" s="50" t="s">
        <v>24</v>
      </c>
      <c r="D25" s="50"/>
      <c r="E25" s="50"/>
      <c r="F25" s="44">
        <f>JSA!F$20</f>
        <v>212.90749392679609</v>
      </c>
      <c r="G25" s="44">
        <f>JSA!G$20</f>
        <v>349.50769133443407</v>
      </c>
      <c r="H25" s="44">
        <f>JSA!H$20</f>
        <v>297.20122508485701</v>
      </c>
      <c r="I25" s="44">
        <f>JSA!I$20</f>
        <v>262.93106188312606</v>
      </c>
      <c r="J25" s="44">
        <v>220.85268160437212</v>
      </c>
      <c r="K25" s="44">
        <v>196.9123237276832</v>
      </c>
      <c r="L25" s="44">
        <v>215.5862492000314</v>
      </c>
      <c r="M25" s="44">
        <v>222.07693476112922</v>
      </c>
      <c r="N25" s="44">
        <v>191.32255005674043</v>
      </c>
      <c r="O25" s="44">
        <v>203.76588899102055</v>
      </c>
      <c r="P25" s="44">
        <v>214.21455817039526</v>
      </c>
      <c r="Q25" s="44">
        <v>188.97290136098937</v>
      </c>
      <c r="R25" s="44">
        <v>264.06068679210654</v>
      </c>
      <c r="S25" s="44">
        <v>471.26637460224111</v>
      </c>
      <c r="T25" s="44">
        <v>426.4433465740787</v>
      </c>
      <c r="U25" s="44">
        <v>455.32839114456311</v>
      </c>
      <c r="V25" s="44">
        <v>470.65313783780806</v>
      </c>
      <c r="W25" s="44">
        <v>375.89380054478102</v>
      </c>
      <c r="X25" s="44">
        <v>254.29884085970809</v>
      </c>
    </row>
    <row r="26" spans="1:24" ht="15" customHeight="1" x14ac:dyDescent="0.2">
      <c r="A26" s="113"/>
      <c r="B26" s="113"/>
      <c r="C26" s="50" t="s">
        <v>25</v>
      </c>
      <c r="D26" s="50"/>
      <c r="E26" s="50"/>
      <c r="F26" s="44">
        <f>MA!F$20</f>
        <v>0</v>
      </c>
      <c r="G26" s="44">
        <f>MA!G$20</f>
        <v>0</v>
      </c>
      <c r="H26" s="44">
        <f>MA!H$20</f>
        <v>0</v>
      </c>
      <c r="I26" s="44">
        <f>MA!I$20</f>
        <v>0</v>
      </c>
      <c r="J26" s="44">
        <v>6.1177394998918038</v>
      </c>
      <c r="K26" s="44">
        <v>7.958103184223706</v>
      </c>
      <c r="L26" s="44">
        <v>11.262363688611549</v>
      </c>
      <c r="M26" s="44">
        <v>20.266835168941345</v>
      </c>
      <c r="N26" s="44">
        <v>24.689794473417482</v>
      </c>
      <c r="O26" s="44">
        <v>25.196965856868154</v>
      </c>
      <c r="P26" s="44">
        <v>28.899992898759614</v>
      </c>
      <c r="Q26" s="44">
        <v>37.58114697134436</v>
      </c>
      <c r="R26" s="44">
        <v>52.392154614621383</v>
      </c>
      <c r="S26" s="44">
        <v>49.387132053793685</v>
      </c>
      <c r="T26" s="44">
        <v>51.743280312675793</v>
      </c>
      <c r="U26" s="44">
        <v>55.167170695488252</v>
      </c>
      <c r="V26" s="44">
        <v>59.293164666376057</v>
      </c>
      <c r="W26" s="44">
        <v>57.641515818841775</v>
      </c>
      <c r="X26" s="44">
        <v>56.553338587598006</v>
      </c>
    </row>
    <row r="27" spans="1:24" ht="15" customHeight="1" x14ac:dyDescent="0.2">
      <c r="A27" s="113"/>
      <c r="B27" s="113"/>
      <c r="C27" s="50" t="s">
        <v>107</v>
      </c>
      <c r="D27" s="50"/>
      <c r="E27" s="50"/>
      <c r="F27" s="50"/>
      <c r="G27" s="50"/>
      <c r="H27" s="50"/>
      <c r="I27" s="50"/>
      <c r="J27" s="44"/>
      <c r="K27" s="44"/>
      <c r="L27" s="44"/>
      <c r="M27" s="44"/>
      <c r="N27" s="44">
        <v>63.34554382972032</v>
      </c>
      <c r="O27" s="44">
        <v>67.002445219970483</v>
      </c>
      <c r="P27" s="44">
        <v>71.116030234335526</v>
      </c>
      <c r="Q27" s="44">
        <v>74.531227572423916</v>
      </c>
      <c r="R27" s="44">
        <v>77.269253053178176</v>
      </c>
      <c r="S27" s="44">
        <v>80.520155998417422</v>
      </c>
      <c r="T27" s="44">
        <v>84.916224799973534</v>
      </c>
      <c r="U27" s="44">
        <v>86.208653286742774</v>
      </c>
      <c r="V27" s="44">
        <v>87.486748755901559</v>
      </c>
      <c r="W27" s="44">
        <v>88.188031053057969</v>
      </c>
      <c r="X27" s="44">
        <v>89.054345515516985</v>
      </c>
    </row>
    <row r="28" spans="1:24" ht="15" customHeight="1" x14ac:dyDescent="0.2">
      <c r="A28" s="113"/>
      <c r="B28" s="113"/>
      <c r="C28" s="50" t="s">
        <v>27</v>
      </c>
      <c r="D28" s="50"/>
      <c r="E28" s="50"/>
      <c r="F28" s="50"/>
      <c r="G28" s="50"/>
      <c r="H28" s="50"/>
      <c r="I28" s="50"/>
      <c r="J28" s="44"/>
      <c r="K28" s="44"/>
      <c r="L28" s="44"/>
      <c r="M28" s="44">
        <v>218.19823757079973</v>
      </c>
      <c r="N28" s="44">
        <v>569.13879600981682</v>
      </c>
      <c r="O28" s="44">
        <v>620.85110287075042</v>
      </c>
      <c r="P28" s="44">
        <v>669.72694011381134</v>
      </c>
      <c r="Q28" s="44">
        <v>725.90982222770742</v>
      </c>
      <c r="R28" s="44">
        <v>765.2509706160846</v>
      </c>
      <c r="S28" s="44">
        <v>817.75289690380077</v>
      </c>
      <c r="T28" s="44">
        <v>839.17880795481528</v>
      </c>
      <c r="U28" s="44">
        <v>829.0720494750592</v>
      </c>
      <c r="V28" s="44">
        <v>777.62004689971025</v>
      </c>
      <c r="W28" s="44">
        <v>732.35166776574465</v>
      </c>
      <c r="X28" s="44">
        <v>685.52113811493427</v>
      </c>
    </row>
    <row r="29" spans="1:24" ht="30" customHeight="1" x14ac:dyDescent="0.2">
      <c r="A29" s="113"/>
      <c r="B29" s="113"/>
      <c r="C29" s="50" t="s">
        <v>123</v>
      </c>
      <c r="D29" s="50"/>
      <c r="E29" s="50"/>
      <c r="F29" s="50"/>
      <c r="G29" s="50"/>
      <c r="H29" s="50"/>
      <c r="I29" s="50"/>
      <c r="J29" s="44"/>
      <c r="K29" s="44"/>
      <c r="L29" s="44"/>
      <c r="M29" s="44">
        <v>0</v>
      </c>
      <c r="N29" s="44">
        <v>0</v>
      </c>
      <c r="O29" s="44">
        <v>0</v>
      </c>
      <c r="P29" s="44">
        <v>0</v>
      </c>
      <c r="Q29" s="44">
        <v>0</v>
      </c>
      <c r="R29" s="44">
        <v>0</v>
      </c>
      <c r="S29" s="44">
        <v>0</v>
      </c>
      <c r="T29" s="44">
        <v>0</v>
      </c>
      <c r="U29" s="44">
        <v>0</v>
      </c>
      <c r="V29" s="44">
        <v>0</v>
      </c>
      <c r="W29" s="44">
        <v>13.541591135347858</v>
      </c>
      <c r="X29" s="44">
        <v>118.32894145618833</v>
      </c>
    </row>
    <row r="30" spans="1:24" ht="15" customHeight="1" x14ac:dyDescent="0.2">
      <c r="A30" s="113"/>
      <c r="B30" s="112"/>
      <c r="C30" s="50" t="s">
        <v>28</v>
      </c>
      <c r="D30" s="50"/>
      <c r="E30" s="50"/>
      <c r="F30" s="44">
        <f>SDA!F$20</f>
        <v>100.33732143899478</v>
      </c>
      <c r="G30" s="44">
        <f>SDA!G$20</f>
        <v>110.34077526535656</v>
      </c>
      <c r="H30" s="44">
        <f>SDA!H$20</f>
        <v>110.04549977670044</v>
      </c>
      <c r="I30" s="44">
        <f>SDA!I$20</f>
        <v>113.54696470655433</v>
      </c>
      <c r="J30" s="44">
        <v>114.44174288656954</v>
      </c>
      <c r="K30" s="44">
        <v>117.40586397907479</v>
      </c>
      <c r="L30" s="44">
        <v>107.7525002590463</v>
      </c>
      <c r="M30" s="44">
        <v>105.33833932214119</v>
      </c>
      <c r="N30" s="44">
        <v>103.79145674463267</v>
      </c>
      <c r="O30" s="44">
        <v>102.07406381119661</v>
      </c>
      <c r="P30" s="44">
        <v>102.55437389572319</v>
      </c>
      <c r="Q30" s="44">
        <v>101.81107856821367</v>
      </c>
      <c r="R30" s="44">
        <v>100.74455100117699</v>
      </c>
      <c r="S30" s="44">
        <v>103.16993493216874</v>
      </c>
      <c r="T30" s="44">
        <v>101.57338718645585</v>
      </c>
      <c r="U30" s="44">
        <v>100.70721640585143</v>
      </c>
      <c r="V30" s="44">
        <v>101.42301635491765</v>
      </c>
      <c r="W30" s="44">
        <v>97.896830876289755</v>
      </c>
      <c r="X30" s="44">
        <v>79.31359067645883</v>
      </c>
    </row>
    <row r="31" spans="1:24" ht="15" customHeight="1" x14ac:dyDescent="0.2">
      <c r="A31" s="113"/>
      <c r="B31" s="113"/>
      <c r="C31" s="115" t="s">
        <v>12</v>
      </c>
      <c r="D31" s="115"/>
      <c r="E31" s="115"/>
      <c r="F31" s="50"/>
      <c r="G31" s="50"/>
      <c r="H31" s="50"/>
      <c r="I31" s="50"/>
      <c r="J31" s="44">
        <v>96.170347521651763</v>
      </c>
      <c r="K31" s="44">
        <v>98.995999226190747</v>
      </c>
      <c r="L31" s="44">
        <v>89.650093817447924</v>
      </c>
      <c r="M31" s="44">
        <v>86.591136313986311</v>
      </c>
      <c r="N31" s="44">
        <v>90.147037768455135</v>
      </c>
      <c r="O31" s="44">
        <v>87.849319721330858</v>
      </c>
      <c r="P31" s="44">
        <v>87.481232475330842</v>
      </c>
      <c r="Q31" s="44">
        <v>79.528713474081869</v>
      </c>
      <c r="R31" s="44">
        <v>81.324437202738523</v>
      </c>
      <c r="S31" s="44">
        <v>82.66804686261186</v>
      </c>
      <c r="T31" s="44">
        <v>82.109763963901045</v>
      </c>
      <c r="U31" s="44">
        <v>81.231963877216543</v>
      </c>
      <c r="V31" s="44">
        <v>83.087888759318275</v>
      </c>
      <c r="W31" s="44">
        <v>79.428388266133894</v>
      </c>
      <c r="X31" s="44">
        <v>63.604996113204756</v>
      </c>
    </row>
    <row r="32" spans="1:24" ht="15" customHeight="1" x14ac:dyDescent="0.2">
      <c r="A32" s="113"/>
      <c r="B32" s="113"/>
      <c r="C32" s="115" t="s">
        <v>13</v>
      </c>
      <c r="D32" s="115"/>
      <c r="E32" s="115"/>
      <c r="F32" s="50"/>
      <c r="G32" s="50"/>
      <c r="H32" s="50"/>
      <c r="I32" s="50"/>
      <c r="J32" s="44">
        <v>18.271395364917815</v>
      </c>
      <c r="K32" s="44">
        <v>18.40986475288403</v>
      </c>
      <c r="L32" s="44">
        <v>18.102406441598365</v>
      </c>
      <c r="M32" s="44">
        <v>18.747203008154891</v>
      </c>
      <c r="N32" s="44">
        <v>13.644418976177532</v>
      </c>
      <c r="O32" s="44">
        <v>14.224744089865752</v>
      </c>
      <c r="P32" s="44">
        <v>15.073141420392339</v>
      </c>
      <c r="Q32" s="44">
        <v>22.282365094131798</v>
      </c>
      <c r="R32" s="44">
        <v>19.420113798438461</v>
      </c>
      <c r="S32" s="44">
        <v>20.50188806955688</v>
      </c>
      <c r="T32" s="44">
        <v>19.463623222554766</v>
      </c>
      <c r="U32" s="44">
        <v>19.475252528634908</v>
      </c>
      <c r="V32" s="44">
        <v>18.335127595599371</v>
      </c>
      <c r="W32" s="44">
        <v>18.468442610155865</v>
      </c>
      <c r="X32" s="44">
        <v>15.708594563254067</v>
      </c>
    </row>
    <row r="33" spans="1:24" ht="15" customHeight="1" x14ac:dyDescent="0.2">
      <c r="A33" s="112"/>
      <c r="B33" s="112"/>
      <c r="C33" s="117" t="s">
        <v>29</v>
      </c>
      <c r="D33" s="117"/>
      <c r="E33" s="44"/>
      <c r="F33" s="44">
        <f>SP!F$20</f>
        <v>0</v>
      </c>
      <c r="G33" s="44">
        <f>SP!G$20</f>
        <v>0</v>
      </c>
      <c r="H33" s="44">
        <f>SP!H$20</f>
        <v>0</v>
      </c>
      <c r="I33" s="44">
        <f>SP!I$20</f>
        <v>5241.0957255110334</v>
      </c>
      <c r="J33" s="44">
        <v>5369.9661062965515</v>
      </c>
      <c r="K33" s="44">
        <v>5803.0675758008792</v>
      </c>
      <c r="L33" s="44">
        <v>6191.8009542717973</v>
      </c>
      <c r="M33" s="44">
        <v>6493.3485432331763</v>
      </c>
      <c r="N33" s="44">
        <v>6826.3936316914569</v>
      </c>
      <c r="O33" s="44">
        <v>7206.0281802838617</v>
      </c>
      <c r="P33" s="44">
        <v>7534.8475875942968</v>
      </c>
      <c r="Q33" s="44">
        <v>8116.0196612258742</v>
      </c>
      <c r="R33" s="44">
        <v>8699.1375347254343</v>
      </c>
      <c r="S33" s="44">
        <v>9472.3440947977633</v>
      </c>
      <c r="T33" s="44">
        <v>9892.7462825561706</v>
      </c>
      <c r="U33" s="44">
        <v>10539.246620743326</v>
      </c>
      <c r="V33" s="44">
        <v>11379.071613379556</v>
      </c>
      <c r="W33" s="44">
        <v>11892.288847467114</v>
      </c>
      <c r="X33" s="44">
        <v>12392.929136629427</v>
      </c>
    </row>
    <row r="34" spans="1:24" ht="15" hidden="1" customHeight="1" x14ac:dyDescent="0.2">
      <c r="A34" s="112"/>
      <c r="B34" s="112"/>
      <c r="C34" s="118" t="s">
        <v>106</v>
      </c>
      <c r="D34" s="117"/>
      <c r="E34" s="44"/>
      <c r="F34" s="44"/>
      <c r="G34" s="44"/>
      <c r="H34" s="44"/>
      <c r="I34" s="44"/>
      <c r="J34" s="44"/>
      <c r="K34" s="44"/>
      <c r="L34" s="44"/>
      <c r="M34" s="44"/>
      <c r="N34" s="44"/>
      <c r="O34" s="44"/>
      <c r="P34" s="44"/>
      <c r="Q34" s="44"/>
      <c r="R34" s="44"/>
      <c r="S34" s="44"/>
      <c r="T34" s="44"/>
      <c r="U34" s="44"/>
      <c r="V34" s="44"/>
      <c r="W34" s="44"/>
      <c r="X34" s="44"/>
    </row>
    <row r="35" spans="1:24" ht="15" hidden="1" customHeight="1" x14ac:dyDescent="0.2">
      <c r="A35" s="112"/>
      <c r="B35" s="112"/>
      <c r="C35" s="118" t="s">
        <v>105</v>
      </c>
      <c r="D35" s="117"/>
      <c r="E35" s="44"/>
      <c r="F35" s="44"/>
      <c r="G35" s="44"/>
      <c r="H35" s="44"/>
      <c r="I35" s="44"/>
      <c r="J35" s="44"/>
      <c r="K35" s="44"/>
      <c r="L35" s="44"/>
      <c r="M35" s="44"/>
      <c r="N35" s="44"/>
      <c r="O35" s="44"/>
      <c r="P35" s="44"/>
      <c r="Q35" s="44"/>
      <c r="R35" s="44"/>
      <c r="S35" s="44"/>
      <c r="T35" s="44"/>
      <c r="U35" s="44"/>
      <c r="V35" s="44"/>
      <c r="W35" s="44"/>
      <c r="X35" s="44"/>
    </row>
    <row r="36" spans="1:24" ht="15" hidden="1" customHeight="1" x14ac:dyDescent="0.2">
      <c r="A36" s="112"/>
      <c r="B36" s="112"/>
      <c r="C36" s="118" t="s">
        <v>104</v>
      </c>
      <c r="D36" s="117"/>
      <c r="E36" s="44"/>
      <c r="F36" s="44"/>
      <c r="G36" s="44"/>
      <c r="H36" s="44"/>
      <c r="I36" s="44"/>
      <c r="J36" s="44"/>
      <c r="K36" s="44"/>
      <c r="L36" s="44"/>
      <c r="M36" s="44"/>
      <c r="N36" s="44"/>
      <c r="O36" s="44"/>
      <c r="P36" s="44"/>
      <c r="Q36" s="44"/>
      <c r="R36" s="44"/>
      <c r="S36" s="44"/>
      <c r="T36" s="44"/>
      <c r="U36" s="44"/>
      <c r="V36" s="44"/>
      <c r="W36" s="44"/>
      <c r="X36" s="44"/>
    </row>
    <row r="37" spans="1:24" ht="15" hidden="1" customHeight="1" x14ac:dyDescent="0.2">
      <c r="A37" s="112"/>
      <c r="B37" s="112"/>
      <c r="C37" s="118" t="s">
        <v>103</v>
      </c>
      <c r="D37" s="117"/>
      <c r="E37" s="44"/>
      <c r="F37" s="44"/>
      <c r="G37" s="44"/>
      <c r="H37" s="44"/>
      <c r="I37" s="44"/>
      <c r="J37" s="44"/>
      <c r="K37" s="44"/>
      <c r="L37" s="44"/>
      <c r="M37" s="44"/>
      <c r="N37" s="44"/>
      <c r="O37" s="44"/>
      <c r="P37" s="44"/>
      <c r="Q37" s="44"/>
      <c r="R37" s="44"/>
      <c r="S37" s="44"/>
      <c r="T37" s="44"/>
      <c r="U37" s="44"/>
      <c r="V37" s="44"/>
      <c r="W37" s="44"/>
      <c r="X37" s="44"/>
    </row>
    <row r="38" spans="1:24" ht="15" hidden="1" customHeight="1" x14ac:dyDescent="0.2">
      <c r="A38" s="112"/>
      <c r="B38" s="112"/>
      <c r="C38" s="118" t="s">
        <v>102</v>
      </c>
      <c r="D38" s="117"/>
      <c r="E38" s="44"/>
      <c r="F38" s="44"/>
      <c r="G38" s="44"/>
      <c r="H38" s="44"/>
      <c r="I38" s="44"/>
      <c r="J38" s="44"/>
      <c r="K38" s="44"/>
      <c r="L38" s="44"/>
      <c r="M38" s="44"/>
      <c r="N38" s="44"/>
      <c r="O38" s="44"/>
      <c r="P38" s="44"/>
      <c r="Q38" s="44"/>
      <c r="R38" s="44"/>
      <c r="S38" s="44"/>
      <c r="T38" s="44"/>
      <c r="U38" s="44"/>
      <c r="V38" s="44"/>
      <c r="W38" s="44"/>
      <c r="X38" s="44"/>
    </row>
    <row r="39" spans="1:24" ht="30" customHeight="1" x14ac:dyDescent="0.2">
      <c r="A39" s="112"/>
      <c r="B39" s="112"/>
      <c r="C39" s="117" t="s">
        <v>30</v>
      </c>
      <c r="D39" s="117"/>
      <c r="E39" s="117"/>
      <c r="F39" s="51"/>
      <c r="G39" s="51"/>
      <c r="H39" s="51"/>
      <c r="I39" s="51"/>
      <c r="J39" s="44"/>
      <c r="K39" s="44"/>
      <c r="L39" s="44"/>
      <c r="M39" s="44"/>
      <c r="N39" s="44">
        <v>183.17211884960997</v>
      </c>
      <c r="O39" s="44">
        <v>171.75615572307757</v>
      </c>
      <c r="P39" s="44">
        <v>196.69708181869657</v>
      </c>
      <c r="Q39" s="44">
        <v>234.54102952626064</v>
      </c>
      <c r="R39" s="44">
        <v>281.60677341096419</v>
      </c>
      <c r="S39" s="44">
        <v>305.99429185155702</v>
      </c>
      <c r="T39" s="44">
        <v>328.57380402410547</v>
      </c>
      <c r="U39" s="44">
        <v>326.82723431494799</v>
      </c>
      <c r="V39" s="44">
        <v>333.19262896756629</v>
      </c>
      <c r="W39" s="44">
        <v>330.21909464582387</v>
      </c>
      <c r="X39" s="44">
        <v>333.36781611474169</v>
      </c>
    </row>
    <row r="40" spans="1:24" ht="15" customHeight="1" x14ac:dyDescent="0.2">
      <c r="A40" s="112"/>
      <c r="B40" s="112"/>
      <c r="C40" s="117" t="s">
        <v>126</v>
      </c>
      <c r="D40" s="117"/>
      <c r="E40" s="117"/>
      <c r="F40" s="51"/>
      <c r="G40" s="51"/>
      <c r="H40" s="51"/>
      <c r="I40" s="51"/>
      <c r="J40" s="44"/>
      <c r="K40" s="44"/>
      <c r="L40" s="44"/>
      <c r="M40" s="44"/>
      <c r="N40" s="44"/>
      <c r="O40" s="44"/>
      <c r="P40" s="44"/>
      <c r="Q40" s="44"/>
      <c r="R40" s="44"/>
      <c r="S40" s="44"/>
      <c r="T40" s="44"/>
      <c r="U40" s="44"/>
      <c r="V40" s="44"/>
      <c r="W40" s="44">
        <v>9.6252890641689327E-3</v>
      </c>
      <c r="X40" s="44">
        <v>5.2606478586242747E-2</v>
      </c>
    </row>
    <row r="41" spans="1:24" ht="15" customHeight="1" x14ac:dyDescent="0.2">
      <c r="A41" s="116"/>
      <c r="B41" s="116"/>
      <c r="C41" s="117" t="s">
        <v>31</v>
      </c>
      <c r="D41" s="117"/>
      <c r="E41" s="117"/>
      <c r="F41" s="50"/>
      <c r="G41" s="50"/>
      <c r="H41" s="50"/>
      <c r="I41" s="50"/>
      <c r="J41" s="44">
        <v>244.41682382855765</v>
      </c>
      <c r="K41" s="44">
        <v>235.1378600838766</v>
      </c>
      <c r="L41" s="44">
        <v>238.9731602057862</v>
      </c>
      <c r="M41" s="44">
        <v>271.08855246615963</v>
      </c>
      <c r="N41" s="44">
        <v>353.74322775837163</v>
      </c>
      <c r="O41" s="44">
        <v>452.9084842571138</v>
      </c>
      <c r="P41" s="44">
        <v>287.19405232155503</v>
      </c>
      <c r="Q41" s="44">
        <v>296.03559969169373</v>
      </c>
      <c r="R41" s="44">
        <v>388.17490248962321</v>
      </c>
      <c r="S41" s="44">
        <v>393.22238289420943</v>
      </c>
      <c r="T41" s="44">
        <v>401.33909012551646</v>
      </c>
      <c r="U41" s="44">
        <v>309.85275944791931</v>
      </c>
      <c r="V41" s="44">
        <v>308.56993877097551</v>
      </c>
      <c r="W41" s="44">
        <v>308.64103680509328</v>
      </c>
      <c r="X41" s="44">
        <v>305.24839790684814</v>
      </c>
    </row>
    <row r="42" spans="1:24" ht="30" customHeight="1" x14ac:dyDescent="0.25">
      <c r="A42" s="116"/>
      <c r="B42" s="116"/>
      <c r="C42" s="42" t="s">
        <v>101</v>
      </c>
      <c r="D42" s="42"/>
      <c r="E42" s="42"/>
      <c r="F42" s="119">
        <f>SUM(F3:F41)-SUM(F9:F11,F19:F23)</f>
        <v>4435.0589591003873</v>
      </c>
      <c r="G42" s="119">
        <f>SUM(G3:G41)-SUM(G9:G11,G19:G23)</f>
        <v>4299.1444531729012</v>
      </c>
      <c r="H42" s="119">
        <f>SUM(H3:H41)-SUM(H9:H11,H19:H23)</f>
        <v>4235.8331079934187</v>
      </c>
      <c r="I42" s="119">
        <f>SUM(I3:I41)-SUM(I9:I11,I19:I23)</f>
        <v>9617.4153280913051</v>
      </c>
      <c r="J42" s="119">
        <f t="shared" ref="J42:Q42" si="0">SUM(J3:J41)-SUM(J9:J11,J19:J23,J31:J32)</f>
        <v>10138.956731394726</v>
      </c>
      <c r="K42" s="119">
        <f t="shared" si="0"/>
        <v>10834.608322549166</v>
      </c>
      <c r="L42" s="119">
        <f t="shared" si="0"/>
        <v>11416.551687278001</v>
      </c>
      <c r="M42" s="119">
        <f t="shared" si="0"/>
        <v>12017.683323400317</v>
      </c>
      <c r="N42" s="119">
        <f t="shared" si="0"/>
        <v>12988.718057536007</v>
      </c>
      <c r="O42" s="119">
        <f t="shared" si="0"/>
        <v>13682.544226291688</v>
      </c>
      <c r="P42" s="119">
        <f t="shared" si="0"/>
        <v>14140.565288669597</v>
      </c>
      <c r="Q42" s="119">
        <f t="shared" si="0"/>
        <v>15094.122240242206</v>
      </c>
      <c r="R42" s="119">
        <f t="shared" ref="R42:X42" si="1">SUM(R3:R41)-SUM(R9:R11,R19:R23,R31:R32,R15:R16)</f>
        <v>16287.695651360185</v>
      </c>
      <c r="S42" s="119">
        <f t="shared" si="1"/>
        <v>18081.270359573933</v>
      </c>
      <c r="T42" s="119">
        <f t="shared" si="1"/>
        <v>18862.112488820287</v>
      </c>
      <c r="U42" s="119">
        <f t="shared" si="1"/>
        <v>19707.806534927204</v>
      </c>
      <c r="V42" s="119">
        <f t="shared" si="1"/>
        <v>20809.39908900344</v>
      </c>
      <c r="W42" s="119">
        <f t="shared" si="1"/>
        <v>20701.104277813822</v>
      </c>
      <c r="X42" s="119">
        <f t="shared" si="1"/>
        <v>21285.491726543332</v>
      </c>
    </row>
    <row r="43" spans="1:24" ht="30" customHeight="1" thickBot="1" x14ac:dyDescent="0.25">
      <c r="A43" s="120"/>
      <c r="B43" s="120"/>
      <c r="C43" s="121" t="s">
        <v>100</v>
      </c>
      <c r="D43" s="121"/>
      <c r="E43" s="121"/>
      <c r="F43" s="122">
        <v>0.95561218286758176</v>
      </c>
      <c r="G43" s="122">
        <v>0.95422937801810592</v>
      </c>
      <c r="H43" s="122">
        <v>0.95406853375282796</v>
      </c>
      <c r="I43" s="122">
        <v>0.95044993811249245</v>
      </c>
      <c r="J43" s="122">
        <v>0.96069613855583968</v>
      </c>
      <c r="K43" s="122">
        <v>0.97159677113240894</v>
      </c>
      <c r="L43" s="122">
        <v>0.98220481010648597</v>
      </c>
      <c r="M43" s="122">
        <v>0.97935820551238328</v>
      </c>
      <c r="N43" s="122">
        <v>0.99378746609980761</v>
      </c>
      <c r="O43" s="122">
        <v>0.99336860909596669</v>
      </c>
      <c r="P43" s="122">
        <v>0.9928214544825601</v>
      </c>
      <c r="Q43" s="122">
        <v>0.99316975150247533</v>
      </c>
      <c r="R43" s="122">
        <v>0.98411840246718252</v>
      </c>
      <c r="S43" s="122">
        <v>0.99232783783635392</v>
      </c>
      <c r="T43" s="122">
        <v>0.99232674108982577</v>
      </c>
      <c r="U43" s="122">
        <v>0.99450740175570096</v>
      </c>
      <c r="V43" s="122">
        <v>0.99501625584630993</v>
      </c>
      <c r="W43" s="122">
        <v>0.99630543749232425</v>
      </c>
      <c r="X43" s="122">
        <v>0.99717993055949095</v>
      </c>
    </row>
    <row r="44" spans="1:24" ht="39.75" customHeight="1" thickTop="1" x14ac:dyDescent="0.2">
      <c r="A44" s="124" t="s">
        <v>186</v>
      </c>
      <c r="B44" s="124"/>
      <c r="C44" s="124"/>
      <c r="D44" s="124"/>
      <c r="E44" s="124"/>
      <c r="F44" s="125" t="s">
        <v>66</v>
      </c>
      <c r="G44" s="125" t="s">
        <v>67</v>
      </c>
      <c r="H44" s="125" t="s">
        <v>68</v>
      </c>
      <c r="I44" s="125" t="s">
        <v>69</v>
      </c>
      <c r="J44" s="125" t="s">
        <v>70</v>
      </c>
      <c r="K44" s="125" t="s">
        <v>53</v>
      </c>
      <c r="L44" s="125" t="s">
        <v>54</v>
      </c>
      <c r="M44" s="125" t="s">
        <v>55</v>
      </c>
      <c r="N44" s="125" t="s">
        <v>57</v>
      </c>
      <c r="O44" s="125" t="s">
        <v>58</v>
      </c>
      <c r="P44" s="125" t="s">
        <v>59</v>
      </c>
      <c r="Q44" s="125" t="s">
        <v>60</v>
      </c>
      <c r="R44" s="125" t="s">
        <v>61</v>
      </c>
      <c r="S44" s="125" t="s">
        <v>62</v>
      </c>
      <c r="T44" s="125" t="s">
        <v>63</v>
      </c>
      <c r="U44" s="125" t="s">
        <v>64</v>
      </c>
      <c r="V44" s="125" t="s">
        <v>65</v>
      </c>
      <c r="W44" s="125" t="s">
        <v>0</v>
      </c>
      <c r="X44" s="125" t="s">
        <v>56</v>
      </c>
    </row>
    <row r="45" spans="1:24" ht="15" x14ac:dyDescent="0.2">
      <c r="A45" s="112"/>
      <c r="B45" s="112"/>
      <c r="C45" s="51" t="s">
        <v>6</v>
      </c>
      <c r="D45" s="51"/>
      <c r="E45" s="51"/>
      <c r="F45" s="44">
        <v>381.49706617634695</v>
      </c>
      <c r="G45" s="44">
        <v>383.19967749825275</v>
      </c>
      <c r="H45" s="44">
        <v>390.3233291916161</v>
      </c>
      <c r="I45" s="44">
        <v>397.10358558663359</v>
      </c>
      <c r="J45" s="44">
        <v>403.59192911354194</v>
      </c>
      <c r="K45" s="44">
        <v>428.26839552884877</v>
      </c>
      <c r="L45" s="44">
        <v>445.46080548446793</v>
      </c>
      <c r="M45" s="44">
        <v>477.85739485603523</v>
      </c>
      <c r="N45" s="44">
        <v>508.676769130249</v>
      </c>
      <c r="O45" s="44">
        <v>539.72708566627443</v>
      </c>
      <c r="P45" s="44">
        <v>559.19907018267065</v>
      </c>
      <c r="Q45" s="44">
        <v>592.46797213746891</v>
      </c>
      <c r="R45" s="44">
        <v>629.10475159685518</v>
      </c>
      <c r="S45" s="44">
        <v>673.11402260395346</v>
      </c>
      <c r="T45" s="44">
        <v>682.85053983692228</v>
      </c>
      <c r="U45" s="44">
        <v>695.84426845527332</v>
      </c>
      <c r="V45" s="44">
        <v>708.01263112771642</v>
      </c>
      <c r="W45" s="44">
        <v>679.84580454704485</v>
      </c>
      <c r="X45" s="44">
        <v>682.5815466313976</v>
      </c>
    </row>
    <row r="46" spans="1:24" ht="15" x14ac:dyDescent="0.2">
      <c r="A46" s="112"/>
      <c r="B46" s="112"/>
      <c r="C46" s="51" t="s">
        <v>115</v>
      </c>
      <c r="D46" s="51"/>
      <c r="E46" s="51"/>
      <c r="F46" s="44" t="s">
        <v>162</v>
      </c>
      <c r="G46" s="44" t="s">
        <v>162</v>
      </c>
      <c r="H46" s="44" t="s">
        <v>162</v>
      </c>
      <c r="I46" s="44">
        <v>192.00769190218429</v>
      </c>
      <c r="J46" s="44">
        <v>183.33859334621548</v>
      </c>
      <c r="K46" s="44">
        <v>200.34431359032439</v>
      </c>
      <c r="L46" s="44">
        <v>187.97563748009551</v>
      </c>
      <c r="M46" s="44">
        <v>170.52780098931342</v>
      </c>
      <c r="N46" s="44">
        <v>151.47735800697464</v>
      </c>
      <c r="O46" s="44">
        <v>139.53442077541425</v>
      </c>
      <c r="P46" s="44">
        <v>123.4318555611657</v>
      </c>
      <c r="Q46" s="44">
        <v>112.06496446491417</v>
      </c>
      <c r="R46" s="44">
        <v>100.25227036176791</v>
      </c>
      <c r="S46" s="44">
        <v>95.170233488638942</v>
      </c>
      <c r="T46" s="44">
        <v>88.280099593694146</v>
      </c>
      <c r="U46" s="44">
        <v>84.30405759071688</v>
      </c>
      <c r="V46" s="44">
        <v>83.0250538255967</v>
      </c>
      <c r="W46" s="44">
        <v>80.230326065629725</v>
      </c>
      <c r="X46" s="44">
        <v>77.499679628445861</v>
      </c>
    </row>
    <row r="47" spans="1:24" ht="15" x14ac:dyDescent="0.2">
      <c r="A47" s="113"/>
      <c r="B47" s="113"/>
      <c r="C47" s="50" t="s">
        <v>8</v>
      </c>
      <c r="D47" s="50"/>
      <c r="E47" s="50"/>
      <c r="F47" s="50" t="s">
        <v>162</v>
      </c>
      <c r="G47" s="50" t="s">
        <v>162</v>
      </c>
      <c r="H47" s="50" t="s">
        <v>162</v>
      </c>
      <c r="I47" s="50" t="s">
        <v>162</v>
      </c>
      <c r="J47" s="44" t="s">
        <v>162</v>
      </c>
      <c r="K47" s="44">
        <v>114.41523576385011</v>
      </c>
      <c r="L47" s="44">
        <v>120.60997939147047</v>
      </c>
      <c r="M47" s="44">
        <v>127.04889625414155</v>
      </c>
      <c r="N47" s="44">
        <v>131.22911636276777</v>
      </c>
      <c r="O47" s="44">
        <v>136.777259403106</v>
      </c>
      <c r="P47" s="44">
        <v>138.16868088585542</v>
      </c>
      <c r="Q47" s="44">
        <v>147.58658776751412</v>
      </c>
      <c r="R47" s="44">
        <v>156.39570255934404</v>
      </c>
      <c r="S47" s="44">
        <v>169.74265918127719</v>
      </c>
      <c r="T47" s="44">
        <v>176.56525618838148</v>
      </c>
      <c r="U47" s="44">
        <v>193.37043555737228</v>
      </c>
      <c r="V47" s="44">
        <v>211.71637573222179</v>
      </c>
      <c r="W47" s="44">
        <v>224.00681797894879</v>
      </c>
      <c r="X47" s="44">
        <v>244.41962678944336</v>
      </c>
    </row>
    <row r="48" spans="1:24" ht="15" x14ac:dyDescent="0.2">
      <c r="A48" s="113"/>
      <c r="B48" s="113"/>
      <c r="C48" s="50" t="s">
        <v>122</v>
      </c>
      <c r="D48" s="50"/>
      <c r="E48" s="50"/>
      <c r="F48" s="50" t="s">
        <v>162</v>
      </c>
      <c r="G48" s="50" t="s">
        <v>162</v>
      </c>
      <c r="H48" s="50" t="s">
        <v>162</v>
      </c>
      <c r="I48" s="50" t="s">
        <v>162</v>
      </c>
      <c r="J48" s="44" t="s">
        <v>162</v>
      </c>
      <c r="K48" s="44" t="s">
        <v>162</v>
      </c>
      <c r="L48" s="44" t="s">
        <v>162</v>
      </c>
      <c r="M48" s="44" t="s">
        <v>162</v>
      </c>
      <c r="N48" s="44" t="s">
        <v>162</v>
      </c>
      <c r="O48" s="44" t="s">
        <v>162</v>
      </c>
      <c r="P48" s="44" t="s">
        <v>162</v>
      </c>
      <c r="Q48" s="44" t="s">
        <v>162</v>
      </c>
      <c r="R48" s="44" t="s">
        <v>162</v>
      </c>
      <c r="S48" s="44">
        <v>22.290779619371847</v>
      </c>
      <c r="T48" s="44">
        <v>41.977352317332318</v>
      </c>
      <c r="U48" s="44">
        <v>18.609544961545055</v>
      </c>
      <c r="V48" s="44">
        <v>12.436729707586091</v>
      </c>
      <c r="W48" s="44">
        <v>0.6054350553697585</v>
      </c>
      <c r="X48" s="44" t="s">
        <v>162</v>
      </c>
    </row>
    <row r="49" spans="1:24" ht="15" x14ac:dyDescent="0.2">
      <c r="A49" s="112"/>
      <c r="B49" s="112"/>
      <c r="C49" s="51" t="s">
        <v>9</v>
      </c>
      <c r="D49" s="51"/>
      <c r="E49" s="51"/>
      <c r="F49" s="44">
        <v>324.93453985768792</v>
      </c>
      <c r="G49" s="44">
        <v>315.8451044769638</v>
      </c>
      <c r="H49" s="44">
        <v>318.11470526045821</v>
      </c>
      <c r="I49" s="44">
        <v>327.54866982063288</v>
      </c>
      <c r="J49" s="44">
        <v>326.55465658083369</v>
      </c>
      <c r="K49" s="44">
        <v>338.27079528542714</v>
      </c>
      <c r="L49" s="44">
        <v>358.77756870683504</v>
      </c>
      <c r="M49" s="44">
        <v>427.83507397349632</v>
      </c>
      <c r="N49" s="44">
        <v>473.67273606275063</v>
      </c>
      <c r="O49" s="44">
        <v>497.48081647202685</v>
      </c>
      <c r="P49" s="44">
        <v>511.97308848461745</v>
      </c>
      <c r="Q49" s="44">
        <v>513.58512033545401</v>
      </c>
      <c r="R49" s="44">
        <v>536.60254555405106</v>
      </c>
      <c r="S49" s="44">
        <v>595.70592570756025</v>
      </c>
      <c r="T49" s="44">
        <v>615.3503263189441</v>
      </c>
      <c r="U49" s="44">
        <v>601.43706939084518</v>
      </c>
      <c r="V49" s="44">
        <v>590.11800345634038</v>
      </c>
      <c r="W49" s="44" t="s">
        <v>162</v>
      </c>
      <c r="X49" s="44" t="s">
        <v>162</v>
      </c>
    </row>
    <row r="50" spans="1:24" ht="29.25" customHeight="1" x14ac:dyDescent="0.2">
      <c r="A50" s="112"/>
      <c r="B50" s="112"/>
      <c r="C50" s="51" t="s">
        <v>10</v>
      </c>
      <c r="D50" s="51"/>
      <c r="E50" s="51"/>
      <c r="F50" s="44">
        <v>545.04958544948943</v>
      </c>
      <c r="G50" s="44">
        <v>592.55119979375763</v>
      </c>
      <c r="H50" s="44">
        <v>625.47377991407041</v>
      </c>
      <c r="I50" s="44">
        <v>665.20983677390336</v>
      </c>
      <c r="J50" s="44">
        <v>700.27310815655233</v>
      </c>
      <c r="K50" s="44">
        <v>751.56559151230022</v>
      </c>
      <c r="L50" s="44">
        <v>798.44080251745345</v>
      </c>
      <c r="M50" s="44">
        <v>853.28692099596105</v>
      </c>
      <c r="N50" s="44">
        <v>898.39636774825249</v>
      </c>
      <c r="O50" s="44">
        <v>946.22511518931367</v>
      </c>
      <c r="P50" s="44">
        <v>987.90521691183812</v>
      </c>
      <c r="Q50" s="44">
        <v>1053.3897212649363</v>
      </c>
      <c r="R50" s="44">
        <v>1122.8961047283992</v>
      </c>
      <c r="S50" s="44">
        <v>1217.5861470228747</v>
      </c>
      <c r="T50" s="44">
        <v>1253.180250510994</v>
      </c>
      <c r="U50" s="44">
        <v>1327.1483508554702</v>
      </c>
      <c r="V50" s="44">
        <v>1411.0850428663464</v>
      </c>
      <c r="W50" s="44">
        <v>1428.1028219457601</v>
      </c>
      <c r="X50" s="44">
        <v>1428.1193023010139</v>
      </c>
    </row>
    <row r="51" spans="1:24" ht="15" x14ac:dyDescent="0.2">
      <c r="A51" s="112"/>
      <c r="B51" s="112"/>
      <c r="C51" s="114" t="s">
        <v>11</v>
      </c>
      <c r="D51" s="114"/>
      <c r="E51" s="114"/>
      <c r="F51" s="51" t="s">
        <v>162</v>
      </c>
      <c r="G51" s="51" t="s">
        <v>162</v>
      </c>
      <c r="H51" s="51" t="s">
        <v>162</v>
      </c>
      <c r="I51" s="51" t="s">
        <v>162</v>
      </c>
      <c r="J51" s="44" t="s">
        <v>162</v>
      </c>
      <c r="K51" s="44" t="s">
        <v>162</v>
      </c>
      <c r="L51" s="44">
        <v>127.3674207318016</v>
      </c>
      <c r="M51" s="44">
        <v>132.38661599118421</v>
      </c>
      <c r="N51" s="44">
        <v>138.33627893646562</v>
      </c>
      <c r="O51" s="44">
        <v>148.24897629921787</v>
      </c>
      <c r="P51" s="44">
        <v>151.29334758075655</v>
      </c>
      <c r="Q51" s="44">
        <v>157.53938234384097</v>
      </c>
      <c r="R51" s="44">
        <v>165.65110126960667</v>
      </c>
      <c r="S51" s="44">
        <v>176.0953433424601</v>
      </c>
      <c r="T51" s="44">
        <v>177.35886727749684</v>
      </c>
      <c r="U51" s="44">
        <v>188.35327903880093</v>
      </c>
      <c r="V51" s="44">
        <v>194.93691385234925</v>
      </c>
      <c r="W51" s="44">
        <v>201.17712474620387</v>
      </c>
      <c r="X51" s="44">
        <v>232.82651279989875</v>
      </c>
    </row>
    <row r="52" spans="1:24" ht="15" x14ac:dyDescent="0.2">
      <c r="A52" s="112"/>
      <c r="B52" s="112"/>
      <c r="C52" s="114" t="s">
        <v>12</v>
      </c>
      <c r="D52" s="114"/>
      <c r="E52" s="114"/>
      <c r="F52" s="51" t="s">
        <v>162</v>
      </c>
      <c r="G52" s="51" t="s">
        <v>162</v>
      </c>
      <c r="H52" s="51" t="s">
        <v>162</v>
      </c>
      <c r="I52" s="51" t="s">
        <v>162</v>
      </c>
      <c r="J52" s="44" t="s">
        <v>162</v>
      </c>
      <c r="K52" s="44" t="s">
        <v>162</v>
      </c>
      <c r="L52" s="44">
        <v>466.36738105450115</v>
      </c>
      <c r="M52" s="44">
        <v>499.04631230110078</v>
      </c>
      <c r="N52" s="44">
        <v>523.19559626683338</v>
      </c>
      <c r="O52" s="44">
        <v>545.2836074641815</v>
      </c>
      <c r="P52" s="44">
        <v>565.97749197873395</v>
      </c>
      <c r="Q52" s="44">
        <v>602.0097311369276</v>
      </c>
      <c r="R52" s="44">
        <v>642.38715326274951</v>
      </c>
      <c r="S52" s="44">
        <v>696.60646252764354</v>
      </c>
      <c r="T52" s="44">
        <v>716.13525724542205</v>
      </c>
      <c r="U52" s="44">
        <v>767.14085945240959</v>
      </c>
      <c r="V52" s="44">
        <v>822.37382693859104</v>
      </c>
      <c r="W52" s="44">
        <v>824.38244359894009</v>
      </c>
      <c r="X52" s="44">
        <v>774.96070760890598</v>
      </c>
    </row>
    <row r="53" spans="1:24" ht="15" x14ac:dyDescent="0.2">
      <c r="A53" s="112"/>
      <c r="B53" s="112"/>
      <c r="C53" s="114" t="s">
        <v>13</v>
      </c>
      <c r="D53" s="114"/>
      <c r="E53" s="114"/>
      <c r="F53" s="51" t="s">
        <v>162</v>
      </c>
      <c r="G53" s="51" t="s">
        <v>162</v>
      </c>
      <c r="H53" s="51" t="s">
        <v>162</v>
      </c>
      <c r="I53" s="51" t="s">
        <v>162</v>
      </c>
      <c r="J53" s="44" t="s">
        <v>162</v>
      </c>
      <c r="K53" s="44" t="s">
        <v>162</v>
      </c>
      <c r="L53" s="44">
        <v>204.70600073115062</v>
      </c>
      <c r="M53" s="44">
        <v>221.85399270367611</v>
      </c>
      <c r="N53" s="44">
        <v>236.86449254495352</v>
      </c>
      <c r="O53" s="44">
        <v>252.69253142591413</v>
      </c>
      <c r="P53" s="44">
        <v>270.63437735234771</v>
      </c>
      <c r="Q53" s="44">
        <v>293.84060778416773</v>
      </c>
      <c r="R53" s="44">
        <v>314.8578501960431</v>
      </c>
      <c r="S53" s="44">
        <v>344.88434115277096</v>
      </c>
      <c r="T53" s="44">
        <v>359.68612598807482</v>
      </c>
      <c r="U53" s="44">
        <v>371.65421236425919</v>
      </c>
      <c r="V53" s="44">
        <v>393.77430207540613</v>
      </c>
      <c r="W53" s="44">
        <v>402.5432536006162</v>
      </c>
      <c r="X53" s="44">
        <v>420.33208189220903</v>
      </c>
    </row>
    <row r="54" spans="1:24" ht="15" x14ac:dyDescent="0.2">
      <c r="A54" s="112"/>
      <c r="B54" s="112"/>
      <c r="C54" s="51" t="s">
        <v>14</v>
      </c>
      <c r="D54" s="114"/>
      <c r="E54" s="114"/>
      <c r="F54" s="51" t="s">
        <v>162</v>
      </c>
      <c r="G54" s="51" t="s">
        <v>162</v>
      </c>
      <c r="H54" s="51" t="s">
        <v>162</v>
      </c>
      <c r="I54" s="51" t="s">
        <v>162</v>
      </c>
      <c r="J54" s="44" t="s">
        <v>162</v>
      </c>
      <c r="K54" s="44" t="s">
        <v>162</v>
      </c>
      <c r="L54" s="44">
        <v>2.5373748318382687</v>
      </c>
      <c r="M54" s="44">
        <v>2.8294484511352294</v>
      </c>
      <c r="N54" s="44">
        <v>2.8546351649843502</v>
      </c>
      <c r="O54" s="44">
        <v>3.0848456863344542</v>
      </c>
      <c r="P54" s="44">
        <v>3.112587389275169</v>
      </c>
      <c r="Q54" s="44">
        <v>3.2726990861769814</v>
      </c>
      <c r="R54" s="44">
        <v>3.073814533965245</v>
      </c>
      <c r="S54" s="44">
        <v>3.1713495616592047</v>
      </c>
      <c r="T54" s="44">
        <v>3.0210650561400874</v>
      </c>
      <c r="U54" s="44">
        <v>2.9527039190738074</v>
      </c>
      <c r="V54" s="44">
        <v>6.267932446136971</v>
      </c>
      <c r="W54" s="44">
        <v>14.179925445622855</v>
      </c>
      <c r="X54" s="44">
        <v>14.862731760000001</v>
      </c>
    </row>
    <row r="55" spans="1:24" ht="29.25" customHeight="1" x14ac:dyDescent="0.2">
      <c r="A55" s="112"/>
      <c r="B55" s="112"/>
      <c r="C55" s="51" t="s">
        <v>114</v>
      </c>
      <c r="D55" s="51"/>
      <c r="E55" s="51"/>
      <c r="F55" s="51" t="s">
        <v>162</v>
      </c>
      <c r="G55" s="51" t="s">
        <v>162</v>
      </c>
      <c r="H55" s="51" t="s">
        <v>162</v>
      </c>
      <c r="I55" s="51" t="s">
        <v>162</v>
      </c>
      <c r="J55" s="44" t="s">
        <v>162</v>
      </c>
      <c r="K55" s="44" t="s">
        <v>162</v>
      </c>
      <c r="L55" s="44" t="s">
        <v>162</v>
      </c>
      <c r="M55" s="44" t="s">
        <v>162</v>
      </c>
      <c r="N55" s="44" t="s">
        <v>162</v>
      </c>
      <c r="O55" s="44" t="s">
        <v>162</v>
      </c>
      <c r="P55" s="44" t="s">
        <v>162</v>
      </c>
      <c r="Q55" s="44" t="s">
        <v>162</v>
      </c>
      <c r="R55" s="44">
        <v>14.717155515588495</v>
      </c>
      <c r="S55" s="44">
        <v>148.22797568546358</v>
      </c>
      <c r="T55" s="44">
        <v>263.1381768271886</v>
      </c>
      <c r="U55" s="44">
        <v>395.16759996235498</v>
      </c>
      <c r="V55" s="44">
        <v>709.3237141846555</v>
      </c>
      <c r="W55" s="44">
        <v>1052.0023156351131</v>
      </c>
      <c r="X55" s="44">
        <v>1288.7108646343095</v>
      </c>
    </row>
    <row r="56" spans="1:24" ht="15" x14ac:dyDescent="0.2">
      <c r="A56" s="112"/>
      <c r="B56" s="112"/>
      <c r="C56" s="112" t="s">
        <v>16</v>
      </c>
      <c r="D56" s="112"/>
      <c r="E56" s="112"/>
      <c r="F56" s="44">
        <v>1909.4333899291385</v>
      </c>
      <c r="G56" s="44">
        <v>1804.4235383936195</v>
      </c>
      <c r="H56" s="44">
        <v>1742.4541715633195</v>
      </c>
      <c r="I56" s="44">
        <v>1728.6271386288006</v>
      </c>
      <c r="J56" s="44">
        <v>1684.0138265880016</v>
      </c>
      <c r="K56" s="44">
        <v>1701.684276560208</v>
      </c>
      <c r="L56" s="44">
        <v>1806.6046952448999</v>
      </c>
      <c r="M56" s="44">
        <v>1798.6281024456375</v>
      </c>
      <c r="N56" s="44">
        <v>1880.8213093409427</v>
      </c>
      <c r="O56" s="44">
        <v>1956.902140006114</v>
      </c>
      <c r="P56" s="44">
        <v>2047.8724165634824</v>
      </c>
      <c r="Q56" s="44">
        <v>2108.8875577674958</v>
      </c>
      <c r="R56" s="44">
        <v>2265.7245799142406</v>
      </c>
      <c r="S56" s="44">
        <v>2637.0190121217447</v>
      </c>
      <c r="T56" s="44">
        <v>2742.4779832489535</v>
      </c>
      <c r="U56" s="44">
        <v>2863.0943494253356</v>
      </c>
      <c r="V56" s="44">
        <v>2957.7571386158079</v>
      </c>
      <c r="W56" s="44">
        <v>2937.3551288909612</v>
      </c>
      <c r="X56" s="44">
        <v>2926.0083608099999</v>
      </c>
    </row>
    <row r="57" spans="1:24" ht="15" x14ac:dyDescent="0.2">
      <c r="A57" s="112"/>
      <c r="B57" s="112"/>
      <c r="C57" s="114" t="s">
        <v>113</v>
      </c>
      <c r="D57" s="112"/>
      <c r="E57" s="112"/>
      <c r="F57" s="44" t="s">
        <v>162</v>
      </c>
      <c r="G57" s="44" t="s">
        <v>162</v>
      </c>
      <c r="H57" s="44" t="s">
        <v>162</v>
      </c>
      <c r="I57" s="44" t="s">
        <v>162</v>
      </c>
      <c r="J57" s="44" t="s">
        <v>162</v>
      </c>
      <c r="K57" s="44" t="s">
        <v>162</v>
      </c>
      <c r="L57" s="44" t="s">
        <v>162</v>
      </c>
      <c r="M57" s="44" t="s">
        <v>162</v>
      </c>
      <c r="N57" s="44" t="s">
        <v>162</v>
      </c>
      <c r="O57" s="44" t="s">
        <v>162</v>
      </c>
      <c r="P57" s="44" t="s">
        <v>162</v>
      </c>
      <c r="Q57" s="44" t="s">
        <v>162</v>
      </c>
      <c r="R57" s="44">
        <v>1500.6068070638687</v>
      </c>
      <c r="S57" s="44">
        <v>1850.207443620684</v>
      </c>
      <c r="T57" s="44">
        <v>1952.8837200381047</v>
      </c>
      <c r="U57" s="44">
        <v>2046.2303231053954</v>
      </c>
      <c r="V57" s="44">
        <v>2127.7003916737381</v>
      </c>
      <c r="W57" s="44">
        <v>2110.7194194634276</v>
      </c>
      <c r="X57" s="44">
        <v>2101.2158846699999</v>
      </c>
    </row>
    <row r="58" spans="1:24" ht="15" x14ac:dyDescent="0.2">
      <c r="A58" s="112"/>
      <c r="B58" s="112"/>
      <c r="C58" s="114" t="s">
        <v>112</v>
      </c>
      <c r="D58" s="112"/>
      <c r="E58" s="112"/>
      <c r="F58" s="44" t="s">
        <v>162</v>
      </c>
      <c r="G58" s="44" t="s">
        <v>162</v>
      </c>
      <c r="H58" s="44" t="s">
        <v>162</v>
      </c>
      <c r="I58" s="44" t="s">
        <v>162</v>
      </c>
      <c r="J58" s="44" t="s">
        <v>162</v>
      </c>
      <c r="K58" s="44" t="s">
        <v>162</v>
      </c>
      <c r="L58" s="44" t="s">
        <v>162</v>
      </c>
      <c r="M58" s="44" t="s">
        <v>162</v>
      </c>
      <c r="N58" s="44" t="s">
        <v>162</v>
      </c>
      <c r="O58" s="44" t="s">
        <v>162</v>
      </c>
      <c r="P58" s="44" t="s">
        <v>162</v>
      </c>
      <c r="Q58" s="44" t="s">
        <v>162</v>
      </c>
      <c r="R58" s="44">
        <v>765.11777171067502</v>
      </c>
      <c r="S58" s="44">
        <v>786.81156739008475</v>
      </c>
      <c r="T58" s="44">
        <v>789.59426321084902</v>
      </c>
      <c r="U58" s="44">
        <v>816.86402631994019</v>
      </c>
      <c r="V58" s="44">
        <v>830.05674694207016</v>
      </c>
      <c r="W58" s="44">
        <v>826.63570942753427</v>
      </c>
      <c r="X58" s="44">
        <v>824.79247613999996</v>
      </c>
    </row>
    <row r="59" spans="1:24" ht="15" x14ac:dyDescent="0.2">
      <c r="A59" s="112"/>
      <c r="B59" s="112"/>
      <c r="C59" s="112" t="s">
        <v>17</v>
      </c>
      <c r="D59" s="112"/>
      <c r="E59" s="112"/>
      <c r="F59" s="44">
        <v>790.00866295859146</v>
      </c>
      <c r="G59" s="44">
        <v>763.30099300620282</v>
      </c>
      <c r="H59" s="44">
        <v>750.08548171825976</v>
      </c>
      <c r="I59" s="44">
        <v>700.0499991489371</v>
      </c>
      <c r="J59" s="44">
        <v>688.65131464437695</v>
      </c>
      <c r="K59" s="44">
        <v>682.08445101828636</v>
      </c>
      <c r="L59" s="44">
        <v>683.41685578974443</v>
      </c>
      <c r="M59" s="44">
        <v>682.88942941697906</v>
      </c>
      <c r="N59" s="44">
        <v>675.47270493076076</v>
      </c>
      <c r="O59" s="44">
        <v>669.44420694672192</v>
      </c>
      <c r="P59" s="44">
        <v>660.70135914829348</v>
      </c>
      <c r="Q59" s="44">
        <v>661.55583989321497</v>
      </c>
      <c r="R59" s="44">
        <v>646.60304849359295</v>
      </c>
      <c r="S59" s="44">
        <v>597.16121025524831</v>
      </c>
      <c r="T59" s="44">
        <v>536.17712457274274</v>
      </c>
      <c r="U59" s="44">
        <v>474.75691863070546</v>
      </c>
      <c r="V59" s="44">
        <v>318.38366431425453</v>
      </c>
      <c r="W59" s="44">
        <v>123.48237741045264</v>
      </c>
      <c r="X59" s="44">
        <v>15.560388188661346</v>
      </c>
    </row>
    <row r="60" spans="1:24" ht="30" customHeight="1" x14ac:dyDescent="0.2">
      <c r="A60" s="113"/>
      <c r="B60" s="112"/>
      <c r="C60" s="50" t="s">
        <v>18</v>
      </c>
      <c r="D60" s="50"/>
      <c r="E60" s="50"/>
      <c r="F60" s="44">
        <v>2182.0962243479994</v>
      </c>
      <c r="G60" s="44">
        <v>1753.4415787426212</v>
      </c>
      <c r="H60" s="44">
        <v>1683.1693105398704</v>
      </c>
      <c r="I60" s="44">
        <v>1686.1082642048132</v>
      </c>
      <c r="J60" s="44">
        <v>1756.9510991860154</v>
      </c>
      <c r="K60" s="44">
        <v>1834.9374574587259</v>
      </c>
      <c r="L60" s="44">
        <v>1727.6058088087846</v>
      </c>
      <c r="M60" s="44">
        <v>1515.01459948763</v>
      </c>
      <c r="N60" s="44">
        <v>1132.9075789222677</v>
      </c>
      <c r="O60" s="44">
        <v>1005.392634799711</v>
      </c>
      <c r="P60" s="44">
        <v>949.89206684535293</v>
      </c>
      <c r="Q60" s="44">
        <v>949.70302098549075</v>
      </c>
      <c r="R60" s="44">
        <v>902.28036094396339</v>
      </c>
      <c r="S60" s="44">
        <v>864.82641409319524</v>
      </c>
      <c r="T60" s="44">
        <v>805.13765824607208</v>
      </c>
      <c r="U60" s="44">
        <v>711.54384367921853</v>
      </c>
      <c r="V60" s="44">
        <v>540.87502820783186</v>
      </c>
      <c r="W60" s="44">
        <v>357.44443748457218</v>
      </c>
      <c r="X60" s="44">
        <v>292.04772956981799</v>
      </c>
    </row>
    <row r="61" spans="1:24" ht="15" x14ac:dyDescent="0.2">
      <c r="A61" s="113"/>
      <c r="B61" s="113"/>
      <c r="C61" s="115" t="s">
        <v>52</v>
      </c>
      <c r="D61" s="115"/>
      <c r="E61" s="115"/>
      <c r="F61" s="44">
        <v>627.6816818894855</v>
      </c>
      <c r="G61" s="44">
        <v>596.77616527196017</v>
      </c>
      <c r="H61" s="44">
        <v>556.28605238795035</v>
      </c>
      <c r="I61" s="44">
        <v>551.32296167866207</v>
      </c>
      <c r="J61" s="44">
        <v>539.76737605983715</v>
      </c>
      <c r="K61" s="44">
        <v>579.71026569596802</v>
      </c>
      <c r="L61" s="44">
        <v>537.01715877662446</v>
      </c>
      <c r="M61" s="44">
        <v>287.01350193817268</v>
      </c>
      <c r="N61" s="44" t="s">
        <v>162</v>
      </c>
      <c r="O61" s="44" t="s">
        <v>162</v>
      </c>
      <c r="P61" s="44" t="s">
        <v>162</v>
      </c>
      <c r="Q61" s="44" t="s">
        <v>162</v>
      </c>
      <c r="R61" s="44" t="s">
        <v>162</v>
      </c>
      <c r="S61" s="44" t="s">
        <v>162</v>
      </c>
      <c r="T61" s="44" t="s">
        <v>162</v>
      </c>
      <c r="U61" s="44" t="s">
        <v>162</v>
      </c>
      <c r="V61" s="44" t="s">
        <v>162</v>
      </c>
      <c r="W61" s="44" t="s">
        <v>162</v>
      </c>
      <c r="X61" s="44" t="s">
        <v>162</v>
      </c>
    </row>
    <row r="62" spans="1:24" ht="15" x14ac:dyDescent="0.2">
      <c r="A62" s="113"/>
      <c r="B62" s="113"/>
      <c r="C62" s="115" t="s">
        <v>111</v>
      </c>
      <c r="D62" s="115"/>
      <c r="E62" s="115"/>
      <c r="F62" s="50" t="s">
        <v>162</v>
      </c>
      <c r="G62" s="50" t="s">
        <v>162</v>
      </c>
      <c r="H62" s="50" t="s">
        <v>162</v>
      </c>
      <c r="I62" s="50" t="s">
        <v>162</v>
      </c>
      <c r="J62" s="44">
        <v>530.56369023714012</v>
      </c>
      <c r="K62" s="44">
        <v>552.91952669204193</v>
      </c>
      <c r="L62" s="44">
        <v>490.61924245455447</v>
      </c>
      <c r="M62" s="44">
        <v>509.57131234032414</v>
      </c>
      <c r="N62" s="44">
        <v>494.94551825886901</v>
      </c>
      <c r="O62" s="44">
        <v>456.53430316696551</v>
      </c>
      <c r="P62" s="44">
        <v>456.89436449614522</v>
      </c>
      <c r="Q62" s="44">
        <v>499.2426475089697</v>
      </c>
      <c r="R62" s="44">
        <v>503.13525030183195</v>
      </c>
      <c r="S62" s="44">
        <v>485.34214805447237</v>
      </c>
      <c r="T62" s="44">
        <v>446.94273211262447</v>
      </c>
      <c r="U62" s="44">
        <v>390.51391558045589</v>
      </c>
      <c r="V62" s="44">
        <v>238.36569580707516</v>
      </c>
      <c r="W62" s="44">
        <v>83.665595351543345</v>
      </c>
      <c r="X62" s="44">
        <v>29.739689511184171</v>
      </c>
    </row>
    <row r="63" spans="1:24" ht="15" x14ac:dyDescent="0.2">
      <c r="A63" s="113"/>
      <c r="B63" s="113"/>
      <c r="C63" s="115" t="s">
        <v>110</v>
      </c>
      <c r="D63" s="115"/>
      <c r="E63" s="115"/>
      <c r="F63" s="50" t="s">
        <v>162</v>
      </c>
      <c r="G63" s="50" t="s">
        <v>162</v>
      </c>
      <c r="H63" s="50" t="s">
        <v>162</v>
      </c>
      <c r="I63" s="50" t="s">
        <v>162</v>
      </c>
      <c r="J63" s="44">
        <v>620.78019510922172</v>
      </c>
      <c r="K63" s="44">
        <v>634.52965240536662</v>
      </c>
      <c r="L63" s="44">
        <v>635.81015805044217</v>
      </c>
      <c r="M63" s="44">
        <v>654.36061980889815</v>
      </c>
      <c r="N63" s="44">
        <v>578.01287488010928</v>
      </c>
      <c r="O63" s="44">
        <v>480.50325698494146</v>
      </c>
      <c r="P63" s="44">
        <v>426.50883372582257</v>
      </c>
      <c r="Q63" s="44">
        <v>391.00218939732855</v>
      </c>
      <c r="R63" s="44">
        <v>348.22480331714911</v>
      </c>
      <c r="S63" s="44">
        <v>326.65525118003598</v>
      </c>
      <c r="T63" s="44">
        <v>298.5711308474136</v>
      </c>
      <c r="U63" s="44">
        <v>258.86654538216015</v>
      </c>
      <c r="V63" s="44">
        <v>234.67888575043631</v>
      </c>
      <c r="W63" s="44">
        <v>206.87285579662759</v>
      </c>
      <c r="X63" s="44">
        <v>197.68801402253314</v>
      </c>
    </row>
    <row r="64" spans="1:24" ht="15" x14ac:dyDescent="0.2">
      <c r="A64" s="113"/>
      <c r="B64" s="113"/>
      <c r="C64" s="115" t="s">
        <v>109</v>
      </c>
      <c r="D64" s="115"/>
      <c r="E64" s="115"/>
      <c r="F64" s="50" t="s">
        <v>162</v>
      </c>
      <c r="G64" s="50" t="s">
        <v>162</v>
      </c>
      <c r="H64" s="50" t="s">
        <v>162</v>
      </c>
      <c r="I64" s="50" t="s">
        <v>162</v>
      </c>
      <c r="J64" s="44">
        <v>22.076239717735085</v>
      </c>
      <c r="K64" s="44">
        <v>27.521358487544131</v>
      </c>
      <c r="L64" s="44">
        <v>29.020469112324857</v>
      </c>
      <c r="M64" s="44">
        <v>31.136020929694734</v>
      </c>
      <c r="N64" s="44">
        <v>30.611943162433224</v>
      </c>
      <c r="O64" s="44">
        <v>28.415249542886663</v>
      </c>
      <c r="P64" s="44">
        <v>27.416433862517152</v>
      </c>
      <c r="Q64" s="44">
        <v>26.973104206324219</v>
      </c>
      <c r="R64" s="44">
        <v>26.303757496116859</v>
      </c>
      <c r="S64" s="44">
        <v>28.381760692779427</v>
      </c>
      <c r="T64" s="44">
        <v>36.335023004311658</v>
      </c>
      <c r="U64" s="44">
        <v>40.212205554517332</v>
      </c>
      <c r="V64" s="44">
        <v>46.85314335082672</v>
      </c>
      <c r="W64" s="44">
        <v>50.029372297432126</v>
      </c>
      <c r="X64" s="44">
        <v>49.513786602805112</v>
      </c>
    </row>
    <row r="65" spans="1:24" ht="15" x14ac:dyDescent="0.2">
      <c r="A65" s="113"/>
      <c r="B65" s="113"/>
      <c r="C65" s="115" t="s">
        <v>108</v>
      </c>
      <c r="D65" s="115"/>
      <c r="E65" s="115"/>
      <c r="F65" s="50" t="s">
        <v>162</v>
      </c>
      <c r="G65" s="50" t="s">
        <v>162</v>
      </c>
      <c r="H65" s="50" t="s">
        <v>162</v>
      </c>
      <c r="I65" s="50" t="s">
        <v>162</v>
      </c>
      <c r="J65" s="44">
        <v>43.763598062081215</v>
      </c>
      <c r="K65" s="44">
        <v>40.256654177805437</v>
      </c>
      <c r="L65" s="44">
        <v>35.138780414838521</v>
      </c>
      <c r="M65" s="44">
        <v>32.9331444705401</v>
      </c>
      <c r="N65" s="44">
        <v>29.337242620856181</v>
      </c>
      <c r="O65" s="44">
        <v>39.939825104917453</v>
      </c>
      <c r="P65" s="44">
        <v>39.072434760868042</v>
      </c>
      <c r="Q65" s="44">
        <v>32.485079872868361</v>
      </c>
      <c r="R65" s="44">
        <v>24.616549828865512</v>
      </c>
      <c r="S65" s="44">
        <v>24.447254165907452</v>
      </c>
      <c r="T65" s="44">
        <v>23.288772281722402</v>
      </c>
      <c r="U65" s="44">
        <v>21.951177162085067</v>
      </c>
      <c r="V65" s="44">
        <v>20.977303299493641</v>
      </c>
      <c r="W65" s="44">
        <v>16.876614038969112</v>
      </c>
      <c r="X65" s="44">
        <v>15.106239433295519</v>
      </c>
    </row>
    <row r="66" spans="1:24" ht="30.75" customHeight="1" x14ac:dyDescent="0.2">
      <c r="A66" s="113"/>
      <c r="B66" s="113"/>
      <c r="C66" s="116" t="s">
        <v>23</v>
      </c>
      <c r="D66" s="116"/>
      <c r="E66" s="116"/>
      <c r="F66" s="50" t="s">
        <v>162</v>
      </c>
      <c r="G66" s="50" t="s">
        <v>162</v>
      </c>
      <c r="H66" s="50" t="s">
        <v>162</v>
      </c>
      <c r="I66" s="50" t="s">
        <v>162</v>
      </c>
      <c r="J66" s="44">
        <v>80.667782777562863</v>
      </c>
      <c r="K66" s="44">
        <v>84.527280429334226</v>
      </c>
      <c r="L66" s="44">
        <v>83.923630233541402</v>
      </c>
      <c r="M66" s="44">
        <v>82.798817208911103</v>
      </c>
      <c r="N66" s="44">
        <v>77.457054166088454</v>
      </c>
      <c r="O66" s="44">
        <v>74.603653190851432</v>
      </c>
      <c r="P66" s="44">
        <v>72.686769678850553</v>
      </c>
      <c r="Q66" s="44">
        <v>71.375435705865982</v>
      </c>
      <c r="R66" s="44">
        <v>71.965342737479517</v>
      </c>
      <c r="S66" s="44">
        <v>72.473393532353313</v>
      </c>
      <c r="T66" s="44">
        <v>73.416141058268835</v>
      </c>
      <c r="U66" s="44">
        <v>71.86003180887198</v>
      </c>
      <c r="V66" s="44">
        <v>72.549776543853895</v>
      </c>
      <c r="W66" s="44">
        <v>70.964509746134397</v>
      </c>
      <c r="X66" s="44">
        <v>70.721579632271172</v>
      </c>
    </row>
    <row r="67" spans="1:24" ht="15" x14ac:dyDescent="0.2">
      <c r="A67" s="113"/>
      <c r="B67" s="113"/>
      <c r="C67" s="50" t="s">
        <v>24</v>
      </c>
      <c r="D67" s="50"/>
      <c r="E67" s="50"/>
      <c r="F67" s="44">
        <v>316.79395522335926</v>
      </c>
      <c r="G67" s="44">
        <v>510.95396854368897</v>
      </c>
      <c r="H67" s="44">
        <v>427.69468445187738</v>
      </c>
      <c r="I67" s="44">
        <v>374.47173064182601</v>
      </c>
      <c r="J67" s="44">
        <v>307.4840213117775</v>
      </c>
      <c r="K67" s="44">
        <v>270.05790962598445</v>
      </c>
      <c r="L67" s="44">
        <v>288.08725846369737</v>
      </c>
      <c r="M67" s="44">
        <v>290.83868739868586</v>
      </c>
      <c r="N67" s="44">
        <v>242.90193400287589</v>
      </c>
      <c r="O67" s="44">
        <v>251.67049572721581</v>
      </c>
      <c r="P67" s="44">
        <v>257.59203704174109</v>
      </c>
      <c r="Q67" s="44">
        <v>220.77805711347514</v>
      </c>
      <c r="R67" s="44">
        <v>300.94932708195398</v>
      </c>
      <c r="S67" s="44">
        <v>523.56594729819665</v>
      </c>
      <c r="T67" s="44">
        <v>461.00996504203226</v>
      </c>
      <c r="U67" s="44">
        <v>483.58203036415603</v>
      </c>
      <c r="V67" s="44">
        <v>491.91761617669368</v>
      </c>
      <c r="W67" s="44">
        <v>384.94183942391334</v>
      </c>
      <c r="X67" s="44">
        <v>256.84182926830516</v>
      </c>
    </row>
    <row r="68" spans="1:24" ht="15" x14ac:dyDescent="0.2">
      <c r="A68" s="113"/>
      <c r="B68" s="113"/>
      <c r="C68" s="50" t="s">
        <v>25</v>
      </c>
      <c r="D68" s="50"/>
      <c r="E68" s="50"/>
      <c r="F68" s="44" t="s">
        <v>162</v>
      </c>
      <c r="G68" s="44" t="s">
        <v>162</v>
      </c>
      <c r="H68" s="44" t="s">
        <v>162</v>
      </c>
      <c r="I68" s="44" t="s">
        <v>162</v>
      </c>
      <c r="J68" s="44">
        <v>8.5174747668872985</v>
      </c>
      <c r="K68" s="44">
        <v>10.91424177946057</v>
      </c>
      <c r="L68" s="44">
        <v>15.049862831755796</v>
      </c>
      <c r="M68" s="44">
        <v>26.542061851675626</v>
      </c>
      <c r="N68" s="44">
        <v>31.346011361170113</v>
      </c>
      <c r="O68" s="44">
        <v>31.120679321842658</v>
      </c>
      <c r="P68" s="44">
        <v>34.752110710242889</v>
      </c>
      <c r="Q68" s="44">
        <v>43.906256149286065</v>
      </c>
      <c r="R68" s="44">
        <v>59.711212097458358</v>
      </c>
      <c r="S68" s="44">
        <v>54.867951484783603</v>
      </c>
      <c r="T68" s="44">
        <v>55.937483934839555</v>
      </c>
      <c r="U68" s="44">
        <v>58.590355737119353</v>
      </c>
      <c r="V68" s="44">
        <v>61.972076404826275</v>
      </c>
      <c r="W68" s="44">
        <v>59.028989289873046</v>
      </c>
      <c r="X68" s="44">
        <v>57.118871973473986</v>
      </c>
    </row>
    <row r="69" spans="1:24" ht="15" x14ac:dyDescent="0.2">
      <c r="A69" s="113"/>
      <c r="B69" s="113"/>
      <c r="C69" s="50" t="s">
        <v>107</v>
      </c>
      <c r="D69" s="50"/>
      <c r="E69" s="50"/>
      <c r="F69" s="50" t="s">
        <v>162</v>
      </c>
      <c r="G69" s="50" t="s">
        <v>162</v>
      </c>
      <c r="H69" s="50" t="s">
        <v>162</v>
      </c>
      <c r="I69" s="50" t="s">
        <v>162</v>
      </c>
      <c r="J69" s="44" t="s">
        <v>162</v>
      </c>
      <c r="K69" s="44" t="s">
        <v>162</v>
      </c>
      <c r="L69" s="44" t="s">
        <v>162</v>
      </c>
      <c r="M69" s="44" t="s">
        <v>162</v>
      </c>
      <c r="N69" s="44">
        <v>80.423113230195625</v>
      </c>
      <c r="O69" s="44">
        <v>82.754472237444432</v>
      </c>
      <c r="P69" s="44">
        <v>85.516704610771114</v>
      </c>
      <c r="Q69" s="44">
        <v>87.075234063791967</v>
      </c>
      <c r="R69" s="44">
        <v>88.063581114545201</v>
      </c>
      <c r="S69" s="44">
        <v>89.456014737932264</v>
      </c>
      <c r="T69" s="44">
        <v>91.799358909066186</v>
      </c>
      <c r="U69" s="44">
        <v>91.557997265597109</v>
      </c>
      <c r="V69" s="44">
        <v>91.439468761989133</v>
      </c>
      <c r="W69" s="44">
        <v>90.31078150141802</v>
      </c>
      <c r="X69" s="44">
        <v>89.944888970672153</v>
      </c>
    </row>
    <row r="70" spans="1:24" ht="15" x14ac:dyDescent="0.2">
      <c r="A70" s="113"/>
      <c r="B70" s="113"/>
      <c r="C70" s="50" t="s">
        <v>27</v>
      </c>
      <c r="D70" s="50"/>
      <c r="E70" s="50"/>
      <c r="F70" s="50" t="s">
        <v>162</v>
      </c>
      <c r="G70" s="50" t="s">
        <v>162</v>
      </c>
      <c r="H70" s="50" t="s">
        <v>162</v>
      </c>
      <c r="I70" s="50" t="s">
        <v>162</v>
      </c>
      <c r="J70" s="44" t="s">
        <v>162</v>
      </c>
      <c r="K70" s="44" t="s">
        <v>162</v>
      </c>
      <c r="L70" s="44" t="s">
        <v>162</v>
      </c>
      <c r="M70" s="44">
        <v>285.75902795154076</v>
      </c>
      <c r="N70" s="44">
        <v>722.57511843665861</v>
      </c>
      <c r="O70" s="44">
        <v>766.81090051905585</v>
      </c>
      <c r="P70" s="44">
        <v>805.34361548117602</v>
      </c>
      <c r="Q70" s="44">
        <v>848.08434985538986</v>
      </c>
      <c r="R70" s="44">
        <v>872.15468327944643</v>
      </c>
      <c r="S70" s="44">
        <v>908.5043898679354</v>
      </c>
      <c r="T70" s="44">
        <v>907.200911978725</v>
      </c>
      <c r="U70" s="44">
        <v>880.51690340572429</v>
      </c>
      <c r="V70" s="44">
        <v>812.753531229906</v>
      </c>
      <c r="W70" s="44">
        <v>749.97990838460657</v>
      </c>
      <c r="X70" s="44">
        <v>692.37634949608366</v>
      </c>
    </row>
    <row r="71" spans="1:24" ht="30" customHeight="1" x14ac:dyDescent="0.2">
      <c r="A71" s="113"/>
      <c r="B71" s="113"/>
      <c r="C71" s="50" t="s">
        <v>123</v>
      </c>
      <c r="D71" s="50"/>
      <c r="E71" s="50"/>
      <c r="F71" s="50" t="s">
        <v>162</v>
      </c>
      <c r="G71" s="50" t="s">
        <v>162</v>
      </c>
      <c r="H71" s="50" t="s">
        <v>162</v>
      </c>
      <c r="I71" s="50" t="s">
        <v>162</v>
      </c>
      <c r="J71" s="44" t="s">
        <v>162</v>
      </c>
      <c r="K71" s="44" t="s">
        <v>162</v>
      </c>
      <c r="L71" s="44" t="s">
        <v>162</v>
      </c>
      <c r="M71" s="44" t="s">
        <v>162</v>
      </c>
      <c r="N71" s="44" t="s">
        <v>162</v>
      </c>
      <c r="O71" s="44" t="s">
        <v>162</v>
      </c>
      <c r="P71" s="44" t="s">
        <v>162</v>
      </c>
      <c r="Q71" s="44" t="s">
        <v>162</v>
      </c>
      <c r="R71" s="44" t="s">
        <v>162</v>
      </c>
      <c r="S71" s="44" t="s">
        <v>162</v>
      </c>
      <c r="T71" s="44" t="s">
        <v>162</v>
      </c>
      <c r="U71" s="44" t="s">
        <v>162</v>
      </c>
      <c r="V71" s="44" t="s">
        <v>162</v>
      </c>
      <c r="W71" s="44">
        <v>13.867547144466302</v>
      </c>
      <c r="X71" s="44">
        <v>119.51223087075022</v>
      </c>
    </row>
    <row r="72" spans="1:24" ht="15" x14ac:dyDescent="0.2">
      <c r="A72" s="113"/>
      <c r="B72" s="112"/>
      <c r="C72" s="50" t="s">
        <v>28</v>
      </c>
      <c r="D72" s="50"/>
      <c r="E72" s="50"/>
      <c r="F72" s="44">
        <v>149.29609253728651</v>
      </c>
      <c r="G72" s="44">
        <v>161.3099179556358</v>
      </c>
      <c r="H72" s="44">
        <v>158.36366518646338</v>
      </c>
      <c r="I72" s="44">
        <v>161.71588125898231</v>
      </c>
      <c r="J72" s="44">
        <v>159.33248830425018</v>
      </c>
      <c r="K72" s="44">
        <v>161.0177646771842</v>
      </c>
      <c r="L72" s="44">
        <v>143.98934304680583</v>
      </c>
      <c r="M72" s="44">
        <v>137.95428315940225</v>
      </c>
      <c r="N72" s="44">
        <v>131.77299575387352</v>
      </c>
      <c r="O72" s="44">
        <v>126.07129862342839</v>
      </c>
      <c r="P72" s="44">
        <v>123.32117062896515</v>
      </c>
      <c r="Q72" s="44">
        <v>118.94643071590031</v>
      </c>
      <c r="R72" s="44">
        <v>114.81832149761765</v>
      </c>
      <c r="S72" s="44">
        <v>114.61939070243471</v>
      </c>
      <c r="T72" s="44">
        <v>109.80671653624798</v>
      </c>
      <c r="U72" s="44">
        <v>106.95621254683007</v>
      </c>
      <c r="V72" s="44">
        <v>106.00538787431631</v>
      </c>
      <c r="W72" s="44">
        <v>100.25327924183546</v>
      </c>
      <c r="X72" s="44">
        <v>80.10672658322342</v>
      </c>
    </row>
    <row r="73" spans="1:24" ht="15" x14ac:dyDescent="0.2">
      <c r="A73" s="113"/>
      <c r="B73" s="113"/>
      <c r="C73" s="115" t="s">
        <v>12</v>
      </c>
      <c r="D73" s="115"/>
      <c r="E73" s="115"/>
      <c r="F73" s="50" t="s">
        <v>162</v>
      </c>
      <c r="G73" s="50" t="s">
        <v>162</v>
      </c>
      <c r="H73" s="50" t="s">
        <v>162</v>
      </c>
      <c r="I73" s="50" t="s">
        <v>162</v>
      </c>
      <c r="J73" s="44">
        <v>133.89398295774743</v>
      </c>
      <c r="K73" s="44">
        <v>135.76932162627321</v>
      </c>
      <c r="L73" s="44">
        <v>119.79915159114924</v>
      </c>
      <c r="M73" s="44">
        <v>113.40237766253833</v>
      </c>
      <c r="N73" s="44">
        <v>114.45012525755119</v>
      </c>
      <c r="O73" s="44">
        <v>108.50236981784673</v>
      </c>
      <c r="P73" s="44">
        <v>105.19578626545878</v>
      </c>
      <c r="Q73" s="44">
        <v>92.913823723334517</v>
      </c>
      <c r="R73" s="44">
        <v>92.685264697321045</v>
      </c>
      <c r="S73" s="44">
        <v>91.842271376662865</v>
      </c>
      <c r="T73" s="44">
        <v>88.765412143748648</v>
      </c>
      <c r="U73" s="44">
        <v>86.27249867610459</v>
      </c>
      <c r="V73" s="44">
        <v>86.841864816639543</v>
      </c>
      <c r="W73" s="44">
        <v>81.340287701818212</v>
      </c>
      <c r="X73" s="44">
        <v>64.241046074336808</v>
      </c>
    </row>
    <row r="74" spans="1:24" ht="15" x14ac:dyDescent="0.2">
      <c r="A74" s="113"/>
      <c r="B74" s="113"/>
      <c r="C74" s="115" t="s">
        <v>13</v>
      </c>
      <c r="D74" s="115"/>
      <c r="E74" s="115"/>
      <c r="F74" s="50" t="s">
        <v>162</v>
      </c>
      <c r="G74" s="50" t="s">
        <v>162</v>
      </c>
      <c r="H74" s="50" t="s">
        <v>162</v>
      </c>
      <c r="I74" s="50" t="s">
        <v>162</v>
      </c>
      <c r="J74" s="44">
        <v>25.438505346502804</v>
      </c>
      <c r="K74" s="44">
        <v>25.248443050910961</v>
      </c>
      <c r="L74" s="44">
        <v>24.190191455656574</v>
      </c>
      <c r="M74" s="44">
        <v>24.551905496863945</v>
      </c>
      <c r="N74" s="44">
        <v>17.322870496322338</v>
      </c>
      <c r="O74" s="44">
        <v>17.568928805581667</v>
      </c>
      <c r="P74" s="44">
        <v>18.12538436350636</v>
      </c>
      <c r="Q74" s="44">
        <v>26.032606992565778</v>
      </c>
      <c r="R74" s="44">
        <v>22.133056800296597</v>
      </c>
      <c r="S74" s="44">
        <v>22.777119325771853</v>
      </c>
      <c r="T74" s="44">
        <v>21.041304392499292</v>
      </c>
      <c r="U74" s="44">
        <v>20.683713870725512</v>
      </c>
      <c r="V74" s="44">
        <v>19.163523057676766</v>
      </c>
      <c r="W74" s="44">
        <v>18.912991540017259</v>
      </c>
      <c r="X74" s="44">
        <v>15.865680508886609</v>
      </c>
    </row>
    <row r="75" spans="1:24" ht="15" x14ac:dyDescent="0.2">
      <c r="A75" s="112"/>
      <c r="B75" s="112"/>
      <c r="C75" s="117" t="s">
        <v>29</v>
      </c>
      <c r="D75" s="117"/>
      <c r="E75" s="44"/>
      <c r="F75" s="44" t="s">
        <v>162</v>
      </c>
      <c r="G75" s="44" t="s">
        <v>162</v>
      </c>
      <c r="H75" s="44" t="s">
        <v>162</v>
      </c>
      <c r="I75" s="44">
        <v>7464.4744243416771</v>
      </c>
      <c r="J75" s="44">
        <v>7476.3809100125682</v>
      </c>
      <c r="K75" s="44">
        <v>7958.6907983798919</v>
      </c>
      <c r="L75" s="44">
        <v>8274.0850517510989</v>
      </c>
      <c r="M75" s="44">
        <v>8503.8861382314917</v>
      </c>
      <c r="N75" s="44">
        <v>8666.7474111703796</v>
      </c>
      <c r="O75" s="44">
        <v>8900.1387491124424</v>
      </c>
      <c r="P75" s="44">
        <v>9060.6201346202488</v>
      </c>
      <c r="Q75" s="44">
        <v>9481.9894249139761</v>
      </c>
      <c r="R75" s="44">
        <v>9914.3860416076386</v>
      </c>
      <c r="S75" s="44">
        <v>10523.553294701125</v>
      </c>
      <c r="T75" s="44">
        <v>10694.631900180602</v>
      </c>
      <c r="U75" s="44">
        <v>11193.218737264071</v>
      </c>
      <c r="V75" s="44">
        <v>11893.18700407036</v>
      </c>
      <c r="W75" s="44">
        <v>12178.544943464993</v>
      </c>
      <c r="X75" s="44">
        <v>12516.858427995721</v>
      </c>
    </row>
    <row r="76" spans="1:24" ht="29.25" customHeight="1" x14ac:dyDescent="0.2">
      <c r="A76" s="112"/>
      <c r="B76" s="112"/>
      <c r="C76" s="117" t="s">
        <v>30</v>
      </c>
      <c r="D76" s="117"/>
      <c r="E76" s="117"/>
      <c r="F76" s="51" t="s">
        <v>162</v>
      </c>
      <c r="G76" s="51" t="s">
        <v>162</v>
      </c>
      <c r="H76" s="51" t="s">
        <v>162</v>
      </c>
      <c r="I76" s="51" t="s">
        <v>162</v>
      </c>
      <c r="J76" s="44" t="s">
        <v>162</v>
      </c>
      <c r="K76" s="44" t="s">
        <v>162</v>
      </c>
      <c r="L76" s="44" t="s">
        <v>162</v>
      </c>
      <c r="M76" s="44" t="s">
        <v>162</v>
      </c>
      <c r="N76" s="44">
        <v>232.55419662125388</v>
      </c>
      <c r="O76" s="44">
        <v>212.13539257757057</v>
      </c>
      <c r="P76" s="44">
        <v>236.52735098209772</v>
      </c>
      <c r="Q76" s="44">
        <v>274.01554635225364</v>
      </c>
      <c r="R76" s="44">
        <v>320.9465596310921</v>
      </c>
      <c r="S76" s="44">
        <v>339.95251924417573</v>
      </c>
      <c r="T76" s="44">
        <v>355.20731915222206</v>
      </c>
      <c r="U76" s="44">
        <v>347.10723210348948</v>
      </c>
      <c r="V76" s="44">
        <v>348.24653357745927</v>
      </c>
      <c r="W76" s="44">
        <v>338.1677099266746</v>
      </c>
      <c r="X76" s="44">
        <v>336.7014942758891</v>
      </c>
    </row>
    <row r="77" spans="1:24" ht="15" x14ac:dyDescent="0.2">
      <c r="A77" s="112"/>
      <c r="B77" s="112"/>
      <c r="C77" s="117" t="s">
        <v>126</v>
      </c>
      <c r="D77" s="117"/>
      <c r="E77" s="117"/>
      <c r="F77" s="51" t="s">
        <v>162</v>
      </c>
      <c r="G77" s="51" t="s">
        <v>162</v>
      </c>
      <c r="H77" s="51" t="s">
        <v>162</v>
      </c>
      <c r="I77" s="51" t="s">
        <v>162</v>
      </c>
      <c r="J77" s="44" t="s">
        <v>162</v>
      </c>
      <c r="K77" s="44" t="s">
        <v>162</v>
      </c>
      <c r="L77" s="44" t="s">
        <v>162</v>
      </c>
      <c r="M77" s="44" t="s">
        <v>162</v>
      </c>
      <c r="N77" s="44" t="s">
        <v>162</v>
      </c>
      <c r="O77" s="44" t="s">
        <v>162</v>
      </c>
      <c r="P77" s="44" t="s">
        <v>162</v>
      </c>
      <c r="Q77" s="44" t="s">
        <v>162</v>
      </c>
      <c r="R77" s="44" t="s">
        <v>162</v>
      </c>
      <c r="S77" s="44" t="s">
        <v>162</v>
      </c>
      <c r="T77" s="44" t="s">
        <v>162</v>
      </c>
      <c r="U77" s="44" t="s">
        <v>162</v>
      </c>
      <c r="V77" s="44" t="s">
        <v>162</v>
      </c>
      <c r="W77" s="44">
        <v>9.8569768162661171E-3</v>
      </c>
      <c r="X77" s="44">
        <v>5.3132543372105177E-2</v>
      </c>
    </row>
    <row r="78" spans="1:24" ht="15" x14ac:dyDescent="0.2">
      <c r="A78" s="116"/>
      <c r="B78" s="116"/>
      <c r="C78" s="117" t="s">
        <v>31</v>
      </c>
      <c r="D78" s="117"/>
      <c r="E78" s="117"/>
      <c r="F78" s="50" t="s">
        <v>162</v>
      </c>
      <c r="G78" s="50" t="s">
        <v>162</v>
      </c>
      <c r="H78" s="50" t="s">
        <v>162</v>
      </c>
      <c r="I78" s="50" t="s">
        <v>162</v>
      </c>
      <c r="J78" s="44">
        <v>340.29139841591757</v>
      </c>
      <c r="K78" s="44">
        <v>322.48280740415424</v>
      </c>
      <c r="L78" s="44">
        <v>319.33911752513046</v>
      </c>
      <c r="M78" s="44">
        <v>355.02578803545242</v>
      </c>
      <c r="N78" s="44">
        <v>449.11022844638842</v>
      </c>
      <c r="O78" s="44">
        <v>559.38559351841627</v>
      </c>
      <c r="P78" s="44">
        <v>345.34954858173467</v>
      </c>
      <c r="Q78" s="44">
        <v>345.85998344547215</v>
      </c>
      <c r="R78" s="44">
        <v>442.40199900081183</v>
      </c>
      <c r="S78" s="44">
        <v>436.86089331670701</v>
      </c>
      <c r="T78" s="44">
        <v>433.87080932361266</v>
      </c>
      <c r="U78" s="44">
        <v>329.07947196332083</v>
      </c>
      <c r="V78" s="44">
        <v>322.51137090329001</v>
      </c>
      <c r="W78" s="44">
        <v>316.07025244169307</v>
      </c>
      <c r="X78" s="44">
        <v>308.30088188591662</v>
      </c>
    </row>
    <row r="79" spans="1:24" ht="36.75" customHeight="1" thickBot="1" x14ac:dyDescent="0.25">
      <c r="A79" s="126"/>
      <c r="B79" s="126"/>
      <c r="C79" s="127" t="s">
        <v>101</v>
      </c>
      <c r="D79" s="127"/>
      <c r="E79" s="127"/>
      <c r="F79" s="128">
        <v>6599.109516479899</v>
      </c>
      <c r="G79" s="128">
        <v>6285.0259784107429</v>
      </c>
      <c r="H79" s="128">
        <v>6095.6791278259334</v>
      </c>
      <c r="I79" s="128">
        <v>13697.317222308391</v>
      </c>
      <c r="J79" s="128">
        <v>14116.048603204503</v>
      </c>
      <c r="K79" s="128">
        <v>14859.26131901398</v>
      </c>
      <c r="L79" s="128">
        <v>15255.903792107621</v>
      </c>
      <c r="M79" s="128">
        <v>15738.722470707487</v>
      </c>
      <c r="N79" s="128">
        <v>16490.396638858834</v>
      </c>
      <c r="O79" s="128">
        <v>16899.259759773286</v>
      </c>
      <c r="P79" s="128">
        <v>17003.965784308377</v>
      </c>
      <c r="Q79" s="128">
        <v>17634.544202018078</v>
      </c>
      <c r="R79" s="128">
        <v>18563.047402249817</v>
      </c>
      <c r="S79" s="128">
        <v>20087.869524226629</v>
      </c>
      <c r="T79" s="128">
        <v>20391.03643883298</v>
      </c>
      <c r="U79" s="128">
        <v>20930.698114887091</v>
      </c>
      <c r="V79" s="128">
        <v>21749.584080027191</v>
      </c>
      <c r="W79" s="128">
        <v>21199.395008001906</v>
      </c>
      <c r="X79" s="128">
        <v>21498.346643808767</v>
      </c>
    </row>
  </sheetData>
  <pageMargins left="0.75" right="0.75" top="1" bottom="1" header="0.5" footer="0.5"/>
  <pageSetup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zoomScale="70" zoomScaleNormal="70" workbookViewId="0">
      <pane xSplit="5" ySplit="2" topLeftCell="F17"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2" width="8.88671875" style="109"/>
    <col min="3" max="3" width="43.88671875" style="109" customWidth="1"/>
    <col min="4" max="4" width="9.109375" style="109" customWidth="1"/>
    <col min="5" max="5" width="0.109375" style="109" customWidth="1"/>
    <col min="6" max="24" width="9.109375" style="109" customWidth="1"/>
    <col min="25" max="16384" width="8.88671875" style="109"/>
  </cols>
  <sheetData>
    <row r="1" spans="1:24" ht="13.5" thickBot="1" x14ac:dyDescent="0.25">
      <c r="A1" s="76"/>
      <c r="B1" s="76"/>
      <c r="C1" s="108"/>
      <c r="D1" s="108"/>
      <c r="E1" s="108"/>
      <c r="F1" s="108"/>
      <c r="G1" s="108"/>
      <c r="H1" s="108"/>
      <c r="I1" s="108"/>
      <c r="J1" s="108"/>
      <c r="K1" s="108"/>
      <c r="L1" s="108"/>
      <c r="M1" s="108"/>
      <c r="N1" s="108"/>
      <c r="O1" s="108"/>
      <c r="P1" s="108"/>
      <c r="Q1" s="108"/>
      <c r="R1" s="108"/>
      <c r="S1" s="108"/>
      <c r="T1" s="108"/>
      <c r="U1" s="108"/>
      <c r="V1" s="108"/>
      <c r="W1" s="108"/>
      <c r="X1" s="108"/>
    </row>
    <row r="2" spans="1:24" ht="38.25" customHeight="1" thickTop="1" x14ac:dyDescent="0.2">
      <c r="A2" s="110" t="s">
        <v>187</v>
      </c>
      <c r="B2" s="110"/>
      <c r="C2" s="110"/>
      <c r="D2" s="110"/>
      <c r="E2" s="110"/>
      <c r="F2" s="111" t="s">
        <v>66</v>
      </c>
      <c r="G2" s="111" t="s">
        <v>67</v>
      </c>
      <c r="H2" s="111" t="s">
        <v>68</v>
      </c>
      <c r="I2" s="111" t="s">
        <v>69</v>
      </c>
      <c r="J2" s="111" t="s">
        <v>70</v>
      </c>
      <c r="K2" s="111" t="s">
        <v>53</v>
      </c>
      <c r="L2" s="111" t="s">
        <v>54</v>
      </c>
      <c r="M2" s="111" t="s">
        <v>55</v>
      </c>
      <c r="N2" s="111" t="s">
        <v>57</v>
      </c>
      <c r="O2" s="111" t="s">
        <v>58</v>
      </c>
      <c r="P2" s="111" t="s">
        <v>59</v>
      </c>
      <c r="Q2" s="111" t="s">
        <v>60</v>
      </c>
      <c r="R2" s="111" t="s">
        <v>61</v>
      </c>
      <c r="S2" s="111" t="s">
        <v>62</v>
      </c>
      <c r="T2" s="111" t="s">
        <v>63</v>
      </c>
      <c r="U2" s="111" t="s">
        <v>64</v>
      </c>
      <c r="V2" s="111" t="s">
        <v>65</v>
      </c>
      <c r="W2" s="111" t="s">
        <v>0</v>
      </c>
      <c r="X2" s="111" t="s">
        <v>56</v>
      </c>
    </row>
    <row r="3" spans="1:24" ht="15" customHeight="1" x14ac:dyDescent="0.2">
      <c r="A3" s="112"/>
      <c r="B3" s="112"/>
      <c r="C3" s="51" t="s">
        <v>6</v>
      </c>
      <c r="D3" s="51"/>
      <c r="E3" s="51"/>
      <c r="F3" s="44">
        <f>AA!F$21</f>
        <v>209.33927754530418</v>
      </c>
      <c r="G3" s="44">
        <f>AA!G$21</f>
        <v>231.66828298008343</v>
      </c>
      <c r="H3" s="44">
        <f>AA!H$21</f>
        <v>248.46505814627946</v>
      </c>
      <c r="I3" s="44">
        <f>AA!I$21</f>
        <v>263.90117746311091</v>
      </c>
      <c r="J3" s="44">
        <v>276.02801204657789</v>
      </c>
      <c r="K3" s="44">
        <v>290.95072436240963</v>
      </c>
      <c r="L3" s="44">
        <v>305.57786702829435</v>
      </c>
      <c r="M3" s="44">
        <v>326.68870162307081</v>
      </c>
      <c r="N3" s="44">
        <v>350.01273776422863</v>
      </c>
      <c r="O3" s="44">
        <v>375.48688450900534</v>
      </c>
      <c r="P3" s="44">
        <v>399.88502310068964</v>
      </c>
      <c r="Q3" s="44">
        <v>428.95822116337166</v>
      </c>
      <c r="R3" s="44">
        <v>459.29869000206367</v>
      </c>
      <c r="S3" s="44">
        <v>500.06769548424751</v>
      </c>
      <c r="T3" s="44">
        <v>512.03208658174458</v>
      </c>
      <c r="U3" s="44">
        <v>522.46843253584029</v>
      </c>
      <c r="V3" s="44">
        <v>532.54166484173561</v>
      </c>
      <c r="W3" s="44">
        <v>515.15381006420864</v>
      </c>
      <c r="X3" s="44">
        <v>518.64007633622737</v>
      </c>
    </row>
    <row r="4" spans="1:24" ht="15" customHeight="1" x14ac:dyDescent="0.2">
      <c r="A4" s="112"/>
      <c r="B4" s="112"/>
      <c r="C4" s="51" t="s">
        <v>115</v>
      </c>
      <c r="D4" s="51"/>
      <c r="E4" s="51"/>
      <c r="F4" s="44">
        <f>BBWB!F$21</f>
        <v>0</v>
      </c>
      <c r="G4" s="44">
        <f>BBWB!G$21</f>
        <v>0</v>
      </c>
      <c r="H4" s="44">
        <f>BBWB!H$21</f>
        <v>0</v>
      </c>
      <c r="I4" s="44">
        <f>BBWB!I$21</f>
        <v>72.454285767920794</v>
      </c>
      <c r="J4" s="44">
        <v>71.017460966129761</v>
      </c>
      <c r="K4" s="44">
        <v>81.927856943020473</v>
      </c>
      <c r="L4" s="44">
        <v>84.648129125841081</v>
      </c>
      <c r="M4" s="44">
        <v>78.626324656970823</v>
      </c>
      <c r="N4" s="44">
        <v>72.006592765522825</v>
      </c>
      <c r="O4" s="44">
        <v>68.405442237420615</v>
      </c>
      <c r="P4" s="44">
        <v>62.334101057273664</v>
      </c>
      <c r="Q4" s="44">
        <v>57.474827087135679</v>
      </c>
      <c r="R4" s="44">
        <v>52.492764150109707</v>
      </c>
      <c r="S4" s="44">
        <v>50.711465467176879</v>
      </c>
      <c r="T4" s="44">
        <v>48.169763624316417</v>
      </c>
      <c r="U4" s="44">
        <v>46.874947873704969</v>
      </c>
      <c r="V4" s="44">
        <v>47.294695253804058</v>
      </c>
      <c r="W4" s="44">
        <v>46.971575049166248</v>
      </c>
      <c r="X4" s="44">
        <v>46.163813824970134</v>
      </c>
    </row>
    <row r="5" spans="1:24" ht="15" customHeight="1" x14ac:dyDescent="0.2">
      <c r="A5" s="113"/>
      <c r="B5" s="113"/>
      <c r="C5" s="50" t="s">
        <v>8</v>
      </c>
      <c r="D5" s="50"/>
      <c r="E5" s="50"/>
      <c r="F5" s="50"/>
      <c r="G5" s="50"/>
      <c r="H5" s="50"/>
      <c r="I5" s="50"/>
      <c r="J5" s="44"/>
      <c r="K5" s="44">
        <v>67.433408344535579</v>
      </c>
      <c r="L5" s="44">
        <v>71.879837640687754</v>
      </c>
      <c r="M5" s="44">
        <v>75.891297634266479</v>
      </c>
      <c r="N5" s="44">
        <v>79.096857693304258</v>
      </c>
      <c r="O5" s="44">
        <v>83.162142369103165</v>
      </c>
      <c r="P5" s="44">
        <v>85.594678955445985</v>
      </c>
      <c r="Q5" s="44">
        <v>92.32223616337194</v>
      </c>
      <c r="R5" s="44">
        <v>97.684148154581237</v>
      </c>
      <c r="S5" s="44">
        <v>106.72048265441668</v>
      </c>
      <c r="T5" s="44">
        <v>112.11804302141563</v>
      </c>
      <c r="U5" s="44">
        <v>124.50251059449496</v>
      </c>
      <c r="V5" s="44">
        <v>138.93830353000908</v>
      </c>
      <c r="W5" s="44">
        <v>150.10679159440349</v>
      </c>
      <c r="X5" s="44">
        <v>164.56089424616337</v>
      </c>
    </row>
    <row r="6" spans="1:24" ht="15" customHeight="1" x14ac:dyDescent="0.2">
      <c r="A6" s="113"/>
      <c r="B6" s="113"/>
      <c r="C6" s="50" t="s">
        <v>122</v>
      </c>
      <c r="D6" s="50"/>
      <c r="E6" s="50"/>
      <c r="F6" s="50"/>
      <c r="G6" s="50"/>
      <c r="H6" s="50"/>
      <c r="I6" s="50"/>
      <c r="J6" s="44"/>
      <c r="K6" s="44">
        <v>0</v>
      </c>
      <c r="L6" s="44">
        <v>0</v>
      </c>
      <c r="M6" s="44">
        <v>0</v>
      </c>
      <c r="N6" s="44">
        <v>0</v>
      </c>
      <c r="O6" s="44">
        <v>0</v>
      </c>
      <c r="P6" s="44">
        <v>0</v>
      </c>
      <c r="Q6" s="44">
        <v>0</v>
      </c>
      <c r="R6" s="44">
        <v>0</v>
      </c>
      <c r="S6" s="44">
        <v>13.804806957021707</v>
      </c>
      <c r="T6" s="44">
        <v>21.930464308428395</v>
      </c>
      <c r="U6" s="44">
        <v>8.0872008360912737</v>
      </c>
      <c r="V6" s="44">
        <v>5.1529704875962361</v>
      </c>
      <c r="W6" s="44">
        <v>0</v>
      </c>
      <c r="X6" s="44">
        <v>0</v>
      </c>
    </row>
    <row r="7" spans="1:24" ht="15" customHeight="1" x14ac:dyDescent="0.2">
      <c r="A7" s="112"/>
      <c r="B7" s="112"/>
      <c r="C7" s="51" t="s">
        <v>9</v>
      </c>
      <c r="D7" s="51"/>
      <c r="E7" s="51"/>
      <c r="F7" s="44">
        <f>CTB!F$21</f>
        <v>156.23532</v>
      </c>
      <c r="G7" s="44">
        <f>CTB!G$21</f>
        <v>157.56085300000001</v>
      </c>
      <c r="H7" s="44">
        <f>CTB!H$21</f>
        <v>163.465418</v>
      </c>
      <c r="I7" s="44">
        <f>CTB!I$21</f>
        <v>169.09840700000001</v>
      </c>
      <c r="J7" s="44">
        <v>172.70495500000001</v>
      </c>
      <c r="K7" s="44">
        <v>178.55605800000004</v>
      </c>
      <c r="L7" s="44">
        <v>192.93418899999998</v>
      </c>
      <c r="M7" s="44">
        <v>230.59255899999999</v>
      </c>
      <c r="N7" s="44">
        <v>260.32532400000002</v>
      </c>
      <c r="O7" s="44">
        <v>281.47026299999999</v>
      </c>
      <c r="P7" s="44">
        <v>297.84630999999996</v>
      </c>
      <c r="Q7" s="44">
        <v>307.14694999999995</v>
      </c>
      <c r="R7" s="44">
        <v>330.52934400000004</v>
      </c>
      <c r="S7" s="44">
        <v>372.97116599999998</v>
      </c>
      <c r="T7" s="44">
        <v>395.49499500000002</v>
      </c>
      <c r="U7" s="44">
        <v>396.18909499999995</v>
      </c>
      <c r="V7" s="44">
        <v>397.36288099999996</v>
      </c>
      <c r="W7" s="44">
        <v>0</v>
      </c>
      <c r="X7" s="44">
        <v>0</v>
      </c>
    </row>
    <row r="8" spans="1:24" ht="30" customHeight="1" x14ac:dyDescent="0.2">
      <c r="A8" s="112"/>
      <c r="B8" s="112"/>
      <c r="C8" s="51" t="s">
        <v>10</v>
      </c>
      <c r="D8" s="51"/>
      <c r="E8" s="51"/>
      <c r="F8" s="44">
        <f>DLA!F$21</f>
        <v>283.77679384697865</v>
      </c>
      <c r="G8" s="44">
        <f>DLA!G$21</f>
        <v>314.93159736140029</v>
      </c>
      <c r="H8" s="44">
        <f>DLA!H$21</f>
        <v>342.63217812172081</v>
      </c>
      <c r="I8" s="44">
        <f>DLA!I$21</f>
        <v>367.30849390723637</v>
      </c>
      <c r="J8" s="44">
        <v>389.07840596534544</v>
      </c>
      <c r="K8" s="44">
        <v>424.20171355611313</v>
      </c>
      <c r="L8" s="44">
        <v>465.27084616859207</v>
      </c>
      <c r="M8" s="44">
        <v>504.64826051487353</v>
      </c>
      <c r="N8" s="44">
        <v>545.47813306805801</v>
      </c>
      <c r="O8" s="44">
        <v>592.99943563297393</v>
      </c>
      <c r="P8" s="44">
        <v>638.31729317536724</v>
      </c>
      <c r="Q8" s="44">
        <v>697.3436212767549</v>
      </c>
      <c r="R8" s="44">
        <v>750.69439742398515</v>
      </c>
      <c r="S8" s="44">
        <v>826.76837771495195</v>
      </c>
      <c r="T8" s="44">
        <v>865.46748018997437</v>
      </c>
      <c r="U8" s="44">
        <v>929.75950423456879</v>
      </c>
      <c r="V8" s="44">
        <v>1004.6723374252672</v>
      </c>
      <c r="W8" s="44">
        <v>1036.9752111855207</v>
      </c>
      <c r="X8" s="44">
        <v>1048.3180072677865</v>
      </c>
    </row>
    <row r="9" spans="1:24" ht="15" customHeight="1" x14ac:dyDescent="0.2">
      <c r="A9" s="112"/>
      <c r="B9" s="112"/>
      <c r="C9" s="114" t="s">
        <v>11</v>
      </c>
      <c r="D9" s="114"/>
      <c r="E9" s="114"/>
      <c r="F9" s="51"/>
      <c r="G9" s="51"/>
      <c r="H9" s="51"/>
      <c r="I9" s="51"/>
      <c r="J9" s="44"/>
      <c r="K9" s="44"/>
      <c r="L9" s="44">
        <v>56.567446520329206</v>
      </c>
      <c r="M9" s="44">
        <v>58.051384195064792</v>
      </c>
      <c r="N9" s="44">
        <v>61.82201179383496</v>
      </c>
      <c r="O9" s="44">
        <v>68.463450660147629</v>
      </c>
      <c r="P9" s="44">
        <v>72.691720247505259</v>
      </c>
      <c r="Q9" s="44">
        <v>77.92496375325662</v>
      </c>
      <c r="R9" s="44">
        <v>83.835714968265009</v>
      </c>
      <c r="S9" s="44">
        <v>91.824042471464679</v>
      </c>
      <c r="T9" s="44">
        <v>94.588631024084194</v>
      </c>
      <c r="U9" s="44">
        <v>102.69412702636691</v>
      </c>
      <c r="V9" s="44">
        <v>109.70689724770739</v>
      </c>
      <c r="W9" s="44">
        <v>116.37358168707647</v>
      </c>
      <c r="X9" s="44">
        <v>136.59299359495671</v>
      </c>
    </row>
    <row r="10" spans="1:24" ht="15" customHeight="1" x14ac:dyDescent="0.2">
      <c r="A10" s="112"/>
      <c r="B10" s="112"/>
      <c r="C10" s="114" t="s">
        <v>12</v>
      </c>
      <c r="D10" s="114"/>
      <c r="E10" s="114"/>
      <c r="F10" s="51"/>
      <c r="G10" s="51"/>
      <c r="H10" s="51"/>
      <c r="I10" s="51"/>
      <c r="J10" s="44"/>
      <c r="K10" s="44"/>
      <c r="L10" s="44">
        <v>275.35880609304564</v>
      </c>
      <c r="M10" s="44">
        <v>298.73777522797297</v>
      </c>
      <c r="N10" s="44">
        <v>321.02231961681201</v>
      </c>
      <c r="O10" s="44">
        <v>345.52600208700278</v>
      </c>
      <c r="P10" s="44">
        <v>369.63496001271437</v>
      </c>
      <c r="Q10" s="44">
        <v>400.91618738391162</v>
      </c>
      <c r="R10" s="44">
        <v>428.09828345745359</v>
      </c>
      <c r="S10" s="44">
        <v>468.3418177967111</v>
      </c>
      <c r="T10" s="44">
        <v>486.94267051464527</v>
      </c>
      <c r="U10" s="44">
        <v>529.88402140494441</v>
      </c>
      <c r="V10" s="44">
        <v>576.93329484161688</v>
      </c>
      <c r="W10" s="44">
        <v>589.8953256890818</v>
      </c>
      <c r="X10" s="44">
        <v>561.70594846392032</v>
      </c>
    </row>
    <row r="11" spans="1:24" ht="15" customHeight="1" x14ac:dyDescent="0.2">
      <c r="A11" s="112"/>
      <c r="B11" s="112"/>
      <c r="C11" s="114" t="s">
        <v>13</v>
      </c>
      <c r="D11" s="114"/>
      <c r="E11" s="114"/>
      <c r="F11" s="51"/>
      <c r="G11" s="51"/>
      <c r="H11" s="51"/>
      <c r="I11" s="51"/>
      <c r="J11" s="44"/>
      <c r="K11" s="44"/>
      <c r="L11" s="44">
        <v>133.3445935552171</v>
      </c>
      <c r="M11" s="44">
        <v>147.85910109183578</v>
      </c>
      <c r="N11" s="44">
        <v>162.63380165741114</v>
      </c>
      <c r="O11" s="44">
        <v>179.00998288582366</v>
      </c>
      <c r="P11" s="44">
        <v>195.99061291514769</v>
      </c>
      <c r="Q11" s="44">
        <v>218.50247013958679</v>
      </c>
      <c r="R11" s="44">
        <v>238.7603989982666</v>
      </c>
      <c r="S11" s="44">
        <v>266.60251744677601</v>
      </c>
      <c r="T11" s="44">
        <v>283.93617865124497</v>
      </c>
      <c r="U11" s="44">
        <v>297.18135580325747</v>
      </c>
      <c r="V11" s="44">
        <v>318.0321453359428</v>
      </c>
      <c r="W11" s="44">
        <v>330.70630380936234</v>
      </c>
      <c r="X11" s="44">
        <v>350.01906520890952</v>
      </c>
    </row>
    <row r="12" spans="1:24" ht="15" customHeight="1" x14ac:dyDescent="0.2">
      <c r="A12" s="112"/>
      <c r="B12" s="112"/>
      <c r="C12" s="51" t="s">
        <v>14</v>
      </c>
      <c r="D12" s="114"/>
      <c r="E12" s="114"/>
      <c r="F12" s="51"/>
      <c r="G12" s="51"/>
      <c r="H12" s="51"/>
      <c r="I12" s="51"/>
      <c r="J12" s="44"/>
      <c r="K12" s="44"/>
      <c r="L12" s="44">
        <v>1.008945</v>
      </c>
      <c r="M12" s="44">
        <v>1.1861796499999999</v>
      </c>
      <c r="N12" s="44">
        <v>1.2789975899999999</v>
      </c>
      <c r="O12" s="44">
        <v>1.2936049999999999</v>
      </c>
      <c r="P12" s="44">
        <v>1.5599129999999999</v>
      </c>
      <c r="Q12" s="44">
        <v>1.5375809999999996</v>
      </c>
      <c r="R12" s="44">
        <v>1.850319</v>
      </c>
      <c r="S12" s="44">
        <v>1.6484820000000002</v>
      </c>
      <c r="T12" s="44">
        <v>1.6454279999999997</v>
      </c>
      <c r="U12" s="44">
        <v>1.7799039999999999</v>
      </c>
      <c r="V12" s="44">
        <v>3.5112310000000004</v>
      </c>
      <c r="W12" s="44">
        <v>7.6951799999999988</v>
      </c>
      <c r="X12" s="44">
        <v>8.3813359999999992</v>
      </c>
    </row>
    <row r="13" spans="1:24" ht="30" customHeight="1" x14ac:dyDescent="0.2">
      <c r="A13" s="112"/>
      <c r="B13" s="112"/>
      <c r="C13" s="51" t="s">
        <v>114</v>
      </c>
      <c r="D13" s="51"/>
      <c r="E13" s="51"/>
      <c r="F13" s="51"/>
      <c r="G13" s="51"/>
      <c r="H13" s="51"/>
      <c r="I13" s="51"/>
      <c r="J13" s="44">
        <v>0</v>
      </c>
      <c r="K13" s="44">
        <v>0</v>
      </c>
      <c r="L13" s="44">
        <v>0</v>
      </c>
      <c r="M13" s="44">
        <v>0</v>
      </c>
      <c r="N13" s="44">
        <v>0</v>
      </c>
      <c r="O13" s="44">
        <v>0</v>
      </c>
      <c r="P13" s="44">
        <v>0</v>
      </c>
      <c r="Q13" s="44">
        <v>0</v>
      </c>
      <c r="R13" s="44">
        <v>9.8635833592258439</v>
      </c>
      <c r="S13" s="44">
        <v>97.183522756654014</v>
      </c>
      <c r="T13" s="44">
        <v>167.59017293542914</v>
      </c>
      <c r="U13" s="44">
        <v>270.31471616185621</v>
      </c>
      <c r="V13" s="44">
        <v>498.20696814943864</v>
      </c>
      <c r="W13" s="44">
        <v>741.41577663628755</v>
      </c>
      <c r="X13" s="44">
        <v>921.86510065250559</v>
      </c>
    </row>
    <row r="14" spans="1:24" ht="15" customHeight="1" x14ac:dyDescent="0.2">
      <c r="A14" s="112"/>
      <c r="B14" s="112"/>
      <c r="C14" s="112" t="s">
        <v>16</v>
      </c>
      <c r="D14" s="112"/>
      <c r="E14" s="112"/>
      <c r="F14" s="44">
        <f>HB!F$21</f>
        <v>788.58516099999997</v>
      </c>
      <c r="G14" s="44">
        <f>HB!G$21</f>
        <v>765.877656</v>
      </c>
      <c r="H14" s="44">
        <f>HB!H$21</f>
        <v>757.22220100000004</v>
      </c>
      <c r="I14" s="44">
        <f>HB!I$21</f>
        <v>757.78247199999998</v>
      </c>
      <c r="J14" s="44">
        <v>754.284942</v>
      </c>
      <c r="K14" s="44">
        <v>776.976136</v>
      </c>
      <c r="L14" s="44">
        <v>851.03519599999993</v>
      </c>
      <c r="M14" s="44">
        <v>830.99465299999986</v>
      </c>
      <c r="N14" s="44">
        <v>880.75575800000001</v>
      </c>
      <c r="O14" s="44">
        <v>940.6925339999998</v>
      </c>
      <c r="P14" s="44">
        <v>1013.701966</v>
      </c>
      <c r="Q14" s="44">
        <v>1078.7120100000002</v>
      </c>
      <c r="R14" s="44">
        <v>1195.7198390000001</v>
      </c>
      <c r="S14" s="44">
        <v>1423.8055540000003</v>
      </c>
      <c r="T14" s="44">
        <v>1525.7309399999997</v>
      </c>
      <c r="U14" s="44">
        <v>1623.3984490000003</v>
      </c>
      <c r="V14" s="44">
        <v>1706.3088539999999</v>
      </c>
      <c r="W14" s="44">
        <v>1726.7148759999995</v>
      </c>
      <c r="X14" s="44">
        <v>1725.3685539999999</v>
      </c>
    </row>
    <row r="15" spans="1:24" ht="15" customHeight="1" x14ac:dyDescent="0.2">
      <c r="A15" s="112"/>
      <c r="B15" s="112"/>
      <c r="C15" s="114" t="s">
        <v>113</v>
      </c>
      <c r="D15" s="112"/>
      <c r="E15" s="112"/>
      <c r="F15" s="44"/>
      <c r="G15" s="44"/>
      <c r="H15" s="44"/>
      <c r="I15" s="44"/>
      <c r="J15" s="44"/>
      <c r="K15" s="44"/>
      <c r="L15" s="44"/>
      <c r="M15" s="44"/>
      <c r="N15" s="44"/>
      <c r="O15" s="44"/>
      <c r="P15" s="44"/>
      <c r="Q15" s="44"/>
      <c r="R15" s="44">
        <v>772.02017199999966</v>
      </c>
      <c r="S15" s="44">
        <v>978.40959300000009</v>
      </c>
      <c r="T15" s="44">
        <v>1065.4360710000001</v>
      </c>
      <c r="U15" s="44">
        <v>1139.073963</v>
      </c>
      <c r="V15" s="44">
        <v>1208.1453569999999</v>
      </c>
      <c r="W15" s="44">
        <v>1221.745512</v>
      </c>
      <c r="X15" s="44">
        <v>1219.132928</v>
      </c>
    </row>
    <row r="16" spans="1:24" ht="15" customHeight="1" x14ac:dyDescent="0.2">
      <c r="A16" s="112"/>
      <c r="B16" s="112"/>
      <c r="C16" s="114" t="s">
        <v>112</v>
      </c>
      <c r="D16" s="112"/>
      <c r="E16" s="112"/>
      <c r="F16" s="44"/>
      <c r="G16" s="44"/>
      <c r="H16" s="44"/>
      <c r="I16" s="44"/>
      <c r="J16" s="44"/>
      <c r="K16" s="44"/>
      <c r="L16" s="44"/>
      <c r="M16" s="44"/>
      <c r="N16" s="44"/>
      <c r="O16" s="44"/>
      <c r="P16" s="44"/>
      <c r="Q16" s="44"/>
      <c r="R16" s="44">
        <v>423.69966700000015</v>
      </c>
      <c r="S16" s="44">
        <v>445.395961</v>
      </c>
      <c r="T16" s="44">
        <v>460.29486900000001</v>
      </c>
      <c r="U16" s="44">
        <v>484.32448599999998</v>
      </c>
      <c r="V16" s="44">
        <v>498.163498</v>
      </c>
      <c r="W16" s="44">
        <v>504.96936399999998</v>
      </c>
      <c r="X16" s="44">
        <v>506.23562600000002</v>
      </c>
    </row>
    <row r="17" spans="1:24" ht="15" customHeight="1" x14ac:dyDescent="0.2">
      <c r="A17" s="112"/>
      <c r="B17" s="112"/>
      <c r="C17" s="112" t="s">
        <v>17</v>
      </c>
      <c r="D17" s="112"/>
      <c r="E17" s="112"/>
      <c r="F17" s="44">
        <f>IB!F$21</f>
        <v>431.44984660594531</v>
      </c>
      <c r="G17" s="44">
        <f>IB!G$21</f>
        <v>425.85075629501836</v>
      </c>
      <c r="H17" s="44">
        <f>IB!H$21</f>
        <v>423.87889112685446</v>
      </c>
      <c r="I17" s="44">
        <f>IB!I$21</f>
        <v>407.0641150381565</v>
      </c>
      <c r="J17" s="44">
        <v>418.59427849078685</v>
      </c>
      <c r="K17" s="44">
        <v>424.6105750106376</v>
      </c>
      <c r="L17" s="44">
        <v>436.7148381141086</v>
      </c>
      <c r="M17" s="44">
        <v>443.51372484931721</v>
      </c>
      <c r="N17" s="44">
        <v>447.82150648911914</v>
      </c>
      <c r="O17" s="44">
        <v>455.76229977374123</v>
      </c>
      <c r="P17" s="44">
        <v>463.36304558029275</v>
      </c>
      <c r="Q17" s="44">
        <v>481.43696683506562</v>
      </c>
      <c r="R17" s="44">
        <v>477.8109372202378</v>
      </c>
      <c r="S17" s="44">
        <v>451.18876906948924</v>
      </c>
      <c r="T17" s="44">
        <v>414.3911348694208</v>
      </c>
      <c r="U17" s="44">
        <v>367.45874808688319</v>
      </c>
      <c r="V17" s="44">
        <v>250.6404103245147</v>
      </c>
      <c r="W17" s="44">
        <v>115.48639414827117</v>
      </c>
      <c r="X17" s="44">
        <v>43.125924695408031</v>
      </c>
    </row>
    <row r="18" spans="1:24" ht="30" customHeight="1" x14ac:dyDescent="0.2">
      <c r="A18" s="113"/>
      <c r="B18" s="112"/>
      <c r="C18" s="50" t="s">
        <v>18</v>
      </c>
      <c r="D18" s="50"/>
      <c r="E18" s="50"/>
      <c r="F18" s="44">
        <f>IS!F$21</f>
        <v>1041.2054529040483</v>
      </c>
      <c r="G18" s="44">
        <f>IS!G$21</f>
        <v>868.62189110523673</v>
      </c>
      <c r="H18" s="44">
        <f>IS!H$21</f>
        <v>849.86420301520661</v>
      </c>
      <c r="I18" s="44">
        <f>IS!I$21</f>
        <v>870.3204624504267</v>
      </c>
      <c r="J18" s="44">
        <v>920.00349966892747</v>
      </c>
      <c r="K18" s="44">
        <v>977.86435795830585</v>
      </c>
      <c r="L18" s="44">
        <v>935.77320900290499</v>
      </c>
      <c r="M18" s="44">
        <v>823.32668807656523</v>
      </c>
      <c r="N18" s="44">
        <v>616.88055515706787</v>
      </c>
      <c r="O18" s="44">
        <v>565.6670590018648</v>
      </c>
      <c r="P18" s="44">
        <v>557.10654498731105</v>
      </c>
      <c r="Q18" s="44">
        <v>580.74298501333067</v>
      </c>
      <c r="R18" s="44">
        <v>566.56113186601283</v>
      </c>
      <c r="S18" s="44">
        <v>558.4977465476386</v>
      </c>
      <c r="T18" s="44">
        <v>531.12660168249135</v>
      </c>
      <c r="U18" s="44">
        <v>474.77388285224902</v>
      </c>
      <c r="V18" s="44">
        <v>364.70470393135656</v>
      </c>
      <c r="W18" s="44">
        <v>247.97074427637008</v>
      </c>
      <c r="X18" s="44">
        <v>200.12967916202589</v>
      </c>
    </row>
    <row r="19" spans="1:24" ht="15" customHeight="1" x14ac:dyDescent="0.2">
      <c r="A19" s="113"/>
      <c r="B19" s="113"/>
      <c r="C19" s="115" t="s">
        <v>52</v>
      </c>
      <c r="D19" s="115"/>
      <c r="E19" s="115"/>
      <c r="F19" s="44">
        <f>'IS MIG'!F$21</f>
        <v>333.98058848300059</v>
      </c>
      <c r="G19" s="44">
        <f>'IS MIG'!G$21</f>
        <v>318.54557132973588</v>
      </c>
      <c r="H19" s="44">
        <f>'IS MIG'!H$21</f>
        <v>300.32940986181023</v>
      </c>
      <c r="I19" s="44">
        <f>'IS MIG'!I$21</f>
        <v>306.61433635595591</v>
      </c>
      <c r="J19" s="44">
        <v>308.50231800594088</v>
      </c>
      <c r="K19" s="44">
        <v>335.67535225790294</v>
      </c>
      <c r="L19" s="44">
        <v>314.63316819094672</v>
      </c>
      <c r="M19" s="44">
        <v>172.87504809488155</v>
      </c>
      <c r="N19" s="44">
        <v>0</v>
      </c>
      <c r="O19" s="44">
        <v>0</v>
      </c>
      <c r="P19" s="44">
        <v>0</v>
      </c>
      <c r="Q19" s="44">
        <v>0</v>
      </c>
      <c r="R19" s="44">
        <v>0</v>
      </c>
      <c r="S19" s="44">
        <v>0</v>
      </c>
      <c r="T19" s="44">
        <v>0</v>
      </c>
      <c r="U19" s="44">
        <v>0</v>
      </c>
      <c r="V19" s="44">
        <v>0</v>
      </c>
      <c r="W19" s="44">
        <v>0</v>
      </c>
      <c r="X19" s="44">
        <v>0</v>
      </c>
    </row>
    <row r="20" spans="1:24" ht="15" customHeight="1" x14ac:dyDescent="0.2">
      <c r="A20" s="113"/>
      <c r="B20" s="113"/>
      <c r="C20" s="115" t="s">
        <v>111</v>
      </c>
      <c r="D20" s="115"/>
      <c r="E20" s="115"/>
      <c r="F20" s="50"/>
      <c r="G20" s="50"/>
      <c r="H20" s="50"/>
      <c r="I20" s="50"/>
      <c r="J20" s="44">
        <v>297.79501293459418</v>
      </c>
      <c r="K20" s="44">
        <v>318.70591538525878</v>
      </c>
      <c r="L20" s="44">
        <v>296.08310017783793</v>
      </c>
      <c r="M20" s="44">
        <v>312.86090529246928</v>
      </c>
      <c r="N20" s="44">
        <v>311.81739220887596</v>
      </c>
      <c r="O20" s="44">
        <v>296.32355783986884</v>
      </c>
      <c r="P20" s="44">
        <v>307.03962580338282</v>
      </c>
      <c r="Q20" s="44">
        <v>345.5167956256272</v>
      </c>
      <c r="R20" s="44">
        <v>352.08145642826361</v>
      </c>
      <c r="S20" s="44">
        <v>349.06552564660649</v>
      </c>
      <c r="T20" s="44">
        <v>329.3468334045873</v>
      </c>
      <c r="U20" s="44">
        <v>290.55971403052416</v>
      </c>
      <c r="V20" s="44">
        <v>182.86155403638924</v>
      </c>
      <c r="W20" s="44">
        <v>77.283131000915418</v>
      </c>
      <c r="X20" s="44">
        <v>34.741682443800954</v>
      </c>
    </row>
    <row r="21" spans="1:24" ht="15" customHeight="1" x14ac:dyDescent="0.2">
      <c r="A21" s="113"/>
      <c r="B21" s="113"/>
      <c r="C21" s="115" t="s">
        <v>110</v>
      </c>
      <c r="D21" s="115"/>
      <c r="E21" s="115"/>
      <c r="F21" s="50"/>
      <c r="G21" s="50"/>
      <c r="H21" s="50"/>
      <c r="I21" s="50"/>
      <c r="J21" s="44">
        <v>282.21073780804022</v>
      </c>
      <c r="K21" s="44">
        <v>288.57796300591633</v>
      </c>
      <c r="L21" s="44">
        <v>291.55980508809967</v>
      </c>
      <c r="M21" s="44">
        <v>302.62901206423817</v>
      </c>
      <c r="N21" s="44">
        <v>271.69435231134764</v>
      </c>
      <c r="O21" s="44">
        <v>231.6324762922942</v>
      </c>
      <c r="P21" s="44">
        <v>212.47462926318997</v>
      </c>
      <c r="Q21" s="44">
        <v>200.70482595344512</v>
      </c>
      <c r="R21" s="44">
        <v>182.43633641442287</v>
      </c>
      <c r="S21" s="44">
        <v>175.31384550353661</v>
      </c>
      <c r="T21" s="44">
        <v>163.04385011134315</v>
      </c>
      <c r="U21" s="44">
        <v>144.09366032726257</v>
      </c>
      <c r="V21" s="44">
        <v>135.12709778182307</v>
      </c>
      <c r="W21" s="44">
        <v>122.34686401511971</v>
      </c>
      <c r="X21" s="44">
        <v>118.76043278531203</v>
      </c>
    </row>
    <row r="22" spans="1:24" ht="15" customHeight="1" x14ac:dyDescent="0.2">
      <c r="A22" s="113"/>
      <c r="B22" s="113"/>
      <c r="C22" s="115" t="s">
        <v>109</v>
      </c>
      <c r="D22" s="115"/>
      <c r="E22" s="115"/>
      <c r="F22" s="50"/>
      <c r="G22" s="50"/>
      <c r="H22" s="50"/>
      <c r="I22" s="50"/>
      <c r="J22" s="44">
        <v>13.194071034201736</v>
      </c>
      <c r="K22" s="44">
        <v>16.796558088630672</v>
      </c>
      <c r="L22" s="44">
        <v>17.745959539258237</v>
      </c>
      <c r="M22" s="44">
        <v>19.090062929462189</v>
      </c>
      <c r="N22" s="44">
        <v>18.856874487849673</v>
      </c>
      <c r="O22" s="44">
        <v>17.753603305680809</v>
      </c>
      <c r="P22" s="44">
        <v>17.151665069992092</v>
      </c>
      <c r="Q22" s="44">
        <v>16.791626236470488</v>
      </c>
      <c r="R22" s="44">
        <v>16.326436423777896</v>
      </c>
      <c r="S22" s="44">
        <v>18.182604412972132</v>
      </c>
      <c r="T22" s="44">
        <v>23.119624222852675</v>
      </c>
      <c r="U22" s="44">
        <v>25.917532380526215</v>
      </c>
      <c r="V22" s="44">
        <v>31.59242919469153</v>
      </c>
      <c r="W22" s="44">
        <v>35.110181425492954</v>
      </c>
      <c r="X22" s="44">
        <v>34.681703124955334</v>
      </c>
    </row>
    <row r="23" spans="1:24" ht="15" customHeight="1" x14ac:dyDescent="0.2">
      <c r="A23" s="113"/>
      <c r="B23" s="113"/>
      <c r="C23" s="115" t="s">
        <v>108</v>
      </c>
      <c r="D23" s="115"/>
      <c r="E23" s="115"/>
      <c r="F23" s="50"/>
      <c r="G23" s="50"/>
      <c r="H23" s="50"/>
      <c r="I23" s="50"/>
      <c r="J23" s="44">
        <v>18.301359886150404</v>
      </c>
      <c r="K23" s="44">
        <v>18.10856922059704</v>
      </c>
      <c r="L23" s="44">
        <v>15.751176006762268</v>
      </c>
      <c r="M23" s="44">
        <v>15.871659695514237</v>
      </c>
      <c r="N23" s="44">
        <v>14.511936148994401</v>
      </c>
      <c r="O23" s="44">
        <v>19.957421564020944</v>
      </c>
      <c r="P23" s="44">
        <v>20.440624850746193</v>
      </c>
      <c r="Q23" s="44">
        <v>17.729737197787848</v>
      </c>
      <c r="R23" s="44">
        <v>15.71690259954849</v>
      </c>
      <c r="S23" s="44">
        <v>15.935770984523378</v>
      </c>
      <c r="T23" s="44">
        <v>15.616293943708188</v>
      </c>
      <c r="U23" s="44">
        <v>14.202976113936211</v>
      </c>
      <c r="V23" s="44">
        <v>15.123622918452819</v>
      </c>
      <c r="W23" s="44">
        <v>13.230567834842018</v>
      </c>
      <c r="X23" s="44">
        <v>11.945860807957603</v>
      </c>
    </row>
    <row r="24" spans="1:24" ht="30" customHeight="1" x14ac:dyDescent="0.2">
      <c r="A24" s="113"/>
      <c r="B24" s="113"/>
      <c r="C24" s="116" t="s">
        <v>160</v>
      </c>
      <c r="D24" s="116"/>
      <c r="E24" s="116"/>
      <c r="F24" s="50"/>
      <c r="G24" s="50"/>
      <c r="H24" s="50"/>
      <c r="I24" s="50"/>
      <c r="J24" s="44">
        <v>44.524251006265082</v>
      </c>
      <c r="K24" s="44">
        <v>46.444615538970616</v>
      </c>
      <c r="L24" s="44">
        <v>47.071250927113304</v>
      </c>
      <c r="M24" s="44">
        <v>48.316187189017697</v>
      </c>
      <c r="N24" s="44">
        <v>48.849226044119405</v>
      </c>
      <c r="O24" s="44">
        <v>49.130752946777172</v>
      </c>
      <c r="P24" s="44">
        <v>49.874205862456144</v>
      </c>
      <c r="Q24" s="44">
        <v>50.750741281700456</v>
      </c>
      <c r="R24" s="44">
        <v>52.348164118683009</v>
      </c>
      <c r="S24" s="44">
        <v>54.540256927442783</v>
      </c>
      <c r="T24" s="44">
        <v>57.018244562965251</v>
      </c>
      <c r="U24" s="44">
        <v>57.09912233314612</v>
      </c>
      <c r="V24" s="44">
        <v>58.780039865229263</v>
      </c>
      <c r="W24" s="44">
        <v>59.238497620617636</v>
      </c>
      <c r="X24" s="44">
        <v>59.699677212631592</v>
      </c>
    </row>
    <row r="25" spans="1:24" ht="15" customHeight="1" x14ac:dyDescent="0.2">
      <c r="A25" s="113"/>
      <c r="B25" s="113"/>
      <c r="C25" s="50" t="s">
        <v>24</v>
      </c>
      <c r="D25" s="50"/>
      <c r="E25" s="50"/>
      <c r="F25" s="44">
        <f>JSA!F$21</f>
        <v>157.29292046730154</v>
      </c>
      <c r="G25" s="44">
        <f>JSA!G$21</f>
        <v>256.67276144306504</v>
      </c>
      <c r="H25" s="44">
        <f>JSA!H$21</f>
        <v>225.22177469130546</v>
      </c>
      <c r="I25" s="44">
        <f>JSA!I$21</f>
        <v>198.00457343499619</v>
      </c>
      <c r="J25" s="44">
        <v>163.88282990112239</v>
      </c>
      <c r="K25" s="44">
        <v>144.59814234106156</v>
      </c>
      <c r="L25" s="44">
        <v>141.57933032228331</v>
      </c>
      <c r="M25" s="44">
        <v>135.27677097324639</v>
      </c>
      <c r="N25" s="44">
        <v>112.47594817642904</v>
      </c>
      <c r="O25" s="44">
        <v>119.27063857225812</v>
      </c>
      <c r="P25" s="44">
        <v>126.18465883235727</v>
      </c>
      <c r="Q25" s="44">
        <v>110.61686920927859</v>
      </c>
      <c r="R25" s="44">
        <v>163.49250775823697</v>
      </c>
      <c r="S25" s="44">
        <v>283.01610450740668</v>
      </c>
      <c r="T25" s="44">
        <v>258.19620027799203</v>
      </c>
      <c r="U25" s="44">
        <v>284.6105110691492</v>
      </c>
      <c r="V25" s="44">
        <v>295.76654015649217</v>
      </c>
      <c r="W25" s="44">
        <v>241.02247407503958</v>
      </c>
      <c r="X25" s="44">
        <v>158.14477535938192</v>
      </c>
    </row>
    <row r="26" spans="1:24" ht="15" customHeight="1" x14ac:dyDescent="0.2">
      <c r="A26" s="113"/>
      <c r="B26" s="113"/>
      <c r="C26" s="50" t="s">
        <v>25</v>
      </c>
      <c r="D26" s="50"/>
      <c r="E26" s="50"/>
      <c r="F26" s="44">
        <f>MA!F$21</f>
        <v>0</v>
      </c>
      <c r="G26" s="44">
        <f>MA!G$21</f>
        <v>0</v>
      </c>
      <c r="H26" s="44">
        <f>MA!H$21</f>
        <v>0</v>
      </c>
      <c r="I26" s="44">
        <f>MA!I$21</f>
        <v>0</v>
      </c>
      <c r="J26" s="44">
        <v>5.726652602726551</v>
      </c>
      <c r="K26" s="44">
        <v>6.362429724375164</v>
      </c>
      <c r="L26" s="44">
        <v>7.6765028565846887</v>
      </c>
      <c r="M26" s="44">
        <v>14.129899328233964</v>
      </c>
      <c r="N26" s="44">
        <v>14.711142573716522</v>
      </c>
      <c r="O26" s="44">
        <v>17.988995945190347</v>
      </c>
      <c r="P26" s="44">
        <v>19.79142870931863</v>
      </c>
      <c r="Q26" s="44">
        <v>25.920308369138969</v>
      </c>
      <c r="R26" s="44">
        <v>33.565181123694153</v>
      </c>
      <c r="S26" s="44">
        <v>35.165757981553426</v>
      </c>
      <c r="T26" s="44">
        <v>30.526992927956574</v>
      </c>
      <c r="U26" s="44">
        <v>30.624683974983807</v>
      </c>
      <c r="V26" s="44">
        <v>38.601987997758819</v>
      </c>
      <c r="W26" s="44">
        <v>39.957797804148214</v>
      </c>
      <c r="X26" s="44">
        <v>42.253006460063077</v>
      </c>
    </row>
    <row r="27" spans="1:24" ht="15" customHeight="1" x14ac:dyDescent="0.2">
      <c r="A27" s="113"/>
      <c r="B27" s="113"/>
      <c r="C27" s="50" t="s">
        <v>107</v>
      </c>
      <c r="D27" s="50"/>
      <c r="E27" s="50"/>
      <c r="F27" s="50"/>
      <c r="G27" s="50"/>
      <c r="H27" s="50"/>
      <c r="I27" s="50"/>
      <c r="J27" s="44"/>
      <c r="K27" s="44"/>
      <c r="L27" s="44"/>
      <c r="M27" s="44"/>
      <c r="N27" s="44">
        <v>45.535750427477097</v>
      </c>
      <c r="O27" s="44">
        <v>48.13787801874372</v>
      </c>
      <c r="P27" s="44">
        <v>51.023544970730569</v>
      </c>
      <c r="Q27" s="44">
        <v>53.254305420085771</v>
      </c>
      <c r="R27" s="44">
        <v>55.097941812388811</v>
      </c>
      <c r="S27" s="44">
        <v>57.210924309914731</v>
      </c>
      <c r="T27" s="44">
        <v>60.108377304254432</v>
      </c>
      <c r="U27" s="44">
        <v>60.865727128667643</v>
      </c>
      <c r="V27" s="44">
        <v>61.618306699451729</v>
      </c>
      <c r="W27" s="44">
        <v>61.148614570340328</v>
      </c>
      <c r="X27" s="44">
        <v>61.716162209965823</v>
      </c>
    </row>
    <row r="28" spans="1:24" ht="15" customHeight="1" x14ac:dyDescent="0.2">
      <c r="A28" s="113"/>
      <c r="B28" s="113"/>
      <c r="C28" s="50" t="s">
        <v>27</v>
      </c>
      <c r="D28" s="50"/>
      <c r="E28" s="50"/>
      <c r="F28" s="50"/>
      <c r="G28" s="50"/>
      <c r="H28" s="50"/>
      <c r="I28" s="50"/>
      <c r="J28" s="44"/>
      <c r="K28" s="44"/>
      <c r="L28" s="44"/>
      <c r="M28" s="44">
        <v>172.86340233450207</v>
      </c>
      <c r="N28" s="44">
        <v>457.15843015942238</v>
      </c>
      <c r="O28" s="44">
        <v>496.96480541308466</v>
      </c>
      <c r="P28" s="44">
        <v>534.396293483823</v>
      </c>
      <c r="Q28" s="44">
        <v>572.27525314973207</v>
      </c>
      <c r="R28" s="44">
        <v>599.57243255311676</v>
      </c>
      <c r="S28" s="44">
        <v>636.77545704870977</v>
      </c>
      <c r="T28" s="44">
        <v>647.71631906692664</v>
      </c>
      <c r="U28" s="44">
        <v>636.22917588587939</v>
      </c>
      <c r="V28" s="44">
        <v>590.99557502925529</v>
      </c>
      <c r="W28" s="44">
        <v>549.56018393242846</v>
      </c>
      <c r="X28" s="44">
        <v>507.83904335229613</v>
      </c>
    </row>
    <row r="29" spans="1:24" ht="30" customHeight="1" x14ac:dyDescent="0.2">
      <c r="A29" s="113"/>
      <c r="B29" s="113"/>
      <c r="C29" s="50" t="s">
        <v>123</v>
      </c>
      <c r="D29" s="50"/>
      <c r="E29" s="50"/>
      <c r="F29" s="50"/>
      <c r="G29" s="50"/>
      <c r="H29" s="50"/>
      <c r="I29" s="50"/>
      <c r="J29" s="44"/>
      <c r="K29" s="44"/>
      <c r="L29" s="44"/>
      <c r="M29" s="44">
        <v>0</v>
      </c>
      <c r="N29" s="44">
        <v>0</v>
      </c>
      <c r="O29" s="44">
        <v>0</v>
      </c>
      <c r="P29" s="44">
        <v>0</v>
      </c>
      <c r="Q29" s="44">
        <v>0</v>
      </c>
      <c r="R29" s="44">
        <v>0</v>
      </c>
      <c r="S29" s="44">
        <v>0</v>
      </c>
      <c r="T29" s="44">
        <v>0</v>
      </c>
      <c r="U29" s="44">
        <v>0</v>
      </c>
      <c r="V29" s="44">
        <v>0</v>
      </c>
      <c r="W29" s="44">
        <v>11.364781399162322</v>
      </c>
      <c r="X29" s="44">
        <v>93.803761097365793</v>
      </c>
    </row>
    <row r="30" spans="1:24" ht="15" customHeight="1" x14ac:dyDescent="0.2">
      <c r="A30" s="113"/>
      <c r="B30" s="112"/>
      <c r="C30" s="50" t="s">
        <v>28</v>
      </c>
      <c r="D30" s="50"/>
      <c r="E30" s="50"/>
      <c r="F30" s="44">
        <f>SDA!F$21</f>
        <v>75.461349887552217</v>
      </c>
      <c r="G30" s="44">
        <f>SDA!G$21</f>
        <v>84.667017616412025</v>
      </c>
      <c r="H30" s="44">
        <f>SDA!H$21</f>
        <v>83.932034756098219</v>
      </c>
      <c r="I30" s="44">
        <f>SDA!I$21</f>
        <v>87.098916471503998</v>
      </c>
      <c r="J30" s="44">
        <v>84.128883903339258</v>
      </c>
      <c r="K30" s="44">
        <v>86.937726508039916</v>
      </c>
      <c r="L30" s="44">
        <v>80.219678218964077</v>
      </c>
      <c r="M30" s="44">
        <v>78.588413625384561</v>
      </c>
      <c r="N30" s="44">
        <v>77.513184187524971</v>
      </c>
      <c r="O30" s="44">
        <v>76.089109601515347</v>
      </c>
      <c r="P30" s="44">
        <v>76.598387817255428</v>
      </c>
      <c r="Q30" s="44">
        <v>76.335094711423935</v>
      </c>
      <c r="R30" s="44">
        <v>75.820089598988247</v>
      </c>
      <c r="S30" s="44">
        <v>77.482120235687333</v>
      </c>
      <c r="T30" s="44">
        <v>76.366673490934815</v>
      </c>
      <c r="U30" s="44">
        <v>75.977885703790619</v>
      </c>
      <c r="V30" s="44">
        <v>76.79254597377377</v>
      </c>
      <c r="W30" s="44">
        <v>75.234756434988483</v>
      </c>
      <c r="X30" s="44">
        <v>63.059485479611787</v>
      </c>
    </row>
    <row r="31" spans="1:24" ht="15" customHeight="1" x14ac:dyDescent="0.2">
      <c r="A31" s="113"/>
      <c r="B31" s="113"/>
      <c r="C31" s="115" t="s">
        <v>12</v>
      </c>
      <c r="D31" s="115"/>
      <c r="E31" s="115"/>
      <c r="F31" s="50"/>
      <c r="G31" s="50"/>
      <c r="H31" s="50"/>
      <c r="I31" s="50"/>
      <c r="J31" s="44">
        <v>71.780330022682847</v>
      </c>
      <c r="K31" s="44">
        <v>74.27011164674542</v>
      </c>
      <c r="L31" s="44">
        <v>67.586053894306531</v>
      </c>
      <c r="M31" s="44">
        <v>65.190777120491006</v>
      </c>
      <c r="N31" s="44">
        <v>67.733005015171386</v>
      </c>
      <c r="O31" s="44">
        <v>65.800385456479148</v>
      </c>
      <c r="P31" s="44">
        <v>65.738472907515188</v>
      </c>
      <c r="Q31" s="44">
        <v>59.948150487424286</v>
      </c>
      <c r="R31" s="44">
        <v>61.279396127689466</v>
      </c>
      <c r="S31" s="44">
        <v>62.361695918073863</v>
      </c>
      <c r="T31" s="44">
        <v>62.293882561233715</v>
      </c>
      <c r="U31" s="44">
        <v>61.891107692362681</v>
      </c>
      <c r="V31" s="44">
        <v>63.445215797005446</v>
      </c>
      <c r="W31" s="44">
        <v>61.574777180335424</v>
      </c>
      <c r="X31" s="44">
        <v>51.594553250581392</v>
      </c>
    </row>
    <row r="32" spans="1:24" ht="15" customHeight="1" x14ac:dyDescent="0.2">
      <c r="A32" s="113"/>
      <c r="B32" s="113"/>
      <c r="C32" s="115" t="s">
        <v>13</v>
      </c>
      <c r="D32" s="115"/>
      <c r="E32" s="115"/>
      <c r="F32" s="50"/>
      <c r="G32" s="50"/>
      <c r="H32" s="50"/>
      <c r="I32" s="50"/>
      <c r="J32" s="44">
        <v>12.348553880656423</v>
      </c>
      <c r="K32" s="44">
        <v>12.667614861294487</v>
      </c>
      <c r="L32" s="44">
        <v>12.633624324657532</v>
      </c>
      <c r="M32" s="44">
        <v>13.397636504893534</v>
      </c>
      <c r="N32" s="44">
        <v>9.7801791723535789</v>
      </c>
      <c r="O32" s="44">
        <v>10.288724145036207</v>
      </c>
      <c r="P32" s="44">
        <v>10.859914909740246</v>
      </c>
      <c r="Q32" s="44">
        <v>16.386944223999638</v>
      </c>
      <c r="R32" s="44">
        <v>14.540693471298791</v>
      </c>
      <c r="S32" s="44">
        <v>15.120424317613473</v>
      </c>
      <c r="T32" s="44">
        <v>14.072790929701114</v>
      </c>
      <c r="U32" s="44">
        <v>14.08677801142794</v>
      </c>
      <c r="V32" s="44">
        <v>13.347330176768322</v>
      </c>
      <c r="W32" s="44">
        <v>13.659979254653068</v>
      </c>
      <c r="X32" s="44">
        <v>11.464932229030397</v>
      </c>
    </row>
    <row r="33" spans="1:24" ht="15" customHeight="1" x14ac:dyDescent="0.2">
      <c r="A33" s="112"/>
      <c r="B33" s="112"/>
      <c r="C33" s="117" t="s">
        <v>29</v>
      </c>
      <c r="D33" s="117"/>
      <c r="E33" s="44"/>
      <c r="F33" s="44">
        <f>SP!F$21</f>
        <v>0</v>
      </c>
      <c r="G33" s="44">
        <f>SP!G$21</f>
        <v>0</v>
      </c>
      <c r="H33" s="44">
        <f>SP!H$21</f>
        <v>0</v>
      </c>
      <c r="I33" s="44">
        <f>SP!I$21</f>
        <v>3579.6421723121757</v>
      </c>
      <c r="J33" s="44">
        <v>3671.8606014967204</v>
      </c>
      <c r="K33" s="44">
        <v>3975.8153133982541</v>
      </c>
      <c r="L33" s="44">
        <v>4229.1169916993895</v>
      </c>
      <c r="M33" s="44">
        <v>4434.7565279753071</v>
      </c>
      <c r="N33" s="44">
        <v>4659.7577067058764</v>
      </c>
      <c r="O33" s="44">
        <v>4915.9497002847811</v>
      </c>
      <c r="P33" s="44">
        <v>5140.3288486492984</v>
      </c>
      <c r="Q33" s="44">
        <v>5535.2685935744248</v>
      </c>
      <c r="R33" s="44">
        <v>5937.2248400972921</v>
      </c>
      <c r="S33" s="44">
        <v>6460.3923623176488</v>
      </c>
      <c r="T33" s="44">
        <v>6748.8269766286667</v>
      </c>
      <c r="U33" s="44">
        <v>7188.5839454686984</v>
      </c>
      <c r="V33" s="44">
        <v>7760.0861872096575</v>
      </c>
      <c r="W33" s="44">
        <v>8109.3169036560648</v>
      </c>
      <c r="X33" s="44">
        <v>8460.8207568988673</v>
      </c>
    </row>
    <row r="34" spans="1:24" ht="15" hidden="1" customHeight="1" x14ac:dyDescent="0.2">
      <c r="A34" s="112"/>
      <c r="B34" s="112"/>
      <c r="C34" s="118" t="s">
        <v>106</v>
      </c>
      <c r="D34" s="117"/>
      <c r="E34" s="44"/>
      <c r="F34" s="44"/>
      <c r="G34" s="44"/>
      <c r="H34" s="44"/>
      <c r="I34" s="44"/>
      <c r="J34" s="44"/>
      <c r="K34" s="44"/>
      <c r="L34" s="44"/>
      <c r="M34" s="44"/>
      <c r="N34" s="44"/>
      <c r="O34" s="44"/>
      <c r="P34" s="44"/>
      <c r="Q34" s="44"/>
      <c r="R34" s="44"/>
      <c r="S34" s="44"/>
      <c r="T34" s="44"/>
      <c r="U34" s="44"/>
      <c r="V34" s="44"/>
      <c r="W34" s="44"/>
      <c r="X34" s="44"/>
    </row>
    <row r="35" spans="1:24" ht="15" hidden="1" customHeight="1" x14ac:dyDescent="0.2">
      <c r="A35" s="112"/>
      <c r="B35" s="112"/>
      <c r="C35" s="118" t="s">
        <v>105</v>
      </c>
      <c r="D35" s="117"/>
      <c r="E35" s="44"/>
      <c r="F35" s="44"/>
      <c r="G35" s="44"/>
      <c r="H35" s="44"/>
      <c r="I35" s="44"/>
      <c r="J35" s="44"/>
      <c r="K35" s="44"/>
      <c r="L35" s="44"/>
      <c r="M35" s="44"/>
      <c r="N35" s="44"/>
      <c r="O35" s="44"/>
      <c r="P35" s="44"/>
      <c r="Q35" s="44"/>
      <c r="R35" s="44"/>
      <c r="S35" s="44"/>
      <c r="T35" s="44"/>
      <c r="U35" s="44"/>
      <c r="V35" s="44"/>
      <c r="W35" s="44"/>
      <c r="X35" s="44"/>
    </row>
    <row r="36" spans="1:24" ht="15" hidden="1" customHeight="1" x14ac:dyDescent="0.2">
      <c r="A36" s="112"/>
      <c r="B36" s="112"/>
      <c r="C36" s="118" t="s">
        <v>104</v>
      </c>
      <c r="D36" s="117"/>
      <c r="E36" s="44"/>
      <c r="F36" s="44"/>
      <c r="G36" s="44"/>
      <c r="H36" s="44"/>
      <c r="I36" s="44"/>
      <c r="J36" s="44"/>
      <c r="K36" s="44"/>
      <c r="L36" s="44"/>
      <c r="M36" s="44"/>
      <c r="N36" s="44"/>
      <c r="O36" s="44"/>
      <c r="P36" s="44"/>
      <c r="Q36" s="44"/>
      <c r="R36" s="44"/>
      <c r="S36" s="44"/>
      <c r="T36" s="44"/>
      <c r="U36" s="44"/>
      <c r="V36" s="44"/>
      <c r="W36" s="44"/>
      <c r="X36" s="44"/>
    </row>
    <row r="37" spans="1:24" ht="15" hidden="1" customHeight="1" x14ac:dyDescent="0.2">
      <c r="A37" s="112"/>
      <c r="B37" s="112"/>
      <c r="C37" s="118" t="s">
        <v>103</v>
      </c>
      <c r="D37" s="117"/>
      <c r="E37" s="44"/>
      <c r="F37" s="44"/>
      <c r="G37" s="44"/>
      <c r="H37" s="44"/>
      <c r="I37" s="44"/>
      <c r="J37" s="44"/>
      <c r="K37" s="44"/>
      <c r="L37" s="44"/>
      <c r="M37" s="44"/>
      <c r="N37" s="44"/>
      <c r="O37" s="44"/>
      <c r="P37" s="44"/>
      <c r="Q37" s="44"/>
      <c r="R37" s="44"/>
      <c r="S37" s="44"/>
      <c r="T37" s="44"/>
      <c r="U37" s="44"/>
      <c r="V37" s="44"/>
      <c r="W37" s="44"/>
      <c r="X37" s="44"/>
    </row>
    <row r="38" spans="1:24" ht="15" hidden="1" customHeight="1" x14ac:dyDescent="0.2">
      <c r="A38" s="112"/>
      <c r="B38" s="112"/>
      <c r="C38" s="118" t="s">
        <v>102</v>
      </c>
      <c r="D38" s="117"/>
      <c r="E38" s="44"/>
      <c r="F38" s="44"/>
      <c r="G38" s="44"/>
      <c r="H38" s="44"/>
      <c r="I38" s="44"/>
      <c r="J38" s="44"/>
      <c r="K38" s="44"/>
      <c r="L38" s="44"/>
      <c r="M38" s="44"/>
      <c r="N38" s="44"/>
      <c r="O38" s="44"/>
      <c r="P38" s="44"/>
      <c r="Q38" s="44"/>
      <c r="R38" s="44"/>
      <c r="S38" s="44"/>
      <c r="T38" s="44"/>
      <c r="U38" s="44"/>
      <c r="V38" s="44"/>
      <c r="W38" s="44"/>
      <c r="X38" s="44"/>
    </row>
    <row r="39" spans="1:24" ht="30" customHeight="1" x14ac:dyDescent="0.2">
      <c r="A39" s="112"/>
      <c r="B39" s="112"/>
      <c r="C39" s="117" t="s">
        <v>30</v>
      </c>
      <c r="D39" s="117"/>
      <c r="E39" s="117"/>
      <c r="F39" s="51"/>
      <c r="G39" s="51"/>
      <c r="H39" s="51"/>
      <c r="I39" s="51"/>
      <c r="J39" s="44"/>
      <c r="K39" s="44"/>
      <c r="L39" s="44"/>
      <c r="M39" s="44"/>
      <c r="N39" s="44">
        <v>102.71698546968817</v>
      </c>
      <c r="O39" s="44">
        <v>86.984488136559563</v>
      </c>
      <c r="P39" s="44">
        <v>96.545619925609103</v>
      </c>
      <c r="Q39" s="44">
        <v>131.47718862099003</v>
      </c>
      <c r="R39" s="44">
        <v>135.01930240744935</v>
      </c>
      <c r="S39" s="44">
        <v>163.19782314714797</v>
      </c>
      <c r="T39" s="44">
        <v>172.93597757215002</v>
      </c>
      <c r="U39" s="44">
        <v>169.38684996397842</v>
      </c>
      <c r="V39" s="44">
        <v>172.68588393599293</v>
      </c>
      <c r="W39" s="44">
        <v>171.14477120383197</v>
      </c>
      <c r="X39" s="44">
        <v>172.7766793039996</v>
      </c>
    </row>
    <row r="40" spans="1:24" ht="15" customHeight="1" x14ac:dyDescent="0.2">
      <c r="A40" s="112"/>
      <c r="B40" s="112"/>
      <c r="C40" s="117" t="s">
        <v>126</v>
      </c>
      <c r="D40" s="117"/>
      <c r="E40" s="117"/>
      <c r="F40" s="51"/>
      <c r="G40" s="51"/>
      <c r="H40" s="51"/>
      <c r="I40" s="51"/>
      <c r="J40" s="44"/>
      <c r="K40" s="44"/>
      <c r="L40" s="44"/>
      <c r="M40" s="44"/>
      <c r="N40" s="44"/>
      <c r="O40" s="44"/>
      <c r="P40" s="44"/>
      <c r="Q40" s="44"/>
      <c r="R40" s="44"/>
      <c r="S40" s="44"/>
      <c r="T40" s="44"/>
      <c r="U40" s="44"/>
      <c r="V40" s="44"/>
      <c r="W40" s="44">
        <v>2.3031941689261374E-2</v>
      </c>
      <c r="X40" s="44">
        <v>1.3382223388308601</v>
      </c>
    </row>
    <row r="41" spans="1:24" ht="15" customHeight="1" x14ac:dyDescent="0.2">
      <c r="A41" s="116"/>
      <c r="B41" s="116"/>
      <c r="C41" s="117" t="s">
        <v>31</v>
      </c>
      <c r="D41" s="117"/>
      <c r="E41" s="117"/>
      <c r="F41" s="50"/>
      <c r="G41" s="50"/>
      <c r="H41" s="50"/>
      <c r="I41" s="50"/>
      <c r="J41" s="44">
        <v>168.65384258670733</v>
      </c>
      <c r="K41" s="44">
        <v>162.94290304266903</v>
      </c>
      <c r="L41" s="44">
        <v>166.17920427657677</v>
      </c>
      <c r="M41" s="44">
        <v>189.24945463067456</v>
      </c>
      <c r="N41" s="44">
        <v>247.12609670658389</v>
      </c>
      <c r="O41" s="44">
        <v>314.3154867126882</v>
      </c>
      <c r="P41" s="44">
        <v>200.69891591385795</v>
      </c>
      <c r="Q41" s="44">
        <v>206.55353677926658</v>
      </c>
      <c r="R41" s="44">
        <v>271.11247834644774</v>
      </c>
      <c r="S41" s="44">
        <v>273.79656197966301</v>
      </c>
      <c r="T41" s="44">
        <v>279.71823212623411</v>
      </c>
      <c r="U41" s="44">
        <v>215.50056255389256</v>
      </c>
      <c r="V41" s="44">
        <v>214.79229944685315</v>
      </c>
      <c r="W41" s="44">
        <v>214.82642176574132</v>
      </c>
      <c r="X41" s="44">
        <v>212.78147302395587</v>
      </c>
    </row>
    <row r="42" spans="1:24" ht="30" customHeight="1" x14ac:dyDescent="0.25">
      <c r="A42" s="116"/>
      <c r="B42" s="116"/>
      <c r="C42" s="42" t="s">
        <v>101</v>
      </c>
      <c r="D42" s="42"/>
      <c r="E42" s="42"/>
      <c r="F42" s="119">
        <f>SUM(F3:F41)-SUM(F9:F11,F19:F23)</f>
        <v>3143.3461222571304</v>
      </c>
      <c r="G42" s="119">
        <f>SUM(G3:G41)-SUM(G9:G11,G19:G23)</f>
        <v>3105.850815801216</v>
      </c>
      <c r="H42" s="119">
        <f>SUM(H3:H41)-SUM(H9:H11,H19:H23)</f>
        <v>3094.6817588574654</v>
      </c>
      <c r="I42" s="119">
        <f>SUM(I3:I41)-SUM(I9:I11,I19:I23)</f>
        <v>6772.6750758455273</v>
      </c>
      <c r="J42" s="119">
        <f t="shared" ref="J42:Q42" si="0">SUM(J3:J41)-SUM(J9:J11,J19:J23,J31:J32)</f>
        <v>7140.4886156346492</v>
      </c>
      <c r="K42" s="119">
        <f t="shared" si="0"/>
        <v>7645.6219607283911</v>
      </c>
      <c r="L42" s="119">
        <f t="shared" si="0"/>
        <v>8016.6860153813413</v>
      </c>
      <c r="M42" s="119">
        <f t="shared" si="0"/>
        <v>8388.6490450614328</v>
      </c>
      <c r="N42" s="119">
        <f t="shared" si="0"/>
        <v>9019.5009329781387</v>
      </c>
      <c r="O42" s="119">
        <f t="shared" si="0"/>
        <v>9489.7715211557061</v>
      </c>
      <c r="P42" s="119">
        <f t="shared" si="0"/>
        <v>9815.1507800210875</v>
      </c>
      <c r="Q42" s="119">
        <f t="shared" si="0"/>
        <v>10488.127289655071</v>
      </c>
      <c r="R42" s="119">
        <f t="shared" ref="R42:X42" si="1">SUM(R3:R41)-SUM(R9:R11,R19:R23,R31:R32,R15:R16)</f>
        <v>11265.758091992511</v>
      </c>
      <c r="S42" s="119">
        <f t="shared" si="1"/>
        <v>12444.945437106773</v>
      </c>
      <c r="T42" s="119">
        <f t="shared" si="1"/>
        <v>12927.111104171301</v>
      </c>
      <c r="U42" s="119">
        <f t="shared" si="1"/>
        <v>13484.485855257877</v>
      </c>
      <c r="V42" s="119">
        <f t="shared" si="1"/>
        <v>14219.454386258189</v>
      </c>
      <c r="W42" s="119">
        <f t="shared" si="1"/>
        <v>14121.328593358279</v>
      </c>
      <c r="X42" s="119">
        <f t="shared" si="1"/>
        <v>14510.786428922056</v>
      </c>
    </row>
    <row r="43" spans="1:24" ht="30" customHeight="1" thickBot="1" x14ac:dyDescent="0.25">
      <c r="A43" s="120"/>
      <c r="B43" s="120"/>
      <c r="C43" s="121" t="s">
        <v>100</v>
      </c>
      <c r="D43" s="121"/>
      <c r="E43" s="121"/>
      <c r="F43" s="122">
        <v>0.95561218286758176</v>
      </c>
      <c r="G43" s="122">
        <v>0.95422937801810592</v>
      </c>
      <c r="H43" s="122">
        <v>0.95406853375282796</v>
      </c>
      <c r="I43" s="122">
        <v>0.95044993811249245</v>
      </c>
      <c r="J43" s="122">
        <v>0.96069613855583968</v>
      </c>
      <c r="K43" s="122">
        <v>0.97159677113240894</v>
      </c>
      <c r="L43" s="122">
        <v>0.98220481010648597</v>
      </c>
      <c r="M43" s="122">
        <v>0.97935820551238328</v>
      </c>
      <c r="N43" s="122">
        <v>0.99378746609980761</v>
      </c>
      <c r="O43" s="122">
        <v>0.99336860909596669</v>
      </c>
      <c r="P43" s="122">
        <v>0.9928214544825601</v>
      </c>
      <c r="Q43" s="122">
        <v>0.99316975150247533</v>
      </c>
      <c r="R43" s="122">
        <v>0.98411840246718252</v>
      </c>
      <c r="S43" s="122">
        <v>0.99232783783635392</v>
      </c>
      <c r="T43" s="122">
        <v>0.99232674108982577</v>
      </c>
      <c r="U43" s="122">
        <v>0.99450740175570096</v>
      </c>
      <c r="V43" s="122">
        <v>0.99501625584630993</v>
      </c>
      <c r="W43" s="122">
        <v>0.99630543749232425</v>
      </c>
      <c r="X43" s="122">
        <v>0.99717993055949095</v>
      </c>
    </row>
    <row r="44" spans="1:24" ht="39.75" customHeight="1" thickTop="1" x14ac:dyDescent="0.2">
      <c r="A44" s="124" t="s">
        <v>188</v>
      </c>
      <c r="B44" s="124"/>
      <c r="C44" s="124"/>
      <c r="D44" s="124"/>
      <c r="E44" s="124"/>
      <c r="F44" s="125" t="s">
        <v>66</v>
      </c>
      <c r="G44" s="125" t="s">
        <v>67</v>
      </c>
      <c r="H44" s="125" t="s">
        <v>68</v>
      </c>
      <c r="I44" s="125" t="s">
        <v>69</v>
      </c>
      <c r="J44" s="125" t="s">
        <v>70</v>
      </c>
      <c r="K44" s="125" t="s">
        <v>53</v>
      </c>
      <c r="L44" s="125" t="s">
        <v>54</v>
      </c>
      <c r="M44" s="125" t="s">
        <v>55</v>
      </c>
      <c r="N44" s="125" t="s">
        <v>57</v>
      </c>
      <c r="O44" s="125" t="s">
        <v>58</v>
      </c>
      <c r="P44" s="125" t="s">
        <v>59</v>
      </c>
      <c r="Q44" s="125" t="s">
        <v>60</v>
      </c>
      <c r="R44" s="125" t="s">
        <v>61</v>
      </c>
      <c r="S44" s="125" t="s">
        <v>62</v>
      </c>
      <c r="T44" s="125" t="s">
        <v>63</v>
      </c>
      <c r="U44" s="125" t="s">
        <v>64</v>
      </c>
      <c r="V44" s="125" t="s">
        <v>65</v>
      </c>
      <c r="W44" s="125" t="s">
        <v>0</v>
      </c>
      <c r="X44" s="125" t="s">
        <v>56</v>
      </c>
    </row>
    <row r="45" spans="1:24" ht="15" x14ac:dyDescent="0.2">
      <c r="A45" s="112"/>
      <c r="B45" s="112"/>
      <c r="C45" s="51" t="s">
        <v>6</v>
      </c>
      <c r="D45" s="51"/>
      <c r="E45" s="51"/>
      <c r="F45" s="44">
        <v>311.4846569937053</v>
      </c>
      <c r="G45" s="44">
        <v>338.68161276344932</v>
      </c>
      <c r="H45" s="44">
        <v>357.55971265208916</v>
      </c>
      <c r="I45" s="44">
        <v>375.85338885123531</v>
      </c>
      <c r="J45" s="44">
        <v>384.30234363564688</v>
      </c>
      <c r="K45" s="44">
        <v>399.02806964047812</v>
      </c>
      <c r="L45" s="44">
        <v>408.34278756658642</v>
      </c>
      <c r="M45" s="44">
        <v>427.84142923367381</v>
      </c>
      <c r="N45" s="44">
        <v>444.37402127119145</v>
      </c>
      <c r="O45" s="44">
        <v>463.76246206554003</v>
      </c>
      <c r="P45" s="44">
        <v>480.85993110260085</v>
      </c>
      <c r="Q45" s="44">
        <v>501.15419707924281</v>
      </c>
      <c r="R45" s="44">
        <v>523.4616078786778</v>
      </c>
      <c r="S45" s="44">
        <v>555.56354284859913</v>
      </c>
      <c r="T45" s="44">
        <v>553.53635185499047</v>
      </c>
      <c r="U45" s="44">
        <v>554.88818690122787</v>
      </c>
      <c r="V45" s="44">
        <v>556.60231542744066</v>
      </c>
      <c r="W45" s="44">
        <v>527.55393929070499</v>
      </c>
      <c r="X45" s="44">
        <v>523.82647709958962</v>
      </c>
    </row>
    <row r="46" spans="1:24" ht="15" x14ac:dyDescent="0.2">
      <c r="A46" s="112"/>
      <c r="B46" s="112"/>
      <c r="C46" s="51" t="s">
        <v>115</v>
      </c>
      <c r="D46" s="51"/>
      <c r="E46" s="51"/>
      <c r="F46" s="44" t="s">
        <v>162</v>
      </c>
      <c r="G46" s="44" t="s">
        <v>162</v>
      </c>
      <c r="H46" s="44" t="s">
        <v>162</v>
      </c>
      <c r="I46" s="44">
        <v>103.1908576704834</v>
      </c>
      <c r="J46" s="44">
        <v>98.874663067643169</v>
      </c>
      <c r="K46" s="44">
        <v>112.36100091310992</v>
      </c>
      <c r="L46" s="44">
        <v>113.11504116998691</v>
      </c>
      <c r="M46" s="44">
        <v>102.97141881399429</v>
      </c>
      <c r="N46" s="44">
        <v>91.419127742735114</v>
      </c>
      <c r="O46" s="44">
        <v>84.487308663766214</v>
      </c>
      <c r="P46" s="44">
        <v>74.95647450691304</v>
      </c>
      <c r="Q46" s="44">
        <v>67.148149633322191</v>
      </c>
      <c r="R46" s="44">
        <v>59.825876542102016</v>
      </c>
      <c r="S46" s="44">
        <v>56.339255009678311</v>
      </c>
      <c r="T46" s="44">
        <v>52.074305351300566</v>
      </c>
      <c r="U46" s="44">
        <v>49.783591154945917</v>
      </c>
      <c r="V46" s="44">
        <v>49.431506722625677</v>
      </c>
      <c r="W46" s="44">
        <v>48.102215237014484</v>
      </c>
      <c r="X46" s="44">
        <v>46.625451963219838</v>
      </c>
    </row>
    <row r="47" spans="1:24" ht="15" x14ac:dyDescent="0.2">
      <c r="A47" s="113"/>
      <c r="B47" s="113"/>
      <c r="C47" s="50" t="s">
        <v>8</v>
      </c>
      <c r="D47" s="50"/>
      <c r="E47" s="50"/>
      <c r="F47" s="50" t="s">
        <v>162</v>
      </c>
      <c r="G47" s="50" t="s">
        <v>162</v>
      </c>
      <c r="H47" s="50" t="s">
        <v>162</v>
      </c>
      <c r="I47" s="50" t="s">
        <v>162</v>
      </c>
      <c r="J47" s="44" t="s">
        <v>162</v>
      </c>
      <c r="K47" s="44">
        <v>92.482405121912066</v>
      </c>
      <c r="L47" s="44">
        <v>96.052811538586752</v>
      </c>
      <c r="M47" s="44">
        <v>99.389544495804202</v>
      </c>
      <c r="N47" s="44">
        <v>100.42088453010862</v>
      </c>
      <c r="O47" s="44">
        <v>102.71325440879754</v>
      </c>
      <c r="P47" s="44">
        <v>102.9272141930189</v>
      </c>
      <c r="Q47" s="44">
        <v>107.86056509543744</v>
      </c>
      <c r="R47" s="44">
        <v>111.33038776362791</v>
      </c>
      <c r="S47" s="44">
        <v>118.56396638576284</v>
      </c>
      <c r="T47" s="44">
        <v>121.20610043309726</v>
      </c>
      <c r="U47" s="44">
        <v>132.22803152550489</v>
      </c>
      <c r="V47" s="44">
        <v>145.21564518214001</v>
      </c>
      <c r="W47" s="44">
        <v>153.71997192459139</v>
      </c>
      <c r="X47" s="44">
        <v>166.20650318862502</v>
      </c>
    </row>
    <row r="48" spans="1:24" ht="15" x14ac:dyDescent="0.2">
      <c r="A48" s="113"/>
      <c r="B48" s="113"/>
      <c r="C48" s="50" t="s">
        <v>122</v>
      </c>
      <c r="D48" s="50"/>
      <c r="E48" s="50"/>
      <c r="F48" s="50" t="s">
        <v>162</v>
      </c>
      <c r="G48" s="50" t="s">
        <v>162</v>
      </c>
      <c r="H48" s="50" t="s">
        <v>162</v>
      </c>
      <c r="I48" s="50" t="s">
        <v>162</v>
      </c>
      <c r="J48" s="44" t="s">
        <v>162</v>
      </c>
      <c r="K48" s="44" t="s">
        <v>162</v>
      </c>
      <c r="L48" s="44" t="s">
        <v>162</v>
      </c>
      <c r="M48" s="44" t="s">
        <v>162</v>
      </c>
      <c r="N48" s="44" t="s">
        <v>162</v>
      </c>
      <c r="O48" s="44" t="s">
        <v>162</v>
      </c>
      <c r="P48" s="44" t="s">
        <v>162</v>
      </c>
      <c r="Q48" s="44" t="s">
        <v>162</v>
      </c>
      <c r="R48" s="44" t="s">
        <v>162</v>
      </c>
      <c r="S48" s="44">
        <v>15.33681845606354</v>
      </c>
      <c r="T48" s="44">
        <v>23.708102530866533</v>
      </c>
      <c r="U48" s="44">
        <v>8.5890207514823356</v>
      </c>
      <c r="V48" s="44">
        <v>5.3857857404973393</v>
      </c>
      <c r="W48" s="44" t="s">
        <v>162</v>
      </c>
      <c r="X48" s="44" t="s">
        <v>162</v>
      </c>
    </row>
    <row r="49" spans="1:24" ht="15" x14ac:dyDescent="0.2">
      <c r="A49" s="112"/>
      <c r="B49" s="112"/>
      <c r="C49" s="51" t="s">
        <v>9</v>
      </c>
      <c r="D49" s="51"/>
      <c r="E49" s="51"/>
      <c r="F49" s="44">
        <v>232.46905994490194</v>
      </c>
      <c r="G49" s="44">
        <v>230.34212157135207</v>
      </c>
      <c r="H49" s="44">
        <v>235.23890371024737</v>
      </c>
      <c r="I49" s="44">
        <v>240.8333677449377</v>
      </c>
      <c r="J49" s="44">
        <v>240.44994010531542</v>
      </c>
      <c r="K49" s="44">
        <v>244.88297563956331</v>
      </c>
      <c r="L49" s="44">
        <v>257.81737833081951</v>
      </c>
      <c r="M49" s="44">
        <v>301.99100710571702</v>
      </c>
      <c r="N49" s="44">
        <v>330.50743182532403</v>
      </c>
      <c r="O49" s="44">
        <v>347.64288062366245</v>
      </c>
      <c r="P49" s="44">
        <v>358.15884024669009</v>
      </c>
      <c r="Q49" s="44">
        <v>358.84143377674951</v>
      </c>
      <c r="R49" s="44">
        <v>376.70349519295877</v>
      </c>
      <c r="S49" s="44">
        <v>414.36226381845978</v>
      </c>
      <c r="T49" s="44">
        <v>427.55300389608999</v>
      </c>
      <c r="U49" s="44">
        <v>420.77307432254798</v>
      </c>
      <c r="V49" s="44">
        <v>415.31604798518117</v>
      </c>
      <c r="W49" s="44" t="s">
        <v>162</v>
      </c>
      <c r="X49" s="44" t="s">
        <v>162</v>
      </c>
    </row>
    <row r="50" spans="1:24" ht="29.25" customHeight="1" x14ac:dyDescent="0.2">
      <c r="A50" s="112"/>
      <c r="B50" s="112"/>
      <c r="C50" s="51" t="s">
        <v>10</v>
      </c>
      <c r="D50" s="51"/>
      <c r="E50" s="51"/>
      <c r="F50" s="44">
        <v>422.24334740560175</v>
      </c>
      <c r="G50" s="44">
        <v>460.40631860554703</v>
      </c>
      <c r="H50" s="44">
        <v>493.07320743038019</v>
      </c>
      <c r="I50" s="44">
        <v>523.12817819153474</v>
      </c>
      <c r="J50" s="44">
        <v>541.69771452497639</v>
      </c>
      <c r="K50" s="44">
        <v>581.77683272455897</v>
      </c>
      <c r="L50" s="44">
        <v>621.7400368213041</v>
      </c>
      <c r="M50" s="44">
        <v>660.90266350283628</v>
      </c>
      <c r="N50" s="44">
        <v>692.53568614475716</v>
      </c>
      <c r="O50" s="44">
        <v>732.41140934185705</v>
      </c>
      <c r="P50" s="44">
        <v>767.57365714249079</v>
      </c>
      <c r="Q50" s="44">
        <v>814.71030363160492</v>
      </c>
      <c r="R50" s="44">
        <v>855.56459196369326</v>
      </c>
      <c r="S50" s="44">
        <v>918.52037871335858</v>
      </c>
      <c r="T50" s="44">
        <v>935.62048978547318</v>
      </c>
      <c r="U50" s="44">
        <v>987.45212807381199</v>
      </c>
      <c r="V50" s="44">
        <v>1050.0642225298755</v>
      </c>
      <c r="W50" s="44">
        <v>1061.9359634349723</v>
      </c>
      <c r="X50" s="44">
        <v>1058.8011873404644</v>
      </c>
    </row>
    <row r="51" spans="1:24" ht="15" x14ac:dyDescent="0.2">
      <c r="A51" s="112"/>
      <c r="B51" s="112"/>
      <c r="C51" s="114" t="s">
        <v>11</v>
      </c>
      <c r="D51" s="114"/>
      <c r="E51" s="114"/>
      <c r="F51" s="51" t="s">
        <v>162</v>
      </c>
      <c r="G51" s="51" t="s">
        <v>162</v>
      </c>
      <c r="H51" s="51" t="s">
        <v>162</v>
      </c>
      <c r="I51" s="51" t="s">
        <v>162</v>
      </c>
      <c r="J51" s="44" t="s">
        <v>162</v>
      </c>
      <c r="K51" s="44" t="s">
        <v>162</v>
      </c>
      <c r="L51" s="44">
        <v>75.590909192046396</v>
      </c>
      <c r="M51" s="44">
        <v>76.02585292853496</v>
      </c>
      <c r="N51" s="44">
        <v>78.488846318521382</v>
      </c>
      <c r="O51" s="44">
        <v>84.558954652093064</v>
      </c>
      <c r="P51" s="44">
        <v>87.411464722807295</v>
      </c>
      <c r="Q51" s="44">
        <v>91.040154298194551</v>
      </c>
      <c r="R51" s="44">
        <v>95.547361902446013</v>
      </c>
      <c r="S51" s="44">
        <v>102.0143688840507</v>
      </c>
      <c r="T51" s="44">
        <v>102.25579043994244</v>
      </c>
      <c r="U51" s="44">
        <v>109.06641320795232</v>
      </c>
      <c r="V51" s="44">
        <v>114.66354101060131</v>
      </c>
      <c r="W51" s="44">
        <v>119.17477896695316</v>
      </c>
      <c r="X51" s="44">
        <v>137.95892353090628</v>
      </c>
    </row>
    <row r="52" spans="1:24" ht="15" x14ac:dyDescent="0.2">
      <c r="A52" s="112"/>
      <c r="B52" s="112"/>
      <c r="C52" s="114" t="s">
        <v>12</v>
      </c>
      <c r="D52" s="114"/>
      <c r="E52" s="114"/>
      <c r="F52" s="51" t="s">
        <v>162</v>
      </c>
      <c r="G52" s="51" t="s">
        <v>162</v>
      </c>
      <c r="H52" s="51" t="s">
        <v>162</v>
      </c>
      <c r="I52" s="51" t="s">
        <v>162</v>
      </c>
      <c r="J52" s="44" t="s">
        <v>162</v>
      </c>
      <c r="K52" s="44" t="s">
        <v>162</v>
      </c>
      <c r="L52" s="44">
        <v>367.96114703762288</v>
      </c>
      <c r="M52" s="44">
        <v>391.23604852148281</v>
      </c>
      <c r="N52" s="44">
        <v>407.56796451796936</v>
      </c>
      <c r="O52" s="44">
        <v>426.75788701665886</v>
      </c>
      <c r="P52" s="44">
        <v>444.48436709786824</v>
      </c>
      <c r="Q52" s="44">
        <v>468.39253818131954</v>
      </c>
      <c r="R52" s="44">
        <v>487.90257988267672</v>
      </c>
      <c r="S52" s="44">
        <v>520.31683291865477</v>
      </c>
      <c r="T52" s="44">
        <v>526.41323944875865</v>
      </c>
      <c r="U52" s="44">
        <v>562.7639214071587</v>
      </c>
      <c r="V52" s="44">
        <v>602.99959412839485</v>
      </c>
      <c r="W52" s="44">
        <v>604.09453789667282</v>
      </c>
      <c r="X52" s="44">
        <v>567.32300794855951</v>
      </c>
    </row>
    <row r="53" spans="1:24" ht="15" x14ac:dyDescent="0.2">
      <c r="A53" s="112"/>
      <c r="B53" s="112"/>
      <c r="C53" s="114" t="s">
        <v>13</v>
      </c>
      <c r="D53" s="114"/>
      <c r="E53" s="114"/>
      <c r="F53" s="51" t="s">
        <v>162</v>
      </c>
      <c r="G53" s="51" t="s">
        <v>162</v>
      </c>
      <c r="H53" s="51" t="s">
        <v>162</v>
      </c>
      <c r="I53" s="51" t="s">
        <v>162</v>
      </c>
      <c r="J53" s="44" t="s">
        <v>162</v>
      </c>
      <c r="K53" s="44" t="s">
        <v>162</v>
      </c>
      <c r="L53" s="44">
        <v>178.18798059163464</v>
      </c>
      <c r="M53" s="44">
        <v>193.6407620528185</v>
      </c>
      <c r="N53" s="44">
        <v>206.47887530826654</v>
      </c>
      <c r="O53" s="44">
        <v>221.09456767310533</v>
      </c>
      <c r="P53" s="44">
        <v>235.67782532181536</v>
      </c>
      <c r="Q53" s="44">
        <v>255.277611152091</v>
      </c>
      <c r="R53" s="44">
        <v>272.11465017857057</v>
      </c>
      <c r="S53" s="44">
        <v>296.18917691065303</v>
      </c>
      <c r="T53" s="44">
        <v>306.95145989677223</v>
      </c>
      <c r="U53" s="44">
        <v>315.62179345870095</v>
      </c>
      <c r="V53" s="44">
        <v>332.40108739087924</v>
      </c>
      <c r="W53" s="44">
        <v>338.66664657134623</v>
      </c>
      <c r="X53" s="44">
        <v>353.51925586099861</v>
      </c>
    </row>
    <row r="54" spans="1:24" ht="15" x14ac:dyDescent="0.2">
      <c r="A54" s="112"/>
      <c r="B54" s="112"/>
      <c r="C54" s="51" t="s">
        <v>14</v>
      </c>
      <c r="D54" s="114"/>
      <c r="E54" s="114"/>
      <c r="F54" s="51" t="s">
        <v>162</v>
      </c>
      <c r="G54" s="51" t="s">
        <v>162</v>
      </c>
      <c r="H54" s="51" t="s">
        <v>162</v>
      </c>
      <c r="I54" s="51" t="s">
        <v>162</v>
      </c>
      <c r="J54" s="44" t="s">
        <v>162</v>
      </c>
      <c r="K54" s="44" t="s">
        <v>162</v>
      </c>
      <c r="L54" s="44">
        <v>1.3482501786139558</v>
      </c>
      <c r="M54" s="44">
        <v>1.553456836010944</v>
      </c>
      <c r="N54" s="44">
        <v>1.6238074816788808</v>
      </c>
      <c r="O54" s="44">
        <v>1.5977267502292873</v>
      </c>
      <c r="P54" s="44">
        <v>1.8757883250785785</v>
      </c>
      <c r="Q54" s="44">
        <v>1.7963641526894154</v>
      </c>
      <c r="R54" s="44">
        <v>2.1088040961408261</v>
      </c>
      <c r="S54" s="44">
        <v>1.8314250420741167</v>
      </c>
      <c r="T54" s="44">
        <v>1.7788030012737213</v>
      </c>
      <c r="U54" s="44">
        <v>1.8903490467828261</v>
      </c>
      <c r="V54" s="44">
        <v>3.6698711737069774</v>
      </c>
      <c r="W54" s="44">
        <v>7.8804086143613228</v>
      </c>
      <c r="X54" s="44">
        <v>8.4651493599999998</v>
      </c>
    </row>
    <row r="55" spans="1:24" ht="30" customHeight="1" x14ac:dyDescent="0.2">
      <c r="A55" s="112"/>
      <c r="B55" s="112"/>
      <c r="C55" s="51" t="s">
        <v>114</v>
      </c>
      <c r="D55" s="51"/>
      <c r="E55" s="51"/>
      <c r="F55" s="51" t="s">
        <v>162</v>
      </c>
      <c r="G55" s="51" t="s">
        <v>162</v>
      </c>
      <c r="H55" s="51" t="s">
        <v>162</v>
      </c>
      <c r="I55" s="51" t="s">
        <v>162</v>
      </c>
      <c r="J55" s="44" t="s">
        <v>162</v>
      </c>
      <c r="K55" s="44" t="s">
        <v>162</v>
      </c>
      <c r="L55" s="44" t="s">
        <v>162</v>
      </c>
      <c r="M55" s="44" t="s">
        <v>162</v>
      </c>
      <c r="N55" s="44" t="s">
        <v>162</v>
      </c>
      <c r="O55" s="44" t="s">
        <v>162</v>
      </c>
      <c r="P55" s="44" t="s">
        <v>162</v>
      </c>
      <c r="Q55" s="44" t="s">
        <v>162</v>
      </c>
      <c r="R55" s="44">
        <v>11.241502135881406</v>
      </c>
      <c r="S55" s="44">
        <v>107.96862644148733</v>
      </c>
      <c r="T55" s="44">
        <v>181.17468683012771</v>
      </c>
      <c r="U55" s="44">
        <v>287.08804858460633</v>
      </c>
      <c r="V55" s="44">
        <v>520.71635017792187</v>
      </c>
      <c r="W55" s="44">
        <v>759.2621969892831</v>
      </c>
      <c r="X55" s="44">
        <v>931.08375165903067</v>
      </c>
    </row>
    <row r="56" spans="1:24" ht="15" x14ac:dyDescent="0.2">
      <c r="A56" s="112"/>
      <c r="B56" s="112"/>
      <c r="C56" s="112" t="s">
        <v>16</v>
      </c>
      <c r="D56" s="112"/>
      <c r="E56" s="112"/>
      <c r="F56" s="44">
        <v>1173.3688071568524</v>
      </c>
      <c r="G56" s="44">
        <v>1119.6555539537105</v>
      </c>
      <c r="H56" s="44">
        <v>1089.6991094978914</v>
      </c>
      <c r="I56" s="44">
        <v>1079.2491069998309</v>
      </c>
      <c r="J56" s="44">
        <v>1050.1596154333922</v>
      </c>
      <c r="K56" s="44">
        <v>1065.5937990331865</v>
      </c>
      <c r="L56" s="44">
        <v>1137.235780953137</v>
      </c>
      <c r="M56" s="44">
        <v>1088.2957943102397</v>
      </c>
      <c r="N56" s="44">
        <v>1118.2020987014948</v>
      </c>
      <c r="O56" s="44">
        <v>1161.845868957505</v>
      </c>
      <c r="P56" s="44">
        <v>1218.9720278836078</v>
      </c>
      <c r="Q56" s="44">
        <v>1260.2650434933489</v>
      </c>
      <c r="R56" s="44">
        <v>1362.7590130783119</v>
      </c>
      <c r="S56" s="44">
        <v>1581.8147523842001</v>
      </c>
      <c r="T56" s="44">
        <v>1649.4035443715411</v>
      </c>
      <c r="U56" s="44">
        <v>1724.1321501698233</v>
      </c>
      <c r="V56" s="44">
        <v>1783.4012278701077</v>
      </c>
      <c r="W56" s="44">
        <v>1768.2781667714389</v>
      </c>
      <c r="X56" s="44">
        <v>1742.62223954</v>
      </c>
    </row>
    <row r="57" spans="1:24" ht="15" x14ac:dyDescent="0.2">
      <c r="A57" s="112"/>
      <c r="B57" s="112"/>
      <c r="C57" s="114" t="s">
        <v>113</v>
      </c>
      <c r="D57" s="112"/>
      <c r="E57" s="112"/>
      <c r="F57" s="44" t="s">
        <v>162</v>
      </c>
      <c r="G57" s="44" t="s">
        <v>162</v>
      </c>
      <c r="H57" s="44" t="s">
        <v>162</v>
      </c>
      <c r="I57" s="44" t="s">
        <v>162</v>
      </c>
      <c r="J57" s="44" t="s">
        <v>162</v>
      </c>
      <c r="K57" s="44" t="s">
        <v>162</v>
      </c>
      <c r="L57" s="44" t="s">
        <v>162</v>
      </c>
      <c r="M57" s="44" t="s">
        <v>162</v>
      </c>
      <c r="N57" s="44" t="s">
        <v>162</v>
      </c>
      <c r="O57" s="44" t="s">
        <v>162</v>
      </c>
      <c r="P57" s="44" t="s">
        <v>162</v>
      </c>
      <c r="Q57" s="44" t="s">
        <v>162</v>
      </c>
      <c r="R57" s="44">
        <v>879.86952575039459</v>
      </c>
      <c r="S57" s="44">
        <v>1086.9902310281484</v>
      </c>
      <c r="T57" s="44">
        <v>1151.7981222879896</v>
      </c>
      <c r="U57" s="44">
        <v>1209.754784624444</v>
      </c>
      <c r="V57" s="44">
        <v>1262.730312902291</v>
      </c>
      <c r="W57" s="44">
        <v>1251.1538206152534</v>
      </c>
      <c r="X57" s="44">
        <v>1231.32425728</v>
      </c>
    </row>
    <row r="58" spans="1:24" ht="15" x14ac:dyDescent="0.2">
      <c r="A58" s="112"/>
      <c r="B58" s="112"/>
      <c r="C58" s="114" t="s">
        <v>112</v>
      </c>
      <c r="D58" s="112"/>
      <c r="E58" s="112"/>
      <c r="F58" s="44" t="s">
        <v>162</v>
      </c>
      <c r="G58" s="44" t="s">
        <v>162</v>
      </c>
      <c r="H58" s="44" t="s">
        <v>162</v>
      </c>
      <c r="I58" s="44" t="s">
        <v>162</v>
      </c>
      <c r="J58" s="44" t="s">
        <v>162</v>
      </c>
      <c r="K58" s="44" t="s">
        <v>162</v>
      </c>
      <c r="L58" s="44" t="s">
        <v>162</v>
      </c>
      <c r="M58" s="44" t="s">
        <v>162</v>
      </c>
      <c r="N58" s="44" t="s">
        <v>162</v>
      </c>
      <c r="O58" s="44" t="s">
        <v>162</v>
      </c>
      <c r="P58" s="44" t="s">
        <v>162</v>
      </c>
      <c r="Q58" s="44" t="s">
        <v>162</v>
      </c>
      <c r="R58" s="44">
        <v>482.8894873279171</v>
      </c>
      <c r="S58" s="44">
        <v>494.82452135605149</v>
      </c>
      <c r="T58" s="44">
        <v>497.60542208355184</v>
      </c>
      <c r="U58" s="44">
        <v>514.37736554537901</v>
      </c>
      <c r="V58" s="44">
        <v>520.67091601299751</v>
      </c>
      <c r="W58" s="44">
        <v>517.12434615618588</v>
      </c>
      <c r="X58" s="44">
        <v>511.29798226000003</v>
      </c>
    </row>
    <row r="59" spans="1:24" ht="15" x14ac:dyDescent="0.2">
      <c r="A59" s="112"/>
      <c r="B59" s="112"/>
      <c r="C59" s="112" t="s">
        <v>17</v>
      </c>
      <c r="D59" s="112"/>
      <c r="E59" s="112"/>
      <c r="F59" s="44">
        <v>641.9722522017189</v>
      </c>
      <c r="G59" s="44">
        <v>622.56179000096768</v>
      </c>
      <c r="H59" s="44">
        <v>609.99327487479059</v>
      </c>
      <c r="I59" s="44">
        <v>579.74893703612452</v>
      </c>
      <c r="J59" s="44">
        <v>582.7914386795527</v>
      </c>
      <c r="K59" s="44">
        <v>582.33757096402144</v>
      </c>
      <c r="L59" s="44">
        <v>583.58072887096102</v>
      </c>
      <c r="M59" s="44">
        <v>580.83902192374376</v>
      </c>
      <c r="N59" s="44">
        <v>568.55143307481853</v>
      </c>
      <c r="O59" s="44">
        <v>562.91033050624105</v>
      </c>
      <c r="P59" s="44">
        <v>557.19196594448954</v>
      </c>
      <c r="Q59" s="44">
        <v>562.4653979218233</v>
      </c>
      <c r="R59" s="44">
        <v>544.55997132976779</v>
      </c>
      <c r="S59" s="44">
        <v>501.2601959720871</v>
      </c>
      <c r="T59" s="44">
        <v>447.98082590484012</v>
      </c>
      <c r="U59" s="44">
        <v>390.25997704261033</v>
      </c>
      <c r="V59" s="44">
        <v>261.96454087356403</v>
      </c>
      <c r="W59" s="44">
        <v>118.26623617479557</v>
      </c>
      <c r="X59" s="44">
        <v>43.557183942362109</v>
      </c>
    </row>
    <row r="60" spans="1:24" ht="30" customHeight="1" x14ac:dyDescent="0.2">
      <c r="A60" s="113"/>
      <c r="B60" s="112"/>
      <c r="C60" s="50" t="s">
        <v>18</v>
      </c>
      <c r="D60" s="50"/>
      <c r="E60" s="50"/>
      <c r="F60" s="44">
        <v>1549.2530936417577</v>
      </c>
      <c r="G60" s="44">
        <v>1269.8599013074661</v>
      </c>
      <c r="H60" s="44">
        <v>1223.0178460124228</v>
      </c>
      <c r="I60" s="44">
        <v>1239.5279867377335</v>
      </c>
      <c r="J60" s="44">
        <v>1280.8826845302392</v>
      </c>
      <c r="K60" s="44">
        <v>1341.1045048311998</v>
      </c>
      <c r="L60" s="44">
        <v>1250.4709336785666</v>
      </c>
      <c r="M60" s="44">
        <v>1078.2535949447374</v>
      </c>
      <c r="N60" s="44">
        <v>783.18776250881626</v>
      </c>
      <c r="O60" s="44">
        <v>698.65329207200659</v>
      </c>
      <c r="P60" s="44">
        <v>669.91809986330145</v>
      </c>
      <c r="Q60" s="44">
        <v>678.4851531098484</v>
      </c>
      <c r="R60" s="44">
        <v>645.70835385316286</v>
      </c>
      <c r="S60" s="44">
        <v>620.47796637713259</v>
      </c>
      <c r="T60" s="44">
        <v>574.17862898232443</v>
      </c>
      <c r="U60" s="44">
        <v>504.23413672149178</v>
      </c>
      <c r="V60" s="44">
        <v>381.18234883236761</v>
      </c>
      <c r="W60" s="44">
        <v>253.93958156990425</v>
      </c>
      <c r="X60" s="44">
        <v>202.13097595364616</v>
      </c>
    </row>
    <row r="61" spans="1:24" ht="15" x14ac:dyDescent="0.2">
      <c r="A61" s="113"/>
      <c r="B61" s="113"/>
      <c r="C61" s="115" t="s">
        <v>52</v>
      </c>
      <c r="D61" s="115"/>
      <c r="E61" s="115"/>
      <c r="F61" s="44">
        <v>496.94367089649313</v>
      </c>
      <c r="G61" s="44">
        <v>465.68967684663284</v>
      </c>
      <c r="H61" s="44">
        <v>432.19637518583772</v>
      </c>
      <c r="I61" s="44">
        <v>436.68633273099931</v>
      </c>
      <c r="J61" s="44">
        <v>429.5149718598372</v>
      </c>
      <c r="K61" s="44">
        <v>460.36622912997927</v>
      </c>
      <c r="L61" s="44">
        <v>420.44335936182722</v>
      </c>
      <c r="M61" s="44">
        <v>226.40240476112911</v>
      </c>
      <c r="N61" s="44" t="s">
        <v>162</v>
      </c>
      <c r="O61" s="44" t="s">
        <v>162</v>
      </c>
      <c r="P61" s="44" t="s">
        <v>162</v>
      </c>
      <c r="Q61" s="44" t="s">
        <v>162</v>
      </c>
      <c r="R61" s="44" t="s">
        <v>162</v>
      </c>
      <c r="S61" s="44" t="s">
        <v>162</v>
      </c>
      <c r="T61" s="44" t="s">
        <v>162</v>
      </c>
      <c r="U61" s="44" t="s">
        <v>162</v>
      </c>
      <c r="V61" s="44" t="s">
        <v>162</v>
      </c>
      <c r="W61" s="44" t="s">
        <v>162</v>
      </c>
      <c r="X61" s="44" t="s">
        <v>162</v>
      </c>
    </row>
    <row r="62" spans="1:24" ht="15" x14ac:dyDescent="0.2">
      <c r="A62" s="113"/>
      <c r="B62" s="113"/>
      <c r="C62" s="115" t="s">
        <v>111</v>
      </c>
      <c r="D62" s="115"/>
      <c r="E62" s="115"/>
      <c r="F62" s="50" t="s">
        <v>162</v>
      </c>
      <c r="G62" s="50" t="s">
        <v>162</v>
      </c>
      <c r="H62" s="50" t="s">
        <v>162</v>
      </c>
      <c r="I62" s="50" t="s">
        <v>162</v>
      </c>
      <c r="J62" s="44">
        <v>414.60763545426244</v>
      </c>
      <c r="K62" s="44">
        <v>437.09327920687542</v>
      </c>
      <c r="L62" s="44">
        <v>395.65495909028124</v>
      </c>
      <c r="M62" s="44">
        <v>409.73212788396677</v>
      </c>
      <c r="N62" s="44">
        <v>395.88144523897876</v>
      </c>
      <c r="O62" s="44">
        <v>365.98813013545401</v>
      </c>
      <c r="P62" s="44">
        <v>369.21376090748714</v>
      </c>
      <c r="Q62" s="44">
        <v>403.66913080611158</v>
      </c>
      <c r="R62" s="44">
        <v>401.26638568330651</v>
      </c>
      <c r="S62" s="44">
        <v>387.80365511662234</v>
      </c>
      <c r="T62" s="44">
        <v>356.04300870051821</v>
      </c>
      <c r="U62" s="44">
        <v>308.58927136019241</v>
      </c>
      <c r="V62" s="44">
        <v>191.12338263629067</v>
      </c>
      <c r="W62" s="44">
        <v>79.143392524207172</v>
      </c>
      <c r="X62" s="44">
        <v>35.089099268238961</v>
      </c>
    </row>
    <row r="63" spans="1:24" ht="15" x14ac:dyDescent="0.2">
      <c r="A63" s="113"/>
      <c r="B63" s="113"/>
      <c r="C63" s="115" t="s">
        <v>110</v>
      </c>
      <c r="D63" s="115"/>
      <c r="E63" s="115"/>
      <c r="F63" s="50" t="s">
        <v>162</v>
      </c>
      <c r="G63" s="50" t="s">
        <v>162</v>
      </c>
      <c r="H63" s="50" t="s">
        <v>162</v>
      </c>
      <c r="I63" s="50" t="s">
        <v>162</v>
      </c>
      <c r="J63" s="44">
        <v>392.91029607703001</v>
      </c>
      <c r="K63" s="44">
        <v>395.77391591436566</v>
      </c>
      <c r="L63" s="44">
        <v>389.61049342301169</v>
      </c>
      <c r="M63" s="44">
        <v>396.33213026916223</v>
      </c>
      <c r="N63" s="44">
        <v>344.94148031433275</v>
      </c>
      <c r="O63" s="44">
        <v>286.08841461964795</v>
      </c>
      <c r="P63" s="44">
        <v>255.4997804026834</v>
      </c>
      <c r="Q63" s="44">
        <v>234.48452771888904</v>
      </c>
      <c r="R63" s="44">
        <v>207.92225206337972</v>
      </c>
      <c r="S63" s="44">
        <v>194.76959219299312</v>
      </c>
      <c r="T63" s="44">
        <v>176.2598484511507</v>
      </c>
      <c r="U63" s="44">
        <v>153.03483415234143</v>
      </c>
      <c r="V63" s="44">
        <v>141.23224616557454</v>
      </c>
      <c r="W63" s="44">
        <v>125.2918425722131</v>
      </c>
      <c r="X63" s="44">
        <v>119.94803711316516</v>
      </c>
    </row>
    <row r="64" spans="1:24" ht="15" x14ac:dyDescent="0.2">
      <c r="A64" s="113"/>
      <c r="B64" s="113"/>
      <c r="C64" s="115" t="s">
        <v>109</v>
      </c>
      <c r="D64" s="115"/>
      <c r="E64" s="115"/>
      <c r="F64" s="50" t="s">
        <v>162</v>
      </c>
      <c r="G64" s="50" t="s">
        <v>162</v>
      </c>
      <c r="H64" s="50" t="s">
        <v>162</v>
      </c>
      <c r="I64" s="50" t="s">
        <v>162</v>
      </c>
      <c r="J64" s="44">
        <v>18.369557433480033</v>
      </c>
      <c r="K64" s="44">
        <v>23.035853117045484</v>
      </c>
      <c r="L64" s="44">
        <v>23.713872528711626</v>
      </c>
      <c r="M64" s="44">
        <v>25.000925245726602</v>
      </c>
      <c r="N64" s="44">
        <v>23.940571986886944</v>
      </c>
      <c r="O64" s="44">
        <v>21.927409769168591</v>
      </c>
      <c r="P64" s="44">
        <v>20.624799648409386</v>
      </c>
      <c r="Q64" s="44">
        <v>19.617747251399877</v>
      </c>
      <c r="R64" s="44">
        <v>18.607200167022878</v>
      </c>
      <c r="S64" s="44">
        <v>20.200449293376877</v>
      </c>
      <c r="T64" s="44">
        <v>24.99365329624327</v>
      </c>
      <c r="U64" s="44">
        <v>27.525744439301651</v>
      </c>
      <c r="V64" s="44">
        <v>33.019799953058389</v>
      </c>
      <c r="W64" s="44">
        <v>35.955309187990878</v>
      </c>
      <c r="X64" s="44">
        <v>35.028520156204884</v>
      </c>
    </row>
    <row r="65" spans="1:24" ht="15" x14ac:dyDescent="0.2">
      <c r="A65" s="113"/>
      <c r="B65" s="113"/>
      <c r="C65" s="115" t="s">
        <v>108</v>
      </c>
      <c r="D65" s="115"/>
      <c r="E65" s="115"/>
      <c r="F65" s="50" t="s">
        <v>162</v>
      </c>
      <c r="G65" s="50" t="s">
        <v>162</v>
      </c>
      <c r="H65" s="50" t="s">
        <v>162</v>
      </c>
      <c r="I65" s="50" t="s">
        <v>162</v>
      </c>
      <c r="J65" s="44">
        <v>25.480223705629562</v>
      </c>
      <c r="K65" s="44">
        <v>24.835227462933855</v>
      </c>
      <c r="L65" s="44">
        <v>21.048249274734584</v>
      </c>
      <c r="M65" s="44">
        <v>20.786006784753027</v>
      </c>
      <c r="N65" s="44">
        <v>18.424264968617585</v>
      </c>
      <c r="O65" s="44">
        <v>24.649337547736046</v>
      </c>
      <c r="P65" s="44">
        <v>24.579758904721466</v>
      </c>
      <c r="Q65" s="44">
        <v>20.71374733344792</v>
      </c>
      <c r="R65" s="44">
        <v>17.912515939453819</v>
      </c>
      <c r="S65" s="44">
        <v>17.704269774140215</v>
      </c>
      <c r="T65" s="44">
        <v>16.882118534412182</v>
      </c>
      <c r="U65" s="44">
        <v>15.084286769656435</v>
      </c>
      <c r="V65" s="44">
        <v>15.806920077444117</v>
      </c>
      <c r="W65" s="44">
        <v>13.549037285493112</v>
      </c>
      <c r="X65" s="44">
        <v>12.065319416037179</v>
      </c>
    </row>
    <row r="66" spans="1:24" ht="30" customHeight="1" x14ac:dyDescent="0.2">
      <c r="A66" s="113"/>
      <c r="B66" s="113"/>
      <c r="C66" s="116" t="s">
        <v>23</v>
      </c>
      <c r="D66" s="116"/>
      <c r="E66" s="116"/>
      <c r="F66" s="50" t="s">
        <v>162</v>
      </c>
      <c r="G66" s="50" t="s">
        <v>162</v>
      </c>
      <c r="H66" s="50" t="s">
        <v>162</v>
      </c>
      <c r="I66" s="50" t="s">
        <v>162</v>
      </c>
      <c r="J66" s="44">
        <v>61.989266536622928</v>
      </c>
      <c r="K66" s="44">
        <v>63.697058408506216</v>
      </c>
      <c r="L66" s="44">
        <v>62.901171491075182</v>
      </c>
      <c r="M66" s="44">
        <v>63.276343746719931</v>
      </c>
      <c r="N66" s="44">
        <v>62.018677239778015</v>
      </c>
      <c r="O66" s="44">
        <v>60.681211221332852</v>
      </c>
      <c r="P66" s="44">
        <v>59.973506906706234</v>
      </c>
      <c r="Q66" s="44">
        <v>59.292364019106373</v>
      </c>
      <c r="R66" s="44">
        <v>59.661076235465856</v>
      </c>
      <c r="S66" s="44">
        <v>60.592952994376049</v>
      </c>
      <c r="T66" s="44">
        <v>61.640025911775929</v>
      </c>
      <c r="U66" s="44">
        <v>60.642187148632033</v>
      </c>
      <c r="V66" s="44">
        <v>61.435768222242231</v>
      </c>
      <c r="W66" s="44">
        <v>60.664411612377876</v>
      </c>
      <c r="X66" s="44">
        <v>60.296673984757909</v>
      </c>
    </row>
    <row r="67" spans="1:24" ht="15" x14ac:dyDescent="0.2">
      <c r="A67" s="113"/>
      <c r="B67" s="113"/>
      <c r="C67" s="50" t="s">
        <v>24</v>
      </c>
      <c r="D67" s="50"/>
      <c r="E67" s="50"/>
      <c r="F67" s="44">
        <v>234.04270786542901</v>
      </c>
      <c r="G67" s="44">
        <v>375.2362804253994</v>
      </c>
      <c r="H67" s="44">
        <v>324.11089769494259</v>
      </c>
      <c r="I67" s="44">
        <v>282.0021140072003</v>
      </c>
      <c r="J67" s="44">
        <v>228.16726152422478</v>
      </c>
      <c r="K67" s="44">
        <v>198.31096051880962</v>
      </c>
      <c r="L67" s="44">
        <v>189.19203464516175</v>
      </c>
      <c r="M67" s="44">
        <v>177.16256101837226</v>
      </c>
      <c r="N67" s="44">
        <v>142.79877271528835</v>
      </c>
      <c r="O67" s="44">
        <v>147.31072449768351</v>
      </c>
      <c r="P67" s="44">
        <v>151.73648135617776</v>
      </c>
      <c r="Q67" s="44">
        <v>129.23428328672225</v>
      </c>
      <c r="R67" s="44">
        <v>186.33201628957272</v>
      </c>
      <c r="S67" s="44">
        <v>314.42428919765564</v>
      </c>
      <c r="T67" s="44">
        <v>279.12505194512499</v>
      </c>
      <c r="U67" s="44">
        <v>302.27091365823054</v>
      </c>
      <c r="V67" s="44">
        <v>309.12950468578049</v>
      </c>
      <c r="W67" s="44">
        <v>246.82406141969659</v>
      </c>
      <c r="X67" s="44">
        <v>159.72622311297573</v>
      </c>
    </row>
    <row r="68" spans="1:24" ht="15" x14ac:dyDescent="0.2">
      <c r="A68" s="113"/>
      <c r="B68" s="113"/>
      <c r="C68" s="50" t="s">
        <v>25</v>
      </c>
      <c r="D68" s="50"/>
      <c r="E68" s="50"/>
      <c r="F68" s="44" t="s">
        <v>162</v>
      </c>
      <c r="G68" s="44" t="s">
        <v>162</v>
      </c>
      <c r="H68" s="44" t="s">
        <v>162</v>
      </c>
      <c r="I68" s="44" t="s">
        <v>162</v>
      </c>
      <c r="J68" s="44">
        <v>7.9729807134343522</v>
      </c>
      <c r="K68" s="44">
        <v>8.7258351279383444</v>
      </c>
      <c r="L68" s="44">
        <v>10.258087752574074</v>
      </c>
      <c r="M68" s="44">
        <v>18.504944595526908</v>
      </c>
      <c r="N68" s="44">
        <v>18.677176221454488</v>
      </c>
      <c r="O68" s="44">
        <v>22.218142347468358</v>
      </c>
      <c r="P68" s="44">
        <v>23.799103481774235</v>
      </c>
      <c r="Q68" s="44">
        <v>30.282835688641249</v>
      </c>
      <c r="R68" s="44">
        <v>38.254155873314254</v>
      </c>
      <c r="S68" s="44">
        <v>39.068336682435522</v>
      </c>
      <c r="T68" s="44">
        <v>33.001448036687613</v>
      </c>
      <c r="U68" s="44">
        <v>32.524980088890146</v>
      </c>
      <c r="V68" s="44">
        <v>40.346056126970225</v>
      </c>
      <c r="W68" s="44">
        <v>40.91961124063603</v>
      </c>
      <c r="X68" s="44">
        <v>42.675536524663706</v>
      </c>
    </row>
    <row r="69" spans="1:24" ht="15" x14ac:dyDescent="0.2">
      <c r="A69" s="113"/>
      <c r="B69" s="113"/>
      <c r="C69" s="50" t="s">
        <v>107</v>
      </c>
      <c r="D69" s="50"/>
      <c r="E69" s="50"/>
      <c r="F69" s="50" t="s">
        <v>162</v>
      </c>
      <c r="G69" s="50" t="s">
        <v>162</v>
      </c>
      <c r="H69" s="50" t="s">
        <v>162</v>
      </c>
      <c r="I69" s="50" t="s">
        <v>162</v>
      </c>
      <c r="J69" s="44" t="s">
        <v>162</v>
      </c>
      <c r="K69" s="44" t="s">
        <v>162</v>
      </c>
      <c r="L69" s="44" t="s">
        <v>162</v>
      </c>
      <c r="M69" s="44" t="s">
        <v>162</v>
      </c>
      <c r="N69" s="44">
        <v>57.811908955981387</v>
      </c>
      <c r="O69" s="44">
        <v>59.454915070536416</v>
      </c>
      <c r="P69" s="44">
        <v>61.355581984519802</v>
      </c>
      <c r="Q69" s="44">
        <v>62.217291468232077</v>
      </c>
      <c r="R69" s="44">
        <v>62.794991232806026</v>
      </c>
      <c r="S69" s="44">
        <v>63.560002148270151</v>
      </c>
      <c r="T69" s="44">
        <v>64.980638442095938</v>
      </c>
      <c r="U69" s="44">
        <v>64.642514011666066</v>
      </c>
      <c r="V69" s="44">
        <v>64.402270180729602</v>
      </c>
      <c r="W69" s="44">
        <v>62.620506475010366</v>
      </c>
      <c r="X69" s="44">
        <v>62.333323832065481</v>
      </c>
    </row>
    <row r="70" spans="1:24" ht="15" x14ac:dyDescent="0.2">
      <c r="A70" s="113"/>
      <c r="B70" s="113"/>
      <c r="C70" s="50" t="s">
        <v>27</v>
      </c>
      <c r="D70" s="50"/>
      <c r="E70" s="50"/>
      <c r="F70" s="50" t="s">
        <v>162</v>
      </c>
      <c r="G70" s="50" t="s">
        <v>162</v>
      </c>
      <c r="H70" s="50" t="s">
        <v>162</v>
      </c>
      <c r="I70" s="50" t="s">
        <v>162</v>
      </c>
      <c r="J70" s="44" t="s">
        <v>162</v>
      </c>
      <c r="K70" s="44" t="s">
        <v>162</v>
      </c>
      <c r="L70" s="44" t="s">
        <v>162</v>
      </c>
      <c r="M70" s="44">
        <v>226.38715312022291</v>
      </c>
      <c r="N70" s="44">
        <v>580.40553399748171</v>
      </c>
      <c r="O70" s="44">
        <v>613.79939280613326</v>
      </c>
      <c r="P70" s="44">
        <v>642.60912517699444</v>
      </c>
      <c r="Q70" s="44">
        <v>668.59225642710169</v>
      </c>
      <c r="R70" s="44">
        <v>683.33125353040839</v>
      </c>
      <c r="S70" s="44">
        <v>707.44267648491041</v>
      </c>
      <c r="T70" s="44">
        <v>700.21886848298232</v>
      </c>
      <c r="U70" s="44">
        <v>675.70791243308361</v>
      </c>
      <c r="V70" s="44">
        <v>617.69721917704726</v>
      </c>
      <c r="W70" s="44">
        <v>562.78849975843355</v>
      </c>
      <c r="X70" s="44">
        <v>512.91743378581907</v>
      </c>
    </row>
    <row r="71" spans="1:24" ht="33.75" customHeight="1" x14ac:dyDescent="0.2">
      <c r="A71" s="113"/>
      <c r="B71" s="113"/>
      <c r="C71" s="50" t="s">
        <v>123</v>
      </c>
      <c r="D71" s="50"/>
      <c r="E71" s="50"/>
      <c r="F71" s="50" t="s">
        <v>162</v>
      </c>
      <c r="G71" s="50" t="s">
        <v>162</v>
      </c>
      <c r="H71" s="50" t="s">
        <v>162</v>
      </c>
      <c r="I71" s="50" t="s">
        <v>162</v>
      </c>
      <c r="J71" s="44" t="s">
        <v>162</v>
      </c>
      <c r="K71" s="44" t="s">
        <v>162</v>
      </c>
      <c r="L71" s="44" t="s">
        <v>162</v>
      </c>
      <c r="M71" s="44" t="s">
        <v>162</v>
      </c>
      <c r="N71" s="44" t="s">
        <v>162</v>
      </c>
      <c r="O71" s="44" t="s">
        <v>162</v>
      </c>
      <c r="P71" s="44" t="s">
        <v>162</v>
      </c>
      <c r="Q71" s="44" t="s">
        <v>162</v>
      </c>
      <c r="R71" s="44" t="s">
        <v>162</v>
      </c>
      <c r="S71" s="44" t="s">
        <v>162</v>
      </c>
      <c r="T71" s="44" t="s">
        <v>162</v>
      </c>
      <c r="U71" s="44" t="s">
        <v>162</v>
      </c>
      <c r="V71" s="44" t="s">
        <v>162</v>
      </c>
      <c r="W71" s="44">
        <v>11.638340004820172</v>
      </c>
      <c r="X71" s="44">
        <v>94.741798708339445</v>
      </c>
    </row>
    <row r="72" spans="1:24" ht="15" x14ac:dyDescent="0.2">
      <c r="A72" s="113"/>
      <c r="B72" s="112"/>
      <c r="C72" s="50" t="s">
        <v>28</v>
      </c>
      <c r="D72" s="50"/>
      <c r="E72" s="50"/>
      <c r="F72" s="44">
        <v>112.28209517881486</v>
      </c>
      <c r="G72" s="44">
        <v>123.77681444059829</v>
      </c>
      <c r="H72" s="44">
        <v>120.78444532038529</v>
      </c>
      <c r="I72" s="44">
        <v>124.04803660135801</v>
      </c>
      <c r="J72" s="44">
        <v>117.12915298628785</v>
      </c>
      <c r="K72" s="44">
        <v>119.23185021606689</v>
      </c>
      <c r="L72" s="44">
        <v>107.19731549992555</v>
      </c>
      <c r="M72" s="44">
        <v>102.92176937752158</v>
      </c>
      <c r="N72" s="44">
        <v>98.410262377786168</v>
      </c>
      <c r="O72" s="44">
        <v>93.977377801932732</v>
      </c>
      <c r="P72" s="44">
        <v>92.109214800728608</v>
      </c>
      <c r="Q72" s="44">
        <v>89.182701744983433</v>
      </c>
      <c r="R72" s="44">
        <v>86.411973025251783</v>
      </c>
      <c r="S72" s="44">
        <v>86.080827884463048</v>
      </c>
      <c r="T72" s="44">
        <v>82.556798597668944</v>
      </c>
      <c r="U72" s="44">
        <v>80.692399037664458</v>
      </c>
      <c r="V72" s="44">
        <v>80.262093500746644</v>
      </c>
      <c r="W72" s="44">
        <v>77.045712083363782</v>
      </c>
      <c r="X72" s="44">
        <v>63.690080334407902</v>
      </c>
    </row>
    <row r="73" spans="1:24" ht="15" x14ac:dyDescent="0.2">
      <c r="A73" s="113"/>
      <c r="B73" s="113"/>
      <c r="C73" s="115" t="s">
        <v>12</v>
      </c>
      <c r="D73" s="115"/>
      <c r="E73" s="115"/>
      <c r="F73" s="50" t="s">
        <v>162</v>
      </c>
      <c r="G73" s="50" t="s">
        <v>162</v>
      </c>
      <c r="H73" s="50" t="s">
        <v>162</v>
      </c>
      <c r="I73" s="50" t="s">
        <v>162</v>
      </c>
      <c r="J73" s="44">
        <v>99.936773989454238</v>
      </c>
      <c r="K73" s="44">
        <v>101.85868877737883</v>
      </c>
      <c r="L73" s="44">
        <v>90.315041191354567</v>
      </c>
      <c r="M73" s="44">
        <v>85.375818378516783</v>
      </c>
      <c r="N73" s="44">
        <v>85.993406993228547</v>
      </c>
      <c r="O73" s="44">
        <v>81.269812670185189</v>
      </c>
      <c r="P73" s="44">
        <v>79.050216254631792</v>
      </c>
      <c r="Q73" s="44">
        <v>70.037746665469669</v>
      </c>
      <c r="R73" s="44">
        <v>69.839979788948725</v>
      </c>
      <c r="S73" s="44">
        <v>69.282389234806132</v>
      </c>
      <c r="T73" s="44">
        <v>67.343296249313426</v>
      </c>
      <c r="U73" s="44">
        <v>65.731520593577542</v>
      </c>
      <c r="V73" s="44">
        <v>66.311720465856226</v>
      </c>
      <c r="W73" s="44">
        <v>63.056927130917579</v>
      </c>
      <c r="X73" s="44">
        <v>52.110498783087209</v>
      </c>
    </row>
    <row r="74" spans="1:24" ht="15" x14ac:dyDescent="0.2">
      <c r="A74" s="113"/>
      <c r="B74" s="113"/>
      <c r="C74" s="115" t="s">
        <v>13</v>
      </c>
      <c r="D74" s="115"/>
      <c r="E74" s="115"/>
      <c r="F74" s="50" t="s">
        <v>162</v>
      </c>
      <c r="G74" s="50" t="s">
        <v>162</v>
      </c>
      <c r="H74" s="50" t="s">
        <v>162</v>
      </c>
      <c r="I74" s="50" t="s">
        <v>162</v>
      </c>
      <c r="J74" s="44">
        <v>17.192378996833629</v>
      </c>
      <c r="K74" s="44">
        <v>17.373161438688054</v>
      </c>
      <c r="L74" s="44">
        <v>16.882274308570967</v>
      </c>
      <c r="M74" s="44">
        <v>17.545950999004774</v>
      </c>
      <c r="N74" s="44">
        <v>12.416855384557611</v>
      </c>
      <c r="O74" s="44">
        <v>12.707565131747561</v>
      </c>
      <c r="P74" s="44">
        <v>13.058998546096827</v>
      </c>
      <c r="Q74" s="44">
        <v>19.144955079513746</v>
      </c>
      <c r="R74" s="44">
        <v>16.571993236303069</v>
      </c>
      <c r="S74" s="44">
        <v>16.798438649656926</v>
      </c>
      <c r="T74" s="44">
        <v>15.213502348355533</v>
      </c>
      <c r="U74" s="44">
        <v>14.960878444086919</v>
      </c>
      <c r="V74" s="44">
        <v>13.950373034890417</v>
      </c>
      <c r="W74" s="44">
        <v>13.988784952446208</v>
      </c>
      <c r="X74" s="44">
        <v>11.579581551320702</v>
      </c>
    </row>
    <row r="75" spans="1:24" ht="15" x14ac:dyDescent="0.2">
      <c r="A75" s="112"/>
      <c r="B75" s="112"/>
      <c r="C75" s="117" t="s">
        <v>29</v>
      </c>
      <c r="D75" s="117"/>
      <c r="E75" s="44"/>
      <c r="F75" s="44" t="s">
        <v>162</v>
      </c>
      <c r="G75" s="44" t="s">
        <v>162</v>
      </c>
      <c r="H75" s="44" t="s">
        <v>162</v>
      </c>
      <c r="I75" s="44">
        <v>5098.1987055605186</v>
      </c>
      <c r="J75" s="44">
        <v>5112.1791016647658</v>
      </c>
      <c r="K75" s="44">
        <v>5452.6824541472979</v>
      </c>
      <c r="L75" s="44">
        <v>5651.356356826207</v>
      </c>
      <c r="M75" s="44">
        <v>5807.8916161033449</v>
      </c>
      <c r="N75" s="44">
        <v>5915.9997533379455</v>
      </c>
      <c r="O75" s="44">
        <v>6071.6712898656415</v>
      </c>
      <c r="P75" s="44">
        <v>6181.2221844173146</v>
      </c>
      <c r="Q75" s="44">
        <v>6466.8840711511502</v>
      </c>
      <c r="R75" s="44">
        <v>6766.6408130199334</v>
      </c>
      <c r="S75" s="44">
        <v>7177.3451902859115</v>
      </c>
      <c r="T75" s="44">
        <v>7295.8729771853459</v>
      </c>
      <c r="U75" s="44">
        <v>7634.6436712514169</v>
      </c>
      <c r="V75" s="44">
        <v>8110.6929746070273</v>
      </c>
      <c r="W75" s="44">
        <v>8304.5140963768426</v>
      </c>
      <c r="X75" s="44">
        <v>8545.4289644678556</v>
      </c>
    </row>
    <row r="76" spans="1:24" ht="27.75" customHeight="1" x14ac:dyDescent="0.2">
      <c r="A76" s="112"/>
      <c r="B76" s="112"/>
      <c r="C76" s="117" t="s">
        <v>30</v>
      </c>
      <c r="D76" s="117"/>
      <c r="E76" s="117"/>
      <c r="F76" s="51" t="s">
        <v>162</v>
      </c>
      <c r="G76" s="51" t="s">
        <v>162</v>
      </c>
      <c r="H76" s="51" t="s">
        <v>162</v>
      </c>
      <c r="I76" s="51" t="s">
        <v>162</v>
      </c>
      <c r="J76" s="44" t="s">
        <v>162</v>
      </c>
      <c r="K76" s="44" t="s">
        <v>162</v>
      </c>
      <c r="L76" s="44" t="s">
        <v>162</v>
      </c>
      <c r="M76" s="44" t="s">
        <v>162</v>
      </c>
      <c r="N76" s="44">
        <v>130.40885362511165</v>
      </c>
      <c r="O76" s="44">
        <v>107.43421952665869</v>
      </c>
      <c r="P76" s="44">
        <v>116.09567116495046</v>
      </c>
      <c r="Q76" s="44">
        <v>153.60550665957194</v>
      </c>
      <c r="R76" s="44">
        <v>153.88117290851258</v>
      </c>
      <c r="S76" s="44">
        <v>181.3089740280268</v>
      </c>
      <c r="T76" s="44">
        <v>186.95381136916686</v>
      </c>
      <c r="U76" s="44">
        <v>179.897494677776</v>
      </c>
      <c r="V76" s="44">
        <v>180.48796777050816</v>
      </c>
      <c r="W76" s="44">
        <v>175.26435109998405</v>
      </c>
      <c r="X76" s="44">
        <v>174.50444609703959</v>
      </c>
    </row>
    <row r="77" spans="1:24" ht="15" x14ac:dyDescent="0.2">
      <c r="A77" s="112"/>
      <c r="B77" s="112"/>
      <c r="C77" s="117" t="s">
        <v>126</v>
      </c>
      <c r="D77" s="117"/>
      <c r="E77" s="117"/>
      <c r="F77" s="51" t="s">
        <v>162</v>
      </c>
      <c r="G77" s="51" t="s">
        <v>162</v>
      </c>
      <c r="H77" s="51" t="s">
        <v>162</v>
      </c>
      <c r="I77" s="51" t="s">
        <v>162</v>
      </c>
      <c r="J77" s="44" t="s">
        <v>162</v>
      </c>
      <c r="K77" s="44" t="s">
        <v>162</v>
      </c>
      <c r="L77" s="44" t="s">
        <v>162</v>
      </c>
      <c r="M77" s="44" t="s">
        <v>162</v>
      </c>
      <c r="N77" s="44" t="s">
        <v>162</v>
      </c>
      <c r="O77" s="44" t="s">
        <v>162</v>
      </c>
      <c r="P77" s="44" t="s">
        <v>162</v>
      </c>
      <c r="Q77" s="44" t="s">
        <v>162</v>
      </c>
      <c r="R77" s="44" t="s">
        <v>162</v>
      </c>
      <c r="S77" s="44" t="s">
        <v>162</v>
      </c>
      <c r="T77" s="44" t="s">
        <v>162</v>
      </c>
      <c r="U77" s="44" t="s">
        <v>162</v>
      </c>
      <c r="V77" s="44" t="s">
        <v>162</v>
      </c>
      <c r="W77" s="44">
        <v>2.3586337381779638E-2</v>
      </c>
      <c r="X77" s="44">
        <v>1.3516045622191686</v>
      </c>
    </row>
    <row r="78" spans="1:24" ht="15" x14ac:dyDescent="0.2">
      <c r="A78" s="116"/>
      <c r="B78" s="116"/>
      <c r="C78" s="117" t="s">
        <v>31</v>
      </c>
      <c r="D78" s="117"/>
      <c r="E78" s="117"/>
      <c r="F78" s="50" t="s">
        <v>162</v>
      </c>
      <c r="G78" s="50" t="s">
        <v>162</v>
      </c>
      <c r="H78" s="50" t="s">
        <v>162</v>
      </c>
      <c r="I78" s="50" t="s">
        <v>162</v>
      </c>
      <c r="J78" s="44">
        <v>234.80974444829951</v>
      </c>
      <c r="K78" s="44">
        <v>223.47011579096153</v>
      </c>
      <c r="L78" s="44">
        <v>222.06477245818127</v>
      </c>
      <c r="M78" s="44">
        <v>247.84682405179046</v>
      </c>
      <c r="N78" s="44">
        <v>313.74977395403033</v>
      </c>
      <c r="O78" s="44">
        <v>388.20989493098756</v>
      </c>
      <c r="P78" s="44">
        <v>241.33953837626979</v>
      </c>
      <c r="Q78" s="44">
        <v>241.31760803592741</v>
      </c>
      <c r="R78" s="44">
        <v>308.98623688773665</v>
      </c>
      <c r="S78" s="44">
        <v>304.18159254596213</v>
      </c>
      <c r="T78" s="44">
        <v>302.3916153226545</v>
      </c>
      <c r="U78" s="44">
        <v>228.87261504267286</v>
      </c>
      <c r="V78" s="44">
        <v>224.49678419740638</v>
      </c>
      <c r="W78" s="44">
        <v>219.99745095958338</v>
      </c>
      <c r="X78" s="44">
        <v>214.90928775419542</v>
      </c>
    </row>
    <row r="79" spans="1:24" ht="36.75" customHeight="1" thickBot="1" x14ac:dyDescent="0.25">
      <c r="A79" s="126"/>
      <c r="B79" s="126"/>
      <c r="C79" s="127" t="s">
        <v>101</v>
      </c>
      <c r="D79" s="127"/>
      <c r="E79" s="127"/>
      <c r="F79" s="128">
        <v>4677.1160203887821</v>
      </c>
      <c r="G79" s="128">
        <v>4540.5203930684902</v>
      </c>
      <c r="H79" s="128">
        <v>4453.47739719315</v>
      </c>
      <c r="I79" s="128">
        <v>9645.7806794009575</v>
      </c>
      <c r="J79" s="128">
        <v>9941.4059078504033</v>
      </c>
      <c r="K79" s="128">
        <v>10485.685433077608</v>
      </c>
      <c r="L79" s="128">
        <v>10712.673487781689</v>
      </c>
      <c r="M79" s="128">
        <v>10986.02914318026</v>
      </c>
      <c r="N79" s="128">
        <v>11451.102965705782</v>
      </c>
      <c r="O79" s="128">
        <v>11720.78170145798</v>
      </c>
      <c r="P79" s="128">
        <v>11802.674406873628</v>
      </c>
      <c r="Q79" s="128">
        <v>12253.335526375502</v>
      </c>
      <c r="R79" s="128">
        <v>12839.557292837324</v>
      </c>
      <c r="S79" s="128">
        <v>13826.044033700917</v>
      </c>
      <c r="T79" s="128">
        <v>13974.956078235427</v>
      </c>
      <c r="U79" s="128">
        <v>14321.21338164487</v>
      </c>
      <c r="V79" s="128">
        <v>14861.900500983889</v>
      </c>
      <c r="W79" s="128">
        <v>14461.239307375195</v>
      </c>
      <c r="X79" s="128">
        <v>14655.894293211277</v>
      </c>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6"/>
  <sheetViews>
    <sheetView zoomScale="70" zoomScaleNormal="70" workbookViewId="0">
      <selection activeCell="B3" sqref="B3"/>
    </sheetView>
  </sheetViews>
  <sheetFormatPr defaultRowHeight="15" x14ac:dyDescent="0.2"/>
  <cols>
    <col min="1" max="1" width="14.21875" style="30" customWidth="1"/>
    <col min="2" max="2" width="8.88671875" style="30"/>
    <col min="3" max="3" width="7.21875" style="30" bestFit="1" customWidth="1"/>
    <col min="4" max="6" width="8.88671875" style="30"/>
    <col min="7" max="7" width="7.44140625" style="30" bestFit="1" customWidth="1"/>
    <col min="8" max="8" width="9" style="30" customWidth="1"/>
    <col min="9" max="9" width="11.109375" style="30" bestFit="1" customWidth="1"/>
    <col min="10" max="10" width="15.33203125" style="30" bestFit="1" customWidth="1"/>
    <col min="11" max="11" width="10.109375" style="30" bestFit="1" customWidth="1"/>
    <col min="12" max="12" width="10.109375" style="30" hidden="1" customWidth="1"/>
    <col min="13" max="13" width="11.109375" style="30" bestFit="1" customWidth="1"/>
    <col min="14" max="14" width="10.109375" style="30" bestFit="1" customWidth="1"/>
    <col min="15" max="15" width="8" style="30" bestFit="1" customWidth="1"/>
    <col min="16" max="16" width="11.109375" style="30" bestFit="1" customWidth="1"/>
    <col min="17" max="17" width="10.44140625" style="30" bestFit="1" customWidth="1"/>
    <col min="18" max="18" width="12.77734375" style="30" bestFit="1" customWidth="1"/>
    <col min="19" max="19" width="8.88671875" style="30" hidden="1" customWidth="1"/>
    <col min="20" max="20" width="8.21875" style="30" bestFit="1" customWidth="1"/>
    <col min="21" max="21" width="9.6640625" style="30" bestFit="1" customWidth="1"/>
    <col min="22" max="22" width="8" style="30" bestFit="1" customWidth="1"/>
    <col min="23" max="23" width="10" style="30" bestFit="1" customWidth="1"/>
    <col min="24" max="24" width="9.6640625" style="30" bestFit="1" customWidth="1"/>
    <col min="25" max="25" width="11.5546875" style="30" customWidth="1"/>
    <col min="26" max="27" width="8" style="30" bestFit="1" customWidth="1"/>
    <col min="28" max="28" width="12" style="30" bestFit="1" customWidth="1"/>
    <col min="29" max="29" width="12.21875" style="30" bestFit="1" customWidth="1"/>
    <col min="30" max="30" width="10.109375" style="30" bestFit="1" customWidth="1"/>
    <col min="31" max="31" width="8.88671875" style="30" hidden="1" customWidth="1"/>
    <col min="32" max="32" width="8.21875" style="30" bestFit="1" customWidth="1"/>
    <col min="33" max="33" width="13.44140625" style="30" hidden="1" customWidth="1"/>
    <col min="34" max="34" width="12" style="30" bestFit="1" customWidth="1"/>
    <col min="35" max="35" width="11.109375" style="30" bestFit="1" customWidth="1"/>
    <col min="36" max="36" width="10.44140625" style="30" bestFit="1" customWidth="1"/>
    <col min="37" max="37" width="8.21875" style="30" bestFit="1" customWidth="1"/>
    <col min="38" max="44" width="8.88671875" style="30" hidden="1" customWidth="1"/>
    <col min="45" max="45" width="10.88671875" style="30" bestFit="1" customWidth="1"/>
    <col min="46" max="16384" width="8.88671875" style="30"/>
  </cols>
  <sheetData>
    <row r="1" spans="1:47" s="2" customFormat="1" ht="24" customHeight="1" x14ac:dyDescent="0.25">
      <c r="A1" s="1" t="s">
        <v>144</v>
      </c>
      <c r="B1" s="1"/>
      <c r="G1" s="4"/>
    </row>
    <row r="2" spans="1:47" s="80" customFormat="1" ht="27.75" customHeight="1" x14ac:dyDescent="0.25">
      <c r="A2" s="79" t="s">
        <v>2</v>
      </c>
      <c r="B2" s="8"/>
      <c r="C2" s="26"/>
      <c r="D2" s="26"/>
      <c r="E2" s="26"/>
      <c r="F2" s="26"/>
      <c r="G2" s="94"/>
      <c r="U2" s="170"/>
    </row>
    <row r="3" spans="1:47" s="5" customFormat="1" ht="63" x14ac:dyDescent="0.2">
      <c r="A3" s="12" t="s">
        <v>3</v>
      </c>
      <c r="B3" s="13"/>
      <c r="C3" s="13" t="s">
        <v>4</v>
      </c>
      <c r="D3" s="13"/>
      <c r="E3" s="13"/>
      <c r="F3" s="13"/>
      <c r="G3" s="13"/>
      <c r="H3" s="14" t="s">
        <v>5</v>
      </c>
      <c r="I3" s="15" t="s">
        <v>6</v>
      </c>
      <c r="J3" s="15" t="s">
        <v>7</v>
      </c>
      <c r="K3" s="15" t="s">
        <v>8</v>
      </c>
      <c r="L3" s="15"/>
      <c r="M3" s="15" t="s">
        <v>9</v>
      </c>
      <c r="N3" s="15" t="s">
        <v>10</v>
      </c>
      <c r="O3" s="16" t="s">
        <v>11</v>
      </c>
      <c r="P3" s="16" t="s">
        <v>12</v>
      </c>
      <c r="Q3" s="16" t="s">
        <v>13</v>
      </c>
      <c r="R3" s="15" t="s">
        <v>14</v>
      </c>
      <c r="S3" s="16"/>
      <c r="T3" s="15" t="s">
        <v>16</v>
      </c>
      <c r="U3" s="15" t="s">
        <v>17</v>
      </c>
      <c r="V3" s="15" t="s">
        <v>18</v>
      </c>
      <c r="W3" s="16" t="s">
        <v>52</v>
      </c>
      <c r="X3" s="16" t="s">
        <v>19</v>
      </c>
      <c r="Y3" s="16" t="s">
        <v>20</v>
      </c>
      <c r="Z3" s="16" t="s">
        <v>21</v>
      </c>
      <c r="AA3" s="16" t="s">
        <v>22</v>
      </c>
      <c r="AB3" s="15" t="s">
        <v>160</v>
      </c>
      <c r="AC3" s="15" t="s">
        <v>24</v>
      </c>
      <c r="AD3" s="15" t="s">
        <v>25</v>
      </c>
      <c r="AE3" s="15"/>
      <c r="AF3" s="15" t="s">
        <v>27</v>
      </c>
      <c r="AG3" s="15"/>
      <c r="AH3" s="15" t="s">
        <v>28</v>
      </c>
      <c r="AI3" s="16" t="s">
        <v>12</v>
      </c>
      <c r="AJ3" s="16" t="s">
        <v>13</v>
      </c>
      <c r="AK3" s="15" t="s">
        <v>29</v>
      </c>
      <c r="AL3" s="15"/>
      <c r="AM3" s="15"/>
      <c r="AN3" s="15"/>
      <c r="AO3" s="15"/>
      <c r="AP3" s="15"/>
      <c r="AQ3" s="15"/>
      <c r="AR3" s="15"/>
      <c r="AS3" s="15" t="s">
        <v>31</v>
      </c>
    </row>
    <row r="4" spans="1:47" s="5" customFormat="1" ht="15.75" x14ac:dyDescent="0.2">
      <c r="A4" s="35"/>
      <c r="B4" s="35"/>
      <c r="C4" s="35"/>
      <c r="D4" s="35"/>
      <c r="E4" s="35"/>
      <c r="F4" s="35"/>
      <c r="G4" s="35"/>
      <c r="H4" s="158"/>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row>
    <row r="5" spans="1:47" s="5" customFormat="1" ht="15.75" customHeight="1" x14ac:dyDescent="0.25">
      <c r="A5" s="17">
        <v>925</v>
      </c>
      <c r="B5" s="17"/>
      <c r="C5" s="18" t="s">
        <v>32</v>
      </c>
      <c r="D5" s="18"/>
      <c r="E5" s="18"/>
      <c r="F5" s="18"/>
      <c r="G5" s="18"/>
      <c r="H5" s="19">
        <f t="shared" ref="H5:H26" si="0">IF(SUM(I5:N5,R5:V5,AB5:AH5,AK5:AS5)=0,"",SUM(I5:N5,R5:V5,AB5:AH5,AK5:AS5))</f>
        <v>103468.50092614676</v>
      </c>
      <c r="I5" s="20">
        <f t="shared" ref="I5:R5" si="1">I11+I23+I24+I7</f>
        <v>3457.044549420561</v>
      </c>
      <c r="J5" s="20">
        <f t="shared" si="1"/>
        <v>1006.6780681472781</v>
      </c>
      <c r="K5" s="20">
        <f t="shared" si="1"/>
        <v>1053.6691153298648</v>
      </c>
      <c r="L5" s="20"/>
      <c r="M5" s="20">
        <f t="shared" si="1"/>
        <v>3228.3309952600002</v>
      </c>
      <c r="N5" s="20">
        <f t="shared" si="1"/>
        <v>7582.0869577400736</v>
      </c>
      <c r="O5" s="20">
        <f t="shared" si="1"/>
        <v>793.54721823565728</v>
      </c>
      <c r="P5" s="20">
        <f t="shared" si="1"/>
        <v>4388.6272675576211</v>
      </c>
      <c r="Q5" s="20">
        <f t="shared" si="1"/>
        <v>2399.9124719467968</v>
      </c>
      <c r="R5" s="20">
        <f t="shared" si="1"/>
        <v>14.986460219999998</v>
      </c>
      <c r="S5" s="20"/>
      <c r="T5" s="20">
        <f t="shared" ref="T5:AA5" si="2">T11+T23+T24+T7</f>
        <v>12362.273120709999</v>
      </c>
      <c r="U5" s="20">
        <f t="shared" si="2"/>
        <v>6724.1235550023976</v>
      </c>
      <c r="V5" s="20">
        <f t="shared" si="2"/>
        <v>12874.915283718321</v>
      </c>
      <c r="W5" s="20">
        <f t="shared" si="2"/>
        <v>2381.5516966624828</v>
      </c>
      <c r="X5" s="20">
        <f t="shared" si="2"/>
        <v>4864.9706290727363</v>
      </c>
      <c r="Y5" s="20">
        <f t="shared" si="2"/>
        <v>5011.3967715952967</v>
      </c>
      <c r="Z5" s="20">
        <f t="shared" si="2"/>
        <v>317.28259298054263</v>
      </c>
      <c r="AA5" s="20">
        <f t="shared" si="2"/>
        <v>299.71359340725877</v>
      </c>
      <c r="AB5" s="20">
        <v>783.48695761035617</v>
      </c>
      <c r="AC5" s="20">
        <f>AC11+AC23+AC24+AC7</f>
        <v>2559.18840136366</v>
      </c>
      <c r="AD5" s="20">
        <v>127.61983736719999</v>
      </c>
      <c r="AE5" s="20"/>
      <c r="AF5" s="20">
        <f>AF11+AF23+AF24+AF7</f>
        <v>2336.1031234350612</v>
      </c>
      <c r="AG5" s="20"/>
      <c r="AH5" s="20">
        <f>AH11+AH23+AH24+AH7</f>
        <v>936.04611806509149</v>
      </c>
      <c r="AI5" s="20">
        <f>AI11+AI23+AI24+AI7</f>
        <v>766.143129363708</v>
      </c>
      <c r="AJ5" s="20">
        <f>AJ11+AJ23+AJ24+AJ7</f>
        <v>169.90298870138358</v>
      </c>
      <c r="AK5" s="20">
        <f>AK11+AK23+AK24+AK7</f>
        <v>46506.352382756901</v>
      </c>
      <c r="AL5" s="20"/>
      <c r="AM5" s="20"/>
      <c r="AN5" s="20"/>
      <c r="AO5" s="20"/>
      <c r="AP5" s="20"/>
      <c r="AQ5" s="20"/>
      <c r="AR5" s="20"/>
      <c r="AS5" s="20">
        <f>AS11+AS23+AS24+AS7</f>
        <v>1915.596</v>
      </c>
      <c r="AT5" s="20"/>
      <c r="AU5" s="20"/>
    </row>
    <row r="6" spans="1:47" s="5" customFormat="1" ht="15.75" customHeight="1" x14ac:dyDescent="0.25">
      <c r="A6" s="17"/>
      <c r="B6" s="17"/>
      <c r="C6" s="18"/>
      <c r="D6" s="18"/>
      <c r="E6" s="18"/>
      <c r="F6" s="18"/>
      <c r="G6" s="18"/>
      <c r="H6" s="160" t="str">
        <f t="shared" si="0"/>
        <v/>
      </c>
      <c r="I6" s="56"/>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165"/>
      <c r="AT6" s="20"/>
      <c r="AU6" s="20"/>
    </row>
    <row r="7" spans="1:47" s="5" customFormat="1" ht="15.75" x14ac:dyDescent="0.25">
      <c r="A7" s="4"/>
      <c r="B7" s="4"/>
      <c r="C7" s="2" t="s">
        <v>33</v>
      </c>
      <c r="D7" s="2"/>
      <c r="E7" s="2"/>
      <c r="F7" s="2"/>
      <c r="G7" s="2"/>
      <c r="H7" s="34">
        <f t="shared" si="0"/>
        <v>1847.6564816774408</v>
      </c>
      <c r="I7" s="23">
        <v>1.1474342087825007</v>
      </c>
      <c r="J7" s="23">
        <v>27.432701623546105</v>
      </c>
      <c r="K7" s="23">
        <v>0.2155242747099195</v>
      </c>
      <c r="L7" s="23"/>
      <c r="M7" s="23">
        <v>0</v>
      </c>
      <c r="N7" s="23">
        <v>5.9591734709019182</v>
      </c>
      <c r="O7" s="23">
        <v>0.62233189011589363</v>
      </c>
      <c r="P7" s="23">
        <v>2.9382970400182096</v>
      </c>
      <c r="Q7" s="23">
        <v>2.3985445407678152</v>
      </c>
      <c r="R7" s="23">
        <v>0</v>
      </c>
      <c r="S7" s="23"/>
      <c r="T7" s="23">
        <v>0</v>
      </c>
      <c r="U7" s="162">
        <v>39.714981679086939</v>
      </c>
      <c r="V7" s="23">
        <v>1.488546799147799</v>
      </c>
      <c r="W7" s="23">
        <v>0.33797778639841886</v>
      </c>
      <c r="X7" s="23">
        <v>0.44918446391426786</v>
      </c>
      <c r="Y7" s="23">
        <v>0.60533424940263836</v>
      </c>
      <c r="Z7" s="23">
        <v>0</v>
      </c>
      <c r="AA7" s="23">
        <v>9.6050299432473993E-2</v>
      </c>
      <c r="AB7" s="23">
        <v>13.117562070944141</v>
      </c>
      <c r="AC7" s="23">
        <v>0.19950958704932828</v>
      </c>
      <c r="AD7" s="23">
        <v>0.20169514325981064</v>
      </c>
      <c r="AE7" s="23"/>
      <c r="AF7" s="23">
        <v>0</v>
      </c>
      <c r="AG7" s="23"/>
      <c r="AH7" s="162">
        <v>1.5851905911850244</v>
      </c>
      <c r="AI7" s="162">
        <v>1.3385791854427214</v>
      </c>
      <c r="AJ7" s="162">
        <v>0.24661140574230297</v>
      </c>
      <c r="AK7" s="23">
        <v>1753.5941622288271</v>
      </c>
      <c r="AL7" s="23"/>
      <c r="AM7" s="23"/>
      <c r="AN7" s="23"/>
      <c r="AO7" s="23"/>
      <c r="AP7" s="23"/>
      <c r="AQ7" s="23"/>
      <c r="AR7" s="23"/>
      <c r="AS7" s="23">
        <v>3</v>
      </c>
      <c r="AT7" s="23"/>
      <c r="AU7" s="20"/>
    </row>
    <row r="8" spans="1:47" s="5" customFormat="1" ht="15.75" customHeight="1" x14ac:dyDescent="0.25">
      <c r="A8" s="25"/>
      <c r="B8" s="25"/>
      <c r="C8" s="18"/>
      <c r="D8" s="26"/>
      <c r="E8" s="26"/>
      <c r="F8" s="26"/>
      <c r="G8" s="26"/>
      <c r="H8" s="19" t="str">
        <f t="shared" si="0"/>
        <v/>
      </c>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row>
    <row r="9" spans="1:47" s="5" customFormat="1" ht="15.75" customHeight="1" x14ac:dyDescent="0.25">
      <c r="A9" s="17">
        <v>941</v>
      </c>
      <c r="B9" s="17"/>
      <c r="C9" s="18" t="s">
        <v>34</v>
      </c>
      <c r="D9" s="18"/>
      <c r="E9" s="18"/>
      <c r="F9" s="18"/>
      <c r="G9" s="18"/>
      <c r="H9" s="19">
        <f t="shared" si="0"/>
        <v>91728.781657789325</v>
      </c>
      <c r="I9" s="20">
        <f t="shared" ref="I9:R9" si="3">I11+I23</f>
        <v>3116.9247122494817</v>
      </c>
      <c r="J9" s="20">
        <f t="shared" si="3"/>
        <v>875.1813669307802</v>
      </c>
      <c r="K9" s="20">
        <f t="shared" si="3"/>
        <v>950.68345208016387</v>
      </c>
      <c r="L9" s="20"/>
      <c r="M9" s="20">
        <f t="shared" si="3"/>
        <v>2891.1079582600005</v>
      </c>
      <c r="N9" s="20">
        <f t="shared" si="3"/>
        <v>6719.0724456623475</v>
      </c>
      <c r="O9" s="20">
        <f t="shared" si="3"/>
        <v>718.72560579429512</v>
      </c>
      <c r="P9" s="20">
        <f t="shared" si="3"/>
        <v>3887.1460631148507</v>
      </c>
      <c r="Q9" s="20">
        <f t="shared" si="3"/>
        <v>2113.2007767532032</v>
      </c>
      <c r="R9" s="20">
        <f t="shared" si="3"/>
        <v>13.284069219999999</v>
      </c>
      <c r="S9" s="20"/>
      <c r="T9" s="20">
        <f t="shared" ref="T9:AA9" si="4">T11+T23</f>
        <v>11212.411897709999</v>
      </c>
      <c r="U9" s="20">
        <f t="shared" si="4"/>
        <v>5861.4368151919298</v>
      </c>
      <c r="V9" s="20">
        <f t="shared" si="4"/>
        <v>11607.381930198528</v>
      </c>
      <c r="W9" s="20">
        <f t="shared" si="4"/>
        <v>2146.7323332611272</v>
      </c>
      <c r="X9" s="20">
        <f t="shared" si="4"/>
        <v>4321.7112268888059</v>
      </c>
      <c r="Y9" s="20">
        <f t="shared" si="4"/>
        <v>4584.8303790065029</v>
      </c>
      <c r="Z9" s="20">
        <f t="shared" si="4"/>
        <v>285.0837190916746</v>
      </c>
      <c r="AA9" s="20">
        <f t="shared" si="4"/>
        <v>269.02427195041452</v>
      </c>
      <c r="AB9" s="20">
        <v>687.63996188377791</v>
      </c>
      <c r="AC9" s="20">
        <f>AC11+AC23</f>
        <v>2283.2817089457872</v>
      </c>
      <c r="AD9" s="20">
        <v>117.79070087184813</v>
      </c>
      <c r="AE9" s="20"/>
      <c r="AF9" s="20">
        <f>AF11+AF23</f>
        <v>2096.3173977330057</v>
      </c>
      <c r="AG9" s="20"/>
      <c r="AH9" s="20">
        <f>AH11+AH23</f>
        <v>831.0989968096336</v>
      </c>
      <c r="AI9" s="20">
        <f>AI11+AI23</f>
        <v>680.37595503220768</v>
      </c>
      <c r="AJ9" s="20">
        <f>AJ11+AJ23</f>
        <v>150.72304177742589</v>
      </c>
      <c r="AK9" s="20">
        <f>AK11+AK23</f>
        <v>40723.043580960257</v>
      </c>
      <c r="AL9" s="20"/>
      <c r="AM9" s="20"/>
      <c r="AN9" s="20"/>
      <c r="AO9" s="20"/>
      <c r="AP9" s="20"/>
      <c r="AQ9" s="20"/>
      <c r="AR9" s="20"/>
      <c r="AS9" s="20">
        <f>AS11+AS23</f>
        <v>1742.1246630817857</v>
      </c>
      <c r="AT9" s="20"/>
      <c r="AU9" s="20"/>
    </row>
    <row r="10" spans="1:47" s="5" customFormat="1" ht="15.75" customHeight="1" x14ac:dyDescent="0.25">
      <c r="A10" s="25"/>
      <c r="B10" s="25"/>
      <c r="C10" s="26"/>
      <c r="D10" s="26"/>
      <c r="E10" s="26"/>
      <c r="F10" s="26"/>
      <c r="G10" s="26"/>
      <c r="H10" s="157" t="str">
        <f t="shared" si="0"/>
        <v/>
      </c>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t="s">
        <v>161</v>
      </c>
      <c r="AL10" s="20"/>
      <c r="AM10" s="20"/>
      <c r="AN10" s="20"/>
      <c r="AO10" s="20"/>
      <c r="AP10" s="20"/>
      <c r="AQ10" s="20"/>
      <c r="AR10" s="20"/>
      <c r="AS10" s="20"/>
      <c r="AT10" s="20"/>
      <c r="AU10" s="20"/>
    </row>
    <row r="11" spans="1:47" s="5" customFormat="1" ht="15.75" x14ac:dyDescent="0.25">
      <c r="A11" s="17">
        <v>921</v>
      </c>
      <c r="B11" s="17"/>
      <c r="C11" s="17" t="s">
        <v>35</v>
      </c>
      <c r="D11" s="18"/>
      <c r="E11" s="18"/>
      <c r="F11" s="18"/>
      <c r="G11" s="18"/>
      <c r="H11" s="19">
        <f t="shared" si="0"/>
        <v>85727.505160198285</v>
      </c>
      <c r="I11" s="20">
        <f t="shared" ref="I11:R11" si="5">SUM(I13:I21)</f>
        <v>2848.0142403982259</v>
      </c>
      <c r="J11" s="20">
        <f t="shared" si="5"/>
        <v>821.69177545270327</v>
      </c>
      <c r="K11" s="20">
        <f t="shared" si="5"/>
        <v>876.1313190812034</v>
      </c>
      <c r="L11" s="20"/>
      <c r="M11" s="20">
        <f t="shared" si="5"/>
        <v>2745.9872092600003</v>
      </c>
      <c r="N11" s="20">
        <f t="shared" si="5"/>
        <v>6087.1026334368726</v>
      </c>
      <c r="O11" s="20">
        <f t="shared" si="5"/>
        <v>669.40080840959433</v>
      </c>
      <c r="P11" s="20">
        <f t="shared" si="5"/>
        <v>3537.7742775123488</v>
      </c>
      <c r="Q11" s="20">
        <f t="shared" si="5"/>
        <v>1879.9275475149309</v>
      </c>
      <c r="R11" s="20">
        <f t="shared" si="5"/>
        <v>12.61432522</v>
      </c>
      <c r="S11" s="20"/>
      <c r="T11" s="20">
        <f t="shared" ref="T11:AA11" si="6">SUM(T13:T21)</f>
        <v>10667.02459571</v>
      </c>
      <c r="U11" s="20">
        <f t="shared" si="6"/>
        <v>5246.1206105315032</v>
      </c>
      <c r="V11" s="20">
        <f t="shared" si="6"/>
        <v>10855.599884618056</v>
      </c>
      <c r="W11" s="20">
        <f t="shared" si="6"/>
        <v>2012.2946837874363</v>
      </c>
      <c r="X11" s="20">
        <f t="shared" si="6"/>
        <v>4003.8841875284397</v>
      </c>
      <c r="Y11" s="20">
        <f t="shared" si="6"/>
        <v>4321.3600394150862</v>
      </c>
      <c r="Z11" s="20">
        <f t="shared" si="6"/>
        <v>263.35905158315484</v>
      </c>
      <c r="AA11" s="20">
        <f t="shared" si="6"/>
        <v>254.70192230393559</v>
      </c>
      <c r="AB11" s="20">
        <v>624.16673998717931</v>
      </c>
      <c r="AC11" s="20">
        <f>SUM(AC13:AC21)</f>
        <v>2160.6765271632098</v>
      </c>
      <c r="AD11" s="20">
        <v>112.01957332242188</v>
      </c>
      <c r="AE11" s="20"/>
      <c r="AF11" s="20">
        <f>SUM(AF13:AF21)</f>
        <v>1961.3930063734601</v>
      </c>
      <c r="AG11" s="20"/>
      <c r="AH11" s="20">
        <f>SUM(AH13:AH21)</f>
        <v>767.67356558694587</v>
      </c>
      <c r="AI11" s="20">
        <f>SUM(AI13:AI21)</f>
        <v>631.4928536358974</v>
      </c>
      <c r="AJ11" s="20">
        <f>SUM(AJ13:AJ21)</f>
        <v>136.18071195104852</v>
      </c>
      <c r="AK11" s="20">
        <f>SUM(AK13:AK21)</f>
        <v>38305.178544651368</v>
      </c>
      <c r="AL11" s="20"/>
      <c r="AM11" s="20"/>
      <c r="AN11" s="20"/>
      <c r="AO11" s="20"/>
      <c r="AP11" s="20"/>
      <c r="AQ11" s="20"/>
      <c r="AR11" s="20"/>
      <c r="AS11" s="20">
        <f>SUM(AS13:AS21)</f>
        <v>1636.1106094051156</v>
      </c>
      <c r="AT11" s="20"/>
      <c r="AU11" s="20"/>
    </row>
    <row r="12" spans="1:47" s="5" customFormat="1" ht="15.75" customHeight="1" x14ac:dyDescent="0.25">
      <c r="A12" s="29"/>
      <c r="B12" s="29"/>
      <c r="C12" s="39"/>
      <c r="D12" s="30"/>
      <c r="E12" s="30"/>
      <c r="F12" s="30"/>
      <c r="G12" s="30"/>
      <c r="H12" s="19" t="str">
        <f t="shared" si="0"/>
        <v/>
      </c>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t="s">
        <v>161</v>
      </c>
      <c r="AL12" s="20"/>
      <c r="AM12" s="20"/>
      <c r="AN12" s="20"/>
      <c r="AO12" s="20"/>
      <c r="AP12" s="20"/>
      <c r="AQ12" s="20"/>
      <c r="AR12" s="20"/>
      <c r="AS12" s="20"/>
      <c r="AT12" s="20"/>
      <c r="AU12" s="20"/>
    </row>
    <row r="13" spans="1:47" s="5" customFormat="1" ht="15.75" x14ac:dyDescent="0.25">
      <c r="A13" s="4" t="s">
        <v>36</v>
      </c>
      <c r="B13" s="4"/>
      <c r="C13" s="40" t="s">
        <v>164</v>
      </c>
      <c r="D13" s="2"/>
      <c r="E13" s="2"/>
      <c r="F13" s="2"/>
      <c r="G13" s="2"/>
      <c r="H13" s="19">
        <f t="shared" si="0"/>
        <v>5228.8098313813007</v>
      </c>
      <c r="I13" s="20">
        <v>166.54649117593362</v>
      </c>
      <c r="J13" s="20">
        <v>46.647303073373692</v>
      </c>
      <c r="K13" s="20">
        <v>65.342196191973841</v>
      </c>
      <c r="L13" s="20"/>
      <c r="M13" s="20">
        <v>187.60443099999998</v>
      </c>
      <c r="N13" s="20">
        <v>449.2505512576252</v>
      </c>
      <c r="O13" s="20">
        <v>40.737252789328934</v>
      </c>
      <c r="P13" s="20">
        <v>250.23066951287095</v>
      </c>
      <c r="Q13" s="20">
        <v>158.28262895542531</v>
      </c>
      <c r="R13" s="20">
        <v>0.30296099999999998</v>
      </c>
      <c r="S13" s="20"/>
      <c r="T13" s="20">
        <v>593.11178099999995</v>
      </c>
      <c r="U13" s="20">
        <v>499.7056433364296</v>
      </c>
      <c r="V13" s="20">
        <v>704.467710844267</v>
      </c>
      <c r="W13" s="20">
        <v>123.70363333651068</v>
      </c>
      <c r="X13" s="20">
        <v>291.16843951228526</v>
      </c>
      <c r="Y13" s="20">
        <v>252.24759257089354</v>
      </c>
      <c r="Z13" s="20">
        <v>22.336886012049249</v>
      </c>
      <c r="AA13" s="20">
        <v>15.011159412528254</v>
      </c>
      <c r="AB13" s="20">
        <v>77.884039019624069</v>
      </c>
      <c r="AC13" s="20">
        <v>147.15095103568729</v>
      </c>
      <c r="AD13" s="20">
        <v>4.567482231223317</v>
      </c>
      <c r="AE13" s="20"/>
      <c r="AF13" s="20">
        <v>123.90949264231034</v>
      </c>
      <c r="AG13" s="20"/>
      <c r="AH13" s="20">
        <v>52.201887227714991</v>
      </c>
      <c r="AI13" s="20">
        <v>41.639788097321571</v>
      </c>
      <c r="AJ13" s="20">
        <v>10.562099130393419</v>
      </c>
      <c r="AK13" s="20">
        <v>2023.4068837851482</v>
      </c>
      <c r="AL13" s="20"/>
      <c r="AM13" s="20"/>
      <c r="AN13" s="20"/>
      <c r="AO13" s="20"/>
      <c r="AP13" s="20"/>
      <c r="AQ13" s="20"/>
      <c r="AR13" s="20"/>
      <c r="AS13" s="20">
        <v>86.710026559989672</v>
      </c>
      <c r="AT13" s="20"/>
      <c r="AU13" s="20"/>
    </row>
    <row r="14" spans="1:47" s="5" customFormat="1" ht="15.75" x14ac:dyDescent="0.25">
      <c r="A14" s="4" t="s">
        <v>37</v>
      </c>
      <c r="B14" s="4"/>
      <c r="C14" s="40" t="s">
        <v>166</v>
      </c>
      <c r="D14" s="2"/>
      <c r="E14" s="2"/>
      <c r="F14" s="2"/>
      <c r="G14" s="2"/>
      <c r="H14" s="19">
        <f t="shared" si="0"/>
        <v>13255.771944763455</v>
      </c>
      <c r="I14" s="20">
        <v>468.82746941194972</v>
      </c>
      <c r="J14" s="20">
        <v>124.97266554009519</v>
      </c>
      <c r="K14" s="20">
        <v>154.97238330083803</v>
      </c>
      <c r="L14" s="20"/>
      <c r="M14" s="20">
        <v>436.45291499999996</v>
      </c>
      <c r="N14" s="20">
        <v>1207.7549036970736</v>
      </c>
      <c r="O14" s="20">
        <v>99.856776535739925</v>
      </c>
      <c r="P14" s="20">
        <v>689.31913623179366</v>
      </c>
      <c r="Q14" s="20">
        <v>418.57899092954005</v>
      </c>
      <c r="R14" s="20">
        <v>1.3922905700000001</v>
      </c>
      <c r="S14" s="20"/>
      <c r="T14" s="20">
        <v>1483.08995</v>
      </c>
      <c r="U14" s="20">
        <v>1093.8194416296387</v>
      </c>
      <c r="V14" s="20">
        <v>1869.5627569113883</v>
      </c>
      <c r="W14" s="20">
        <v>320.69477721151418</v>
      </c>
      <c r="X14" s="20">
        <v>785.44210765490823</v>
      </c>
      <c r="Y14" s="20">
        <v>676.92925661918582</v>
      </c>
      <c r="Z14" s="20">
        <v>47.638210820648354</v>
      </c>
      <c r="AA14" s="20">
        <v>38.858404605131767</v>
      </c>
      <c r="AB14" s="20">
        <v>112.05655106223979</v>
      </c>
      <c r="AC14" s="20">
        <v>303.33043616177866</v>
      </c>
      <c r="AD14" s="20">
        <v>11.850707973744811</v>
      </c>
      <c r="AE14" s="20"/>
      <c r="AF14" s="20">
        <v>312.14498942323519</v>
      </c>
      <c r="AG14" s="20"/>
      <c r="AH14" s="20">
        <v>129.92041855096184</v>
      </c>
      <c r="AI14" s="20">
        <v>105.00115181348946</v>
      </c>
      <c r="AJ14" s="20">
        <v>24.919266737472395</v>
      </c>
      <c r="AK14" s="20">
        <v>5317.9194401931391</v>
      </c>
      <c r="AL14" s="20"/>
      <c r="AM14" s="20"/>
      <c r="AN14" s="20"/>
      <c r="AO14" s="20"/>
      <c r="AP14" s="20"/>
      <c r="AQ14" s="20"/>
      <c r="AR14" s="20"/>
      <c r="AS14" s="20">
        <v>227.70462533737214</v>
      </c>
      <c r="AT14" s="20"/>
      <c r="AU14" s="20"/>
    </row>
    <row r="15" spans="1:47" s="5" customFormat="1" ht="15.75" x14ac:dyDescent="0.25">
      <c r="A15" s="4" t="s">
        <v>38</v>
      </c>
      <c r="B15" s="4"/>
      <c r="C15" s="40" t="s">
        <v>39</v>
      </c>
      <c r="D15" s="2"/>
      <c r="E15" s="2"/>
      <c r="F15" s="2"/>
      <c r="G15" s="2"/>
      <c r="H15" s="19">
        <f t="shared" si="0"/>
        <v>8796.9903953828925</v>
      </c>
      <c r="I15" s="20">
        <v>278.97745223847687</v>
      </c>
      <c r="J15" s="20">
        <v>84.173236910859345</v>
      </c>
      <c r="K15" s="20">
        <v>105.17078351565615</v>
      </c>
      <c r="L15" s="20"/>
      <c r="M15" s="20">
        <v>268.781993</v>
      </c>
      <c r="N15" s="20">
        <v>734.17014736799683</v>
      </c>
      <c r="O15" s="20">
        <v>70.332752408010165</v>
      </c>
      <c r="P15" s="20">
        <v>419.89860606301465</v>
      </c>
      <c r="Q15" s="20">
        <v>243.93878889697189</v>
      </c>
      <c r="R15" s="20">
        <v>0.96802500000000002</v>
      </c>
      <c r="S15" s="20"/>
      <c r="T15" s="20">
        <v>893.264186</v>
      </c>
      <c r="U15" s="20">
        <v>638.46929064933647</v>
      </c>
      <c r="V15" s="20">
        <v>1129.7671671757735</v>
      </c>
      <c r="W15" s="20">
        <v>215.40500986300282</v>
      </c>
      <c r="X15" s="20">
        <v>418.71482336174148</v>
      </c>
      <c r="Y15" s="20">
        <v>434.22108631511048</v>
      </c>
      <c r="Z15" s="20">
        <v>35.910532356860863</v>
      </c>
      <c r="AA15" s="20">
        <v>25.515715279057673</v>
      </c>
      <c r="AB15" s="20">
        <v>78.424586849994</v>
      </c>
      <c r="AC15" s="20">
        <v>237.69880117212125</v>
      </c>
      <c r="AD15" s="20">
        <v>10.747779029116757</v>
      </c>
      <c r="AE15" s="20"/>
      <c r="AF15" s="20">
        <v>208.00083760000186</v>
      </c>
      <c r="AG15" s="20"/>
      <c r="AH15" s="20">
        <v>85.688091921672324</v>
      </c>
      <c r="AI15" s="20">
        <v>69.394763857762811</v>
      </c>
      <c r="AJ15" s="20">
        <v>16.293328063909513</v>
      </c>
      <c r="AK15" s="20">
        <v>3876.2857148058274</v>
      </c>
      <c r="AL15" s="20"/>
      <c r="AM15" s="20"/>
      <c r="AN15" s="20"/>
      <c r="AO15" s="20"/>
      <c r="AP15" s="20"/>
      <c r="AQ15" s="20"/>
      <c r="AR15" s="20"/>
      <c r="AS15" s="20">
        <v>166.40230214606242</v>
      </c>
      <c r="AT15" s="20"/>
      <c r="AU15" s="20"/>
    </row>
    <row r="16" spans="1:47" s="5" customFormat="1" ht="15.75" x14ac:dyDescent="0.25">
      <c r="A16" s="4" t="s">
        <v>40</v>
      </c>
      <c r="B16" s="4"/>
      <c r="C16" s="40" t="s">
        <v>41</v>
      </c>
      <c r="D16" s="2"/>
      <c r="E16" s="2"/>
      <c r="F16" s="2"/>
      <c r="G16" s="2"/>
      <c r="H16" s="19">
        <f t="shared" si="0"/>
        <v>7000.7766685923198</v>
      </c>
      <c r="I16" s="20">
        <v>260.37967576677738</v>
      </c>
      <c r="J16" s="20">
        <v>72.050816230508275</v>
      </c>
      <c r="K16" s="20">
        <v>77.842662793869295</v>
      </c>
      <c r="L16" s="20"/>
      <c r="M16" s="20">
        <v>201.64055799999997</v>
      </c>
      <c r="N16" s="20">
        <v>535.67775833972814</v>
      </c>
      <c r="O16" s="20">
        <v>56.101702298887297</v>
      </c>
      <c r="P16" s="20">
        <v>311.10196175296028</v>
      </c>
      <c r="Q16" s="20">
        <v>168.47409428788063</v>
      </c>
      <c r="R16" s="20">
        <v>0.48746300000000004</v>
      </c>
      <c r="S16" s="20"/>
      <c r="T16" s="20">
        <v>622.09421899999995</v>
      </c>
      <c r="U16" s="20">
        <v>478.07333016521505</v>
      </c>
      <c r="V16" s="20">
        <v>785.48867475423162</v>
      </c>
      <c r="W16" s="20">
        <v>159.23792047911712</v>
      </c>
      <c r="X16" s="20">
        <v>277.99077289374861</v>
      </c>
      <c r="Y16" s="20">
        <v>308.72550707803521</v>
      </c>
      <c r="Z16" s="20">
        <v>23.063270582825936</v>
      </c>
      <c r="AA16" s="20">
        <v>16.471203720504548</v>
      </c>
      <c r="AB16" s="20">
        <v>75.168912720854522</v>
      </c>
      <c r="AC16" s="20">
        <v>167.95746147153605</v>
      </c>
      <c r="AD16" s="20">
        <v>9.2135958300921548</v>
      </c>
      <c r="AE16" s="20"/>
      <c r="AF16" s="20">
        <v>154.11493072182759</v>
      </c>
      <c r="AG16" s="20"/>
      <c r="AH16" s="20">
        <v>74.826109299432858</v>
      </c>
      <c r="AI16" s="20">
        <v>62.691211113732535</v>
      </c>
      <c r="AJ16" s="20">
        <v>12.134898185700321</v>
      </c>
      <c r="AK16" s="20">
        <v>3344.7122932115153</v>
      </c>
      <c r="AL16" s="20"/>
      <c r="AM16" s="20"/>
      <c r="AN16" s="20"/>
      <c r="AO16" s="20"/>
      <c r="AP16" s="20"/>
      <c r="AQ16" s="20"/>
      <c r="AR16" s="20"/>
      <c r="AS16" s="20">
        <v>141.04820728673198</v>
      </c>
      <c r="AT16" s="20"/>
      <c r="AU16" s="20"/>
    </row>
    <row r="17" spans="1:47" s="5" customFormat="1" ht="15.75" x14ac:dyDescent="0.25">
      <c r="A17" s="4" t="s">
        <v>42</v>
      </c>
      <c r="B17" s="4"/>
      <c r="C17" s="40" t="s">
        <v>43</v>
      </c>
      <c r="D17" s="2"/>
      <c r="E17" s="2"/>
      <c r="F17" s="2"/>
      <c r="G17" s="2"/>
      <c r="H17" s="19">
        <f t="shared" si="0"/>
        <v>9513.9572399630088</v>
      </c>
      <c r="I17" s="20">
        <v>366.23752475524191</v>
      </c>
      <c r="J17" s="20">
        <v>96.923638490412444</v>
      </c>
      <c r="K17" s="20">
        <v>110.81482226596202</v>
      </c>
      <c r="L17" s="20"/>
      <c r="M17" s="20">
        <v>315.258824</v>
      </c>
      <c r="N17" s="20">
        <v>725.87637162325552</v>
      </c>
      <c r="O17" s="20">
        <v>78.368682935663628</v>
      </c>
      <c r="P17" s="20">
        <v>408.71248241942345</v>
      </c>
      <c r="Q17" s="20">
        <v>238.79520626816861</v>
      </c>
      <c r="R17" s="20">
        <v>1.2290889999999999</v>
      </c>
      <c r="S17" s="20"/>
      <c r="T17" s="20">
        <v>992.34072500000002</v>
      </c>
      <c r="U17" s="20">
        <v>630.44042068126271</v>
      </c>
      <c r="V17" s="20">
        <v>1217.093563474642</v>
      </c>
      <c r="W17" s="20">
        <v>245.62466069040329</v>
      </c>
      <c r="X17" s="20">
        <v>432.78984752092447</v>
      </c>
      <c r="Y17" s="20">
        <v>476.84520809870901</v>
      </c>
      <c r="Z17" s="20">
        <v>35.434590077458914</v>
      </c>
      <c r="AA17" s="20">
        <v>26.399257087146168</v>
      </c>
      <c r="AB17" s="20">
        <v>77.761859556334329</v>
      </c>
      <c r="AC17" s="20">
        <v>284.3523439041083</v>
      </c>
      <c r="AD17" s="20">
        <v>11.038948122141013</v>
      </c>
      <c r="AE17" s="20"/>
      <c r="AF17" s="20">
        <v>244.01779912751684</v>
      </c>
      <c r="AG17" s="20"/>
      <c r="AH17" s="20">
        <v>84.729615664842726</v>
      </c>
      <c r="AI17" s="20">
        <v>70.905447026391798</v>
      </c>
      <c r="AJ17" s="20">
        <v>13.824168638450915</v>
      </c>
      <c r="AK17" s="20">
        <v>4177.3834340486319</v>
      </c>
      <c r="AL17" s="20"/>
      <c r="AM17" s="20"/>
      <c r="AN17" s="20"/>
      <c r="AO17" s="20"/>
      <c r="AP17" s="20"/>
      <c r="AQ17" s="20"/>
      <c r="AR17" s="20"/>
      <c r="AS17" s="20">
        <v>178.45826024865781</v>
      </c>
      <c r="AT17" s="20"/>
      <c r="AU17" s="20"/>
    </row>
    <row r="18" spans="1:47" s="5" customFormat="1" ht="15.75" x14ac:dyDescent="0.25">
      <c r="A18" s="4" t="s">
        <v>44</v>
      </c>
      <c r="B18" s="4"/>
      <c r="C18" s="40" t="s">
        <v>167</v>
      </c>
      <c r="D18" s="2"/>
      <c r="E18" s="2"/>
      <c r="F18" s="2"/>
      <c r="G18" s="2"/>
      <c r="H18" s="19">
        <f t="shared" si="0"/>
        <v>8545.4556625101777</v>
      </c>
      <c r="I18" s="20">
        <v>313.33211631055144</v>
      </c>
      <c r="J18" s="20">
        <v>88.515010241060736</v>
      </c>
      <c r="K18" s="20">
        <v>80.19627773147036</v>
      </c>
      <c r="L18" s="20"/>
      <c r="M18" s="20">
        <v>249.86232900000002</v>
      </c>
      <c r="N18" s="20">
        <v>531.63395328710374</v>
      </c>
      <c r="O18" s="20">
        <v>74.13969318096639</v>
      </c>
      <c r="P18" s="20">
        <v>309.88335190154771</v>
      </c>
      <c r="Q18" s="20">
        <v>147.61090820458978</v>
      </c>
      <c r="R18" s="20">
        <v>1.3352700000000002</v>
      </c>
      <c r="S18" s="20"/>
      <c r="T18" s="20">
        <v>863.44536099999993</v>
      </c>
      <c r="U18" s="20">
        <v>413.37275129577182</v>
      </c>
      <c r="V18" s="20">
        <v>869.2734554985409</v>
      </c>
      <c r="W18" s="20">
        <v>173.20599601888179</v>
      </c>
      <c r="X18" s="20">
        <v>292.32374932046423</v>
      </c>
      <c r="Y18" s="20">
        <v>362.42178282313233</v>
      </c>
      <c r="Z18" s="20">
        <v>21.036821905348361</v>
      </c>
      <c r="AA18" s="20">
        <v>20.285105430714307</v>
      </c>
      <c r="AB18" s="20">
        <v>50.736871333573468</v>
      </c>
      <c r="AC18" s="20">
        <v>169.08385491375668</v>
      </c>
      <c r="AD18" s="20">
        <v>14.071912911675733</v>
      </c>
      <c r="AE18" s="20"/>
      <c r="AF18" s="20">
        <v>169.56309483587444</v>
      </c>
      <c r="AG18" s="20"/>
      <c r="AH18" s="20">
        <v>73.753700290667254</v>
      </c>
      <c r="AI18" s="20">
        <v>60.802789495390314</v>
      </c>
      <c r="AJ18" s="20">
        <v>12.950910795276945</v>
      </c>
      <c r="AK18" s="20">
        <v>4472.3685674860717</v>
      </c>
      <c r="AL18" s="20"/>
      <c r="AM18" s="20"/>
      <c r="AN18" s="20"/>
      <c r="AO18" s="20"/>
      <c r="AP18" s="20"/>
      <c r="AQ18" s="20"/>
      <c r="AR18" s="20"/>
      <c r="AS18" s="20">
        <v>184.91113637405883</v>
      </c>
      <c r="AT18" s="20"/>
      <c r="AU18" s="20"/>
    </row>
    <row r="19" spans="1:47" s="5" customFormat="1" ht="15.75" x14ac:dyDescent="0.25">
      <c r="A19" s="4" t="s">
        <v>45</v>
      </c>
      <c r="B19" s="4"/>
      <c r="C19" s="40" t="s">
        <v>46</v>
      </c>
      <c r="D19" s="2"/>
      <c r="E19" s="2"/>
      <c r="F19" s="2"/>
      <c r="G19" s="2"/>
      <c r="H19" s="19">
        <f t="shared" si="0"/>
        <v>12972.304113201988</v>
      </c>
      <c r="I19" s="20">
        <v>302.14520368362719</v>
      </c>
      <c r="J19" s="20">
        <v>99.572141298563167</v>
      </c>
      <c r="K19" s="20">
        <v>108.8896290331509</v>
      </c>
      <c r="L19" s="20"/>
      <c r="M19" s="20">
        <v>529.10975135000012</v>
      </c>
      <c r="N19" s="20">
        <v>746.54276027862727</v>
      </c>
      <c r="O19" s="20">
        <v>90.725552067357768</v>
      </c>
      <c r="P19" s="20">
        <v>468.83137706639639</v>
      </c>
      <c r="Q19" s="20">
        <v>186.9858311448732</v>
      </c>
      <c r="R19" s="20">
        <v>3.5525529999999996</v>
      </c>
      <c r="S19" s="20"/>
      <c r="T19" s="20">
        <v>3015.297603</v>
      </c>
      <c r="U19" s="20">
        <v>527.28921895357348</v>
      </c>
      <c r="V19" s="20">
        <v>2299.7937200897195</v>
      </c>
      <c r="W19" s="20">
        <v>382.39151647952292</v>
      </c>
      <c r="X19" s="20">
        <v>803.498005546174</v>
      </c>
      <c r="Y19" s="20">
        <v>1007.6876694865542</v>
      </c>
      <c r="Z19" s="20">
        <v>35.074012837916953</v>
      </c>
      <c r="AA19" s="20">
        <v>71.142515739551271</v>
      </c>
      <c r="AB19" s="20">
        <v>33.487750948144317</v>
      </c>
      <c r="AC19" s="20">
        <v>493.74897276984609</v>
      </c>
      <c r="AD19" s="20">
        <v>16.132412727252795</v>
      </c>
      <c r="AE19" s="20"/>
      <c r="AF19" s="20">
        <v>358.58022211739183</v>
      </c>
      <c r="AG19" s="20"/>
      <c r="AH19" s="20">
        <v>82.626989684128105</v>
      </c>
      <c r="AI19" s="20">
        <v>69.275788797331529</v>
      </c>
      <c r="AJ19" s="20">
        <v>13.351200886796581</v>
      </c>
      <c r="AK19" s="20">
        <v>4164.997139912557</v>
      </c>
      <c r="AL19" s="20"/>
      <c r="AM19" s="20"/>
      <c r="AN19" s="20"/>
      <c r="AO19" s="20"/>
      <c r="AP19" s="20"/>
      <c r="AQ19" s="20"/>
      <c r="AR19" s="20"/>
      <c r="AS19" s="20">
        <v>190.53804435540852</v>
      </c>
      <c r="AT19" s="20"/>
      <c r="AU19" s="20"/>
    </row>
    <row r="20" spans="1:47" s="5" customFormat="1" ht="15.75" x14ac:dyDescent="0.25">
      <c r="A20" s="4" t="s">
        <v>47</v>
      </c>
      <c r="B20" s="4"/>
      <c r="C20" s="40" t="s">
        <v>168</v>
      </c>
      <c r="D20" s="2"/>
      <c r="E20" s="2"/>
      <c r="F20" s="2"/>
      <c r="G20" s="2"/>
      <c r="H20" s="19">
        <f t="shared" si="0"/>
        <v>12021.711700888151</v>
      </c>
      <c r="I20" s="20">
        <v>364.87960543259692</v>
      </c>
      <c r="J20" s="20">
        <v>130.21063901085978</v>
      </c>
      <c r="K20" s="20">
        <v>97.011266614016336</v>
      </c>
      <c r="L20" s="20"/>
      <c r="M20" s="20">
        <v>326.68384891000005</v>
      </c>
      <c r="N20" s="20">
        <v>651.54792707058914</v>
      </c>
      <c r="O20" s="20">
        <v>101.08701199857541</v>
      </c>
      <c r="P20" s="20">
        <v>381.05891733636821</v>
      </c>
      <c r="Q20" s="20">
        <v>169.40199773564558</v>
      </c>
      <c r="R20" s="20">
        <v>2.1604939999999999</v>
      </c>
      <c r="S20" s="20"/>
      <c r="T20" s="20">
        <v>1373.38611771</v>
      </c>
      <c r="U20" s="20">
        <v>521.43678897095879</v>
      </c>
      <c r="V20" s="20">
        <v>1156.8261477929257</v>
      </c>
      <c r="W20" s="20">
        <v>219.15612161360212</v>
      </c>
      <c r="X20" s="20">
        <v>389.09553642572411</v>
      </c>
      <c r="Y20" s="20">
        <v>499.652924359228</v>
      </c>
      <c r="Z20" s="20">
        <v>23.774664060584033</v>
      </c>
      <c r="AA20" s="20">
        <v>25.146901333787355</v>
      </c>
      <c r="AB20" s="20">
        <v>67.25142285385671</v>
      </c>
      <c r="AC20" s="20">
        <v>222.07693476112922</v>
      </c>
      <c r="AD20" s="20">
        <v>20.266835168941345</v>
      </c>
      <c r="AE20" s="20"/>
      <c r="AF20" s="20">
        <v>218.19823757079973</v>
      </c>
      <c r="AG20" s="20"/>
      <c r="AH20" s="20">
        <v>105.33833932214119</v>
      </c>
      <c r="AI20" s="20">
        <v>86.591136313986311</v>
      </c>
      <c r="AJ20" s="20">
        <v>18.747203008154891</v>
      </c>
      <c r="AK20" s="20">
        <v>6493.3485432331763</v>
      </c>
      <c r="AL20" s="20"/>
      <c r="AM20" s="20"/>
      <c r="AN20" s="20"/>
      <c r="AO20" s="20"/>
      <c r="AP20" s="20"/>
      <c r="AQ20" s="20"/>
      <c r="AR20" s="20"/>
      <c r="AS20" s="20">
        <v>271.08855246615963</v>
      </c>
      <c r="AT20" s="20"/>
      <c r="AU20" s="20"/>
    </row>
    <row r="21" spans="1:47" s="5" customFormat="1" ht="15.75" x14ac:dyDescent="0.25">
      <c r="A21" s="4" t="s">
        <v>48</v>
      </c>
      <c r="B21" s="4"/>
      <c r="C21" s="40" t="s">
        <v>169</v>
      </c>
      <c r="D21" s="2"/>
      <c r="E21" s="2"/>
      <c r="F21" s="2"/>
      <c r="G21" s="2"/>
      <c r="H21" s="19">
        <f t="shared" si="0"/>
        <v>8391.7276035149716</v>
      </c>
      <c r="I21" s="20">
        <v>326.68870162307081</v>
      </c>
      <c r="J21" s="20">
        <v>78.626324656970823</v>
      </c>
      <c r="K21" s="20">
        <v>75.891297634266479</v>
      </c>
      <c r="L21" s="20"/>
      <c r="M21" s="20">
        <v>230.59255899999999</v>
      </c>
      <c r="N21" s="20">
        <v>504.64826051487353</v>
      </c>
      <c r="O21" s="20">
        <v>58.051384195064792</v>
      </c>
      <c r="P21" s="20">
        <v>298.73777522797297</v>
      </c>
      <c r="Q21" s="20">
        <v>147.85910109183578</v>
      </c>
      <c r="R21" s="20">
        <v>1.1861796499999999</v>
      </c>
      <c r="S21" s="20"/>
      <c r="T21" s="20">
        <v>830.99465299999986</v>
      </c>
      <c r="U21" s="20">
        <v>443.51372484931721</v>
      </c>
      <c r="V21" s="20">
        <v>823.32668807656523</v>
      </c>
      <c r="W21" s="20">
        <v>172.87504809488155</v>
      </c>
      <c r="X21" s="20">
        <v>312.86090529246928</v>
      </c>
      <c r="Y21" s="20">
        <v>302.62901206423817</v>
      </c>
      <c r="Z21" s="20">
        <v>19.090062929462189</v>
      </c>
      <c r="AA21" s="20">
        <v>15.871659695514237</v>
      </c>
      <c r="AB21" s="20">
        <v>51.394745642558163</v>
      </c>
      <c r="AC21" s="20">
        <v>135.27677097324639</v>
      </c>
      <c r="AD21" s="20">
        <v>14.129899328233964</v>
      </c>
      <c r="AE21" s="20"/>
      <c r="AF21" s="20">
        <v>172.86340233450207</v>
      </c>
      <c r="AG21" s="20"/>
      <c r="AH21" s="20">
        <v>78.588413625384561</v>
      </c>
      <c r="AI21" s="20">
        <v>65.190777120491006</v>
      </c>
      <c r="AJ21" s="20">
        <v>13.397636504893534</v>
      </c>
      <c r="AK21" s="20">
        <v>4434.7565279753071</v>
      </c>
      <c r="AL21" s="20"/>
      <c r="AM21" s="20"/>
      <c r="AN21" s="20"/>
      <c r="AO21" s="20"/>
      <c r="AP21" s="20"/>
      <c r="AQ21" s="20"/>
      <c r="AR21" s="20"/>
      <c r="AS21" s="20">
        <v>189.24945463067456</v>
      </c>
      <c r="AT21" s="20"/>
      <c r="AU21" s="20"/>
    </row>
    <row r="22" spans="1:47" s="5" customFormat="1" ht="15.75" customHeight="1" x14ac:dyDescent="0.25">
      <c r="A22" s="29"/>
      <c r="B22" s="4"/>
      <c r="C22" s="41"/>
      <c r="D22" s="30"/>
      <c r="E22" s="30"/>
      <c r="F22" s="30"/>
      <c r="G22" s="30"/>
      <c r="H22" s="19" t="str">
        <f t="shared" si="0"/>
        <v/>
      </c>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t="s">
        <v>161</v>
      </c>
      <c r="AL22" s="20"/>
      <c r="AM22" s="20"/>
      <c r="AN22" s="20"/>
      <c r="AO22" s="20"/>
      <c r="AP22" s="20"/>
      <c r="AQ22" s="20"/>
      <c r="AR22" s="20"/>
      <c r="AS22" s="20"/>
      <c r="AT22" s="20"/>
      <c r="AU22" s="20"/>
    </row>
    <row r="23" spans="1:47" s="5" customFormat="1" ht="15.75" x14ac:dyDescent="0.25">
      <c r="A23" s="1">
        <v>924</v>
      </c>
      <c r="B23" s="4"/>
      <c r="C23" s="40" t="s">
        <v>49</v>
      </c>
      <c r="D23" s="2"/>
      <c r="E23" s="2"/>
      <c r="F23" s="2"/>
      <c r="G23" s="2"/>
      <c r="H23" s="19">
        <f t="shared" si="0"/>
        <v>6001.2764975910632</v>
      </c>
      <c r="I23" s="20">
        <v>268.91047185125575</v>
      </c>
      <c r="J23" s="20">
        <v>53.489591478076889</v>
      </c>
      <c r="K23" s="20">
        <v>74.552132998960431</v>
      </c>
      <c r="L23" s="20"/>
      <c r="M23" s="20">
        <v>145.12074900000002</v>
      </c>
      <c r="N23" s="20">
        <v>631.96981222547481</v>
      </c>
      <c r="O23" s="20">
        <v>49.324797384700737</v>
      </c>
      <c r="P23" s="20">
        <v>349.37178560250192</v>
      </c>
      <c r="Q23" s="20">
        <v>233.27322923827222</v>
      </c>
      <c r="R23" s="20">
        <v>0.66974400000000012</v>
      </c>
      <c r="S23" s="20"/>
      <c r="T23" s="20">
        <v>545.38730199999998</v>
      </c>
      <c r="U23" s="20">
        <v>615.31620466042693</v>
      </c>
      <c r="V23" s="20">
        <v>751.78204558047264</v>
      </c>
      <c r="W23" s="20">
        <v>134.43764947369095</v>
      </c>
      <c r="X23" s="20">
        <v>317.82703936036609</v>
      </c>
      <c r="Y23" s="20">
        <v>263.47033959141686</v>
      </c>
      <c r="Z23" s="20">
        <v>21.724667508519772</v>
      </c>
      <c r="AA23" s="20">
        <v>14.322349646478953</v>
      </c>
      <c r="AB23" s="20">
        <v>63.473221896598574</v>
      </c>
      <c r="AC23" s="20">
        <v>122.6051817825774</v>
      </c>
      <c r="AD23" s="20">
        <v>5.7711275494262502</v>
      </c>
      <c r="AE23" s="20"/>
      <c r="AF23" s="20">
        <v>134.92439135954567</v>
      </c>
      <c r="AG23" s="20"/>
      <c r="AH23" s="20">
        <v>63.425431222687692</v>
      </c>
      <c r="AI23" s="20">
        <v>48.883101396310337</v>
      </c>
      <c r="AJ23" s="20">
        <v>14.54232982637736</v>
      </c>
      <c r="AK23" s="20">
        <v>2417.8650363088905</v>
      </c>
      <c r="AL23" s="20"/>
      <c r="AM23" s="20"/>
      <c r="AN23" s="20"/>
      <c r="AO23" s="20"/>
      <c r="AP23" s="20"/>
      <c r="AQ23" s="20"/>
      <c r="AR23" s="20"/>
      <c r="AS23" s="20">
        <v>106.01405367667009</v>
      </c>
      <c r="AT23" s="20"/>
      <c r="AU23" s="20"/>
    </row>
    <row r="24" spans="1:47" s="5" customFormat="1" ht="15.75" x14ac:dyDescent="0.25">
      <c r="A24" s="1">
        <v>923</v>
      </c>
      <c r="B24" s="4"/>
      <c r="C24" s="40" t="s">
        <v>50</v>
      </c>
      <c r="D24" s="2"/>
      <c r="E24" s="2"/>
      <c r="F24" s="2"/>
      <c r="G24" s="2"/>
      <c r="H24" s="19">
        <f t="shared" si="0"/>
        <v>9892.062786679995</v>
      </c>
      <c r="I24" s="20">
        <v>338.97240296229666</v>
      </c>
      <c r="J24" s="20">
        <v>104.06399959295175</v>
      </c>
      <c r="K24" s="20">
        <v>102.77013897499097</v>
      </c>
      <c r="L24" s="20"/>
      <c r="M24" s="20">
        <v>337.22303699999998</v>
      </c>
      <c r="N24" s="20">
        <v>857.05533860682419</v>
      </c>
      <c r="O24" s="20">
        <v>74.199280551246247</v>
      </c>
      <c r="P24" s="20">
        <v>498.54290740275218</v>
      </c>
      <c r="Q24" s="20">
        <v>284.31315065282564</v>
      </c>
      <c r="R24" s="20">
        <v>1.7023909999999993</v>
      </c>
      <c r="S24" s="20"/>
      <c r="T24" s="20">
        <v>1149.8612230000001</v>
      </c>
      <c r="U24" s="20">
        <v>822.97175813138062</v>
      </c>
      <c r="V24" s="20">
        <v>1266.0448067206455</v>
      </c>
      <c r="W24" s="20">
        <v>234.48138561495739</v>
      </c>
      <c r="X24" s="20">
        <v>542.81021772001657</v>
      </c>
      <c r="Y24" s="20">
        <v>425.96105833939151</v>
      </c>
      <c r="Z24" s="20">
        <v>32.198873888868029</v>
      </c>
      <c r="AA24" s="20">
        <v>30.593271157411788</v>
      </c>
      <c r="AB24" s="20">
        <v>82.729433655634111</v>
      </c>
      <c r="AC24" s="20">
        <v>275.70718283082351</v>
      </c>
      <c r="AD24" s="20">
        <v>9.6274413520920525</v>
      </c>
      <c r="AE24" s="20"/>
      <c r="AF24" s="20">
        <v>239.78572570205571</v>
      </c>
      <c r="AG24" s="20"/>
      <c r="AH24" s="20">
        <v>103.36193066427295</v>
      </c>
      <c r="AI24" s="20">
        <v>84.42859514605756</v>
      </c>
      <c r="AJ24" s="20">
        <v>18.93333551821539</v>
      </c>
      <c r="AK24" s="20">
        <v>4029.7146395678124</v>
      </c>
      <c r="AL24" s="20"/>
      <c r="AM24" s="20"/>
      <c r="AN24" s="20"/>
      <c r="AO24" s="20"/>
      <c r="AP24" s="20"/>
      <c r="AQ24" s="20"/>
      <c r="AR24" s="20"/>
      <c r="AS24" s="20">
        <v>170.47133691821432</v>
      </c>
      <c r="AT24" s="20"/>
      <c r="AU24" s="20"/>
    </row>
    <row r="25" spans="1:47" s="5" customFormat="1" ht="15.75" x14ac:dyDescent="0.25">
      <c r="A25" s="1">
        <v>922</v>
      </c>
      <c r="B25" s="1"/>
      <c r="C25" s="42" t="s">
        <v>51</v>
      </c>
      <c r="D25" s="2"/>
      <c r="E25" s="2"/>
      <c r="F25" s="2"/>
      <c r="G25" s="2"/>
      <c r="H25" s="19" t="str">
        <f t="shared" si="0"/>
        <v/>
      </c>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row>
    <row r="26" spans="1:47" s="5" customFormat="1" ht="15.75" customHeight="1" x14ac:dyDescent="0.25">
      <c r="A26" s="25"/>
      <c r="B26" s="25"/>
      <c r="C26" s="26"/>
      <c r="D26" s="26"/>
      <c r="E26" s="26"/>
      <c r="F26" s="26"/>
      <c r="G26" s="26"/>
      <c r="H26" s="19" t="str">
        <f t="shared" si="0"/>
        <v/>
      </c>
      <c r="I26" s="20"/>
      <c r="U26" s="20"/>
      <c r="AH26" s="20"/>
      <c r="AI26" s="20"/>
      <c r="AJ26" s="20"/>
      <c r="AS26" s="56"/>
    </row>
  </sheetData>
  <conditionalFormatting sqref="B13:B24">
    <cfRule type="cellIs" dxfId="384" priority="1" stopIfTrue="1" operator="equal">
      <formula>TRUE</formula>
    </cfRule>
    <cfRule type="cellIs" dxfId="383" priority="2" stopIfTrue="1" operator="equal">
      <formula>FALSE</formula>
    </cfRule>
  </conditionalFormatting>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zoomScale="70" zoomScaleNormal="70" workbookViewId="0">
      <pane xSplit="5" ySplit="2" topLeftCell="F17" activePane="bottomRight" state="frozen"/>
      <selection activeCell="B3" sqref="B3"/>
      <selection pane="topRight" activeCell="B3" sqref="B3"/>
      <selection pane="bottomLeft" activeCell="B3" sqref="B3"/>
      <selection pane="bottomRight" activeCell="A2" sqref="A2"/>
    </sheetView>
  </sheetViews>
  <sheetFormatPr defaultRowHeight="12.75" x14ac:dyDescent="0.2"/>
  <cols>
    <col min="1" max="2" width="8.88671875" style="109"/>
    <col min="3" max="3" width="43.88671875" style="109" customWidth="1"/>
    <col min="4" max="5" width="0.109375" style="109" customWidth="1"/>
    <col min="6" max="24" width="9.109375" style="109" customWidth="1"/>
    <col min="25" max="16384" width="8.88671875" style="109"/>
  </cols>
  <sheetData>
    <row r="1" spans="1:24" ht="13.5" thickBot="1" x14ac:dyDescent="0.25">
      <c r="A1" s="76"/>
      <c r="B1" s="76"/>
      <c r="C1" s="108"/>
      <c r="D1" s="108"/>
      <c r="E1" s="108"/>
      <c r="F1" s="108"/>
      <c r="G1" s="108"/>
      <c r="H1" s="108"/>
      <c r="I1" s="108"/>
      <c r="J1" s="108"/>
      <c r="K1" s="108"/>
      <c r="L1" s="108"/>
      <c r="M1" s="108"/>
      <c r="N1" s="108"/>
      <c r="O1" s="108"/>
      <c r="P1" s="108"/>
      <c r="Q1" s="108"/>
      <c r="R1" s="108"/>
      <c r="S1" s="108"/>
      <c r="T1" s="108"/>
      <c r="U1" s="108"/>
      <c r="V1" s="108"/>
      <c r="W1" s="108"/>
      <c r="X1" s="108"/>
    </row>
    <row r="2" spans="1:24" ht="38.25" customHeight="1" thickTop="1" x14ac:dyDescent="0.2">
      <c r="A2" s="110" t="s">
        <v>117</v>
      </c>
      <c r="B2" s="110"/>
      <c r="C2" s="110"/>
      <c r="D2" s="110"/>
      <c r="E2" s="110"/>
      <c r="F2" s="111" t="s">
        <v>66</v>
      </c>
      <c r="G2" s="111" t="s">
        <v>67</v>
      </c>
      <c r="H2" s="111" t="s">
        <v>68</v>
      </c>
      <c r="I2" s="111" t="s">
        <v>69</v>
      </c>
      <c r="J2" s="111" t="s">
        <v>70</v>
      </c>
      <c r="K2" s="111" t="s">
        <v>53</v>
      </c>
      <c r="L2" s="111" t="s">
        <v>54</v>
      </c>
      <c r="M2" s="111" t="s">
        <v>55</v>
      </c>
      <c r="N2" s="111" t="s">
        <v>57</v>
      </c>
      <c r="O2" s="111" t="s">
        <v>58</v>
      </c>
      <c r="P2" s="111" t="s">
        <v>59</v>
      </c>
      <c r="Q2" s="111" t="s">
        <v>60</v>
      </c>
      <c r="R2" s="111" t="s">
        <v>61</v>
      </c>
      <c r="S2" s="111" t="s">
        <v>62</v>
      </c>
      <c r="T2" s="111" t="s">
        <v>63</v>
      </c>
      <c r="U2" s="111" t="s">
        <v>64</v>
      </c>
      <c r="V2" s="111" t="s">
        <v>65</v>
      </c>
      <c r="W2" s="111" t="s">
        <v>0</v>
      </c>
      <c r="X2" s="111" t="s">
        <v>56</v>
      </c>
    </row>
    <row r="3" spans="1:24" ht="15" customHeight="1" x14ac:dyDescent="0.2">
      <c r="A3" s="112"/>
      <c r="B3" s="112"/>
      <c r="C3" s="51" t="s">
        <v>6</v>
      </c>
      <c r="D3" s="51"/>
      <c r="E3" s="51"/>
      <c r="F3" s="44">
        <f>AA!F$24</f>
        <v>235.52173555240063</v>
      </c>
      <c r="G3" s="44">
        <f>AA!G$24</f>
        <v>255.78880773856079</v>
      </c>
      <c r="H3" s="44">
        <f>AA!H$24</f>
        <v>274.14807539872993</v>
      </c>
      <c r="I3" s="44">
        <f>AA!I$24</f>
        <v>289.73066140997878</v>
      </c>
      <c r="J3" s="44">
        <v>305.89976497679004</v>
      </c>
      <c r="K3" s="44">
        <v>318.92918253715317</v>
      </c>
      <c r="L3" s="44">
        <v>319.44947690758977</v>
      </c>
      <c r="M3" s="44">
        <v>338.97240296229666</v>
      </c>
      <c r="N3" s="44">
        <v>359.65883862013612</v>
      </c>
      <c r="O3" s="44">
        <v>381.37792874050683</v>
      </c>
      <c r="P3" s="44">
        <v>397.74998118378801</v>
      </c>
      <c r="Q3" s="44">
        <v>420.92294594897697</v>
      </c>
      <c r="R3" s="44">
        <v>443.84375026516449</v>
      </c>
      <c r="S3" s="44">
        <v>475.13627774362391</v>
      </c>
      <c r="T3" s="44">
        <v>480.72336716320967</v>
      </c>
      <c r="U3" s="44">
        <v>481.4010785764462</v>
      </c>
      <c r="V3" s="44">
        <v>489.45726967619999</v>
      </c>
      <c r="W3" s="44">
        <v>480.73178472207019</v>
      </c>
      <c r="X3" s="44">
        <v>484.59711759775519</v>
      </c>
    </row>
    <row r="4" spans="1:24" ht="15" customHeight="1" x14ac:dyDescent="0.2">
      <c r="A4" s="112"/>
      <c r="B4" s="112"/>
      <c r="C4" s="51" t="s">
        <v>115</v>
      </c>
      <c r="D4" s="51"/>
      <c r="E4" s="51"/>
      <c r="F4" s="44">
        <f>BBWB!F$24</f>
        <v>110.32653354116538</v>
      </c>
      <c r="G4" s="44">
        <f>BBWB!G$24</f>
        <v>110.36040268947319</v>
      </c>
      <c r="H4" s="44">
        <f>BBWB!H$24</f>
        <v>108.70147692476428</v>
      </c>
      <c r="I4" s="44">
        <f>BBWB!I$24</f>
        <v>110.65932155313423</v>
      </c>
      <c r="J4" s="44">
        <v>106.24210662123465</v>
      </c>
      <c r="K4" s="44">
        <v>120.52379102236871</v>
      </c>
      <c r="L4" s="44">
        <v>113.04989283208553</v>
      </c>
      <c r="M4" s="44">
        <v>104.06399959295175</v>
      </c>
      <c r="N4" s="44">
        <v>95.304850830212843</v>
      </c>
      <c r="O4" s="44">
        <v>90.215291813546202</v>
      </c>
      <c r="P4" s="44">
        <v>81.841771193848274</v>
      </c>
      <c r="Q4" s="44">
        <v>74.246944126917398</v>
      </c>
      <c r="R4" s="44">
        <v>67.358405747376239</v>
      </c>
      <c r="S4" s="44">
        <v>64.564941836364127</v>
      </c>
      <c r="T4" s="44">
        <v>61.10389168299772</v>
      </c>
      <c r="U4" s="44">
        <v>58.876632535064253</v>
      </c>
      <c r="V4" s="44">
        <v>58.505554522655423</v>
      </c>
      <c r="W4" s="44">
        <v>57.10416849321463</v>
      </c>
      <c r="X4" s="44">
        <v>55.593538222867508</v>
      </c>
    </row>
    <row r="5" spans="1:24" ht="15" customHeight="1" x14ac:dyDescent="0.2">
      <c r="A5" s="113"/>
      <c r="B5" s="113"/>
      <c r="C5" s="50" t="s">
        <v>8</v>
      </c>
      <c r="D5" s="50"/>
      <c r="E5" s="50"/>
      <c r="F5" s="50"/>
      <c r="G5" s="50"/>
      <c r="H5" s="50"/>
      <c r="I5" s="50"/>
      <c r="J5" s="44"/>
      <c r="K5" s="44">
        <v>90.575987571027014</v>
      </c>
      <c r="L5" s="44">
        <v>96.27512355453743</v>
      </c>
      <c r="M5" s="44">
        <v>102.77013897499097</v>
      </c>
      <c r="N5" s="44">
        <v>106.36072403762044</v>
      </c>
      <c r="O5" s="44">
        <v>110.41539924380874</v>
      </c>
      <c r="P5" s="44">
        <v>112.15904543626786</v>
      </c>
      <c r="Q5" s="44">
        <v>119.6214134461223</v>
      </c>
      <c r="R5" s="44">
        <v>125.2765548982735</v>
      </c>
      <c r="S5" s="44">
        <v>135.45448465787132</v>
      </c>
      <c r="T5" s="44">
        <v>140.61217752468102</v>
      </c>
      <c r="U5" s="44">
        <v>153.25705782242912</v>
      </c>
      <c r="V5" s="44">
        <v>169.34285809886893</v>
      </c>
      <c r="W5" s="44">
        <v>182.41086981674968</v>
      </c>
      <c r="X5" s="44">
        <v>202.71527506460305</v>
      </c>
    </row>
    <row r="6" spans="1:24" ht="15" customHeight="1" x14ac:dyDescent="0.2">
      <c r="A6" s="113"/>
      <c r="B6" s="113"/>
      <c r="C6" s="50" t="s">
        <v>122</v>
      </c>
      <c r="D6" s="50"/>
      <c r="E6" s="50"/>
      <c r="F6" s="50"/>
      <c r="G6" s="50"/>
      <c r="H6" s="50"/>
      <c r="I6" s="50"/>
      <c r="J6" s="44"/>
      <c r="K6" s="44">
        <v>0</v>
      </c>
      <c r="L6" s="44">
        <v>0</v>
      </c>
      <c r="M6" s="44">
        <v>0</v>
      </c>
      <c r="N6" s="44">
        <v>0</v>
      </c>
      <c r="O6" s="44">
        <v>0</v>
      </c>
      <c r="P6" s="44">
        <v>0</v>
      </c>
      <c r="Q6" s="44">
        <v>0</v>
      </c>
      <c r="R6" s="44">
        <v>0</v>
      </c>
      <c r="S6" s="44">
        <v>52.924311070525668</v>
      </c>
      <c r="T6" s="44">
        <v>51.126861882376105</v>
      </c>
      <c r="U6" s="44">
        <v>2.2223607966091854</v>
      </c>
      <c r="V6" s="44">
        <v>8.4338971086398633</v>
      </c>
      <c r="W6" s="44">
        <v>0.8663560371517024</v>
      </c>
      <c r="X6" s="44">
        <v>7.2837600000000009</v>
      </c>
    </row>
    <row r="7" spans="1:24" ht="15" customHeight="1" x14ac:dyDescent="0.2">
      <c r="A7" s="112"/>
      <c r="B7" s="112"/>
      <c r="C7" s="51" t="s">
        <v>9</v>
      </c>
      <c r="D7" s="51"/>
      <c r="E7" s="51"/>
      <c r="F7" s="44">
        <f>CTB!F$24</f>
        <v>245.97230400000001</v>
      </c>
      <c r="G7" s="44">
        <f>CTB!G$24</f>
        <v>286.97336100000001</v>
      </c>
      <c r="H7" s="44">
        <f>CTB!H$24</f>
        <v>302.71302400000002</v>
      </c>
      <c r="I7" s="44">
        <f>CTB!I$24</f>
        <v>306.59022800000002</v>
      </c>
      <c r="J7" s="44">
        <v>310.0038780000001</v>
      </c>
      <c r="K7" s="44">
        <v>315.82490200000001</v>
      </c>
      <c r="L7" s="44">
        <v>321.58770800000008</v>
      </c>
      <c r="M7" s="44">
        <v>337.22303699999998</v>
      </c>
      <c r="N7" s="44">
        <v>357.53287299999994</v>
      </c>
      <c r="O7" s="44">
        <v>367.77686899999998</v>
      </c>
      <c r="P7" s="44">
        <v>372.60758899999996</v>
      </c>
      <c r="Q7" s="44">
        <v>366.47791000000001</v>
      </c>
      <c r="R7" s="44">
        <v>363.15031399999998</v>
      </c>
      <c r="S7" s="44">
        <v>379.68044099999997</v>
      </c>
      <c r="T7" s="44">
        <v>387.43845200000004</v>
      </c>
      <c r="U7" s="44">
        <v>383.50048700000002</v>
      </c>
      <c r="V7" s="44">
        <v>379.46312099999989</v>
      </c>
      <c r="W7" s="44">
        <v>0</v>
      </c>
      <c r="X7" s="44">
        <v>0</v>
      </c>
    </row>
    <row r="8" spans="1:24" ht="30" customHeight="1" x14ac:dyDescent="0.2">
      <c r="A8" s="112"/>
      <c r="B8" s="112"/>
      <c r="C8" s="51" t="s">
        <v>10</v>
      </c>
      <c r="D8" s="51"/>
      <c r="E8" s="51"/>
      <c r="F8" s="44">
        <f>DLA!F$24</f>
        <v>520.9974468034352</v>
      </c>
      <c r="G8" s="44">
        <f>DLA!G$24</f>
        <v>569.95654471482487</v>
      </c>
      <c r="H8" s="44">
        <f>DLA!H$24</f>
        <v>610.47482417489528</v>
      </c>
      <c r="I8" s="44">
        <f>DLA!I$24</f>
        <v>644.41310563771822</v>
      </c>
      <c r="J8" s="44">
        <v>688.85186719223543</v>
      </c>
      <c r="K8" s="44">
        <v>748.00269915087495</v>
      </c>
      <c r="L8" s="44">
        <v>795.78278698522058</v>
      </c>
      <c r="M8" s="44">
        <v>857.05533860682419</v>
      </c>
      <c r="N8" s="44">
        <v>913.58828828203104</v>
      </c>
      <c r="O8" s="44">
        <v>974.36269402851849</v>
      </c>
      <c r="P8" s="44">
        <v>1033.6393983266398</v>
      </c>
      <c r="Q8" s="44">
        <v>1109.2075683300066</v>
      </c>
      <c r="R8" s="44">
        <v>1178.6184106379569</v>
      </c>
      <c r="S8" s="44">
        <v>1276.0059002347759</v>
      </c>
      <c r="T8" s="44">
        <v>1311.7770302323067</v>
      </c>
      <c r="U8" s="44">
        <v>1371.6481903706324</v>
      </c>
      <c r="V8" s="44">
        <v>1450.1947539917344</v>
      </c>
      <c r="W8" s="44">
        <v>1473.3605727155573</v>
      </c>
      <c r="X8" s="44">
        <v>1465.2154471618476</v>
      </c>
    </row>
    <row r="9" spans="1:24" ht="15" customHeight="1" x14ac:dyDescent="0.2">
      <c r="A9" s="112"/>
      <c r="B9" s="112"/>
      <c r="C9" s="114" t="s">
        <v>11</v>
      </c>
      <c r="D9" s="114"/>
      <c r="E9" s="114"/>
      <c r="F9" s="51"/>
      <c r="G9" s="51"/>
      <c r="H9" s="51"/>
      <c r="I9" s="51"/>
      <c r="J9" s="44"/>
      <c r="K9" s="44"/>
      <c r="L9" s="44">
        <v>71.962725771533698</v>
      </c>
      <c r="M9" s="44">
        <v>74.199280551246247</v>
      </c>
      <c r="N9" s="44">
        <v>78.192898998002505</v>
      </c>
      <c r="O9" s="44">
        <v>85.027267896175459</v>
      </c>
      <c r="P9" s="44">
        <v>88.764748913087288</v>
      </c>
      <c r="Q9" s="44">
        <v>92.852964210570008</v>
      </c>
      <c r="R9" s="44">
        <v>97.051905553799344</v>
      </c>
      <c r="S9" s="44">
        <v>102.79417317437911</v>
      </c>
      <c r="T9" s="44">
        <v>103.28105816647106</v>
      </c>
      <c r="U9" s="44">
        <v>109.45186975879555</v>
      </c>
      <c r="V9" s="44">
        <v>114.17900616500803</v>
      </c>
      <c r="W9" s="44">
        <v>118.26099927691945</v>
      </c>
      <c r="X9" s="44">
        <v>137.75557123093122</v>
      </c>
    </row>
    <row r="10" spans="1:24" ht="15" customHeight="1" x14ac:dyDescent="0.2">
      <c r="A10" s="112"/>
      <c r="B10" s="112"/>
      <c r="C10" s="114" t="s">
        <v>12</v>
      </c>
      <c r="D10" s="114"/>
      <c r="E10" s="114"/>
      <c r="F10" s="51"/>
      <c r="G10" s="51"/>
      <c r="H10" s="51"/>
      <c r="I10" s="51"/>
      <c r="J10" s="44"/>
      <c r="K10" s="44"/>
      <c r="L10" s="44">
        <v>463.55185212865393</v>
      </c>
      <c r="M10" s="44">
        <v>498.54290740275218</v>
      </c>
      <c r="N10" s="44">
        <v>528.45625405213536</v>
      </c>
      <c r="O10" s="44">
        <v>559.25691268316098</v>
      </c>
      <c r="P10" s="44">
        <v>589.76045540225903</v>
      </c>
      <c r="Q10" s="44">
        <v>628.82883824879491</v>
      </c>
      <c r="R10" s="44">
        <v>666.65003725878148</v>
      </c>
      <c r="S10" s="44">
        <v>719.63429743314771</v>
      </c>
      <c r="T10" s="44">
        <v>734.41028296468312</v>
      </c>
      <c r="U10" s="44">
        <v>774.53569208705846</v>
      </c>
      <c r="V10" s="44">
        <v>822.11704201308191</v>
      </c>
      <c r="W10" s="44">
        <v>827.90997652118301</v>
      </c>
      <c r="X10" s="44">
        <v>776.24285359004591</v>
      </c>
    </row>
    <row r="11" spans="1:24" ht="15" customHeight="1" x14ac:dyDescent="0.2">
      <c r="A11" s="112"/>
      <c r="B11" s="112"/>
      <c r="C11" s="114" t="s">
        <v>13</v>
      </c>
      <c r="D11" s="114"/>
      <c r="E11" s="114"/>
      <c r="F11" s="51"/>
      <c r="G11" s="51"/>
      <c r="H11" s="51"/>
      <c r="I11" s="51"/>
      <c r="J11" s="44"/>
      <c r="K11" s="44"/>
      <c r="L11" s="44">
        <v>260.26820908503299</v>
      </c>
      <c r="M11" s="44">
        <v>284.31315065282564</v>
      </c>
      <c r="N11" s="44">
        <v>306.93913523189309</v>
      </c>
      <c r="O11" s="44">
        <v>330.0785134491818</v>
      </c>
      <c r="P11" s="44">
        <v>355.11419401129348</v>
      </c>
      <c r="Q11" s="44">
        <v>387.52576587064181</v>
      </c>
      <c r="R11" s="44">
        <v>414.916467825376</v>
      </c>
      <c r="S11" s="44">
        <v>453.57742962724899</v>
      </c>
      <c r="T11" s="44">
        <v>474.08568910115207</v>
      </c>
      <c r="U11" s="44">
        <v>487.66062852477836</v>
      </c>
      <c r="V11" s="44">
        <v>513.89870581364437</v>
      </c>
      <c r="W11" s="44">
        <v>527.18959691745488</v>
      </c>
      <c r="X11" s="44">
        <v>551.21702234087081</v>
      </c>
    </row>
    <row r="12" spans="1:24" ht="15" customHeight="1" x14ac:dyDescent="0.2">
      <c r="A12" s="112"/>
      <c r="B12" s="112"/>
      <c r="C12" s="51" t="s">
        <v>14</v>
      </c>
      <c r="D12" s="114"/>
      <c r="E12" s="114"/>
      <c r="F12" s="51"/>
      <c r="G12" s="51"/>
      <c r="H12" s="51"/>
      <c r="I12" s="51"/>
      <c r="J12" s="44"/>
      <c r="K12" s="44"/>
      <c r="L12" s="44">
        <v>1.6292337600000002</v>
      </c>
      <c r="M12" s="44">
        <v>1.7023909999999993</v>
      </c>
      <c r="N12" s="44">
        <v>2.2400010000000004</v>
      </c>
      <c r="O12" s="44">
        <v>2.0154389999999998</v>
      </c>
      <c r="P12" s="44">
        <v>2.3118630000000002</v>
      </c>
      <c r="Q12" s="44">
        <v>2.3136450000000002</v>
      </c>
      <c r="R12" s="44">
        <v>2.4516200000000001</v>
      </c>
      <c r="S12" s="44">
        <v>2.5981249999999996</v>
      </c>
      <c r="T12" s="44">
        <v>2.6909939999999999</v>
      </c>
      <c r="U12" s="44">
        <v>2.563689000000001</v>
      </c>
      <c r="V12" s="44">
        <v>4.0779430000000003</v>
      </c>
      <c r="W12" s="44">
        <v>28.700215000000007</v>
      </c>
      <c r="X12" s="44">
        <v>50.352308999999998</v>
      </c>
    </row>
    <row r="13" spans="1:24" ht="30" customHeight="1" x14ac:dyDescent="0.2">
      <c r="A13" s="112"/>
      <c r="B13" s="112"/>
      <c r="C13" s="51" t="s">
        <v>114</v>
      </c>
      <c r="D13" s="51"/>
      <c r="E13" s="51"/>
      <c r="F13" s="51"/>
      <c r="G13" s="51"/>
      <c r="H13" s="51"/>
      <c r="I13" s="51"/>
      <c r="J13" s="44">
        <v>0</v>
      </c>
      <c r="K13" s="44">
        <v>0</v>
      </c>
      <c r="L13" s="44">
        <v>0</v>
      </c>
      <c r="M13" s="44">
        <v>0</v>
      </c>
      <c r="N13" s="44">
        <v>0</v>
      </c>
      <c r="O13" s="44">
        <v>0</v>
      </c>
      <c r="P13" s="44">
        <v>0</v>
      </c>
      <c r="Q13" s="44">
        <v>0</v>
      </c>
      <c r="R13" s="44">
        <v>13.771528255594777</v>
      </c>
      <c r="S13" s="44">
        <v>129.70377776402881</v>
      </c>
      <c r="T13" s="44">
        <v>224.07556055341541</v>
      </c>
      <c r="U13" s="44">
        <v>380.75797544964848</v>
      </c>
      <c r="V13" s="44">
        <v>752.44189879882663</v>
      </c>
      <c r="W13" s="44">
        <v>1210.1397169248405</v>
      </c>
      <c r="X13" s="44">
        <v>1432.7980516873342</v>
      </c>
    </row>
    <row r="14" spans="1:24" ht="15" customHeight="1" x14ac:dyDescent="0.2">
      <c r="A14" s="112"/>
      <c r="B14" s="112"/>
      <c r="C14" s="112" t="s">
        <v>16</v>
      </c>
      <c r="D14" s="112"/>
      <c r="E14" s="112"/>
      <c r="F14" s="44">
        <f>HB!F$24</f>
        <v>966.81474000000003</v>
      </c>
      <c r="G14" s="44">
        <f>HB!G$24</f>
        <v>1013.804118</v>
      </c>
      <c r="H14" s="44">
        <f>HB!H$24</f>
        <v>1038.7991669999999</v>
      </c>
      <c r="I14" s="44">
        <f>HB!I$24</f>
        <v>1053.593895</v>
      </c>
      <c r="J14" s="44">
        <v>1073.490403</v>
      </c>
      <c r="K14" s="44">
        <v>1118.0910160000001</v>
      </c>
      <c r="L14" s="44">
        <v>1243.2672259999997</v>
      </c>
      <c r="M14" s="44">
        <v>1149.8612230000001</v>
      </c>
      <c r="N14" s="44">
        <v>1188.4019659999999</v>
      </c>
      <c r="O14" s="44">
        <v>1213.6196590000002</v>
      </c>
      <c r="P14" s="44">
        <v>1259.126917</v>
      </c>
      <c r="Q14" s="44">
        <v>1295.596509</v>
      </c>
      <c r="R14" s="44">
        <v>1391.7048940000004</v>
      </c>
      <c r="S14" s="44">
        <v>1555.873828</v>
      </c>
      <c r="T14" s="44">
        <v>1660.5917810000001</v>
      </c>
      <c r="U14" s="44">
        <v>1727.74181</v>
      </c>
      <c r="V14" s="44">
        <v>1788.8031080000001</v>
      </c>
      <c r="W14" s="44">
        <v>1770.1823690000003</v>
      </c>
      <c r="X14" s="44">
        <v>1776.3032439999999</v>
      </c>
    </row>
    <row r="15" spans="1:24" ht="15" customHeight="1" x14ac:dyDescent="0.2">
      <c r="A15" s="112"/>
      <c r="B15" s="112"/>
      <c r="C15" s="114" t="s">
        <v>113</v>
      </c>
      <c r="D15" s="112"/>
      <c r="E15" s="112"/>
      <c r="F15" s="44"/>
      <c r="G15" s="44"/>
      <c r="H15" s="44"/>
      <c r="I15" s="44"/>
      <c r="J15" s="44"/>
      <c r="K15" s="44"/>
      <c r="L15" s="44"/>
      <c r="M15" s="44"/>
      <c r="N15" s="44"/>
      <c r="O15" s="44"/>
      <c r="P15" s="44"/>
      <c r="Q15" s="44"/>
      <c r="R15" s="44">
        <v>883.91413000000011</v>
      </c>
      <c r="S15" s="44">
        <v>1040.390404</v>
      </c>
      <c r="T15" s="44">
        <v>1133.413403</v>
      </c>
      <c r="U15" s="44">
        <v>1190.1253919999999</v>
      </c>
      <c r="V15" s="44">
        <v>1249.759356</v>
      </c>
      <c r="W15" s="44">
        <v>1231.7160210000002</v>
      </c>
      <c r="X15" s="44">
        <v>1239.6445200000001</v>
      </c>
    </row>
    <row r="16" spans="1:24" ht="15" customHeight="1" x14ac:dyDescent="0.2">
      <c r="A16" s="112"/>
      <c r="B16" s="112"/>
      <c r="C16" s="114" t="s">
        <v>112</v>
      </c>
      <c r="D16" s="112"/>
      <c r="E16" s="112"/>
      <c r="F16" s="44"/>
      <c r="G16" s="44"/>
      <c r="H16" s="44"/>
      <c r="I16" s="44"/>
      <c r="J16" s="44"/>
      <c r="K16" s="44"/>
      <c r="L16" s="44"/>
      <c r="M16" s="44"/>
      <c r="N16" s="44"/>
      <c r="O16" s="44"/>
      <c r="P16" s="44"/>
      <c r="Q16" s="44"/>
      <c r="R16" s="44">
        <v>507.79076700000002</v>
      </c>
      <c r="S16" s="44">
        <v>515.48342400000001</v>
      </c>
      <c r="T16" s="44">
        <v>527.17837899999995</v>
      </c>
      <c r="U16" s="44">
        <v>537.61641799999995</v>
      </c>
      <c r="V16" s="44">
        <v>539.04375200000004</v>
      </c>
      <c r="W16" s="44">
        <v>538.46634800000004</v>
      </c>
      <c r="X16" s="44">
        <v>536.65872300000001</v>
      </c>
    </row>
    <row r="17" spans="1:24" ht="15" customHeight="1" x14ac:dyDescent="0.2">
      <c r="A17" s="112"/>
      <c r="B17" s="112"/>
      <c r="C17" s="112" t="s">
        <v>17</v>
      </c>
      <c r="D17" s="112"/>
      <c r="E17" s="112"/>
      <c r="F17" s="44">
        <f>IB!F$24</f>
        <v>961.50063011366353</v>
      </c>
      <c r="G17" s="44">
        <f>IB!G$24</f>
        <v>927.58950811159718</v>
      </c>
      <c r="H17" s="44">
        <f>IB!H$24</f>
        <v>898.49812628222855</v>
      </c>
      <c r="I17" s="44">
        <f>IB!I$24</f>
        <v>846.46172617274397</v>
      </c>
      <c r="J17" s="44">
        <v>853.61145762154092</v>
      </c>
      <c r="K17" s="44">
        <v>843.46537124903125</v>
      </c>
      <c r="L17" s="44">
        <v>835.61770631474917</v>
      </c>
      <c r="M17" s="44">
        <v>822.97175813138062</v>
      </c>
      <c r="N17" s="44">
        <v>809.20492776666981</v>
      </c>
      <c r="O17" s="44">
        <v>799.07226091795462</v>
      </c>
      <c r="P17" s="44">
        <v>779.95546239492967</v>
      </c>
      <c r="Q17" s="44">
        <v>784.09978122231337</v>
      </c>
      <c r="R17" s="44">
        <v>758.66661754058407</v>
      </c>
      <c r="S17" s="44">
        <v>705.6862947817051</v>
      </c>
      <c r="T17" s="44">
        <v>635.18131840714614</v>
      </c>
      <c r="U17" s="44">
        <v>565.29584013238139</v>
      </c>
      <c r="V17" s="44">
        <v>370.83873599859726</v>
      </c>
      <c r="W17" s="44">
        <v>99.155731305533465</v>
      </c>
      <c r="X17" s="44">
        <v>9.4811334810175261</v>
      </c>
    </row>
    <row r="18" spans="1:24" ht="30" customHeight="1" x14ac:dyDescent="0.2">
      <c r="A18" s="113"/>
      <c r="B18" s="112"/>
      <c r="C18" s="50" t="s">
        <v>18</v>
      </c>
      <c r="D18" s="50"/>
      <c r="E18" s="50"/>
      <c r="F18" s="44">
        <f>IS!F$24</f>
        <v>1355.9845081785279</v>
      </c>
      <c r="G18" s="44">
        <f>IS!G$24</f>
        <v>1142.6990169570074</v>
      </c>
      <c r="H18" s="44">
        <f>IS!H$24</f>
        <v>1137.6417816166213</v>
      </c>
      <c r="I18" s="44">
        <f>IS!I$24</f>
        <v>1182.8922635816684</v>
      </c>
      <c r="J18" s="44">
        <v>1274.6695007044068</v>
      </c>
      <c r="K18" s="44">
        <v>1373.6755291420416</v>
      </c>
      <c r="L18" s="44">
        <v>1403.5892739751671</v>
      </c>
      <c r="M18" s="44">
        <v>1266.0448067206455</v>
      </c>
      <c r="N18" s="44">
        <v>990.99489136437478</v>
      </c>
      <c r="O18" s="44">
        <v>903.79723930619139</v>
      </c>
      <c r="P18" s="44">
        <v>871.94104456280422</v>
      </c>
      <c r="Q18" s="44">
        <v>894.13789152933282</v>
      </c>
      <c r="R18" s="44">
        <v>855.87412306167118</v>
      </c>
      <c r="S18" s="44">
        <v>817.37995645857734</v>
      </c>
      <c r="T18" s="44">
        <v>761.39238948070044</v>
      </c>
      <c r="U18" s="44">
        <v>675.23126170344631</v>
      </c>
      <c r="V18" s="44">
        <v>497.19472181656607</v>
      </c>
      <c r="W18" s="44">
        <v>313.39121933830188</v>
      </c>
      <c r="X18" s="44">
        <v>248.7985323127202</v>
      </c>
    </row>
    <row r="19" spans="1:24" ht="15" customHeight="1" x14ac:dyDescent="0.2">
      <c r="A19" s="113"/>
      <c r="B19" s="113"/>
      <c r="C19" s="115" t="s">
        <v>52</v>
      </c>
      <c r="D19" s="115"/>
      <c r="E19" s="115"/>
      <c r="F19" s="44">
        <f>'IS MIG'!F$24</f>
        <v>343.66691445725144</v>
      </c>
      <c r="G19" s="44">
        <f>'IS MIG'!G$24</f>
        <v>345.14838307448491</v>
      </c>
      <c r="H19" s="44">
        <f>'IS MIG'!H$24</f>
        <v>335.40321407339587</v>
      </c>
      <c r="I19" s="44">
        <f>'IS MIG'!I$24</f>
        <v>352.69658725538926</v>
      </c>
      <c r="J19" s="44">
        <v>371.56109560791134</v>
      </c>
      <c r="K19" s="44">
        <v>412.22323972392519</v>
      </c>
      <c r="L19" s="44">
        <v>420.830357205182</v>
      </c>
      <c r="M19" s="44">
        <v>234.48138561495739</v>
      </c>
      <c r="N19" s="44">
        <v>0</v>
      </c>
      <c r="O19" s="44">
        <v>0</v>
      </c>
      <c r="P19" s="44">
        <v>0</v>
      </c>
      <c r="Q19" s="44">
        <v>0</v>
      </c>
      <c r="R19" s="44">
        <v>0</v>
      </c>
      <c r="S19" s="44">
        <v>0</v>
      </c>
      <c r="T19" s="44">
        <v>0</v>
      </c>
      <c r="U19" s="44">
        <v>0</v>
      </c>
      <c r="V19" s="44">
        <v>0</v>
      </c>
      <c r="W19" s="44">
        <v>0</v>
      </c>
      <c r="X19" s="44">
        <v>0</v>
      </c>
    </row>
    <row r="20" spans="1:24" ht="15" customHeight="1" x14ac:dyDescent="0.2">
      <c r="A20" s="113"/>
      <c r="B20" s="113"/>
      <c r="C20" s="115" t="s">
        <v>111</v>
      </c>
      <c r="D20" s="115"/>
      <c r="E20" s="115"/>
      <c r="F20" s="50"/>
      <c r="G20" s="50"/>
      <c r="H20" s="50"/>
      <c r="I20" s="50"/>
      <c r="J20" s="44">
        <v>463.19457050602659</v>
      </c>
      <c r="K20" s="44">
        <v>500.21828847215909</v>
      </c>
      <c r="L20" s="44">
        <v>509.39714809738996</v>
      </c>
      <c r="M20" s="44">
        <v>542.81021772001657</v>
      </c>
      <c r="N20" s="44">
        <v>545.10163338157486</v>
      </c>
      <c r="O20" s="44">
        <v>510.66357087909182</v>
      </c>
      <c r="P20" s="44">
        <v>513.93165032090815</v>
      </c>
      <c r="Q20" s="44">
        <v>563.28107952243329</v>
      </c>
      <c r="R20" s="44">
        <v>560.42113312714537</v>
      </c>
      <c r="S20" s="44">
        <v>539.76840710125043</v>
      </c>
      <c r="T20" s="44">
        <v>493.32394243276661</v>
      </c>
      <c r="U20" s="44">
        <v>434.89691756637757</v>
      </c>
      <c r="V20" s="44">
        <v>267.38314255381067</v>
      </c>
      <c r="W20" s="44">
        <v>98.397038423082975</v>
      </c>
      <c r="X20" s="44">
        <v>39.703132865245053</v>
      </c>
    </row>
    <row r="21" spans="1:24" ht="15" customHeight="1" x14ac:dyDescent="0.2">
      <c r="A21" s="113"/>
      <c r="B21" s="113"/>
      <c r="C21" s="115" t="s">
        <v>110</v>
      </c>
      <c r="D21" s="115"/>
      <c r="E21" s="115"/>
      <c r="F21" s="50"/>
      <c r="G21" s="50"/>
      <c r="H21" s="50"/>
      <c r="I21" s="50"/>
      <c r="J21" s="44">
        <v>389.13988845678671</v>
      </c>
      <c r="K21" s="44">
        <v>402.44030692791245</v>
      </c>
      <c r="L21" s="44">
        <v>412.71808139062722</v>
      </c>
      <c r="M21" s="44">
        <v>425.96105833939151</v>
      </c>
      <c r="N21" s="44">
        <v>385.14393113552796</v>
      </c>
      <c r="O21" s="44">
        <v>327.51018553300867</v>
      </c>
      <c r="P21" s="44">
        <v>296.34679805979397</v>
      </c>
      <c r="Q21" s="44">
        <v>273.21499599343764</v>
      </c>
      <c r="R21" s="44">
        <v>244.11196019493627</v>
      </c>
      <c r="S21" s="44">
        <v>225.57473393420804</v>
      </c>
      <c r="T21" s="44">
        <v>205.9024623392541</v>
      </c>
      <c r="U21" s="44">
        <v>179.86171185054721</v>
      </c>
      <c r="V21" s="44">
        <v>164.78996176868134</v>
      </c>
      <c r="W21" s="44">
        <v>147.04211861767237</v>
      </c>
      <c r="X21" s="44">
        <v>141.67377779877381</v>
      </c>
    </row>
    <row r="22" spans="1:24" ht="15" customHeight="1" x14ac:dyDescent="0.2">
      <c r="A22" s="113"/>
      <c r="B22" s="113"/>
      <c r="C22" s="115" t="s">
        <v>109</v>
      </c>
      <c r="D22" s="115"/>
      <c r="E22" s="115"/>
      <c r="F22" s="50"/>
      <c r="G22" s="50"/>
      <c r="H22" s="50"/>
      <c r="I22" s="50"/>
      <c r="J22" s="44">
        <v>20.339425473119267</v>
      </c>
      <c r="K22" s="44">
        <v>27.033833995701908</v>
      </c>
      <c r="L22" s="44">
        <v>29.465966575232304</v>
      </c>
      <c r="M22" s="44">
        <v>32.198873888868029</v>
      </c>
      <c r="N22" s="44">
        <v>32.210672317646399</v>
      </c>
      <c r="O22" s="44">
        <v>30.70174963586712</v>
      </c>
      <c r="P22" s="44">
        <v>29.785214085800853</v>
      </c>
      <c r="Q22" s="44">
        <v>28.657369466030527</v>
      </c>
      <c r="R22" s="44">
        <v>27.381016226000064</v>
      </c>
      <c r="S22" s="44">
        <v>29.633624294906067</v>
      </c>
      <c r="T22" s="44">
        <v>37.925070677157734</v>
      </c>
      <c r="U22" s="44">
        <v>41.585838716898763</v>
      </c>
      <c r="V22" s="44">
        <v>49.025599181064806</v>
      </c>
      <c r="W22" s="44">
        <v>54.38080586777965</v>
      </c>
      <c r="X22" s="44">
        <v>55.141444338338395</v>
      </c>
    </row>
    <row r="23" spans="1:24" ht="15" customHeight="1" x14ac:dyDescent="0.2">
      <c r="A23" s="113"/>
      <c r="B23" s="113"/>
      <c r="C23" s="115" t="s">
        <v>108</v>
      </c>
      <c r="D23" s="115"/>
      <c r="E23" s="115"/>
      <c r="F23" s="50"/>
      <c r="G23" s="50"/>
      <c r="H23" s="50"/>
      <c r="I23" s="50"/>
      <c r="J23" s="44">
        <v>30.434520660562733</v>
      </c>
      <c r="K23" s="44">
        <v>31.759860022343432</v>
      </c>
      <c r="L23" s="44">
        <v>31.177720706735965</v>
      </c>
      <c r="M23" s="44">
        <v>30.593271157411788</v>
      </c>
      <c r="N23" s="44">
        <v>28.538654529625127</v>
      </c>
      <c r="O23" s="44">
        <v>34.921733258223476</v>
      </c>
      <c r="P23" s="44">
        <v>31.877382096301215</v>
      </c>
      <c r="Q23" s="44">
        <v>28.984446547431588</v>
      </c>
      <c r="R23" s="44">
        <v>23.960013513589484</v>
      </c>
      <c r="S23" s="44">
        <v>22.403191128212825</v>
      </c>
      <c r="T23" s="44">
        <v>24.240914031522149</v>
      </c>
      <c r="U23" s="44">
        <v>18.886793569622675</v>
      </c>
      <c r="V23" s="44">
        <v>15.996018313009264</v>
      </c>
      <c r="W23" s="44">
        <v>13.571256429766839</v>
      </c>
      <c r="X23" s="44">
        <v>12.280177310362946</v>
      </c>
    </row>
    <row r="24" spans="1:24" ht="30" customHeight="1" x14ac:dyDescent="0.2">
      <c r="A24" s="113"/>
      <c r="B24" s="113"/>
      <c r="C24" s="116" t="s">
        <v>160</v>
      </c>
      <c r="D24" s="116"/>
      <c r="E24" s="116"/>
      <c r="F24" s="50"/>
      <c r="G24" s="50"/>
      <c r="H24" s="50"/>
      <c r="I24" s="50"/>
      <c r="J24" s="44">
        <v>73.431577699527708</v>
      </c>
      <c r="K24" s="44">
        <v>74.697865299089244</v>
      </c>
      <c r="L24" s="44">
        <v>76.879932899235357</v>
      </c>
      <c r="M24" s="44">
        <v>77.773919348617667</v>
      </c>
      <c r="N24" s="44">
        <v>75.092563374168563</v>
      </c>
      <c r="O24" s="44">
        <v>75.293679021891052</v>
      </c>
      <c r="P24" s="44">
        <v>75.788508815116785</v>
      </c>
      <c r="Q24" s="44">
        <v>76.450243070069988</v>
      </c>
      <c r="R24" s="44">
        <v>79.384999885103028</v>
      </c>
      <c r="S24" s="44">
        <v>82.705586124564604</v>
      </c>
      <c r="T24" s="44">
        <v>88.084181374558383</v>
      </c>
      <c r="U24" s="44">
        <v>87.632905977902539</v>
      </c>
      <c r="V24" s="44">
        <v>88.881650047468639</v>
      </c>
      <c r="W24" s="44">
        <v>88.621301706005355</v>
      </c>
      <c r="X24" s="44">
        <v>88.816918560671397</v>
      </c>
    </row>
    <row r="25" spans="1:24" ht="15" customHeight="1" x14ac:dyDescent="0.2">
      <c r="A25" s="113"/>
      <c r="B25" s="113"/>
      <c r="C25" s="50" t="s">
        <v>24</v>
      </c>
      <c r="D25" s="50"/>
      <c r="E25" s="50"/>
      <c r="F25" s="44">
        <f>JSA!F$24</f>
        <v>202.18998298408343</v>
      </c>
      <c r="G25" s="44">
        <f>JSA!G$24</f>
        <v>382.44069280319292</v>
      </c>
      <c r="H25" s="44">
        <f>JSA!H$24</f>
        <v>361.22812383191547</v>
      </c>
      <c r="I25" s="44">
        <f>JSA!I$24</f>
        <v>336.25359285452873</v>
      </c>
      <c r="J25" s="44">
        <v>306.57317028479923</v>
      </c>
      <c r="K25" s="44">
        <v>283.2311209421481</v>
      </c>
      <c r="L25" s="44">
        <v>282.51719167786848</v>
      </c>
      <c r="M25" s="44">
        <v>275.70718283082351</v>
      </c>
      <c r="N25" s="44">
        <v>241.96719216815242</v>
      </c>
      <c r="O25" s="44">
        <v>229.03625153878303</v>
      </c>
      <c r="P25" s="44">
        <v>228.00360977689624</v>
      </c>
      <c r="Q25" s="44">
        <v>203.88192431757452</v>
      </c>
      <c r="R25" s="44">
        <v>251.22492044387664</v>
      </c>
      <c r="S25" s="44">
        <v>407.12786662739722</v>
      </c>
      <c r="T25" s="44">
        <v>427.73142780604053</v>
      </c>
      <c r="U25" s="44">
        <v>461.43444522756062</v>
      </c>
      <c r="V25" s="44">
        <v>477.86194354639377</v>
      </c>
      <c r="W25" s="44">
        <v>408.71577602121806</v>
      </c>
      <c r="X25" s="44">
        <v>310.58913479062841</v>
      </c>
    </row>
    <row r="26" spans="1:24" ht="15" customHeight="1" x14ac:dyDescent="0.2">
      <c r="A26" s="113"/>
      <c r="B26" s="113"/>
      <c r="C26" s="50" t="s">
        <v>25</v>
      </c>
      <c r="D26" s="50"/>
      <c r="E26" s="50"/>
      <c r="F26" s="44">
        <f>MA!F$24</f>
        <v>2.6056231306099424</v>
      </c>
      <c r="G26" s="44">
        <f>MA!G$24</f>
        <v>2.9122790433581911</v>
      </c>
      <c r="H26" s="44">
        <f>MA!H$24</f>
        <v>3.2810239246648711</v>
      </c>
      <c r="I26" s="44">
        <f>MA!I$24</f>
        <v>3.4199883387298904</v>
      </c>
      <c r="J26" s="44">
        <v>3.8763701577264311</v>
      </c>
      <c r="K26" s="44">
        <v>3.8582135530232153</v>
      </c>
      <c r="L26" s="44">
        <v>5.374870335440078</v>
      </c>
      <c r="M26" s="44">
        <v>9.6274413520920525</v>
      </c>
      <c r="N26" s="44">
        <v>11.572007590896671</v>
      </c>
      <c r="O26" s="44">
        <v>12.864673037878816</v>
      </c>
      <c r="P26" s="44">
        <v>14.189909005871653</v>
      </c>
      <c r="Q26" s="44">
        <v>20.93018330643628</v>
      </c>
      <c r="R26" s="44">
        <v>23.511906890159111</v>
      </c>
      <c r="S26" s="44">
        <v>27.532796137393937</v>
      </c>
      <c r="T26" s="44">
        <v>25.532487246335123</v>
      </c>
      <c r="U26" s="44">
        <v>23.96062278927003</v>
      </c>
      <c r="V26" s="44">
        <v>26.717651259109463</v>
      </c>
      <c r="W26" s="44">
        <v>27.057095784543634</v>
      </c>
      <c r="X26" s="44">
        <v>30.066093442421192</v>
      </c>
    </row>
    <row r="27" spans="1:24" ht="15" customHeight="1" x14ac:dyDescent="0.2">
      <c r="A27" s="113"/>
      <c r="B27" s="113"/>
      <c r="C27" s="50" t="s">
        <v>107</v>
      </c>
      <c r="D27" s="50"/>
      <c r="E27" s="50"/>
      <c r="F27" s="50"/>
      <c r="G27" s="50"/>
      <c r="H27" s="50"/>
      <c r="I27" s="50"/>
      <c r="J27" s="44"/>
      <c r="K27" s="44"/>
      <c r="L27" s="44"/>
      <c r="M27" s="44"/>
      <c r="N27" s="44">
        <v>35.596006133002504</v>
      </c>
      <c r="O27" s="44">
        <v>37.726829316514866</v>
      </c>
      <c r="P27" s="44">
        <v>40.077880571241906</v>
      </c>
      <c r="Q27" s="44">
        <v>41.95455662025882</v>
      </c>
      <c r="R27" s="44">
        <v>43.587689418749193</v>
      </c>
      <c r="S27" s="44">
        <v>45.508749290528669</v>
      </c>
      <c r="T27" s="44">
        <v>48.032792714426463</v>
      </c>
      <c r="U27" s="44">
        <v>48.768667621030637</v>
      </c>
      <c r="V27" s="44">
        <v>49.422416684716374</v>
      </c>
      <c r="W27" s="44">
        <v>48.718726903235861</v>
      </c>
      <c r="X27" s="44">
        <v>48.938684880723535</v>
      </c>
    </row>
    <row r="28" spans="1:24" ht="15" customHeight="1" x14ac:dyDescent="0.2">
      <c r="A28" s="113"/>
      <c r="B28" s="113"/>
      <c r="C28" s="50" t="s">
        <v>27</v>
      </c>
      <c r="D28" s="50"/>
      <c r="E28" s="50"/>
      <c r="F28" s="50"/>
      <c r="G28" s="50"/>
      <c r="H28" s="50"/>
      <c r="I28" s="50"/>
      <c r="J28" s="44"/>
      <c r="K28" s="44"/>
      <c r="L28" s="44"/>
      <c r="M28" s="44">
        <v>239.78572570205571</v>
      </c>
      <c r="N28" s="44">
        <v>601.84879593954554</v>
      </c>
      <c r="O28" s="44">
        <v>644.34150846104956</v>
      </c>
      <c r="P28" s="44">
        <v>685.66663245587506</v>
      </c>
      <c r="Q28" s="44">
        <v>734.52607317444108</v>
      </c>
      <c r="R28" s="44">
        <v>758.83198530218135</v>
      </c>
      <c r="S28" s="44">
        <v>787.09947141566045</v>
      </c>
      <c r="T28" s="44">
        <v>784.99912129190943</v>
      </c>
      <c r="U28" s="44">
        <v>751.20159947391289</v>
      </c>
      <c r="V28" s="44">
        <v>687.9006401908357</v>
      </c>
      <c r="W28" s="44">
        <v>637.14448445816231</v>
      </c>
      <c r="X28" s="44">
        <v>587.2081920274112</v>
      </c>
    </row>
    <row r="29" spans="1:24" ht="30" customHeight="1" x14ac:dyDescent="0.2">
      <c r="A29" s="113"/>
      <c r="B29" s="113"/>
      <c r="C29" s="50" t="s">
        <v>123</v>
      </c>
      <c r="D29" s="50"/>
      <c r="E29" s="50"/>
      <c r="F29" s="50"/>
      <c r="G29" s="50"/>
      <c r="H29" s="50"/>
      <c r="I29" s="50"/>
      <c r="J29" s="44"/>
      <c r="K29" s="44"/>
      <c r="L29" s="44"/>
      <c r="M29" s="44">
        <v>0</v>
      </c>
      <c r="N29" s="44">
        <v>0</v>
      </c>
      <c r="O29" s="44">
        <v>0</v>
      </c>
      <c r="P29" s="44">
        <v>0</v>
      </c>
      <c r="Q29" s="44">
        <v>0</v>
      </c>
      <c r="R29" s="44">
        <v>0</v>
      </c>
      <c r="S29" s="44">
        <v>0</v>
      </c>
      <c r="T29" s="44">
        <v>0</v>
      </c>
      <c r="U29" s="44">
        <v>0</v>
      </c>
      <c r="V29" s="44">
        <v>0</v>
      </c>
      <c r="W29" s="44">
        <v>20.056873496991489</v>
      </c>
      <c r="X29" s="44">
        <v>164.11555116568451</v>
      </c>
    </row>
    <row r="30" spans="1:24" ht="15" customHeight="1" x14ac:dyDescent="0.2">
      <c r="A30" s="113"/>
      <c r="B30" s="112"/>
      <c r="C30" s="50" t="s">
        <v>28</v>
      </c>
      <c r="D30" s="50"/>
      <c r="E30" s="50"/>
      <c r="F30" s="44">
        <f>SDA!F$24</f>
        <v>104.68634335714191</v>
      </c>
      <c r="G30" s="44">
        <f>SDA!G$24</f>
        <v>115.33212866562283</v>
      </c>
      <c r="H30" s="44">
        <f>SDA!H$24</f>
        <v>114.10357322499544</v>
      </c>
      <c r="I30" s="44">
        <f>SDA!I$24</f>
        <v>115.96301998965093</v>
      </c>
      <c r="J30" s="44">
        <v>112.39304163388759</v>
      </c>
      <c r="K30" s="44">
        <v>114.86633249938279</v>
      </c>
      <c r="L30" s="44">
        <v>105.90741508047229</v>
      </c>
      <c r="M30" s="44">
        <v>103.36193066427295</v>
      </c>
      <c r="N30" s="44">
        <v>101.69519121135649</v>
      </c>
      <c r="O30" s="44">
        <v>99.91657772103845</v>
      </c>
      <c r="P30" s="44">
        <v>99.979484169031338</v>
      </c>
      <c r="Q30" s="44">
        <v>99.211964552822039</v>
      </c>
      <c r="R30" s="44">
        <v>98.002814997940774</v>
      </c>
      <c r="S30" s="44">
        <v>100.05022410837158</v>
      </c>
      <c r="T30" s="44">
        <v>97.785044485309371</v>
      </c>
      <c r="U30" s="44">
        <v>96.71538159346521</v>
      </c>
      <c r="V30" s="44">
        <v>96.763787479192118</v>
      </c>
      <c r="W30" s="44">
        <v>90.953620706424829</v>
      </c>
      <c r="X30" s="44">
        <v>77.197825427240517</v>
      </c>
    </row>
    <row r="31" spans="1:24" ht="15" customHeight="1" x14ac:dyDescent="0.2">
      <c r="A31" s="113"/>
      <c r="B31" s="113"/>
      <c r="C31" s="115" t="s">
        <v>12</v>
      </c>
      <c r="D31" s="115"/>
      <c r="E31" s="115"/>
      <c r="F31" s="50"/>
      <c r="G31" s="50"/>
      <c r="H31" s="50"/>
      <c r="I31" s="50"/>
      <c r="J31" s="44">
        <v>93.994039491909234</v>
      </c>
      <c r="K31" s="44">
        <v>96.092279147227472</v>
      </c>
      <c r="L31" s="44">
        <v>87.484317073868255</v>
      </c>
      <c r="M31" s="44">
        <v>84.42859514605756</v>
      </c>
      <c r="N31" s="44">
        <v>87.787788370326808</v>
      </c>
      <c r="O31" s="44">
        <v>85.511182845414709</v>
      </c>
      <c r="P31" s="44">
        <v>85.088988713283996</v>
      </c>
      <c r="Q31" s="44">
        <v>77.408069150911075</v>
      </c>
      <c r="R31" s="44">
        <v>79.078964402351616</v>
      </c>
      <c r="S31" s="44">
        <v>80.32573154944869</v>
      </c>
      <c r="T31" s="44">
        <v>79.716510527884552</v>
      </c>
      <c r="U31" s="44">
        <v>78.953519417650966</v>
      </c>
      <c r="V31" s="44">
        <v>80.119129779082883</v>
      </c>
      <c r="W31" s="44">
        <v>73.95901349280031</v>
      </c>
      <c r="X31" s="44">
        <v>63.10498607824659</v>
      </c>
    </row>
    <row r="32" spans="1:24" ht="15" customHeight="1" x14ac:dyDescent="0.2">
      <c r="A32" s="113"/>
      <c r="B32" s="113"/>
      <c r="C32" s="115" t="s">
        <v>13</v>
      </c>
      <c r="D32" s="115"/>
      <c r="E32" s="115"/>
      <c r="F32" s="50"/>
      <c r="G32" s="50"/>
      <c r="H32" s="50"/>
      <c r="I32" s="50"/>
      <c r="J32" s="44">
        <v>18.399002141978329</v>
      </c>
      <c r="K32" s="44">
        <v>18.774053352155278</v>
      </c>
      <c r="L32" s="44">
        <v>18.423098006604011</v>
      </c>
      <c r="M32" s="44">
        <v>18.93333551821539</v>
      </c>
      <c r="N32" s="44">
        <v>13.907402841029713</v>
      </c>
      <c r="O32" s="44">
        <v>14.40539487562371</v>
      </c>
      <c r="P32" s="44">
        <v>14.890495455747319</v>
      </c>
      <c r="Q32" s="44">
        <v>21.803895401910975</v>
      </c>
      <c r="R32" s="44">
        <v>18.923850595589158</v>
      </c>
      <c r="S32" s="44">
        <v>19.724492558922854</v>
      </c>
      <c r="T32" s="44">
        <v>18.068533957424815</v>
      </c>
      <c r="U32" s="44">
        <v>17.761862175814212</v>
      </c>
      <c r="V32" s="44">
        <v>16.644657700109228</v>
      </c>
      <c r="W32" s="44">
        <v>16.994607213624477</v>
      </c>
      <c r="X32" s="44">
        <v>14.092839348993916</v>
      </c>
    </row>
    <row r="33" spans="1:24" ht="15" customHeight="1" x14ac:dyDescent="0.2">
      <c r="A33" s="112"/>
      <c r="B33" s="112"/>
      <c r="C33" s="117" t="s">
        <v>29</v>
      </c>
      <c r="D33" s="117"/>
      <c r="E33" s="44"/>
      <c r="F33" s="44">
        <f>SP!F$24</f>
        <v>2699.0445185381941</v>
      </c>
      <c r="G33" s="44">
        <f>SP!G$24</f>
        <v>2839.7739926707027</v>
      </c>
      <c r="H33" s="44">
        <f>SP!H$24</f>
        <v>3012.5088984230101</v>
      </c>
      <c r="I33" s="44">
        <f>SP!I$24</f>
        <v>3257.5508721313058</v>
      </c>
      <c r="J33" s="44">
        <v>3319.7972620636078</v>
      </c>
      <c r="K33" s="44">
        <v>3601.2569982865266</v>
      </c>
      <c r="L33" s="44">
        <v>3846.8365049275671</v>
      </c>
      <c r="M33" s="44">
        <v>4029.7146395678124</v>
      </c>
      <c r="N33" s="44">
        <v>4221.3309704171734</v>
      </c>
      <c r="O33" s="44">
        <v>4440.5665607461233</v>
      </c>
      <c r="P33" s="44">
        <v>4631.2083015422295</v>
      </c>
      <c r="Q33" s="44">
        <v>4965.0884328040183</v>
      </c>
      <c r="R33" s="44">
        <v>5302.356699536891</v>
      </c>
      <c r="S33" s="44">
        <v>5745.0738385189634</v>
      </c>
      <c r="T33" s="44">
        <v>5965.5498627515271</v>
      </c>
      <c r="U33" s="44">
        <v>6318.2364833575693</v>
      </c>
      <c r="V33" s="44">
        <v>6782.7318700248043</v>
      </c>
      <c r="W33" s="44">
        <v>7051.232439142861</v>
      </c>
      <c r="X33" s="44">
        <v>7323.800788336438</v>
      </c>
    </row>
    <row r="34" spans="1:24" ht="15" hidden="1" customHeight="1" x14ac:dyDescent="0.2">
      <c r="A34" s="112"/>
      <c r="B34" s="112"/>
      <c r="C34" s="118" t="s">
        <v>106</v>
      </c>
      <c r="D34" s="117"/>
      <c r="E34" s="44"/>
      <c r="F34" s="44"/>
      <c r="G34" s="44"/>
      <c r="H34" s="44"/>
      <c r="I34" s="44"/>
      <c r="J34" s="44"/>
      <c r="K34" s="44"/>
      <c r="L34" s="44"/>
      <c r="M34" s="44"/>
      <c r="N34" s="44"/>
      <c r="O34" s="44"/>
      <c r="P34" s="44"/>
      <c r="Q34" s="44"/>
      <c r="R34" s="44"/>
      <c r="S34" s="44"/>
      <c r="T34" s="44"/>
      <c r="U34" s="44"/>
      <c r="V34" s="44"/>
      <c r="W34" s="44"/>
      <c r="X34" s="44"/>
    </row>
    <row r="35" spans="1:24" ht="15" hidden="1" customHeight="1" x14ac:dyDescent="0.2">
      <c r="A35" s="112"/>
      <c r="B35" s="112"/>
      <c r="C35" s="118" t="s">
        <v>105</v>
      </c>
      <c r="D35" s="117"/>
      <c r="E35" s="44"/>
      <c r="F35" s="44"/>
      <c r="G35" s="44"/>
      <c r="H35" s="44"/>
      <c r="I35" s="44"/>
      <c r="J35" s="44"/>
      <c r="K35" s="44"/>
      <c r="L35" s="44"/>
      <c r="M35" s="44"/>
      <c r="N35" s="44"/>
      <c r="O35" s="44"/>
      <c r="P35" s="44"/>
      <c r="Q35" s="44"/>
      <c r="R35" s="44"/>
      <c r="S35" s="44"/>
      <c r="T35" s="44"/>
      <c r="U35" s="44"/>
      <c r="V35" s="44"/>
      <c r="W35" s="44"/>
      <c r="X35" s="44"/>
    </row>
    <row r="36" spans="1:24" ht="15" hidden="1" customHeight="1" x14ac:dyDescent="0.2">
      <c r="A36" s="112"/>
      <c r="B36" s="112"/>
      <c r="C36" s="118" t="s">
        <v>104</v>
      </c>
      <c r="D36" s="117"/>
      <c r="E36" s="44"/>
      <c r="F36" s="44"/>
      <c r="G36" s="44"/>
      <c r="H36" s="44"/>
      <c r="I36" s="44"/>
      <c r="J36" s="44"/>
      <c r="K36" s="44"/>
      <c r="L36" s="44"/>
      <c r="M36" s="44"/>
      <c r="N36" s="44"/>
      <c r="O36" s="44"/>
      <c r="P36" s="44"/>
      <c r="Q36" s="44"/>
      <c r="R36" s="44"/>
      <c r="S36" s="44"/>
      <c r="T36" s="44"/>
      <c r="U36" s="44"/>
      <c r="V36" s="44"/>
      <c r="W36" s="44"/>
      <c r="X36" s="44"/>
    </row>
    <row r="37" spans="1:24" ht="15" hidden="1" customHeight="1" x14ac:dyDescent="0.2">
      <c r="A37" s="112"/>
      <c r="B37" s="112"/>
      <c r="C37" s="118" t="s">
        <v>103</v>
      </c>
      <c r="D37" s="117"/>
      <c r="E37" s="44"/>
      <c r="F37" s="44"/>
      <c r="G37" s="44"/>
      <c r="H37" s="44"/>
      <c r="I37" s="44"/>
      <c r="J37" s="44"/>
      <c r="K37" s="44"/>
      <c r="L37" s="44"/>
      <c r="M37" s="44"/>
      <c r="N37" s="44"/>
      <c r="O37" s="44"/>
      <c r="P37" s="44"/>
      <c r="Q37" s="44"/>
      <c r="R37" s="44"/>
      <c r="S37" s="44"/>
      <c r="T37" s="44"/>
      <c r="U37" s="44"/>
      <c r="V37" s="44"/>
      <c r="W37" s="44"/>
      <c r="X37" s="44"/>
    </row>
    <row r="38" spans="1:24" ht="15" hidden="1" customHeight="1" x14ac:dyDescent="0.2">
      <c r="A38" s="112"/>
      <c r="B38" s="112"/>
      <c r="C38" s="118" t="s">
        <v>102</v>
      </c>
      <c r="D38" s="117"/>
      <c r="E38" s="44"/>
      <c r="F38" s="44"/>
      <c r="G38" s="44"/>
      <c r="H38" s="44"/>
      <c r="I38" s="44"/>
      <c r="J38" s="44"/>
      <c r="K38" s="44"/>
      <c r="L38" s="44"/>
      <c r="M38" s="44"/>
      <c r="N38" s="44"/>
      <c r="O38" s="44"/>
      <c r="P38" s="44"/>
      <c r="Q38" s="44"/>
      <c r="R38" s="44"/>
      <c r="S38" s="44"/>
      <c r="T38" s="44"/>
      <c r="U38" s="44"/>
      <c r="V38" s="44"/>
      <c r="W38" s="44"/>
      <c r="X38" s="44"/>
    </row>
    <row r="39" spans="1:24" ht="30" customHeight="1" x14ac:dyDescent="0.2">
      <c r="A39" s="112"/>
      <c r="B39" s="112"/>
      <c r="C39" s="117" t="s">
        <v>30</v>
      </c>
      <c r="D39" s="117"/>
      <c r="E39" s="117"/>
      <c r="F39" s="51"/>
      <c r="G39" s="51"/>
      <c r="H39" s="51"/>
      <c r="I39" s="51"/>
      <c r="J39" s="44"/>
      <c r="K39" s="44"/>
      <c r="L39" s="44"/>
      <c r="M39" s="44"/>
      <c r="N39" s="44">
        <v>118.54654226650877</v>
      </c>
      <c r="O39" s="44">
        <v>114.43943268427213</v>
      </c>
      <c r="P39" s="44">
        <v>122.50775577716634</v>
      </c>
      <c r="Q39" s="44">
        <v>146.76833728750623</v>
      </c>
      <c r="R39" s="44">
        <v>189.03647265590655</v>
      </c>
      <c r="S39" s="44">
        <v>181.82536933083452</v>
      </c>
      <c r="T39" s="44">
        <v>187.65808559422692</v>
      </c>
      <c r="U39" s="44">
        <v>205.01794980315054</v>
      </c>
      <c r="V39" s="44">
        <v>209.01094678855523</v>
      </c>
      <c r="W39" s="44">
        <v>207.14565575309194</v>
      </c>
      <c r="X39" s="44">
        <v>209.12084127094454</v>
      </c>
    </row>
    <row r="40" spans="1:24" ht="15" customHeight="1" x14ac:dyDescent="0.2">
      <c r="A40" s="112"/>
      <c r="B40" s="112"/>
      <c r="C40" s="117" t="s">
        <v>126</v>
      </c>
      <c r="D40" s="117"/>
      <c r="E40" s="117"/>
      <c r="F40" s="51"/>
      <c r="G40" s="51"/>
      <c r="H40" s="51"/>
      <c r="I40" s="51"/>
      <c r="J40" s="44"/>
      <c r="K40" s="44"/>
      <c r="L40" s="44"/>
      <c r="M40" s="44"/>
      <c r="N40" s="44"/>
      <c r="O40" s="44"/>
      <c r="P40" s="44"/>
      <c r="Q40" s="44"/>
      <c r="R40" s="44"/>
      <c r="S40" s="44"/>
      <c r="T40" s="44"/>
      <c r="U40" s="44"/>
      <c r="V40" s="44"/>
      <c r="W40" s="44">
        <v>0.18948069043463989</v>
      </c>
      <c r="X40" s="44">
        <v>1.5750715985844459</v>
      </c>
    </row>
    <row r="41" spans="1:24" ht="15" customHeight="1" x14ac:dyDescent="0.2">
      <c r="A41" s="116"/>
      <c r="B41" s="116"/>
      <c r="C41" s="117" t="s">
        <v>31</v>
      </c>
      <c r="D41" s="117"/>
      <c r="E41" s="117"/>
      <c r="F41" s="50"/>
      <c r="G41" s="50"/>
      <c r="H41" s="50"/>
      <c r="I41" s="50"/>
      <c r="J41" s="44">
        <v>157.98436864176125</v>
      </c>
      <c r="K41" s="44">
        <v>151.90190961248729</v>
      </c>
      <c r="L41" s="44">
        <v>153.94990373064516</v>
      </c>
      <c r="M41" s="44">
        <v>170.47133691821432</v>
      </c>
      <c r="N41" s="44">
        <v>218.53273751308055</v>
      </c>
      <c r="O41" s="44">
        <v>272.88221213529124</v>
      </c>
      <c r="P41" s="44">
        <v>177.71955433963836</v>
      </c>
      <c r="Q41" s="44">
        <v>182.29203726365685</v>
      </c>
      <c r="R41" s="44">
        <v>236.29089589716423</v>
      </c>
      <c r="S41" s="44">
        <v>240.05403320203655</v>
      </c>
      <c r="T41" s="44">
        <v>239.76104153938402</v>
      </c>
      <c r="U41" s="44">
        <v>188.17150322881679</v>
      </c>
      <c r="V41" s="44">
        <v>186.64323600853945</v>
      </c>
      <c r="W41" s="44">
        <v>185.9833772351582</v>
      </c>
      <c r="X41" s="44">
        <v>183.55945944208062</v>
      </c>
    </row>
    <row r="42" spans="1:24" ht="30" customHeight="1" x14ac:dyDescent="0.25">
      <c r="A42" s="116"/>
      <c r="B42" s="116"/>
      <c r="C42" s="42" t="s">
        <v>101</v>
      </c>
      <c r="D42" s="42"/>
      <c r="E42" s="42"/>
      <c r="F42" s="119">
        <f>SUM(F3:F41)-SUM(F9:F11,F19:F23)</f>
        <v>7405.6443661992216</v>
      </c>
      <c r="G42" s="119">
        <f>SUM(G3:G41)-SUM(G9:G11,G19:G23)</f>
        <v>7647.6308523943408</v>
      </c>
      <c r="H42" s="119">
        <f>SUM(H3:H41)-SUM(H9:H11,H19:H23)</f>
        <v>7862.0980948018259</v>
      </c>
      <c r="I42" s="119">
        <f>SUM(I3:I41)-SUM(I9:I11,I19:I23)</f>
        <v>8147.5286746694592</v>
      </c>
      <c r="J42" s="119">
        <f t="shared" ref="J42:Q42" si="0">SUM(J3:J41)-SUM(J9:J11,J19:J23,J31:J32)</f>
        <v>8586.8247685975202</v>
      </c>
      <c r="K42" s="119">
        <f t="shared" si="0"/>
        <v>9158.9009188651544</v>
      </c>
      <c r="L42" s="119">
        <f t="shared" si="0"/>
        <v>9601.7142469805767</v>
      </c>
      <c r="M42" s="119">
        <f t="shared" si="0"/>
        <v>9887.1072723729776</v>
      </c>
      <c r="N42" s="119">
        <f t="shared" si="0"/>
        <v>10449.46936751493</v>
      </c>
      <c r="O42" s="119">
        <f t="shared" si="0"/>
        <v>10769.720505713369</v>
      </c>
      <c r="P42" s="119">
        <f t="shared" si="0"/>
        <v>10986.474708551346</v>
      </c>
      <c r="Q42" s="119">
        <f t="shared" si="0"/>
        <v>11537.728361000454</v>
      </c>
      <c r="R42" s="119">
        <f t="shared" ref="R42:X42" si="1">SUM(R3:R41)-SUM(R9:R11,R19:R23,R31:R32,R15:R16)</f>
        <v>12182.944603434593</v>
      </c>
      <c r="S42" s="119">
        <f t="shared" si="1"/>
        <v>13211.986273303224</v>
      </c>
      <c r="T42" s="119">
        <f t="shared" si="1"/>
        <v>13581.847868730551</v>
      </c>
      <c r="U42" s="119">
        <f t="shared" si="1"/>
        <v>13983.635942459334</v>
      </c>
      <c r="V42" s="119">
        <f t="shared" si="1"/>
        <v>14574.688004041705</v>
      </c>
      <c r="W42" s="119">
        <f t="shared" si="1"/>
        <v>14381.861835251548</v>
      </c>
      <c r="X42" s="119">
        <f t="shared" si="1"/>
        <v>14758.126969470977</v>
      </c>
    </row>
    <row r="43" spans="1:24" ht="30" customHeight="1" thickBot="1" x14ac:dyDescent="0.25">
      <c r="A43" s="120"/>
      <c r="B43" s="120"/>
      <c r="C43" s="121" t="s">
        <v>100</v>
      </c>
      <c r="D43" s="121"/>
      <c r="E43" s="121"/>
      <c r="F43" s="122">
        <v>0.95561218286758176</v>
      </c>
      <c r="G43" s="122">
        <v>0.95422937801810592</v>
      </c>
      <c r="H43" s="122">
        <v>0.95406853375282796</v>
      </c>
      <c r="I43" s="122">
        <v>0.95044993811249245</v>
      </c>
      <c r="J43" s="122">
        <v>0.96069613855583968</v>
      </c>
      <c r="K43" s="122">
        <v>0.97159677113240894</v>
      </c>
      <c r="L43" s="122">
        <v>0.98220481010648597</v>
      </c>
      <c r="M43" s="122">
        <v>0.97935820551238328</v>
      </c>
      <c r="N43" s="122">
        <v>0.99378746609980761</v>
      </c>
      <c r="O43" s="122">
        <v>0.99336860909596669</v>
      </c>
      <c r="P43" s="122">
        <v>0.9928214544825601</v>
      </c>
      <c r="Q43" s="122">
        <v>0.99316975150247533</v>
      </c>
      <c r="R43" s="122">
        <v>0.98411840246718252</v>
      </c>
      <c r="S43" s="122">
        <v>0.99232783783635392</v>
      </c>
      <c r="T43" s="122">
        <v>0.99232674108982577</v>
      </c>
      <c r="U43" s="122">
        <v>0.99450740175570096</v>
      </c>
      <c r="V43" s="122">
        <v>0.99501625584630993</v>
      </c>
      <c r="W43" s="122">
        <v>0.99630543749232425</v>
      </c>
      <c r="X43" s="122">
        <v>0.99717993055949095</v>
      </c>
    </row>
    <row r="44" spans="1:24" ht="39.75" customHeight="1" thickTop="1" x14ac:dyDescent="0.2">
      <c r="A44" s="124" t="s">
        <v>189</v>
      </c>
      <c r="B44" s="124"/>
      <c r="C44" s="124"/>
      <c r="D44" s="124"/>
      <c r="E44" s="124"/>
      <c r="F44" s="125" t="s">
        <v>66</v>
      </c>
      <c r="G44" s="125" t="s">
        <v>67</v>
      </c>
      <c r="H44" s="125" t="s">
        <v>68</v>
      </c>
      <c r="I44" s="125" t="s">
        <v>69</v>
      </c>
      <c r="J44" s="125" t="s">
        <v>70</v>
      </c>
      <c r="K44" s="125" t="s">
        <v>53</v>
      </c>
      <c r="L44" s="125" t="s">
        <v>54</v>
      </c>
      <c r="M44" s="125" t="s">
        <v>55</v>
      </c>
      <c r="N44" s="125" t="s">
        <v>57</v>
      </c>
      <c r="O44" s="125" t="s">
        <v>58</v>
      </c>
      <c r="P44" s="125" t="s">
        <v>59</v>
      </c>
      <c r="Q44" s="125" t="s">
        <v>60</v>
      </c>
      <c r="R44" s="125" t="s">
        <v>61</v>
      </c>
      <c r="S44" s="125" t="s">
        <v>62</v>
      </c>
      <c r="T44" s="125" t="s">
        <v>63</v>
      </c>
      <c r="U44" s="125" t="s">
        <v>64</v>
      </c>
      <c r="V44" s="125" t="s">
        <v>65</v>
      </c>
      <c r="W44" s="125" t="s">
        <v>0</v>
      </c>
      <c r="X44" s="125" t="s">
        <v>56</v>
      </c>
    </row>
    <row r="45" spans="1:24" ht="15" x14ac:dyDescent="0.2">
      <c r="A45" s="112"/>
      <c r="B45" s="112"/>
      <c r="C45" s="51" t="s">
        <v>6</v>
      </c>
      <c r="D45" s="51"/>
      <c r="E45" s="51"/>
      <c r="F45" s="44">
        <v>350.44263013291976</v>
      </c>
      <c r="G45" s="44">
        <v>373.944006565557</v>
      </c>
      <c r="H45" s="44">
        <v>394.51948614031295</v>
      </c>
      <c r="I45" s="44">
        <v>412.6402617520427</v>
      </c>
      <c r="J45" s="44">
        <v>425.89154530568749</v>
      </c>
      <c r="K45" s="44">
        <v>437.39948178062662</v>
      </c>
      <c r="L45" s="44">
        <v>426.87937826025473</v>
      </c>
      <c r="M45" s="44">
        <v>443.9285369638875</v>
      </c>
      <c r="N45" s="44">
        <v>456.62065164901077</v>
      </c>
      <c r="O45" s="44">
        <v>471.03846900386657</v>
      </c>
      <c r="P45" s="44">
        <v>478.29255285696956</v>
      </c>
      <c r="Q45" s="44">
        <v>491.76654182587248</v>
      </c>
      <c r="R45" s="44">
        <v>505.84765038119627</v>
      </c>
      <c r="S45" s="44">
        <v>527.86531940145869</v>
      </c>
      <c r="T45" s="44">
        <v>519.68981219009686</v>
      </c>
      <c r="U45" s="44">
        <v>511.27255740040442</v>
      </c>
      <c r="V45" s="44">
        <v>511.57133345712896</v>
      </c>
      <c r="W45" s="44">
        <v>492.30335060662588</v>
      </c>
      <c r="X45" s="44">
        <v>489.44308877373277</v>
      </c>
    </row>
    <row r="46" spans="1:24" ht="15" x14ac:dyDescent="0.2">
      <c r="A46" s="112"/>
      <c r="B46" s="112"/>
      <c r="C46" s="51" t="s">
        <v>115</v>
      </c>
      <c r="D46" s="51"/>
      <c r="E46" s="51"/>
      <c r="F46" s="44">
        <v>164.15945856093492</v>
      </c>
      <c r="G46" s="44">
        <v>161.33861177409341</v>
      </c>
      <c r="H46" s="44">
        <v>156.42951626298293</v>
      </c>
      <c r="I46" s="44">
        <v>157.60324153740422</v>
      </c>
      <c r="J46" s="44">
        <v>147.91647508746004</v>
      </c>
      <c r="K46" s="44">
        <v>165.29388535738468</v>
      </c>
      <c r="L46" s="44">
        <v>151.06823286021327</v>
      </c>
      <c r="M46" s="44">
        <v>136.28536921056687</v>
      </c>
      <c r="N46" s="44">
        <v>120.99845302944576</v>
      </c>
      <c r="O46" s="44">
        <v>111.42457319679811</v>
      </c>
      <c r="P46" s="44">
        <v>98.414359588754579</v>
      </c>
      <c r="Q46" s="44">
        <v>86.743104185293902</v>
      </c>
      <c r="R46" s="44">
        <v>76.768212372884221</v>
      </c>
      <c r="S46" s="44">
        <v>71.730144047175557</v>
      </c>
      <c r="T46" s="44">
        <v>66.056847163911598</v>
      </c>
      <c r="U46" s="44">
        <v>62.529993859467389</v>
      </c>
      <c r="V46" s="44">
        <v>61.148881416356538</v>
      </c>
      <c r="W46" s="44">
        <v>58.47870762085735</v>
      </c>
      <c r="X46" s="44">
        <v>56.149473605096183</v>
      </c>
    </row>
    <row r="47" spans="1:24" ht="15" x14ac:dyDescent="0.2">
      <c r="A47" s="113"/>
      <c r="B47" s="113"/>
      <c r="C47" s="50" t="s">
        <v>8</v>
      </c>
      <c r="D47" s="50"/>
      <c r="E47" s="50"/>
      <c r="F47" s="50" t="s">
        <v>162</v>
      </c>
      <c r="G47" s="50" t="s">
        <v>162</v>
      </c>
      <c r="H47" s="50" t="s">
        <v>162</v>
      </c>
      <c r="I47" s="50" t="s">
        <v>162</v>
      </c>
      <c r="J47" s="44" t="s">
        <v>162</v>
      </c>
      <c r="K47" s="44">
        <v>124.22158960232642</v>
      </c>
      <c r="L47" s="44">
        <v>128.65215896653015</v>
      </c>
      <c r="M47" s="44">
        <v>134.59089011390009</v>
      </c>
      <c r="N47" s="44">
        <v>135.03492172262096</v>
      </c>
      <c r="O47" s="44">
        <v>136.37365116019177</v>
      </c>
      <c r="P47" s="44">
        <v>134.87074470262706</v>
      </c>
      <c r="Q47" s="44">
        <v>139.7543407525547</v>
      </c>
      <c r="R47" s="44">
        <v>142.77738709913817</v>
      </c>
      <c r="S47" s="44">
        <v>150.48677223267813</v>
      </c>
      <c r="T47" s="44">
        <v>152.00991073236625</v>
      </c>
      <c r="U47" s="44">
        <v>162.76683077703592</v>
      </c>
      <c r="V47" s="44">
        <v>176.99390140101582</v>
      </c>
      <c r="W47" s="44">
        <v>186.80163295167316</v>
      </c>
      <c r="X47" s="44">
        <v>204.74242781524907</v>
      </c>
    </row>
    <row r="48" spans="1:24" ht="15" x14ac:dyDescent="0.2">
      <c r="A48" s="113"/>
      <c r="B48" s="113"/>
      <c r="C48" s="50" t="s">
        <v>122</v>
      </c>
      <c r="D48" s="50"/>
      <c r="E48" s="50"/>
      <c r="F48" s="50" t="s">
        <v>162</v>
      </c>
      <c r="G48" s="50" t="s">
        <v>162</v>
      </c>
      <c r="H48" s="50" t="s">
        <v>162</v>
      </c>
      <c r="I48" s="50" t="s">
        <v>162</v>
      </c>
      <c r="J48" s="44" t="s">
        <v>162</v>
      </c>
      <c r="K48" s="44" t="s">
        <v>162</v>
      </c>
      <c r="L48" s="44" t="s">
        <v>162</v>
      </c>
      <c r="M48" s="44" t="s">
        <v>162</v>
      </c>
      <c r="N48" s="44" t="s">
        <v>162</v>
      </c>
      <c r="O48" s="44" t="s">
        <v>162</v>
      </c>
      <c r="P48" s="44" t="s">
        <v>162</v>
      </c>
      <c r="Q48" s="44" t="s">
        <v>162</v>
      </c>
      <c r="R48" s="44" t="s">
        <v>162</v>
      </c>
      <c r="S48" s="44">
        <v>58.797674848182204</v>
      </c>
      <c r="T48" s="44">
        <v>55.271099897459905</v>
      </c>
      <c r="U48" s="44">
        <v>2.360260785681529</v>
      </c>
      <c r="V48" s="44">
        <v>8.8149472025645856</v>
      </c>
      <c r="W48" s="44">
        <v>0.88720986101354549</v>
      </c>
      <c r="X48" s="44">
        <v>7.3565976000000006</v>
      </c>
    </row>
    <row r="49" spans="1:24" ht="15" x14ac:dyDescent="0.2">
      <c r="A49" s="112"/>
      <c r="B49" s="112"/>
      <c r="C49" s="51" t="s">
        <v>9</v>
      </c>
      <c r="D49" s="51"/>
      <c r="E49" s="51"/>
      <c r="F49" s="44">
        <v>365.99246753782467</v>
      </c>
      <c r="G49" s="44">
        <v>419.53347896130964</v>
      </c>
      <c r="H49" s="44">
        <v>435.62657335005133</v>
      </c>
      <c r="I49" s="44">
        <v>436.65199712335726</v>
      </c>
      <c r="J49" s="44">
        <v>431.60553151191016</v>
      </c>
      <c r="K49" s="44">
        <v>433.14207677475417</v>
      </c>
      <c r="L49" s="44">
        <v>429.73669005847972</v>
      </c>
      <c r="M49" s="44">
        <v>441.63751425681721</v>
      </c>
      <c r="N49" s="44">
        <v>453.92153876032324</v>
      </c>
      <c r="O49" s="44">
        <v>454.2398504310608</v>
      </c>
      <c r="P49" s="44">
        <v>448.05894000619099</v>
      </c>
      <c r="Q49" s="44">
        <v>428.15811347599771</v>
      </c>
      <c r="R49" s="44">
        <v>413.88153592868423</v>
      </c>
      <c r="S49" s="44">
        <v>421.81611181265191</v>
      </c>
      <c r="T49" s="44">
        <v>418.84341413081876</v>
      </c>
      <c r="U49" s="44">
        <v>407.29712391297488</v>
      </c>
      <c r="V49" s="44">
        <v>396.60756277293694</v>
      </c>
      <c r="W49" s="44" t="s">
        <v>162</v>
      </c>
      <c r="X49" s="44" t="s">
        <v>162</v>
      </c>
    </row>
    <row r="50" spans="1:24" ht="30.75" customHeight="1" x14ac:dyDescent="0.2">
      <c r="A50" s="112"/>
      <c r="B50" s="112"/>
      <c r="C50" s="51" t="s">
        <v>10</v>
      </c>
      <c r="D50" s="51"/>
      <c r="E50" s="51"/>
      <c r="F50" s="44">
        <v>775.2138677226676</v>
      </c>
      <c r="G50" s="44">
        <v>833.23361871549366</v>
      </c>
      <c r="H50" s="44">
        <v>878.5187114109259</v>
      </c>
      <c r="I50" s="44">
        <v>917.78616489099136</v>
      </c>
      <c r="J50" s="44">
        <v>959.05986141398023</v>
      </c>
      <c r="K50" s="44">
        <v>1025.8578107413823</v>
      </c>
      <c r="L50" s="44">
        <v>1063.4021524371847</v>
      </c>
      <c r="M50" s="44">
        <v>1122.4256583717697</v>
      </c>
      <c r="N50" s="44">
        <v>1159.8860774136128</v>
      </c>
      <c r="O50" s="44">
        <v>1203.431759056929</v>
      </c>
      <c r="P50" s="44">
        <v>1242.9467000546554</v>
      </c>
      <c r="Q50" s="44">
        <v>1295.8931683207711</v>
      </c>
      <c r="R50" s="44">
        <v>1343.2685564707024</v>
      </c>
      <c r="S50" s="44">
        <v>1417.6127852923448</v>
      </c>
      <c r="T50" s="44">
        <v>1418.1069717904136</v>
      </c>
      <c r="U50" s="44">
        <v>1456.7605046050312</v>
      </c>
      <c r="V50" s="44">
        <v>1515.7156917147711</v>
      </c>
      <c r="W50" s="44">
        <v>1508.8254399881498</v>
      </c>
      <c r="X50" s="44">
        <v>1479.8676016334662</v>
      </c>
    </row>
    <row r="51" spans="1:24" ht="15" x14ac:dyDescent="0.2">
      <c r="A51" s="112"/>
      <c r="B51" s="112"/>
      <c r="C51" s="114" t="s">
        <v>11</v>
      </c>
      <c r="D51" s="114"/>
      <c r="E51" s="114"/>
      <c r="F51" s="51" t="s">
        <v>162</v>
      </c>
      <c r="G51" s="51" t="s">
        <v>162</v>
      </c>
      <c r="H51" s="51" t="s">
        <v>162</v>
      </c>
      <c r="I51" s="51" t="s">
        <v>162</v>
      </c>
      <c r="J51" s="44" t="s">
        <v>162</v>
      </c>
      <c r="K51" s="44" t="s">
        <v>162</v>
      </c>
      <c r="L51" s="44">
        <v>96.163574699331917</v>
      </c>
      <c r="M51" s="44">
        <v>97.173627619920282</v>
      </c>
      <c r="N51" s="44">
        <v>99.273224124775354</v>
      </c>
      <c r="O51" s="44">
        <v>105.01686404785963</v>
      </c>
      <c r="P51" s="44">
        <v>106.73920897492398</v>
      </c>
      <c r="Q51" s="44">
        <v>108.48061752767578</v>
      </c>
      <c r="R51" s="44">
        <v>110.60982239825924</v>
      </c>
      <c r="S51" s="44">
        <v>114.20192815624391</v>
      </c>
      <c r="T51" s="44">
        <v>111.65280780516956</v>
      </c>
      <c r="U51" s="44">
        <v>116.24348148390993</v>
      </c>
      <c r="V51" s="44">
        <v>119.33770332042357</v>
      </c>
      <c r="W51" s="44">
        <v>121.10762807950097</v>
      </c>
      <c r="X51" s="44">
        <v>139.13312694324054</v>
      </c>
    </row>
    <row r="52" spans="1:24" ht="15" x14ac:dyDescent="0.2">
      <c r="A52" s="112"/>
      <c r="B52" s="112"/>
      <c r="C52" s="114" t="s">
        <v>12</v>
      </c>
      <c r="D52" s="114"/>
      <c r="E52" s="114"/>
      <c r="F52" s="51" t="s">
        <v>162</v>
      </c>
      <c r="G52" s="51" t="s">
        <v>162</v>
      </c>
      <c r="H52" s="51" t="s">
        <v>162</v>
      </c>
      <c r="I52" s="51" t="s">
        <v>162</v>
      </c>
      <c r="J52" s="44" t="s">
        <v>162</v>
      </c>
      <c r="K52" s="44" t="s">
        <v>162</v>
      </c>
      <c r="L52" s="44">
        <v>619.4429502393964</v>
      </c>
      <c r="M52" s="44">
        <v>652.90690794566945</v>
      </c>
      <c r="N52" s="44">
        <v>670.92481313420831</v>
      </c>
      <c r="O52" s="44">
        <v>690.73614406602576</v>
      </c>
      <c r="P52" s="44">
        <v>709.18427940313552</v>
      </c>
      <c r="Q52" s="44">
        <v>734.66411409055274</v>
      </c>
      <c r="R52" s="44">
        <v>759.77943763413373</v>
      </c>
      <c r="S52" s="44">
        <v>799.49691501301186</v>
      </c>
      <c r="T52" s="44">
        <v>793.94006635590347</v>
      </c>
      <c r="U52" s="44">
        <v>822.59650365190907</v>
      </c>
      <c r="V52" s="44">
        <v>859.26093552291411</v>
      </c>
      <c r="W52" s="44">
        <v>847.83837556668095</v>
      </c>
      <c r="X52" s="44">
        <v>784.00528212594634</v>
      </c>
    </row>
    <row r="53" spans="1:24" ht="15" x14ac:dyDescent="0.2">
      <c r="A53" s="112"/>
      <c r="B53" s="112"/>
      <c r="C53" s="114" t="s">
        <v>13</v>
      </c>
      <c r="D53" s="114"/>
      <c r="E53" s="114"/>
      <c r="F53" s="51" t="s">
        <v>162</v>
      </c>
      <c r="G53" s="51" t="s">
        <v>162</v>
      </c>
      <c r="H53" s="51" t="s">
        <v>162</v>
      </c>
      <c r="I53" s="51" t="s">
        <v>162</v>
      </c>
      <c r="J53" s="44" t="s">
        <v>162</v>
      </c>
      <c r="K53" s="44" t="s">
        <v>162</v>
      </c>
      <c r="L53" s="44">
        <v>347.79562749845644</v>
      </c>
      <c r="M53" s="44">
        <v>372.3451228061798</v>
      </c>
      <c r="N53" s="44">
        <v>389.68804015462905</v>
      </c>
      <c r="O53" s="44">
        <v>407.67875094304321</v>
      </c>
      <c r="P53" s="44">
        <v>427.02321167659585</v>
      </c>
      <c r="Q53" s="44">
        <v>452.74843670254279</v>
      </c>
      <c r="R53" s="44">
        <v>472.87929643830938</v>
      </c>
      <c r="S53" s="44">
        <v>503.91394212308904</v>
      </c>
      <c r="T53" s="44">
        <v>512.51409762934009</v>
      </c>
      <c r="U53" s="44">
        <v>517.92051946921219</v>
      </c>
      <c r="V53" s="44">
        <v>537.11705287143332</v>
      </c>
      <c r="W53" s="44">
        <v>539.87943634196802</v>
      </c>
      <c r="X53" s="44">
        <v>556.72919256427951</v>
      </c>
    </row>
    <row r="54" spans="1:24" ht="15" x14ac:dyDescent="0.2">
      <c r="A54" s="112"/>
      <c r="B54" s="112"/>
      <c r="C54" s="51" t="s">
        <v>14</v>
      </c>
      <c r="D54" s="114"/>
      <c r="E54" s="114"/>
      <c r="F54" s="51" t="s">
        <v>162</v>
      </c>
      <c r="G54" s="51" t="s">
        <v>162</v>
      </c>
      <c r="H54" s="51" t="s">
        <v>162</v>
      </c>
      <c r="I54" s="51" t="s">
        <v>162</v>
      </c>
      <c r="J54" s="44" t="s">
        <v>162</v>
      </c>
      <c r="K54" s="44" t="s">
        <v>162</v>
      </c>
      <c r="L54" s="44">
        <v>2.177140188933874</v>
      </c>
      <c r="M54" s="44">
        <v>2.2295028721100603</v>
      </c>
      <c r="N54" s="44">
        <v>2.8438915062914041</v>
      </c>
      <c r="O54" s="44">
        <v>2.4892612534393148</v>
      </c>
      <c r="P54" s="44">
        <v>2.7800047980760074</v>
      </c>
      <c r="Q54" s="44">
        <v>2.7030438982070564</v>
      </c>
      <c r="R54" s="44">
        <v>2.7941053938162943</v>
      </c>
      <c r="S54" s="44">
        <v>2.8864562594185519</v>
      </c>
      <c r="T54" s="44">
        <v>2.9091204255729068</v>
      </c>
      <c r="U54" s="44">
        <v>2.7227687883153355</v>
      </c>
      <c r="V54" s="44">
        <v>4.2621876668667351</v>
      </c>
      <c r="W54" s="44">
        <v>29.391050179465864</v>
      </c>
      <c r="X54" s="44">
        <v>50.85583209</v>
      </c>
    </row>
    <row r="55" spans="1:24" ht="27.75" customHeight="1" x14ac:dyDescent="0.2">
      <c r="A55" s="112"/>
      <c r="B55" s="112"/>
      <c r="C55" s="51" t="s">
        <v>114</v>
      </c>
      <c r="D55" s="51"/>
      <c r="E55" s="51"/>
      <c r="F55" s="51" t="s">
        <v>162</v>
      </c>
      <c r="G55" s="51" t="s">
        <v>162</v>
      </c>
      <c r="H55" s="51" t="s">
        <v>162</v>
      </c>
      <c r="I55" s="51" t="s">
        <v>162</v>
      </c>
      <c r="J55" s="44" t="s">
        <v>162</v>
      </c>
      <c r="K55" s="44" t="s">
        <v>162</v>
      </c>
      <c r="L55" s="44" t="s">
        <v>162</v>
      </c>
      <c r="M55" s="44" t="s">
        <v>162</v>
      </c>
      <c r="N55" s="44" t="s">
        <v>162</v>
      </c>
      <c r="O55" s="44" t="s">
        <v>162</v>
      </c>
      <c r="P55" s="44" t="s">
        <v>162</v>
      </c>
      <c r="Q55" s="44" t="s">
        <v>162</v>
      </c>
      <c r="R55" s="44">
        <v>15.695377497349046</v>
      </c>
      <c r="S55" s="44">
        <v>144.09787104054416</v>
      </c>
      <c r="T55" s="44">
        <v>242.23866351156471</v>
      </c>
      <c r="U55" s="44">
        <v>404.38443643376371</v>
      </c>
      <c r="V55" s="44">
        <v>786.43781462716527</v>
      </c>
      <c r="W55" s="44">
        <v>1239.2686655588677</v>
      </c>
      <c r="X55" s="44">
        <v>1447.1260322042076</v>
      </c>
    </row>
    <row r="56" spans="1:24" ht="15" x14ac:dyDescent="0.2">
      <c r="A56" s="112"/>
      <c r="B56" s="112"/>
      <c r="C56" s="112" t="s">
        <v>16</v>
      </c>
      <c r="D56" s="112"/>
      <c r="E56" s="112"/>
      <c r="F56" s="44">
        <v>1438.5640439605768</v>
      </c>
      <c r="G56" s="44">
        <v>1482.1054021451214</v>
      </c>
      <c r="H56" s="44">
        <v>1494.9093221674455</v>
      </c>
      <c r="I56" s="44">
        <v>1500.5497122652152</v>
      </c>
      <c r="J56" s="44">
        <v>1494.5761290113587</v>
      </c>
      <c r="K56" s="44">
        <v>1533.4201376351093</v>
      </c>
      <c r="L56" s="44">
        <v>1661.3742667037125</v>
      </c>
      <c r="M56" s="44">
        <v>1505.8931227940514</v>
      </c>
      <c r="N56" s="44">
        <v>1508.7878340980228</v>
      </c>
      <c r="O56" s="44">
        <v>1498.9371514399268</v>
      </c>
      <c r="P56" s="44">
        <v>1514.0944210996286</v>
      </c>
      <c r="Q56" s="44">
        <v>1513.652370260266</v>
      </c>
      <c r="R56" s="44">
        <v>1586.122706996164</v>
      </c>
      <c r="S56" s="44">
        <v>1728.5395235780047</v>
      </c>
      <c r="T56" s="44">
        <v>1795.1959270981622</v>
      </c>
      <c r="U56" s="44">
        <v>1834.950134175964</v>
      </c>
      <c r="V56" s="44">
        <v>1869.6226370428628</v>
      </c>
      <c r="W56" s="44">
        <v>1812.7919541398821</v>
      </c>
      <c r="X56" s="44">
        <v>1794.0662764399999</v>
      </c>
    </row>
    <row r="57" spans="1:24" ht="15" x14ac:dyDescent="0.2">
      <c r="A57" s="112"/>
      <c r="B57" s="112"/>
      <c r="C57" s="114" t="s">
        <v>113</v>
      </c>
      <c r="D57" s="112"/>
      <c r="E57" s="112"/>
      <c r="F57" s="44" t="s">
        <v>162</v>
      </c>
      <c r="G57" s="44" t="s">
        <v>162</v>
      </c>
      <c r="H57" s="44" t="s">
        <v>162</v>
      </c>
      <c r="I57" s="44" t="s">
        <v>162</v>
      </c>
      <c r="J57" s="44" t="s">
        <v>162</v>
      </c>
      <c r="K57" s="44" t="s">
        <v>162</v>
      </c>
      <c r="L57" s="44" t="s">
        <v>162</v>
      </c>
      <c r="M57" s="44" t="s">
        <v>162</v>
      </c>
      <c r="N57" s="44" t="s">
        <v>162</v>
      </c>
      <c r="O57" s="44" t="s">
        <v>162</v>
      </c>
      <c r="P57" s="44" t="s">
        <v>162</v>
      </c>
      <c r="Q57" s="44" t="s">
        <v>162</v>
      </c>
      <c r="R57" s="44">
        <v>1007.3947994809299</v>
      </c>
      <c r="S57" s="44">
        <v>1155.8494660052138</v>
      </c>
      <c r="T57" s="44">
        <v>1225.2855566699134</v>
      </c>
      <c r="U57" s="44">
        <v>1263.9740122609069</v>
      </c>
      <c r="V57" s="44">
        <v>1306.2244650537079</v>
      </c>
      <c r="W57" s="44">
        <v>1261.3643270638574</v>
      </c>
      <c r="X57" s="44">
        <v>1252.0409652000001</v>
      </c>
    </row>
    <row r="58" spans="1:24" ht="15" x14ac:dyDescent="0.2">
      <c r="A58" s="112"/>
      <c r="B58" s="112"/>
      <c r="C58" s="114" t="s">
        <v>112</v>
      </c>
      <c r="D58" s="112"/>
      <c r="E58" s="112"/>
      <c r="F58" s="44" t="s">
        <v>162</v>
      </c>
      <c r="G58" s="44" t="s">
        <v>162</v>
      </c>
      <c r="H58" s="44" t="s">
        <v>162</v>
      </c>
      <c r="I58" s="44" t="s">
        <v>162</v>
      </c>
      <c r="J58" s="44" t="s">
        <v>162</v>
      </c>
      <c r="K58" s="44" t="s">
        <v>162</v>
      </c>
      <c r="L58" s="44" t="s">
        <v>162</v>
      </c>
      <c r="M58" s="44" t="s">
        <v>162</v>
      </c>
      <c r="N58" s="44" t="s">
        <v>162</v>
      </c>
      <c r="O58" s="44" t="s">
        <v>162</v>
      </c>
      <c r="P58" s="44" t="s">
        <v>162</v>
      </c>
      <c r="Q58" s="44" t="s">
        <v>162</v>
      </c>
      <c r="R58" s="44">
        <v>578.72791093432636</v>
      </c>
      <c r="S58" s="44">
        <v>572.69005757279092</v>
      </c>
      <c r="T58" s="44">
        <v>569.91037150930663</v>
      </c>
      <c r="U58" s="44">
        <v>570.97612191505686</v>
      </c>
      <c r="V58" s="44">
        <v>563.398171989155</v>
      </c>
      <c r="W58" s="44">
        <v>551.42762707602458</v>
      </c>
      <c r="X58" s="44">
        <v>542.02531023000006</v>
      </c>
    </row>
    <row r="59" spans="1:24" ht="15" x14ac:dyDescent="0.2">
      <c r="A59" s="112"/>
      <c r="B59" s="112"/>
      <c r="C59" s="112" t="s">
        <v>17</v>
      </c>
      <c r="D59" s="112"/>
      <c r="E59" s="112"/>
      <c r="F59" s="44">
        <v>1430.6569578438105</v>
      </c>
      <c r="G59" s="44">
        <v>1356.0661241517407</v>
      </c>
      <c r="H59" s="44">
        <v>1293.0056815585474</v>
      </c>
      <c r="I59" s="44">
        <v>1205.5478924847305</v>
      </c>
      <c r="J59" s="44">
        <v>1188.4478002284909</v>
      </c>
      <c r="K59" s="44">
        <v>1156.7813059604605</v>
      </c>
      <c r="L59" s="44">
        <v>1116.633435709424</v>
      </c>
      <c r="M59" s="44">
        <v>1077.7887679266278</v>
      </c>
      <c r="N59" s="44">
        <v>1027.3616042692754</v>
      </c>
      <c r="O59" s="44">
        <v>986.93119355198303</v>
      </c>
      <c r="P59" s="44">
        <v>937.89291482388671</v>
      </c>
      <c r="Q59" s="44">
        <v>916.06799194278369</v>
      </c>
      <c r="R59" s="44">
        <v>864.65051197922583</v>
      </c>
      <c r="S59" s="44">
        <v>784.00100948127522</v>
      </c>
      <c r="T59" s="44">
        <v>686.66780651333931</v>
      </c>
      <c r="U59" s="44">
        <v>600.37308334862109</v>
      </c>
      <c r="V59" s="44">
        <v>387.59352128503764</v>
      </c>
      <c r="W59" s="44">
        <v>101.54248232574452</v>
      </c>
      <c r="X59" s="44">
        <v>9.5759448158277021</v>
      </c>
    </row>
    <row r="60" spans="1:24" ht="29.25" customHeight="1" x14ac:dyDescent="0.2">
      <c r="A60" s="113"/>
      <c r="B60" s="112"/>
      <c r="C60" s="50" t="s">
        <v>18</v>
      </c>
      <c r="D60" s="50"/>
      <c r="E60" s="50"/>
      <c r="F60" s="44">
        <v>2017.6260010611722</v>
      </c>
      <c r="G60" s="44">
        <v>1670.5400540283663</v>
      </c>
      <c r="H60" s="44">
        <v>1637.1512017451093</v>
      </c>
      <c r="I60" s="44">
        <v>1684.6990611674166</v>
      </c>
      <c r="J60" s="44">
        <v>1774.6694360821721</v>
      </c>
      <c r="K60" s="44">
        <v>1883.9447673041414</v>
      </c>
      <c r="L60" s="44">
        <v>1875.6121387564751</v>
      </c>
      <c r="M60" s="44">
        <v>1658.0506668583812</v>
      </c>
      <c r="N60" s="44">
        <v>1258.1610250751305</v>
      </c>
      <c r="O60" s="44">
        <v>1116.276626963318</v>
      </c>
      <c r="P60" s="44">
        <v>1048.5051612158684</v>
      </c>
      <c r="Q60" s="44">
        <v>1044.6261080909499</v>
      </c>
      <c r="R60" s="44">
        <v>975.43767128445938</v>
      </c>
      <c r="S60" s="44">
        <v>908.090061734183</v>
      </c>
      <c r="T60" s="44">
        <v>823.1092867966513</v>
      </c>
      <c r="U60" s="44">
        <v>717.13012157907099</v>
      </c>
      <c r="V60" s="44">
        <v>519.65836976088303</v>
      </c>
      <c r="W60" s="44">
        <v>320.93477534492411</v>
      </c>
      <c r="X60" s="44">
        <v>251.28651763584739</v>
      </c>
    </row>
    <row r="61" spans="1:24" ht="15" x14ac:dyDescent="0.2">
      <c r="A61" s="113"/>
      <c r="B61" s="113"/>
      <c r="C61" s="115" t="s">
        <v>52</v>
      </c>
      <c r="D61" s="115"/>
      <c r="E61" s="115"/>
      <c r="F61" s="44">
        <v>511.3563599962049</v>
      </c>
      <c r="G61" s="44">
        <v>504.58098760292057</v>
      </c>
      <c r="H61" s="44">
        <v>482.67019009194382</v>
      </c>
      <c r="I61" s="44">
        <v>502.31760551630543</v>
      </c>
      <c r="J61" s="44">
        <v>517.30909043337897</v>
      </c>
      <c r="K61" s="44">
        <v>565.34880251095046</v>
      </c>
      <c r="L61" s="44">
        <v>562.35434465512139</v>
      </c>
      <c r="M61" s="44">
        <v>307.08393235449097</v>
      </c>
      <c r="N61" s="44" t="s">
        <v>162</v>
      </c>
      <c r="O61" s="44" t="s">
        <v>162</v>
      </c>
      <c r="P61" s="44" t="s">
        <v>162</v>
      </c>
      <c r="Q61" s="44" t="s">
        <v>162</v>
      </c>
      <c r="R61" s="44" t="s">
        <v>162</v>
      </c>
      <c r="S61" s="44" t="s">
        <v>162</v>
      </c>
      <c r="T61" s="44" t="s">
        <v>162</v>
      </c>
      <c r="U61" s="44" t="s">
        <v>162</v>
      </c>
      <c r="V61" s="44" t="s">
        <v>162</v>
      </c>
      <c r="W61" s="44" t="s">
        <v>162</v>
      </c>
      <c r="X61" s="44" t="s">
        <v>162</v>
      </c>
    </row>
    <row r="62" spans="1:24" ht="15" x14ac:dyDescent="0.2">
      <c r="A62" s="113"/>
      <c r="B62" s="113"/>
      <c r="C62" s="115" t="s">
        <v>111</v>
      </c>
      <c r="D62" s="115"/>
      <c r="E62" s="115"/>
      <c r="F62" s="50" t="s">
        <v>162</v>
      </c>
      <c r="G62" s="50" t="s">
        <v>162</v>
      </c>
      <c r="H62" s="50" t="s">
        <v>162</v>
      </c>
      <c r="I62" s="50" t="s">
        <v>162</v>
      </c>
      <c r="J62" s="44">
        <v>644.88657395661517</v>
      </c>
      <c r="K62" s="44">
        <v>686.03073075454972</v>
      </c>
      <c r="L62" s="44">
        <v>680.70588179508866</v>
      </c>
      <c r="M62" s="44">
        <v>710.88071977440234</v>
      </c>
      <c r="N62" s="44">
        <v>692.05768445613694</v>
      </c>
      <c r="O62" s="44">
        <v>630.7186873590739</v>
      </c>
      <c r="P62" s="44">
        <v>618.00048436055476</v>
      </c>
      <c r="Q62" s="44">
        <v>658.0843150001823</v>
      </c>
      <c r="R62" s="44">
        <v>638.71061211737401</v>
      </c>
      <c r="S62" s="44">
        <v>599.67010721723761</v>
      </c>
      <c r="T62" s="44">
        <v>533.31176411218837</v>
      </c>
      <c r="U62" s="44">
        <v>461.88276085136681</v>
      </c>
      <c r="V62" s="44">
        <v>279.4637228918898</v>
      </c>
      <c r="W62" s="44">
        <v>100.76552715035974</v>
      </c>
      <c r="X62" s="44">
        <v>40.100164193897506</v>
      </c>
    </row>
    <row r="63" spans="1:24" ht="15" x14ac:dyDescent="0.2">
      <c r="A63" s="113"/>
      <c r="B63" s="113"/>
      <c r="C63" s="115" t="s">
        <v>110</v>
      </c>
      <c r="D63" s="115"/>
      <c r="E63" s="115"/>
      <c r="F63" s="50" t="s">
        <v>162</v>
      </c>
      <c r="G63" s="50" t="s">
        <v>162</v>
      </c>
      <c r="H63" s="50" t="s">
        <v>162</v>
      </c>
      <c r="I63" s="50" t="s">
        <v>162</v>
      </c>
      <c r="J63" s="44">
        <v>541.78331404575783</v>
      </c>
      <c r="K63" s="44">
        <v>551.93187496223936</v>
      </c>
      <c r="L63" s="44">
        <v>551.51393480528907</v>
      </c>
      <c r="M63" s="44">
        <v>557.8515176447213</v>
      </c>
      <c r="N63" s="44">
        <v>488.97636851769676</v>
      </c>
      <c r="O63" s="44">
        <v>404.50661863447107</v>
      </c>
      <c r="P63" s="44">
        <v>356.3556839227449</v>
      </c>
      <c r="Q63" s="44">
        <v>319.19854939661309</v>
      </c>
      <c r="R63" s="44">
        <v>278.21381155143945</v>
      </c>
      <c r="S63" s="44">
        <v>250.60826662730597</v>
      </c>
      <c r="T63" s="44">
        <v>222.59249142394236</v>
      </c>
      <c r="U63" s="44">
        <v>191.02233353563409</v>
      </c>
      <c r="V63" s="44">
        <v>172.23530163955559</v>
      </c>
      <c r="W63" s="44">
        <v>150.581530026412</v>
      </c>
      <c r="X63" s="44">
        <v>143.09051557676156</v>
      </c>
    </row>
    <row r="64" spans="1:24" ht="15" x14ac:dyDescent="0.2">
      <c r="A64" s="113"/>
      <c r="B64" s="113"/>
      <c r="C64" s="115" t="s">
        <v>109</v>
      </c>
      <c r="D64" s="115"/>
      <c r="E64" s="115"/>
      <c r="F64" s="50" t="s">
        <v>162</v>
      </c>
      <c r="G64" s="50" t="s">
        <v>162</v>
      </c>
      <c r="H64" s="50" t="s">
        <v>162</v>
      </c>
      <c r="I64" s="50" t="s">
        <v>162</v>
      </c>
      <c r="J64" s="44">
        <v>28.317737825113671</v>
      </c>
      <c r="K64" s="44">
        <v>37.075895301258655</v>
      </c>
      <c r="L64" s="44">
        <v>39.375282793501931</v>
      </c>
      <c r="M64" s="44">
        <v>42.168621552828299</v>
      </c>
      <c r="N64" s="44">
        <v>40.89447166143686</v>
      </c>
      <c r="O64" s="44">
        <v>37.919617404128147</v>
      </c>
      <c r="P64" s="44">
        <v>35.816585182706518</v>
      </c>
      <c r="Q64" s="44">
        <v>33.480558890330634</v>
      </c>
      <c r="R64" s="44">
        <v>31.206078072963287</v>
      </c>
      <c r="S64" s="44">
        <v>32.922265224070934</v>
      </c>
      <c r="T64" s="44">
        <v>40.999198715499062</v>
      </c>
      <c r="U64" s="44">
        <v>44.166286821173458</v>
      </c>
      <c r="V64" s="44">
        <v>51.240614248479268</v>
      </c>
      <c r="W64" s="44">
        <v>55.689791663919699</v>
      </c>
      <c r="X64" s="44">
        <v>55.692858781721782</v>
      </c>
    </row>
    <row r="65" spans="1:24" ht="15" x14ac:dyDescent="0.2">
      <c r="A65" s="113"/>
      <c r="B65" s="113"/>
      <c r="C65" s="115" t="s">
        <v>108</v>
      </c>
      <c r="D65" s="115"/>
      <c r="E65" s="115"/>
      <c r="F65" s="50" t="s">
        <v>162</v>
      </c>
      <c r="G65" s="50" t="s">
        <v>162</v>
      </c>
      <c r="H65" s="50" t="s">
        <v>162</v>
      </c>
      <c r="I65" s="50" t="s">
        <v>162</v>
      </c>
      <c r="J65" s="44">
        <v>42.372719821306191</v>
      </c>
      <c r="K65" s="44">
        <v>43.557463775143745</v>
      </c>
      <c r="L65" s="44">
        <v>41.662694707474436</v>
      </c>
      <c r="M65" s="44">
        <v>40.065875531938005</v>
      </c>
      <c r="N65" s="44">
        <v>36.232500439859443</v>
      </c>
      <c r="O65" s="44">
        <v>43.131703565644401</v>
      </c>
      <c r="P65" s="44">
        <v>38.332407749862156</v>
      </c>
      <c r="Q65" s="44">
        <v>33.862684803824067</v>
      </c>
      <c r="R65" s="44">
        <v>27.307169542682665</v>
      </c>
      <c r="S65" s="44">
        <v>24.889422665568471</v>
      </c>
      <c r="T65" s="44">
        <v>26.205832545021643</v>
      </c>
      <c r="U65" s="44">
        <v>20.05874037089654</v>
      </c>
      <c r="V65" s="44">
        <v>16.718730980958419</v>
      </c>
      <c r="W65" s="44">
        <v>13.897926504232663</v>
      </c>
      <c r="X65" s="44">
        <v>12.402979083466576</v>
      </c>
    </row>
    <row r="66" spans="1:24" ht="33" customHeight="1" x14ac:dyDescent="0.2">
      <c r="A66" s="113"/>
      <c r="B66" s="113"/>
      <c r="C66" s="116" t="s">
        <v>23</v>
      </c>
      <c r="D66" s="116"/>
      <c r="E66" s="116"/>
      <c r="F66" s="50" t="s">
        <v>162</v>
      </c>
      <c r="G66" s="50" t="s">
        <v>162</v>
      </c>
      <c r="H66" s="50" t="s">
        <v>162</v>
      </c>
      <c r="I66" s="50" t="s">
        <v>162</v>
      </c>
      <c r="J66" s="44">
        <v>102.23573758894325</v>
      </c>
      <c r="K66" s="44">
        <v>102.44533696170785</v>
      </c>
      <c r="L66" s="44">
        <v>102.73442384195671</v>
      </c>
      <c r="M66" s="44">
        <v>101.85508297623716</v>
      </c>
      <c r="N66" s="44">
        <v>95.337057066245464</v>
      </c>
      <c r="O66" s="44">
        <v>92.994944435475333</v>
      </c>
      <c r="P66" s="44">
        <v>91.135338964744193</v>
      </c>
      <c r="Q66" s="44">
        <v>89.317230191753254</v>
      </c>
      <c r="R66" s="44">
        <v>90.474892669774377</v>
      </c>
      <c r="S66" s="44">
        <v>91.883976620882237</v>
      </c>
      <c r="T66" s="44">
        <v>95.224103512158109</v>
      </c>
      <c r="U66" s="44">
        <v>93.070626439480492</v>
      </c>
      <c r="V66" s="44">
        <v>92.897392789228775</v>
      </c>
      <c r="W66" s="44">
        <v>90.75448129607345</v>
      </c>
      <c r="X66" s="44">
        <v>89.70508774627811</v>
      </c>
    </row>
    <row r="67" spans="1:24" ht="15" x14ac:dyDescent="0.2">
      <c r="A67" s="113"/>
      <c r="B67" s="113"/>
      <c r="C67" s="50" t="s">
        <v>24</v>
      </c>
      <c r="D67" s="50"/>
      <c r="E67" s="50"/>
      <c r="F67" s="44">
        <v>300.84692292745069</v>
      </c>
      <c r="G67" s="44">
        <v>559.09954076921099</v>
      </c>
      <c r="H67" s="44">
        <v>519.83415745787454</v>
      </c>
      <c r="I67" s="44">
        <v>478.89916067329523</v>
      </c>
      <c r="J67" s="44">
        <v>426.82909956391603</v>
      </c>
      <c r="K67" s="44">
        <v>388.44092139423378</v>
      </c>
      <c r="L67" s="44">
        <v>377.52687623329257</v>
      </c>
      <c r="M67" s="44">
        <v>361.07448640335548</v>
      </c>
      <c r="N67" s="44">
        <v>307.20006045005715</v>
      </c>
      <c r="O67" s="44">
        <v>282.88182703047488</v>
      </c>
      <c r="P67" s="44">
        <v>274.17330921357416</v>
      </c>
      <c r="Q67" s="44">
        <v>238.1963488267788</v>
      </c>
      <c r="R67" s="44">
        <v>286.32043517074635</v>
      </c>
      <c r="S67" s="44">
        <v>452.30956132225054</v>
      </c>
      <c r="T67" s="44">
        <v>462.40245548299839</v>
      </c>
      <c r="U67" s="44">
        <v>490.06697197639954</v>
      </c>
      <c r="V67" s="44">
        <v>499.45212138777009</v>
      </c>
      <c r="W67" s="44">
        <v>418.553863871018</v>
      </c>
      <c r="X67" s="44">
        <v>313.69502613853467</v>
      </c>
    </row>
    <row r="68" spans="1:24" ht="15" x14ac:dyDescent="0.2">
      <c r="A68" s="113"/>
      <c r="B68" s="113"/>
      <c r="C68" s="50" t="s">
        <v>25</v>
      </c>
      <c r="D68" s="50"/>
      <c r="E68" s="50"/>
      <c r="F68" s="44">
        <v>3.8770155157206818</v>
      </c>
      <c r="G68" s="44">
        <v>4.2575330145928652</v>
      </c>
      <c r="H68" s="44">
        <v>4.7216376437813752</v>
      </c>
      <c r="I68" s="44">
        <v>4.8708164900970017</v>
      </c>
      <c r="J68" s="44">
        <v>5.3969092678976835</v>
      </c>
      <c r="K68" s="44">
        <v>5.2913960248675345</v>
      </c>
      <c r="L68" s="44">
        <v>7.1824231150200832</v>
      </c>
      <c r="M68" s="44">
        <v>12.608389110116537</v>
      </c>
      <c r="N68" s="44">
        <v>14.691749735152213</v>
      </c>
      <c r="O68" s="44">
        <v>15.889110080412845</v>
      </c>
      <c r="P68" s="44">
        <v>17.063301381001011</v>
      </c>
      <c r="Q68" s="44">
        <v>24.45284573684285</v>
      </c>
      <c r="R68" s="44">
        <v>26.796463506049086</v>
      </c>
      <c r="S68" s="44">
        <v>30.58829415446742</v>
      </c>
      <c r="T68" s="44">
        <v>27.602098021769372</v>
      </c>
      <c r="U68" s="44">
        <v>25.447406405075476</v>
      </c>
      <c r="V68" s="44">
        <v>27.924775722520604</v>
      </c>
      <c r="W68" s="44">
        <v>27.7083798819673</v>
      </c>
      <c r="X68" s="44">
        <v>30.366754376845403</v>
      </c>
    </row>
    <row r="69" spans="1:24" ht="15" x14ac:dyDescent="0.2">
      <c r="A69" s="113"/>
      <c r="B69" s="113"/>
      <c r="C69" s="50" t="s">
        <v>107</v>
      </c>
      <c r="D69" s="50"/>
      <c r="E69" s="50"/>
      <c r="F69" s="50" t="s">
        <v>162</v>
      </c>
      <c r="G69" s="50" t="s">
        <v>162</v>
      </c>
      <c r="H69" s="50" t="s">
        <v>162</v>
      </c>
      <c r="I69" s="50" t="s">
        <v>162</v>
      </c>
      <c r="J69" s="44" t="s">
        <v>162</v>
      </c>
      <c r="K69" s="44" t="s">
        <v>162</v>
      </c>
      <c r="L69" s="44" t="s">
        <v>162</v>
      </c>
      <c r="M69" s="44" t="s">
        <v>162</v>
      </c>
      <c r="N69" s="44">
        <v>45.192470672799935</v>
      </c>
      <c r="O69" s="44">
        <v>46.596267330700108</v>
      </c>
      <c r="P69" s="44">
        <v>48.193470064951804</v>
      </c>
      <c r="Q69" s="44">
        <v>49.015734165947265</v>
      </c>
      <c r="R69" s="44">
        <v>49.676784374787502</v>
      </c>
      <c r="S69" s="44">
        <v>50.559158719444241</v>
      </c>
      <c r="T69" s="44">
        <v>51.926231861850134</v>
      </c>
      <c r="U69" s="44">
        <v>51.794818344294832</v>
      </c>
      <c r="V69" s="44">
        <v>51.65536027853917</v>
      </c>
      <c r="W69" s="44">
        <v>49.891422314874589</v>
      </c>
      <c r="X69" s="44">
        <v>49.428071729530771</v>
      </c>
    </row>
    <row r="70" spans="1:24" ht="15" x14ac:dyDescent="0.2">
      <c r="A70" s="113"/>
      <c r="B70" s="113"/>
      <c r="C70" s="50" t="s">
        <v>27</v>
      </c>
      <c r="D70" s="50"/>
      <c r="E70" s="50"/>
      <c r="F70" s="50" t="s">
        <v>162</v>
      </c>
      <c r="G70" s="50" t="s">
        <v>162</v>
      </c>
      <c r="H70" s="50" t="s">
        <v>162</v>
      </c>
      <c r="I70" s="50" t="s">
        <v>162</v>
      </c>
      <c r="J70" s="44" t="s">
        <v>162</v>
      </c>
      <c r="K70" s="44" t="s">
        <v>162</v>
      </c>
      <c r="L70" s="44" t="s">
        <v>162</v>
      </c>
      <c r="M70" s="44">
        <v>314.0306569664246</v>
      </c>
      <c r="N70" s="44">
        <v>764.10353336636081</v>
      </c>
      <c r="O70" s="44">
        <v>795.82381356852341</v>
      </c>
      <c r="P70" s="44">
        <v>824.51102340750754</v>
      </c>
      <c r="Q70" s="44">
        <v>858.15076218182242</v>
      </c>
      <c r="R70" s="44">
        <v>864.83898121778736</v>
      </c>
      <c r="S70" s="44">
        <v>874.44914931066319</v>
      </c>
      <c r="T70" s="44">
        <v>848.62953161808525</v>
      </c>
      <c r="U70" s="44">
        <v>797.81450432565214</v>
      </c>
      <c r="V70" s="44">
        <v>718.98053127547666</v>
      </c>
      <c r="W70" s="44">
        <v>652.48101849689112</v>
      </c>
      <c r="X70" s="44">
        <v>593.08027394768533</v>
      </c>
    </row>
    <row r="71" spans="1:24" ht="29.25" customHeight="1" x14ac:dyDescent="0.2">
      <c r="A71" s="113"/>
      <c r="B71" s="113"/>
      <c r="C71" s="50" t="s">
        <v>123</v>
      </c>
      <c r="D71" s="50"/>
      <c r="E71" s="50"/>
      <c r="F71" s="50" t="s">
        <v>162</v>
      </c>
      <c r="G71" s="50" t="s">
        <v>162</v>
      </c>
      <c r="H71" s="50" t="s">
        <v>162</v>
      </c>
      <c r="I71" s="50" t="s">
        <v>162</v>
      </c>
      <c r="J71" s="44" t="s">
        <v>162</v>
      </c>
      <c r="K71" s="44" t="s">
        <v>162</v>
      </c>
      <c r="L71" s="44" t="s">
        <v>162</v>
      </c>
      <c r="M71" s="44" t="s">
        <v>162</v>
      </c>
      <c r="N71" s="44" t="s">
        <v>162</v>
      </c>
      <c r="O71" s="44" t="s">
        <v>162</v>
      </c>
      <c r="P71" s="44" t="s">
        <v>162</v>
      </c>
      <c r="Q71" s="44" t="s">
        <v>162</v>
      </c>
      <c r="R71" s="44" t="s">
        <v>162</v>
      </c>
      <c r="S71" s="44" t="s">
        <v>162</v>
      </c>
      <c r="T71" s="44" t="s">
        <v>162</v>
      </c>
      <c r="U71" s="44" t="s">
        <v>162</v>
      </c>
      <c r="V71" s="44" t="s">
        <v>162</v>
      </c>
      <c r="W71" s="44">
        <v>20.539657120801213</v>
      </c>
      <c r="X71" s="44">
        <v>165.75670667734136</v>
      </c>
    </row>
    <row r="72" spans="1:24" ht="15" x14ac:dyDescent="0.2">
      <c r="A72" s="113"/>
      <c r="B72" s="112"/>
      <c r="C72" s="50" t="s">
        <v>28</v>
      </c>
      <c r="D72" s="50"/>
      <c r="E72" s="50"/>
      <c r="F72" s="44">
        <v>155.76718394601176</v>
      </c>
      <c r="G72" s="44">
        <v>168.60690137403427</v>
      </c>
      <c r="H72" s="44">
        <v>164.20353493281291</v>
      </c>
      <c r="I72" s="44">
        <v>165.15687600759694</v>
      </c>
      <c r="J72" s="44">
        <v>156.48016658886533</v>
      </c>
      <c r="K72" s="44">
        <v>157.53489194554425</v>
      </c>
      <c r="L72" s="44">
        <v>141.52376125436879</v>
      </c>
      <c r="M72" s="44">
        <v>135.36591845400824</v>
      </c>
      <c r="N72" s="44">
        <v>129.11158991297634</v>
      </c>
      <c r="O72" s="44">
        <v>123.40659553439171</v>
      </c>
      <c r="P72" s="44">
        <v>120.22487738203834</v>
      </c>
      <c r="Q72" s="44">
        <v>115.90987183152141</v>
      </c>
      <c r="R72" s="44">
        <v>111.69357159548655</v>
      </c>
      <c r="S72" s="44">
        <v>111.15346476164083</v>
      </c>
      <c r="T72" s="44">
        <v>105.71129858623573</v>
      </c>
      <c r="U72" s="44">
        <v>102.71667989085043</v>
      </c>
      <c r="V72" s="44">
        <v>101.13565137941515</v>
      </c>
      <c r="W72" s="44">
        <v>93.142940921753961</v>
      </c>
      <c r="X72" s="44">
        <v>77.969803681512929</v>
      </c>
    </row>
    <row r="73" spans="1:24" ht="15" x14ac:dyDescent="0.2">
      <c r="A73" s="113"/>
      <c r="B73" s="113"/>
      <c r="C73" s="115" t="s">
        <v>12</v>
      </c>
      <c r="D73" s="115"/>
      <c r="E73" s="115"/>
      <c r="F73" s="50" t="s">
        <v>162</v>
      </c>
      <c r="G73" s="50" t="s">
        <v>162</v>
      </c>
      <c r="H73" s="50" t="s">
        <v>162</v>
      </c>
      <c r="I73" s="50" t="s">
        <v>162</v>
      </c>
      <c r="J73" s="44">
        <v>130.86399962344001</v>
      </c>
      <c r="K73" s="44">
        <v>131.78697781041188</v>
      </c>
      <c r="L73" s="44">
        <v>116.90503062185037</v>
      </c>
      <c r="M73" s="44">
        <v>110.57024817821106</v>
      </c>
      <c r="N73" s="44">
        <v>111.45483671769775</v>
      </c>
      <c r="O73" s="44">
        <v>105.61454561157915</v>
      </c>
      <c r="P73" s="44">
        <v>102.31912396468334</v>
      </c>
      <c r="Q73" s="44">
        <v>90.436263553985185</v>
      </c>
      <c r="R73" s="44">
        <v>90.126104769098546</v>
      </c>
      <c r="S73" s="44">
        <v>89.240013711149558</v>
      </c>
      <c r="T73" s="44">
        <v>86.178166518419076</v>
      </c>
      <c r="U73" s="44">
        <v>83.852674173048584</v>
      </c>
      <c r="V73" s="44">
        <v>83.738974974515926</v>
      </c>
      <c r="W73" s="44">
        <v>75.739261074897399</v>
      </c>
      <c r="X73" s="44">
        <v>63.736035939029058</v>
      </c>
    </row>
    <row r="74" spans="1:24" ht="15" x14ac:dyDescent="0.2">
      <c r="A74" s="113"/>
      <c r="B74" s="113"/>
      <c r="C74" s="115" t="s">
        <v>13</v>
      </c>
      <c r="D74" s="115"/>
      <c r="E74" s="115"/>
      <c r="F74" s="50" t="s">
        <v>162</v>
      </c>
      <c r="G74" s="50" t="s">
        <v>162</v>
      </c>
      <c r="H74" s="50" t="s">
        <v>162</v>
      </c>
      <c r="I74" s="50" t="s">
        <v>162</v>
      </c>
      <c r="J74" s="44">
        <v>25.616166965425275</v>
      </c>
      <c r="K74" s="44">
        <v>25.747914135132294</v>
      </c>
      <c r="L74" s="44">
        <v>24.618730632518396</v>
      </c>
      <c r="M74" s="44">
        <v>24.795670275797185</v>
      </c>
      <c r="N74" s="44">
        <v>17.656753195278633</v>
      </c>
      <c r="O74" s="44">
        <v>17.792049922812531</v>
      </c>
      <c r="P74" s="44">
        <v>17.905753417354976</v>
      </c>
      <c r="Q74" s="44">
        <v>25.473608277536247</v>
      </c>
      <c r="R74" s="44">
        <v>21.567466826388006</v>
      </c>
      <c r="S74" s="44">
        <v>21.913451050491229</v>
      </c>
      <c r="T74" s="44">
        <v>19.533132067816652</v>
      </c>
      <c r="U74" s="44">
        <v>18.86400571780182</v>
      </c>
      <c r="V74" s="44">
        <v>17.396676404899228</v>
      </c>
      <c r="W74" s="44">
        <v>17.40367984685653</v>
      </c>
      <c r="X74" s="44">
        <v>14.233767742483856</v>
      </c>
    </row>
    <row r="75" spans="1:24" ht="15" x14ac:dyDescent="0.2">
      <c r="A75" s="112"/>
      <c r="B75" s="112"/>
      <c r="C75" s="117" t="s">
        <v>29</v>
      </c>
      <c r="D75" s="117"/>
      <c r="E75" s="44"/>
      <c r="F75" s="44">
        <v>4016.0211018482532</v>
      </c>
      <c r="G75" s="44">
        <v>4151.5360814587539</v>
      </c>
      <c r="H75" s="44">
        <v>4335.2245346620884</v>
      </c>
      <c r="I75" s="44">
        <v>4639.469768250633</v>
      </c>
      <c r="J75" s="44">
        <v>4622.0159278289648</v>
      </c>
      <c r="K75" s="44">
        <v>4938.9896913114326</v>
      </c>
      <c r="L75" s="44">
        <v>5140.5160884560391</v>
      </c>
      <c r="M75" s="44">
        <v>5277.436477695428</v>
      </c>
      <c r="N75" s="44">
        <v>5359.3758627849929</v>
      </c>
      <c r="O75" s="44">
        <v>5484.5273327466639</v>
      </c>
      <c r="P75" s="44">
        <v>5569.0070299048139</v>
      </c>
      <c r="Q75" s="44">
        <v>5800.7395224199636</v>
      </c>
      <c r="R75" s="44">
        <v>6043.0831263058681</v>
      </c>
      <c r="S75" s="44">
        <v>6382.6429990915876</v>
      </c>
      <c r="T75" s="44">
        <v>6449.1050353527808</v>
      </c>
      <c r="U75" s="44">
        <v>6710.2901693931008</v>
      </c>
      <c r="V75" s="44">
        <v>7089.1810219229801</v>
      </c>
      <c r="W75" s="44">
        <v>7220.9607644376629</v>
      </c>
      <c r="X75" s="44">
        <v>7397.0387962198029</v>
      </c>
    </row>
    <row r="76" spans="1:24" ht="29.25" customHeight="1" x14ac:dyDescent="0.2">
      <c r="A76" s="112"/>
      <c r="B76" s="112"/>
      <c r="C76" s="117" t="s">
        <v>30</v>
      </c>
      <c r="D76" s="117"/>
      <c r="E76" s="117"/>
      <c r="F76" s="51" t="s">
        <v>162</v>
      </c>
      <c r="G76" s="51" t="s">
        <v>162</v>
      </c>
      <c r="H76" s="51" t="s">
        <v>162</v>
      </c>
      <c r="I76" s="51" t="s">
        <v>162</v>
      </c>
      <c r="J76" s="44" t="s">
        <v>162</v>
      </c>
      <c r="K76" s="44" t="s">
        <v>162</v>
      </c>
      <c r="L76" s="44" t="s">
        <v>162</v>
      </c>
      <c r="M76" s="44" t="s">
        <v>162</v>
      </c>
      <c r="N76" s="44">
        <v>150.50596167231137</v>
      </c>
      <c r="O76" s="44">
        <v>141.34371997690596</v>
      </c>
      <c r="P76" s="44">
        <v>147.31502206750403</v>
      </c>
      <c r="Q76" s="44">
        <v>171.47023789517789</v>
      </c>
      <c r="R76" s="44">
        <v>215.44441139975808</v>
      </c>
      <c r="S76" s="44">
        <v>202.00374324794893</v>
      </c>
      <c r="T76" s="44">
        <v>202.8692631146983</v>
      </c>
      <c r="U76" s="44">
        <v>217.73954437079468</v>
      </c>
      <c r="V76" s="44">
        <v>218.45422548630998</v>
      </c>
      <c r="W76" s="44">
        <v>212.13180328779717</v>
      </c>
      <c r="X76" s="44">
        <v>211.21204968365399</v>
      </c>
    </row>
    <row r="77" spans="1:24" ht="15" x14ac:dyDescent="0.2">
      <c r="A77" s="112"/>
      <c r="B77" s="112"/>
      <c r="C77" s="117" t="s">
        <v>126</v>
      </c>
      <c r="D77" s="117"/>
      <c r="E77" s="117"/>
      <c r="F77" s="51" t="s">
        <v>162</v>
      </c>
      <c r="G77" s="51" t="s">
        <v>162</v>
      </c>
      <c r="H77" s="51" t="s">
        <v>162</v>
      </c>
      <c r="I77" s="51" t="s">
        <v>162</v>
      </c>
      <c r="J77" s="44" t="s">
        <v>162</v>
      </c>
      <c r="K77" s="44" t="s">
        <v>162</v>
      </c>
      <c r="L77" s="44" t="s">
        <v>162</v>
      </c>
      <c r="M77" s="44" t="s">
        <v>162</v>
      </c>
      <c r="N77" s="44" t="s">
        <v>162</v>
      </c>
      <c r="O77" s="44" t="s">
        <v>162</v>
      </c>
      <c r="P77" s="44" t="s">
        <v>162</v>
      </c>
      <c r="Q77" s="44" t="s">
        <v>162</v>
      </c>
      <c r="R77" s="44" t="s">
        <v>162</v>
      </c>
      <c r="S77" s="44" t="s">
        <v>162</v>
      </c>
      <c r="T77" s="44" t="s">
        <v>162</v>
      </c>
      <c r="U77" s="44" t="s">
        <v>162</v>
      </c>
      <c r="V77" s="44" t="s">
        <v>162</v>
      </c>
      <c r="W77" s="44">
        <v>0.19404162932592448</v>
      </c>
      <c r="X77" s="44">
        <v>1.5908223145702904</v>
      </c>
    </row>
    <row r="78" spans="1:24" ht="15" x14ac:dyDescent="0.2">
      <c r="A78" s="116"/>
      <c r="B78" s="116"/>
      <c r="C78" s="117" t="s">
        <v>31</v>
      </c>
      <c r="D78" s="117"/>
      <c r="E78" s="117"/>
      <c r="F78" s="50" t="s">
        <v>162</v>
      </c>
      <c r="G78" s="50" t="s">
        <v>162</v>
      </c>
      <c r="H78" s="50" t="s">
        <v>162</v>
      </c>
      <c r="I78" s="50" t="s">
        <v>162</v>
      </c>
      <c r="J78" s="44">
        <v>219.95507874969519</v>
      </c>
      <c r="K78" s="44">
        <v>208.32780499241233</v>
      </c>
      <c r="L78" s="44">
        <v>205.72279480293145</v>
      </c>
      <c r="M78" s="44">
        <v>223.25443172079781</v>
      </c>
      <c r="N78" s="44">
        <v>277.44782080903468</v>
      </c>
      <c r="O78" s="44">
        <v>337.03581076936001</v>
      </c>
      <c r="P78" s="44">
        <v>213.7069600474268</v>
      </c>
      <c r="Q78" s="44">
        <v>212.97276765331802</v>
      </c>
      <c r="R78" s="44">
        <v>269.30016345761214</v>
      </c>
      <c r="S78" s="44">
        <v>266.69443030442619</v>
      </c>
      <c r="T78" s="44">
        <v>259.19557724723887</v>
      </c>
      <c r="U78" s="44">
        <v>199.8477568230002</v>
      </c>
      <c r="V78" s="44">
        <v>195.07592396943608</v>
      </c>
      <c r="W78" s="44">
        <v>190.46013323820267</v>
      </c>
      <c r="X78" s="44">
        <v>185.39505403650142</v>
      </c>
    </row>
    <row r="79" spans="1:24" ht="36.75" customHeight="1" thickBot="1" x14ac:dyDescent="0.25">
      <c r="A79" s="126"/>
      <c r="B79" s="126"/>
      <c r="C79" s="127" t="s">
        <v>101</v>
      </c>
      <c r="D79" s="127"/>
      <c r="E79" s="127"/>
      <c r="F79" s="128">
        <v>11019.167651057342</v>
      </c>
      <c r="G79" s="128">
        <v>11180.261352958276</v>
      </c>
      <c r="H79" s="128">
        <v>11314.144357331934</v>
      </c>
      <c r="I79" s="128">
        <v>11603.87495264278</v>
      </c>
      <c r="J79" s="128">
        <v>11955.079698229345</v>
      </c>
      <c r="K79" s="128">
        <v>12561.091097786384</v>
      </c>
      <c r="L79" s="128">
        <v>12830.741961644815</v>
      </c>
      <c r="M79" s="128">
        <v>12948.455472694479</v>
      </c>
      <c r="N79" s="128">
        <v>13266.582103993665</v>
      </c>
      <c r="O79" s="128">
        <v>13301.641957530421</v>
      </c>
      <c r="P79" s="128">
        <v>13211.18613158022</v>
      </c>
      <c r="Q79" s="128">
        <v>13479.590103655823</v>
      </c>
      <c r="R79" s="128">
        <v>13884.872545101489</v>
      </c>
      <c r="S79" s="128">
        <v>14678.20850726123</v>
      </c>
      <c r="T79" s="128">
        <v>14682.764455048171</v>
      </c>
      <c r="U79" s="128">
        <v>14851.336293634977</v>
      </c>
      <c r="V79" s="128">
        <v>15233.183852559268</v>
      </c>
      <c r="W79" s="128">
        <v>14728.043775073573</v>
      </c>
      <c r="X79" s="128">
        <v>14905.708239165688</v>
      </c>
    </row>
  </sheetData>
  <pageMargins left="0.75" right="0.75" top="1" bottom="1" header="0.5" footer="0.5"/>
  <pageSetup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zoomScale="70" zoomScaleNormal="70" workbookViewId="0">
      <pane xSplit="5" ySplit="2" topLeftCell="F19" activePane="bottomRight" state="frozen"/>
      <selection activeCell="B3" sqref="B3"/>
      <selection pane="topRight" activeCell="B3" sqref="B3"/>
      <selection pane="bottomLeft" activeCell="B3" sqref="B3"/>
      <selection pane="bottomRight" activeCell="B24" sqref="B24"/>
    </sheetView>
  </sheetViews>
  <sheetFormatPr defaultRowHeight="12.75" x14ac:dyDescent="0.2"/>
  <cols>
    <col min="1" max="2" width="8.88671875" style="109"/>
    <col min="3" max="3" width="43.88671875" style="109" customWidth="1"/>
    <col min="4" max="5" width="0.109375" style="109" customWidth="1"/>
    <col min="6" max="24" width="9.109375" style="109" customWidth="1"/>
    <col min="25" max="16384" width="8.88671875" style="109"/>
  </cols>
  <sheetData>
    <row r="1" spans="1:24" ht="13.5" thickBot="1" x14ac:dyDescent="0.25">
      <c r="A1" s="76"/>
      <c r="B1" s="76"/>
      <c r="C1" s="108"/>
      <c r="D1" s="108"/>
      <c r="E1" s="108"/>
      <c r="F1" s="108"/>
      <c r="G1" s="108"/>
      <c r="H1" s="108"/>
      <c r="I1" s="108"/>
      <c r="J1" s="108"/>
      <c r="K1" s="108"/>
      <c r="L1" s="108"/>
      <c r="M1" s="108"/>
      <c r="N1" s="108"/>
      <c r="O1" s="108"/>
      <c r="P1" s="108"/>
      <c r="Q1" s="108"/>
      <c r="R1" s="108"/>
      <c r="S1" s="108"/>
      <c r="T1" s="108"/>
      <c r="U1" s="108"/>
      <c r="V1" s="108"/>
      <c r="W1" s="108"/>
      <c r="X1" s="108"/>
    </row>
    <row r="2" spans="1:24" ht="38.25" customHeight="1" thickTop="1" x14ac:dyDescent="0.2">
      <c r="A2" s="110" t="s">
        <v>118</v>
      </c>
      <c r="B2" s="110"/>
      <c r="C2" s="110"/>
      <c r="D2" s="110"/>
      <c r="E2" s="110"/>
      <c r="F2" s="111" t="s">
        <v>66</v>
      </c>
      <c r="G2" s="111" t="s">
        <v>67</v>
      </c>
      <c r="H2" s="111" t="s">
        <v>68</v>
      </c>
      <c r="I2" s="111" t="s">
        <v>69</v>
      </c>
      <c r="J2" s="111" t="s">
        <v>70</v>
      </c>
      <c r="K2" s="111" t="s">
        <v>53</v>
      </c>
      <c r="L2" s="111" t="s">
        <v>54</v>
      </c>
      <c r="M2" s="111" t="s">
        <v>55</v>
      </c>
      <c r="N2" s="111" t="s">
        <v>57</v>
      </c>
      <c r="O2" s="111" t="s">
        <v>58</v>
      </c>
      <c r="P2" s="111" t="s">
        <v>59</v>
      </c>
      <c r="Q2" s="111" t="s">
        <v>60</v>
      </c>
      <c r="R2" s="111" t="s">
        <v>61</v>
      </c>
      <c r="S2" s="111" t="s">
        <v>62</v>
      </c>
      <c r="T2" s="111" t="s">
        <v>63</v>
      </c>
      <c r="U2" s="111" t="s">
        <v>64</v>
      </c>
      <c r="V2" s="111" t="s">
        <v>65</v>
      </c>
      <c r="W2" s="111" t="s">
        <v>0</v>
      </c>
      <c r="X2" s="111" t="s">
        <v>56</v>
      </c>
    </row>
    <row r="3" spans="1:24" ht="15" customHeight="1" x14ac:dyDescent="0.2">
      <c r="A3" s="112"/>
      <c r="B3" s="112"/>
      <c r="C3" s="51" t="s">
        <v>6</v>
      </c>
      <c r="D3" s="51"/>
      <c r="E3" s="51"/>
      <c r="F3" s="44">
        <f>AA!F$23</f>
        <v>178.58457802963343</v>
      </c>
      <c r="G3" s="44">
        <f>AA!G$23</f>
        <v>192.99356641206387</v>
      </c>
      <c r="H3" s="44">
        <f>AA!H$23</f>
        <v>206.82748965458018</v>
      </c>
      <c r="I3" s="44">
        <f>AA!I$23</f>
        <v>218.48789282476676</v>
      </c>
      <c r="J3" s="44">
        <v>225.21540549155083</v>
      </c>
      <c r="K3" s="44">
        <v>239.01986462863761</v>
      </c>
      <c r="L3" s="44">
        <v>254.38017981342674</v>
      </c>
      <c r="M3" s="44">
        <v>268.91047185125575</v>
      </c>
      <c r="N3" s="44">
        <v>285.1251886230819</v>
      </c>
      <c r="O3" s="44">
        <v>304.52596363259346</v>
      </c>
      <c r="P3" s="44">
        <v>322.89994737189818</v>
      </c>
      <c r="Q3" s="44">
        <v>345.0517073551656</v>
      </c>
      <c r="R3" s="44">
        <v>365.47053293964484</v>
      </c>
      <c r="S3" s="44">
        <v>387.17689628629313</v>
      </c>
      <c r="T3" s="44">
        <v>388.15094673131898</v>
      </c>
      <c r="U3" s="44">
        <v>391.76852961354774</v>
      </c>
      <c r="V3" s="44">
        <v>397.806095663218</v>
      </c>
      <c r="W3" s="44">
        <v>384.87057450351716</v>
      </c>
      <c r="X3" s="44">
        <v>384.89071495206196</v>
      </c>
    </row>
    <row r="4" spans="1:24" ht="15" customHeight="1" x14ac:dyDescent="0.2">
      <c r="A4" s="112"/>
      <c r="B4" s="112"/>
      <c r="C4" s="51" t="s">
        <v>115</v>
      </c>
      <c r="D4" s="51"/>
      <c r="E4" s="51"/>
      <c r="F4" s="44">
        <f>BBWB!F$23</f>
        <v>54.795325054705643</v>
      </c>
      <c r="G4" s="44">
        <f>BBWB!G$23</f>
        <v>51.659593923132284</v>
      </c>
      <c r="H4" s="44">
        <f>BBWB!H$23</f>
        <v>50.637897812778327</v>
      </c>
      <c r="I4" s="44">
        <f>BBWB!I$23</f>
        <v>52.582483093284125</v>
      </c>
      <c r="J4" s="44">
        <v>50.660999708406344</v>
      </c>
      <c r="K4" s="44">
        <v>56.422405298155482</v>
      </c>
      <c r="L4" s="44">
        <v>57.909113608344349</v>
      </c>
      <c r="M4" s="44">
        <v>53.489591478076889</v>
      </c>
      <c r="N4" s="44">
        <v>49.30555126470459</v>
      </c>
      <c r="O4" s="44">
        <v>46.715848702352531</v>
      </c>
      <c r="P4" s="44">
        <v>42.639218287298547</v>
      </c>
      <c r="Q4" s="44">
        <v>39.145617136939364</v>
      </c>
      <c r="R4" s="44">
        <v>35.790605331073834</v>
      </c>
      <c r="S4" s="44">
        <v>34.106752027928437</v>
      </c>
      <c r="T4" s="44">
        <v>31.891514352729946</v>
      </c>
      <c r="U4" s="44">
        <v>30.812635595075985</v>
      </c>
      <c r="V4" s="44">
        <v>30.505679651729409</v>
      </c>
      <c r="W4" s="44">
        <v>30.482227239344663</v>
      </c>
      <c r="X4" s="44">
        <v>29.679484712675585</v>
      </c>
    </row>
    <row r="5" spans="1:24" ht="15" customHeight="1" x14ac:dyDescent="0.2">
      <c r="A5" s="113"/>
      <c r="B5" s="113"/>
      <c r="C5" s="50" t="s">
        <v>8</v>
      </c>
      <c r="D5" s="50"/>
      <c r="E5" s="50"/>
      <c r="F5" s="50"/>
      <c r="G5" s="50"/>
      <c r="H5" s="50"/>
      <c r="I5" s="50"/>
      <c r="J5" s="44"/>
      <c r="K5" s="44">
        <v>67.251605319466293</v>
      </c>
      <c r="L5" s="44">
        <v>70.983086430572513</v>
      </c>
      <c r="M5" s="44">
        <v>74.552132998960431</v>
      </c>
      <c r="N5" s="44">
        <v>76.610348204648758</v>
      </c>
      <c r="O5" s="44">
        <v>79.675074177092995</v>
      </c>
      <c r="P5" s="44">
        <v>80.446476131366197</v>
      </c>
      <c r="Q5" s="44">
        <v>85.750992284873448</v>
      </c>
      <c r="R5" s="44">
        <v>90.075146955542465</v>
      </c>
      <c r="S5" s="44">
        <v>97.241686038806364</v>
      </c>
      <c r="T5" s="44">
        <v>100.29931422753637</v>
      </c>
      <c r="U5" s="44">
        <v>109.1925430299093</v>
      </c>
      <c r="V5" s="44">
        <v>120.25560516694586</v>
      </c>
      <c r="W5" s="44">
        <v>129.55199832053339</v>
      </c>
      <c r="X5" s="44">
        <v>144.54415849468154</v>
      </c>
    </row>
    <row r="6" spans="1:24" ht="15" customHeight="1" x14ac:dyDescent="0.2">
      <c r="A6" s="113"/>
      <c r="B6" s="113"/>
      <c r="C6" s="50" t="s">
        <v>122</v>
      </c>
      <c r="D6" s="50"/>
      <c r="E6" s="50"/>
      <c r="F6" s="50"/>
      <c r="G6" s="50"/>
      <c r="H6" s="50"/>
      <c r="I6" s="50"/>
      <c r="J6" s="44"/>
      <c r="K6" s="44">
        <v>0</v>
      </c>
      <c r="L6" s="44">
        <v>0</v>
      </c>
      <c r="M6" s="44">
        <v>0</v>
      </c>
      <c r="N6" s="44">
        <v>0</v>
      </c>
      <c r="O6" s="44">
        <v>0</v>
      </c>
      <c r="P6" s="44">
        <v>0</v>
      </c>
      <c r="Q6" s="44">
        <v>0</v>
      </c>
      <c r="R6" s="44">
        <v>0</v>
      </c>
      <c r="S6" s="44">
        <v>16.972296459765452</v>
      </c>
      <c r="T6" s="44">
        <v>27.642692040695863</v>
      </c>
      <c r="U6" s="44">
        <v>4.3002183127213609</v>
      </c>
      <c r="V6" s="44">
        <v>7.999835124037638</v>
      </c>
      <c r="W6" s="44">
        <v>0.22309597523219807</v>
      </c>
      <c r="X6" s="44">
        <v>0.22072000000000003</v>
      </c>
    </row>
    <row r="7" spans="1:24" ht="15" customHeight="1" x14ac:dyDescent="0.2">
      <c r="A7" s="112"/>
      <c r="B7" s="112"/>
      <c r="C7" s="51" t="s">
        <v>9</v>
      </c>
      <c r="D7" s="51"/>
      <c r="E7" s="51"/>
      <c r="F7" s="44">
        <f>CTB!F$23</f>
        <v>87.356729999999999</v>
      </c>
      <c r="G7" s="44">
        <f>CTB!G$23</f>
        <v>94.058711000000002</v>
      </c>
      <c r="H7" s="44">
        <f>CTB!H$23</f>
        <v>103.313711</v>
      </c>
      <c r="I7" s="44">
        <f>CTB!I$23</f>
        <v>108.169843</v>
      </c>
      <c r="J7" s="44">
        <v>118.98254900000002</v>
      </c>
      <c r="K7" s="44">
        <v>123.72467600000002</v>
      </c>
      <c r="L7" s="44">
        <v>130.99570599999998</v>
      </c>
      <c r="M7" s="44">
        <v>145.12074900000002</v>
      </c>
      <c r="N7" s="44">
        <v>160.45740000000001</v>
      </c>
      <c r="O7" s="44">
        <v>176.47248999999999</v>
      </c>
      <c r="P7" s="44">
        <v>183.76244300000002</v>
      </c>
      <c r="Q7" s="44">
        <v>188.90478100000004</v>
      </c>
      <c r="R7" s="44">
        <v>199.600787</v>
      </c>
      <c r="S7" s="44">
        <v>222.66889699999999</v>
      </c>
      <c r="T7" s="44">
        <v>237.858463</v>
      </c>
      <c r="U7" s="44">
        <v>246.06113200000004</v>
      </c>
      <c r="V7" s="44">
        <v>251.21643900000007</v>
      </c>
      <c r="W7" s="44">
        <v>0</v>
      </c>
      <c r="X7" s="44">
        <v>0</v>
      </c>
    </row>
    <row r="8" spans="1:24" ht="30" customHeight="1" x14ac:dyDescent="0.2">
      <c r="A8" s="112"/>
      <c r="B8" s="112"/>
      <c r="C8" s="51" t="s">
        <v>10</v>
      </c>
      <c r="D8" s="51"/>
      <c r="E8" s="51"/>
      <c r="F8" s="44">
        <f>DLA!F$23</f>
        <v>374.64389356509542</v>
      </c>
      <c r="G8" s="44">
        <f>DLA!G$23</f>
        <v>420.59101797011152</v>
      </c>
      <c r="H8" s="44">
        <f>DLA!H$23</f>
        <v>451.4405139064142</v>
      </c>
      <c r="I8" s="44">
        <f>DLA!I$23</f>
        <v>474.94506140898136</v>
      </c>
      <c r="J8" s="44">
        <v>501.87208518492758</v>
      </c>
      <c r="K8" s="44">
        <v>541.46206771261791</v>
      </c>
      <c r="L8" s="44">
        <v>587.34799342053407</v>
      </c>
      <c r="M8" s="44">
        <v>631.96981222547481</v>
      </c>
      <c r="N8" s="44">
        <v>672.65939883683325</v>
      </c>
      <c r="O8" s="44">
        <v>712.49679304813719</v>
      </c>
      <c r="P8" s="44">
        <v>750.40047447835934</v>
      </c>
      <c r="Q8" s="44">
        <v>799.29328267267351</v>
      </c>
      <c r="R8" s="44">
        <v>841.62267182782125</v>
      </c>
      <c r="S8" s="44">
        <v>903.0956172407889</v>
      </c>
      <c r="T8" s="44">
        <v>924.52768045114306</v>
      </c>
      <c r="U8" s="44">
        <v>963.60485101258087</v>
      </c>
      <c r="V8" s="44">
        <v>1018.1064494946773</v>
      </c>
      <c r="W8" s="44">
        <v>1038.2125724859357</v>
      </c>
      <c r="X8" s="44">
        <v>1024.7916392398904</v>
      </c>
    </row>
    <row r="9" spans="1:24" ht="15" customHeight="1" x14ac:dyDescent="0.2">
      <c r="A9" s="112"/>
      <c r="B9" s="112"/>
      <c r="C9" s="114" t="s">
        <v>11</v>
      </c>
      <c r="D9" s="114"/>
      <c r="E9" s="114"/>
      <c r="F9" s="51"/>
      <c r="G9" s="51"/>
      <c r="H9" s="51"/>
      <c r="I9" s="51"/>
      <c r="J9" s="44"/>
      <c r="K9" s="44"/>
      <c r="L9" s="44">
        <v>47.295601343758399</v>
      </c>
      <c r="M9" s="44">
        <v>49.324797384700737</v>
      </c>
      <c r="N9" s="44">
        <v>51.96211952672887</v>
      </c>
      <c r="O9" s="44">
        <v>57.008987646586633</v>
      </c>
      <c r="P9" s="44">
        <v>59.752250536891289</v>
      </c>
      <c r="Q9" s="44">
        <v>63.344123013090531</v>
      </c>
      <c r="R9" s="44">
        <v>67.121817614183172</v>
      </c>
      <c r="S9" s="44">
        <v>71.451684839026967</v>
      </c>
      <c r="T9" s="44">
        <v>71.804558917211452</v>
      </c>
      <c r="U9" s="44">
        <v>76.236263742616188</v>
      </c>
      <c r="V9" s="44">
        <v>79.428069032594863</v>
      </c>
      <c r="W9" s="44">
        <v>82.05604922443645</v>
      </c>
      <c r="X9" s="44">
        <v>95.034553973364922</v>
      </c>
    </row>
    <row r="10" spans="1:24" ht="15" customHeight="1" x14ac:dyDescent="0.2">
      <c r="A10" s="112"/>
      <c r="B10" s="112"/>
      <c r="C10" s="114" t="s">
        <v>12</v>
      </c>
      <c r="D10" s="114"/>
      <c r="E10" s="114"/>
      <c r="F10" s="51"/>
      <c r="G10" s="51"/>
      <c r="H10" s="51"/>
      <c r="I10" s="51"/>
      <c r="J10" s="44"/>
      <c r="K10" s="44"/>
      <c r="L10" s="44">
        <v>328.14633570732542</v>
      </c>
      <c r="M10" s="44">
        <v>349.37178560250192</v>
      </c>
      <c r="N10" s="44">
        <v>366.19149415290661</v>
      </c>
      <c r="O10" s="44">
        <v>379.6173186590517</v>
      </c>
      <c r="P10" s="44">
        <v>391.33951330359167</v>
      </c>
      <c r="Q10" s="44">
        <v>408.65683568976141</v>
      </c>
      <c r="R10" s="44">
        <v>424.01505202536362</v>
      </c>
      <c r="S10" s="44">
        <v>448.2181749571161</v>
      </c>
      <c r="T10" s="44">
        <v>451.56145998929082</v>
      </c>
      <c r="U10" s="44">
        <v>474.34479561937104</v>
      </c>
      <c r="V10" s="44">
        <v>501.8496936815913</v>
      </c>
      <c r="W10" s="44">
        <v>506.0226241324558</v>
      </c>
      <c r="X10" s="44">
        <v>459.41658010822641</v>
      </c>
    </row>
    <row r="11" spans="1:24" ht="15" customHeight="1" x14ac:dyDescent="0.2">
      <c r="A11" s="112"/>
      <c r="B11" s="112"/>
      <c r="C11" s="114" t="s">
        <v>13</v>
      </c>
      <c r="D11" s="114"/>
      <c r="E11" s="114"/>
      <c r="F11" s="51"/>
      <c r="G11" s="51"/>
      <c r="H11" s="51"/>
      <c r="I11" s="51"/>
      <c r="J11" s="44"/>
      <c r="K11" s="44"/>
      <c r="L11" s="44">
        <v>211.90605636945014</v>
      </c>
      <c r="M11" s="44">
        <v>233.27322923827222</v>
      </c>
      <c r="N11" s="44">
        <v>254.50578515719766</v>
      </c>
      <c r="O11" s="44">
        <v>275.87048674249888</v>
      </c>
      <c r="P11" s="44">
        <v>299.30871063787635</v>
      </c>
      <c r="Q11" s="44">
        <v>327.29232396982155</v>
      </c>
      <c r="R11" s="44">
        <v>350.48580218827459</v>
      </c>
      <c r="S11" s="44">
        <v>383.4257574446458</v>
      </c>
      <c r="T11" s="44">
        <v>401.16166154464088</v>
      </c>
      <c r="U11" s="44">
        <v>413.02379165059341</v>
      </c>
      <c r="V11" s="44">
        <v>436.82868678049118</v>
      </c>
      <c r="W11" s="44">
        <v>450.13389912904324</v>
      </c>
      <c r="X11" s="44">
        <v>470.34050515829887</v>
      </c>
    </row>
    <row r="12" spans="1:24" ht="15" customHeight="1" x14ac:dyDescent="0.2">
      <c r="A12" s="112"/>
      <c r="B12" s="112"/>
      <c r="C12" s="51" t="s">
        <v>14</v>
      </c>
      <c r="D12" s="114"/>
      <c r="E12" s="114"/>
      <c r="F12" s="51"/>
      <c r="G12" s="51"/>
      <c r="H12" s="51"/>
      <c r="I12" s="51"/>
      <c r="J12" s="44"/>
      <c r="K12" s="44"/>
      <c r="L12" s="44">
        <v>0.565855</v>
      </c>
      <c r="M12" s="44">
        <v>0.66974400000000012</v>
      </c>
      <c r="N12" s="44">
        <v>0.70686599999999988</v>
      </c>
      <c r="O12" s="44">
        <v>0.89972900000000022</v>
      </c>
      <c r="P12" s="44">
        <v>0.90104099999999987</v>
      </c>
      <c r="Q12" s="44">
        <v>1.0088810000000001</v>
      </c>
      <c r="R12" s="44">
        <v>1.0473090000000003</v>
      </c>
      <c r="S12" s="44">
        <v>1.1789940000000001</v>
      </c>
      <c r="T12" s="44">
        <v>1.0657660000000002</v>
      </c>
      <c r="U12" s="44">
        <v>1.2054960000000001</v>
      </c>
      <c r="V12" s="44">
        <v>2.5543660000000004</v>
      </c>
      <c r="W12" s="44">
        <v>7.7241759999999999</v>
      </c>
      <c r="X12" s="44">
        <v>8.2224470000000007</v>
      </c>
    </row>
    <row r="13" spans="1:24" ht="30" customHeight="1" x14ac:dyDescent="0.2">
      <c r="A13" s="112"/>
      <c r="B13" s="112"/>
      <c r="C13" s="51" t="s">
        <v>114</v>
      </c>
      <c r="D13" s="51"/>
      <c r="E13" s="51"/>
      <c r="F13" s="51"/>
      <c r="G13" s="51"/>
      <c r="H13" s="51"/>
      <c r="I13" s="51"/>
      <c r="J13" s="44">
        <v>0</v>
      </c>
      <c r="K13" s="44">
        <v>0</v>
      </c>
      <c r="L13" s="44">
        <v>0</v>
      </c>
      <c r="M13" s="44">
        <v>0</v>
      </c>
      <c r="N13" s="44">
        <v>0</v>
      </c>
      <c r="O13" s="44">
        <v>0</v>
      </c>
      <c r="P13" s="44">
        <v>0</v>
      </c>
      <c r="Q13" s="44">
        <v>0</v>
      </c>
      <c r="R13" s="44">
        <v>8.8937068393231904</v>
      </c>
      <c r="S13" s="44">
        <v>84.801980285098637</v>
      </c>
      <c r="T13" s="44">
        <v>146.23289574464269</v>
      </c>
      <c r="U13" s="44">
        <v>217.52252408577883</v>
      </c>
      <c r="V13" s="44">
        <v>415.3327449202568</v>
      </c>
      <c r="W13" s="44">
        <v>646.46844320458558</v>
      </c>
      <c r="X13" s="44">
        <v>804.32318606487797</v>
      </c>
    </row>
    <row r="14" spans="1:24" ht="15" customHeight="1" x14ac:dyDescent="0.2">
      <c r="A14" s="112"/>
      <c r="B14" s="112"/>
      <c r="C14" s="112" t="s">
        <v>16</v>
      </c>
      <c r="D14" s="112"/>
      <c r="E14" s="112"/>
      <c r="F14" s="44">
        <f>HB!F$23</f>
        <v>506.35766899999999</v>
      </c>
      <c r="G14" s="44">
        <f>HB!G$23</f>
        <v>501.30169100000001</v>
      </c>
      <c r="H14" s="44">
        <f>HB!H$23</f>
        <v>500.110184</v>
      </c>
      <c r="I14" s="44">
        <f>HB!I$23</f>
        <v>507.55523399999998</v>
      </c>
      <c r="J14" s="44">
        <v>515.44808</v>
      </c>
      <c r="K14" s="44">
        <v>530.29586900000015</v>
      </c>
      <c r="L14" s="44">
        <v>573.33158800000001</v>
      </c>
      <c r="M14" s="44">
        <v>545.38730199999998</v>
      </c>
      <c r="N14" s="44">
        <v>559.05071800000007</v>
      </c>
      <c r="O14" s="44">
        <v>583.10007999999993</v>
      </c>
      <c r="P14" s="44">
        <v>613.72234400000002</v>
      </c>
      <c r="Q14" s="44">
        <v>656.2032559999999</v>
      </c>
      <c r="R14" s="44">
        <v>712.19316100000003</v>
      </c>
      <c r="S14" s="44">
        <v>833.85396399999991</v>
      </c>
      <c r="T14" s="44">
        <v>892.8476730000001</v>
      </c>
      <c r="U14" s="44">
        <v>955.82454000000018</v>
      </c>
      <c r="V14" s="44">
        <v>991.47803500000009</v>
      </c>
      <c r="W14" s="44">
        <v>1003.893074</v>
      </c>
      <c r="X14" s="44">
        <v>1011.121619</v>
      </c>
    </row>
    <row r="15" spans="1:24" ht="15" customHeight="1" x14ac:dyDescent="0.2">
      <c r="A15" s="112"/>
      <c r="B15" s="112"/>
      <c r="C15" s="114" t="s">
        <v>113</v>
      </c>
      <c r="D15" s="112"/>
      <c r="E15" s="112"/>
      <c r="F15" s="44"/>
      <c r="G15" s="44"/>
      <c r="H15" s="44"/>
      <c r="I15" s="44"/>
      <c r="J15" s="44"/>
      <c r="K15" s="44"/>
      <c r="L15" s="44"/>
      <c r="M15" s="44"/>
      <c r="N15" s="44"/>
      <c r="O15" s="44"/>
      <c r="P15" s="44"/>
      <c r="Q15" s="44"/>
      <c r="R15" s="44">
        <v>474.40384499999999</v>
      </c>
      <c r="S15" s="44">
        <v>580.88423499999999</v>
      </c>
      <c r="T15" s="44">
        <v>627.759816</v>
      </c>
      <c r="U15" s="44">
        <v>677.80034599999999</v>
      </c>
      <c r="V15" s="44">
        <v>709.99199199999998</v>
      </c>
      <c r="W15" s="44">
        <v>715.17676600000004</v>
      </c>
      <c r="X15" s="44">
        <v>722.17849699999999</v>
      </c>
    </row>
    <row r="16" spans="1:24" ht="15" customHeight="1" x14ac:dyDescent="0.2">
      <c r="A16" s="112"/>
      <c r="B16" s="112"/>
      <c r="C16" s="114" t="s">
        <v>112</v>
      </c>
      <c r="D16" s="112"/>
      <c r="E16" s="112"/>
      <c r="F16" s="44"/>
      <c r="G16" s="44"/>
      <c r="H16" s="44"/>
      <c r="I16" s="44"/>
      <c r="J16" s="44"/>
      <c r="K16" s="44"/>
      <c r="L16" s="44"/>
      <c r="M16" s="44"/>
      <c r="N16" s="44"/>
      <c r="O16" s="44"/>
      <c r="P16" s="44"/>
      <c r="Q16" s="44"/>
      <c r="R16" s="44">
        <v>237.78931699999998</v>
      </c>
      <c r="S16" s="44">
        <v>252.96973</v>
      </c>
      <c r="T16" s="44">
        <v>265.08785599999999</v>
      </c>
      <c r="U16" s="44">
        <v>278.02419400000002</v>
      </c>
      <c r="V16" s="44">
        <v>281.486043</v>
      </c>
      <c r="W16" s="44">
        <v>288.71630800000003</v>
      </c>
      <c r="X16" s="44">
        <v>288.94312200000002</v>
      </c>
    </row>
    <row r="17" spans="1:24" ht="15" customHeight="1" x14ac:dyDescent="0.2">
      <c r="A17" s="112"/>
      <c r="B17" s="112"/>
      <c r="C17" s="112" t="s">
        <v>17</v>
      </c>
      <c r="D17" s="112"/>
      <c r="E17" s="112"/>
      <c r="F17" s="44">
        <f>IB!F$23</f>
        <v>754.17080012627844</v>
      </c>
      <c r="G17" s="44">
        <f>IB!G$23</f>
        <v>719.21410879676546</v>
      </c>
      <c r="H17" s="44">
        <f>IB!H$23</f>
        <v>694.68411771453407</v>
      </c>
      <c r="I17" s="44">
        <f>IB!I$23</f>
        <v>647.3782371784107</v>
      </c>
      <c r="J17" s="44">
        <v>643.70114625248425</v>
      </c>
      <c r="K17" s="44">
        <v>635.78941135165655</v>
      </c>
      <c r="L17" s="44">
        <v>627.89465409153161</v>
      </c>
      <c r="M17" s="44">
        <v>615.31620466042693</v>
      </c>
      <c r="N17" s="44">
        <v>598.94290648881827</v>
      </c>
      <c r="O17" s="44">
        <v>593.7103141839641</v>
      </c>
      <c r="P17" s="44">
        <v>577.46620246024247</v>
      </c>
      <c r="Q17" s="44">
        <v>575.64548113313424</v>
      </c>
      <c r="R17" s="44">
        <v>552.08637671194901</v>
      </c>
      <c r="S17" s="44">
        <v>512.90292326420581</v>
      </c>
      <c r="T17" s="44">
        <v>463.79413418764778</v>
      </c>
      <c r="U17" s="44">
        <v>411.81319483963551</v>
      </c>
      <c r="V17" s="44">
        <v>273.01068255846531</v>
      </c>
      <c r="W17" s="44">
        <v>108.76906238915356</v>
      </c>
      <c r="X17" s="44">
        <v>25.035751054868278</v>
      </c>
    </row>
    <row r="18" spans="1:24" ht="30" customHeight="1" x14ac:dyDescent="0.2">
      <c r="A18" s="113"/>
      <c r="B18" s="112"/>
      <c r="C18" s="50" t="s">
        <v>18</v>
      </c>
      <c r="D18" s="50"/>
      <c r="E18" s="50"/>
      <c r="F18" s="44">
        <f>IS!F$23</f>
        <v>807.93509592135092</v>
      </c>
      <c r="G18" s="44">
        <f>IS!G$23</f>
        <v>679.55540897603453</v>
      </c>
      <c r="H18" s="44">
        <f>IS!H$23</f>
        <v>672.75957226575395</v>
      </c>
      <c r="I18" s="44">
        <f>IS!I$23</f>
        <v>705.70948571535439</v>
      </c>
      <c r="J18" s="44">
        <v>768.29676708782927</v>
      </c>
      <c r="K18" s="44">
        <v>822.37174119237477</v>
      </c>
      <c r="L18" s="44">
        <v>829.03433670451432</v>
      </c>
      <c r="M18" s="44">
        <v>751.78204558047264</v>
      </c>
      <c r="N18" s="44">
        <v>590.92926791623347</v>
      </c>
      <c r="O18" s="44">
        <v>537.68895131502074</v>
      </c>
      <c r="P18" s="44">
        <v>519.72748419052959</v>
      </c>
      <c r="Q18" s="44">
        <v>526.16136434751854</v>
      </c>
      <c r="R18" s="44">
        <v>504.90761976716908</v>
      </c>
      <c r="S18" s="44">
        <v>486.96600028485557</v>
      </c>
      <c r="T18" s="44">
        <v>457.49567157000553</v>
      </c>
      <c r="U18" s="44">
        <v>410.11244330369283</v>
      </c>
      <c r="V18" s="44">
        <v>310.39432108683877</v>
      </c>
      <c r="W18" s="44">
        <v>217.47248896344837</v>
      </c>
      <c r="X18" s="44">
        <v>173.34341015770244</v>
      </c>
    </row>
    <row r="19" spans="1:24" ht="15" customHeight="1" x14ac:dyDescent="0.2">
      <c r="A19" s="113"/>
      <c r="B19" s="113"/>
      <c r="C19" s="115" t="s">
        <v>52</v>
      </c>
      <c r="D19" s="115"/>
      <c r="E19" s="115"/>
      <c r="F19" s="44">
        <f>'IS MIG'!F$23</f>
        <v>213.01745262629291</v>
      </c>
      <c r="G19" s="44">
        <f>'IS MIG'!G$23</f>
        <v>211.09525946103432</v>
      </c>
      <c r="H19" s="44">
        <f>'IS MIG'!H$23</f>
        <v>199.18261678185951</v>
      </c>
      <c r="I19" s="44">
        <f>'IS MIG'!I$23</f>
        <v>211.00166016419792</v>
      </c>
      <c r="J19" s="44">
        <v>220.97854774676145</v>
      </c>
      <c r="K19" s="44">
        <v>240.6919903700595</v>
      </c>
      <c r="L19" s="44">
        <v>241.17534783870008</v>
      </c>
      <c r="M19" s="44">
        <v>134.43764947369095</v>
      </c>
      <c r="N19" s="44">
        <v>0</v>
      </c>
      <c r="O19" s="44">
        <v>0</v>
      </c>
      <c r="P19" s="44">
        <v>0</v>
      </c>
      <c r="Q19" s="44">
        <v>0</v>
      </c>
      <c r="R19" s="44">
        <v>0</v>
      </c>
      <c r="S19" s="44">
        <v>0</v>
      </c>
      <c r="T19" s="44">
        <v>0</v>
      </c>
      <c r="U19" s="44">
        <v>0</v>
      </c>
      <c r="V19" s="44">
        <v>0</v>
      </c>
      <c r="W19" s="44">
        <v>0</v>
      </c>
      <c r="X19" s="44">
        <v>0</v>
      </c>
    </row>
    <row r="20" spans="1:24" ht="15" customHeight="1" x14ac:dyDescent="0.2">
      <c r="A20" s="113"/>
      <c r="B20" s="113"/>
      <c r="C20" s="115" t="s">
        <v>111</v>
      </c>
      <c r="D20" s="115"/>
      <c r="E20" s="115"/>
      <c r="F20" s="50"/>
      <c r="G20" s="50"/>
      <c r="H20" s="50"/>
      <c r="I20" s="50"/>
      <c r="J20" s="44">
        <v>275.16272367652726</v>
      </c>
      <c r="K20" s="44">
        <v>296.67041468469603</v>
      </c>
      <c r="L20" s="44">
        <v>300.19671026712945</v>
      </c>
      <c r="M20" s="44">
        <v>317.82703936036609</v>
      </c>
      <c r="N20" s="44">
        <v>314.7947233463874</v>
      </c>
      <c r="O20" s="44">
        <v>292.17721229848098</v>
      </c>
      <c r="P20" s="44">
        <v>293.04270778358739</v>
      </c>
      <c r="Q20" s="44">
        <v>319.61911550142008</v>
      </c>
      <c r="R20" s="44">
        <v>317.9760998896009</v>
      </c>
      <c r="S20" s="44">
        <v>308.05434407239602</v>
      </c>
      <c r="T20" s="44">
        <v>284.96443563578657</v>
      </c>
      <c r="U20" s="44">
        <v>250.4622325718382</v>
      </c>
      <c r="V20" s="44">
        <v>154.76062147782756</v>
      </c>
      <c r="W20" s="44">
        <v>71.341648143520985</v>
      </c>
      <c r="X20" s="44">
        <v>28.705907004048818</v>
      </c>
    </row>
    <row r="21" spans="1:24" ht="15" customHeight="1" x14ac:dyDescent="0.2">
      <c r="A21" s="113"/>
      <c r="B21" s="113"/>
      <c r="C21" s="115" t="s">
        <v>110</v>
      </c>
      <c r="D21" s="115"/>
      <c r="E21" s="115"/>
      <c r="F21" s="50"/>
      <c r="G21" s="50"/>
      <c r="H21" s="50"/>
      <c r="I21" s="50"/>
      <c r="J21" s="44">
        <v>243.03044430322484</v>
      </c>
      <c r="K21" s="44">
        <v>251.37750555224929</v>
      </c>
      <c r="L21" s="44">
        <v>253.67991311008947</v>
      </c>
      <c r="M21" s="44">
        <v>263.47033959141686</v>
      </c>
      <c r="N21" s="44">
        <v>240.36284938226441</v>
      </c>
      <c r="O21" s="44">
        <v>206.66938581769796</v>
      </c>
      <c r="P21" s="44">
        <v>187.30318881900365</v>
      </c>
      <c r="Q21" s="44">
        <v>172.05832093385712</v>
      </c>
      <c r="R21" s="44">
        <v>155.79987742530184</v>
      </c>
      <c r="S21" s="44">
        <v>146.38870475220398</v>
      </c>
      <c r="T21" s="44">
        <v>133.57067790886035</v>
      </c>
      <c r="U21" s="44">
        <v>119.17206192514601</v>
      </c>
      <c r="V21" s="44">
        <v>111.14983910445984</v>
      </c>
      <c r="W21" s="44">
        <v>99.945954205363961</v>
      </c>
      <c r="X21" s="44">
        <v>98.47242804294018</v>
      </c>
    </row>
    <row r="22" spans="1:24" ht="15" customHeight="1" x14ac:dyDescent="0.2">
      <c r="A22" s="113"/>
      <c r="B22" s="113"/>
      <c r="C22" s="115" t="s">
        <v>109</v>
      </c>
      <c r="D22" s="115"/>
      <c r="E22" s="115"/>
      <c r="F22" s="50"/>
      <c r="G22" s="50"/>
      <c r="H22" s="50"/>
      <c r="I22" s="50"/>
      <c r="J22" s="44">
        <v>14.483824856936291</v>
      </c>
      <c r="K22" s="44">
        <v>18.505869412818733</v>
      </c>
      <c r="L22" s="44">
        <v>19.94789664701716</v>
      </c>
      <c r="M22" s="44">
        <v>21.724667508519772</v>
      </c>
      <c r="N22" s="44">
        <v>21.407638573390393</v>
      </c>
      <c r="O22" s="44">
        <v>20.356391315386318</v>
      </c>
      <c r="P22" s="44">
        <v>19.81716088664955</v>
      </c>
      <c r="Q22" s="44">
        <v>19.316281846177223</v>
      </c>
      <c r="R22" s="44">
        <v>18.713104118818286</v>
      </c>
      <c r="S22" s="44">
        <v>20.499944367761369</v>
      </c>
      <c r="T22" s="44">
        <v>26.073028597472913</v>
      </c>
      <c r="U22" s="44">
        <v>28.53706960694327</v>
      </c>
      <c r="V22" s="44">
        <v>33.777499835919315</v>
      </c>
      <c r="W22" s="44">
        <v>36.433923147936525</v>
      </c>
      <c r="X22" s="44">
        <v>37.118690630042927</v>
      </c>
    </row>
    <row r="23" spans="1:24" ht="15" customHeight="1" x14ac:dyDescent="0.2">
      <c r="A23" s="113"/>
      <c r="B23" s="113"/>
      <c r="C23" s="115" t="s">
        <v>108</v>
      </c>
      <c r="D23" s="115"/>
      <c r="E23" s="115"/>
      <c r="F23" s="50"/>
      <c r="G23" s="50"/>
      <c r="H23" s="50"/>
      <c r="I23" s="50"/>
      <c r="J23" s="44">
        <v>14.641226504379347</v>
      </c>
      <c r="K23" s="44">
        <v>15.125961172551172</v>
      </c>
      <c r="L23" s="44">
        <v>14.034468841578102</v>
      </c>
      <c r="M23" s="44">
        <v>14.322349646478953</v>
      </c>
      <c r="N23" s="44">
        <v>14.364056614191238</v>
      </c>
      <c r="O23" s="44">
        <v>18.485961883455495</v>
      </c>
      <c r="P23" s="44">
        <v>19.564426701289051</v>
      </c>
      <c r="Q23" s="44">
        <v>15.167646066064197</v>
      </c>
      <c r="R23" s="44">
        <v>12.418538333448128</v>
      </c>
      <c r="S23" s="44">
        <v>12.023007092494261</v>
      </c>
      <c r="T23" s="44">
        <v>12.887529427885593</v>
      </c>
      <c r="U23" s="44">
        <v>11.941079199765339</v>
      </c>
      <c r="V23" s="44">
        <v>10.706360668632035</v>
      </c>
      <c r="W23" s="44">
        <v>9.7509634666268923</v>
      </c>
      <c r="X23" s="44">
        <v>9.0463844806705254</v>
      </c>
    </row>
    <row r="24" spans="1:24" ht="30" customHeight="1" x14ac:dyDescent="0.2">
      <c r="A24" s="113"/>
      <c r="B24" s="113"/>
      <c r="C24" s="116" t="s">
        <v>160</v>
      </c>
      <c r="D24" s="116"/>
      <c r="E24" s="116"/>
      <c r="F24" s="50"/>
      <c r="G24" s="50"/>
      <c r="H24" s="50"/>
      <c r="I24" s="50"/>
      <c r="J24" s="44">
        <v>58.251985287440853</v>
      </c>
      <c r="K24" s="44">
        <v>61.579161416702284</v>
      </c>
      <c r="L24" s="44">
        <v>60.237581435899635</v>
      </c>
      <c r="M24" s="44">
        <v>59.671159615714068</v>
      </c>
      <c r="N24" s="44">
        <v>53.74798234572858</v>
      </c>
      <c r="O24" s="44">
        <v>53.622335528198349</v>
      </c>
      <c r="P24" s="44">
        <v>53.421181536323594</v>
      </c>
      <c r="Q24" s="44">
        <v>53.604585638019834</v>
      </c>
      <c r="R24" s="44">
        <v>54.510877803319019</v>
      </c>
      <c r="S24" s="44">
        <v>56.288029787891219</v>
      </c>
      <c r="T24" s="44">
        <v>59.903731411637544</v>
      </c>
      <c r="U24" s="44">
        <v>59.690232814418081</v>
      </c>
      <c r="V24" s="44">
        <v>60.793974533978556</v>
      </c>
      <c r="W24" s="44">
        <v>60.638977914381094</v>
      </c>
      <c r="X24" s="44">
        <v>60.670251924232922</v>
      </c>
    </row>
    <row r="25" spans="1:24" ht="15" customHeight="1" x14ac:dyDescent="0.2">
      <c r="A25" s="113"/>
      <c r="B25" s="113"/>
      <c r="C25" s="50" t="s">
        <v>24</v>
      </c>
      <c r="D25" s="50"/>
      <c r="E25" s="50"/>
      <c r="F25" s="44">
        <f>JSA!F$23</f>
        <v>107.78363650286869</v>
      </c>
      <c r="G25" s="44">
        <f>JSA!G$23</f>
        <v>198.81209304540039</v>
      </c>
      <c r="H25" s="44">
        <f>JSA!H$23</f>
        <v>184.72758101682356</v>
      </c>
      <c r="I25" s="44">
        <f>JSA!I$23</f>
        <v>164.54753241899238</v>
      </c>
      <c r="J25" s="44">
        <v>153.88684913317039</v>
      </c>
      <c r="K25" s="44">
        <v>135.15634843895415</v>
      </c>
      <c r="L25" s="44">
        <v>131.03091771061094</v>
      </c>
      <c r="M25" s="44">
        <v>122.6051817825774</v>
      </c>
      <c r="N25" s="44">
        <v>105.1653203581977</v>
      </c>
      <c r="O25" s="44">
        <v>111.26559913302277</v>
      </c>
      <c r="P25" s="44">
        <v>113.83669046906338</v>
      </c>
      <c r="Q25" s="44">
        <v>109.64765789127556</v>
      </c>
      <c r="R25" s="44">
        <v>148.64192164265006</v>
      </c>
      <c r="S25" s="44">
        <v>239.35075304869588</v>
      </c>
      <c r="T25" s="44">
        <v>224.06662473870654</v>
      </c>
      <c r="U25" s="44">
        <v>250.62263668096764</v>
      </c>
      <c r="V25" s="44">
        <v>270.99894916309279</v>
      </c>
      <c r="W25" s="44">
        <v>236.39044922271944</v>
      </c>
      <c r="X25" s="44">
        <v>183.09317695130258</v>
      </c>
    </row>
    <row r="26" spans="1:24" ht="15" customHeight="1" x14ac:dyDescent="0.2">
      <c r="A26" s="113"/>
      <c r="B26" s="113"/>
      <c r="C26" s="50" t="s">
        <v>25</v>
      </c>
      <c r="D26" s="50"/>
      <c r="E26" s="50"/>
      <c r="F26" s="44">
        <f>MA!F$23</f>
        <v>1.5423868918200792</v>
      </c>
      <c r="G26" s="44">
        <f>MA!G$23</f>
        <v>1.7474989125835798</v>
      </c>
      <c r="H26" s="44">
        <f>MA!H$23</f>
        <v>2.0342563718811104</v>
      </c>
      <c r="I26" s="44">
        <f>MA!I$23</f>
        <v>1.197564430184372</v>
      </c>
      <c r="J26" s="44">
        <v>2.1838856531461133</v>
      </c>
      <c r="K26" s="44">
        <v>2.5764421712789938</v>
      </c>
      <c r="L26" s="44">
        <v>2.7289551697474024</v>
      </c>
      <c r="M26" s="44">
        <v>5.7711275494262502</v>
      </c>
      <c r="N26" s="44">
        <v>7.0083912196112541</v>
      </c>
      <c r="O26" s="44">
        <v>6.0209053536666977</v>
      </c>
      <c r="P26" s="44">
        <v>6.8482280972570422</v>
      </c>
      <c r="Q26" s="44">
        <v>10.462692503366416</v>
      </c>
      <c r="R26" s="44">
        <v>12.615519247890285</v>
      </c>
      <c r="S26" s="44">
        <v>14.65706617169632</v>
      </c>
      <c r="T26" s="44">
        <v>14.636923929099357</v>
      </c>
      <c r="U26" s="44">
        <v>17.676705645982377</v>
      </c>
      <c r="V26" s="44">
        <v>16.618282002373746</v>
      </c>
      <c r="W26" s="44">
        <v>17.256686264631266</v>
      </c>
      <c r="X26" s="44">
        <v>16.759418563872714</v>
      </c>
    </row>
    <row r="27" spans="1:24" ht="15" customHeight="1" x14ac:dyDescent="0.2">
      <c r="A27" s="113"/>
      <c r="B27" s="113"/>
      <c r="C27" s="50" t="s">
        <v>107</v>
      </c>
      <c r="D27" s="50"/>
      <c r="E27" s="50"/>
      <c r="F27" s="50"/>
      <c r="G27" s="50"/>
      <c r="H27" s="50"/>
      <c r="I27" s="50"/>
      <c r="J27" s="44"/>
      <c r="K27" s="44"/>
      <c r="L27" s="44"/>
      <c r="M27" s="44"/>
      <c r="N27" s="44">
        <v>23.632745466811379</v>
      </c>
      <c r="O27" s="44">
        <v>24.911063738957544</v>
      </c>
      <c r="P27" s="44">
        <v>26.319766203143804</v>
      </c>
      <c r="Q27" s="44">
        <v>27.407607546984693</v>
      </c>
      <c r="R27" s="44">
        <v>28.306168485147904</v>
      </c>
      <c r="S27" s="44">
        <v>29.433457213189588</v>
      </c>
      <c r="T27" s="44">
        <v>30.969407673435619</v>
      </c>
      <c r="U27" s="44">
        <v>31.36123205905292</v>
      </c>
      <c r="V27" s="44">
        <v>31.740581704073193</v>
      </c>
      <c r="W27" s="44">
        <v>32.135654812755199</v>
      </c>
      <c r="X27" s="44">
        <v>32.392992446974972</v>
      </c>
    </row>
    <row r="28" spans="1:24" ht="15" customHeight="1" x14ac:dyDescent="0.2">
      <c r="A28" s="113"/>
      <c r="B28" s="113"/>
      <c r="C28" s="50" t="s">
        <v>27</v>
      </c>
      <c r="D28" s="50"/>
      <c r="E28" s="50"/>
      <c r="F28" s="50"/>
      <c r="G28" s="50"/>
      <c r="H28" s="50"/>
      <c r="I28" s="50"/>
      <c r="J28" s="44"/>
      <c r="K28" s="44"/>
      <c r="L28" s="44"/>
      <c r="M28" s="44">
        <v>134.92439135954567</v>
      </c>
      <c r="N28" s="44">
        <v>352.75133641756003</v>
      </c>
      <c r="O28" s="44">
        <v>380.8951903620985</v>
      </c>
      <c r="P28" s="44">
        <v>409.92403073806639</v>
      </c>
      <c r="Q28" s="44">
        <v>441.92304932529373</v>
      </c>
      <c r="R28" s="44">
        <v>463.71028201056117</v>
      </c>
      <c r="S28" s="44">
        <v>489.77860501755356</v>
      </c>
      <c r="T28" s="44">
        <v>493.05171519593898</v>
      </c>
      <c r="U28" s="44">
        <v>479.07343081556047</v>
      </c>
      <c r="V28" s="44">
        <v>446.08731744760797</v>
      </c>
      <c r="W28" s="44">
        <v>416.88866026451717</v>
      </c>
      <c r="X28" s="44">
        <v>386.48452452742185</v>
      </c>
    </row>
    <row r="29" spans="1:24" ht="30" customHeight="1" x14ac:dyDescent="0.2">
      <c r="A29" s="113"/>
      <c r="B29" s="113"/>
      <c r="C29" s="50" t="s">
        <v>123</v>
      </c>
      <c r="D29" s="50"/>
      <c r="E29" s="50"/>
      <c r="F29" s="50"/>
      <c r="G29" s="50"/>
      <c r="H29" s="50"/>
      <c r="I29" s="50"/>
      <c r="J29" s="44"/>
      <c r="K29" s="44"/>
      <c r="L29" s="44"/>
      <c r="M29" s="44">
        <v>0</v>
      </c>
      <c r="N29" s="44">
        <v>0</v>
      </c>
      <c r="O29" s="44">
        <v>0</v>
      </c>
      <c r="P29" s="44">
        <v>0</v>
      </c>
      <c r="Q29" s="44">
        <v>0</v>
      </c>
      <c r="R29" s="44">
        <v>0</v>
      </c>
      <c r="S29" s="44">
        <v>0</v>
      </c>
      <c r="T29" s="44">
        <v>0</v>
      </c>
      <c r="U29" s="44">
        <v>0</v>
      </c>
      <c r="V29" s="44">
        <v>0</v>
      </c>
      <c r="W29" s="44">
        <v>8.3129318155075609</v>
      </c>
      <c r="X29" s="44">
        <v>149.0624257522044</v>
      </c>
    </row>
    <row r="30" spans="1:24" ht="15" customHeight="1" x14ac:dyDescent="0.2">
      <c r="A30" s="113"/>
      <c r="B30" s="112"/>
      <c r="C30" s="50" t="s">
        <v>28</v>
      </c>
      <c r="D30" s="50"/>
      <c r="E30" s="50"/>
      <c r="F30" s="44">
        <f>SDA!F$23</f>
        <v>63.812387121702315</v>
      </c>
      <c r="G30" s="44">
        <f>SDA!G$23</f>
        <v>69.030399194837571</v>
      </c>
      <c r="H30" s="44">
        <f>SDA!H$23</f>
        <v>67.53493176789317</v>
      </c>
      <c r="I30" s="44">
        <f>SDA!I$23</f>
        <v>69.110716842916631</v>
      </c>
      <c r="J30" s="44">
        <v>68.065144670508829</v>
      </c>
      <c r="K30" s="44">
        <v>69.68586746447302</v>
      </c>
      <c r="L30" s="44">
        <v>64.563308846985649</v>
      </c>
      <c r="M30" s="44">
        <v>63.425431222687692</v>
      </c>
      <c r="N30" s="44">
        <v>61.104184719096928</v>
      </c>
      <c r="O30" s="44">
        <v>59.73666157217118</v>
      </c>
      <c r="P30" s="44">
        <v>59.856984767363301</v>
      </c>
      <c r="Q30" s="44">
        <v>60.503978507336214</v>
      </c>
      <c r="R30" s="44">
        <v>59.27069725084074</v>
      </c>
      <c r="S30" s="44">
        <v>60.348837636916905</v>
      </c>
      <c r="T30" s="44">
        <v>58.995418206419529</v>
      </c>
      <c r="U30" s="44">
        <v>58.451889066281609</v>
      </c>
      <c r="V30" s="44">
        <v>58.758180655832916</v>
      </c>
      <c r="W30" s="44">
        <v>57.249015046057714</v>
      </c>
      <c r="X30" s="44">
        <v>49.658306354939008</v>
      </c>
    </row>
    <row r="31" spans="1:24" ht="15" customHeight="1" x14ac:dyDescent="0.2">
      <c r="A31" s="113"/>
      <c r="B31" s="113"/>
      <c r="C31" s="115" t="s">
        <v>12</v>
      </c>
      <c r="D31" s="115"/>
      <c r="E31" s="115"/>
      <c r="F31" s="50"/>
      <c r="G31" s="50"/>
      <c r="H31" s="50"/>
      <c r="I31" s="50"/>
      <c r="J31" s="44">
        <v>54.107814006802833</v>
      </c>
      <c r="K31" s="44">
        <v>55.649243280622379</v>
      </c>
      <c r="L31" s="44">
        <v>50.696725862227467</v>
      </c>
      <c r="M31" s="44">
        <v>48.883101396310337</v>
      </c>
      <c r="N31" s="44">
        <v>50.576011687624401</v>
      </c>
      <c r="O31" s="44">
        <v>49.096371760515865</v>
      </c>
      <c r="P31" s="44">
        <v>48.717530856414577</v>
      </c>
      <c r="Q31" s="44">
        <v>43.957176173060354</v>
      </c>
      <c r="R31" s="44">
        <v>44.814605780599493</v>
      </c>
      <c r="S31" s="44">
        <v>45.485946558634765</v>
      </c>
      <c r="T31" s="44">
        <v>45.197348548484037</v>
      </c>
      <c r="U31" s="44">
        <v>44.715347894275951</v>
      </c>
      <c r="V31" s="44">
        <v>45.889670871029381</v>
      </c>
      <c r="W31" s="44">
        <v>44.037138550146786</v>
      </c>
      <c r="X31" s="44">
        <v>38.66769569707369</v>
      </c>
    </row>
    <row r="32" spans="1:24" ht="15" customHeight="1" x14ac:dyDescent="0.2">
      <c r="A32" s="113"/>
      <c r="B32" s="113"/>
      <c r="C32" s="115" t="s">
        <v>13</v>
      </c>
      <c r="D32" s="115"/>
      <c r="E32" s="115"/>
      <c r="F32" s="50"/>
      <c r="G32" s="50"/>
      <c r="H32" s="50"/>
      <c r="I32" s="50"/>
      <c r="J32" s="44">
        <v>13.957330663705985</v>
      </c>
      <c r="K32" s="44">
        <v>14.036624183850625</v>
      </c>
      <c r="L32" s="44">
        <v>13.8665829847582</v>
      </c>
      <c r="M32" s="44">
        <v>14.54232982637736</v>
      </c>
      <c r="N32" s="44">
        <v>10.528173031472532</v>
      </c>
      <c r="O32" s="44">
        <v>10.640289811655308</v>
      </c>
      <c r="P32" s="44">
        <v>11.139453910948722</v>
      </c>
      <c r="Q32" s="44">
        <v>16.54680233427586</v>
      </c>
      <c r="R32" s="44">
        <v>14.456091470241249</v>
      </c>
      <c r="S32" s="44">
        <v>14.862891078282141</v>
      </c>
      <c r="T32" s="44">
        <v>13.798069657935494</v>
      </c>
      <c r="U32" s="44">
        <v>13.736541172005662</v>
      </c>
      <c r="V32" s="44">
        <v>12.868509784803544</v>
      </c>
      <c r="W32" s="44">
        <v>13.211876495910904</v>
      </c>
      <c r="X32" s="44">
        <v>10.990610657865318</v>
      </c>
    </row>
    <row r="33" spans="1:24" ht="15" customHeight="1" x14ac:dyDescent="0.2">
      <c r="A33" s="112"/>
      <c r="B33" s="112"/>
      <c r="C33" s="117" t="s">
        <v>29</v>
      </c>
      <c r="D33" s="117"/>
      <c r="E33" s="44"/>
      <c r="F33" s="44">
        <f>SP!F$23</f>
        <v>1681.051051886559</v>
      </c>
      <c r="G33" s="44">
        <f>SP!G$23</f>
        <v>1773.9719998530206</v>
      </c>
      <c r="H33" s="44">
        <f>SP!H$23</f>
        <v>1879.1133409632978</v>
      </c>
      <c r="I33" s="44">
        <f>SP!I$23</f>
        <v>1950.1949841775538</v>
      </c>
      <c r="J33" s="44">
        <v>2001.6601170667325</v>
      </c>
      <c r="K33" s="44">
        <v>2172.7019296841172</v>
      </c>
      <c r="L33" s="44">
        <v>2306.7765035243019</v>
      </c>
      <c r="M33" s="44">
        <v>2417.8650363088905</v>
      </c>
      <c r="N33" s="44">
        <v>2537.4539077494433</v>
      </c>
      <c r="O33" s="44">
        <v>2675.4406727808314</v>
      </c>
      <c r="P33" s="44">
        <v>2793.5182040302307</v>
      </c>
      <c r="Q33" s="44">
        <v>2999.5155168681986</v>
      </c>
      <c r="R33" s="44">
        <v>3209.3328772080072</v>
      </c>
      <c r="S33" s="44">
        <v>3483.784516781137</v>
      </c>
      <c r="T33" s="44">
        <v>3631.0801811459596</v>
      </c>
      <c r="U33" s="44">
        <v>3855.30487892253</v>
      </c>
      <c r="V33" s="44">
        <v>4149.6134010425822</v>
      </c>
      <c r="W33" s="44">
        <v>4321.6187424067602</v>
      </c>
      <c r="X33" s="44">
        <v>4496.4703566609169</v>
      </c>
    </row>
    <row r="34" spans="1:24" ht="15" hidden="1" customHeight="1" x14ac:dyDescent="0.2">
      <c r="A34" s="112"/>
      <c r="B34" s="112"/>
      <c r="C34" s="118" t="s">
        <v>106</v>
      </c>
      <c r="D34" s="117"/>
      <c r="E34" s="44"/>
      <c r="F34" s="44"/>
      <c r="G34" s="44"/>
      <c r="H34" s="44"/>
      <c r="I34" s="44"/>
      <c r="J34" s="44"/>
      <c r="K34" s="44"/>
      <c r="L34" s="44"/>
      <c r="M34" s="44"/>
      <c r="N34" s="44"/>
      <c r="O34" s="44"/>
      <c r="P34" s="44"/>
      <c r="Q34" s="44"/>
      <c r="R34" s="44"/>
      <c r="S34" s="44"/>
      <c r="T34" s="44"/>
      <c r="U34" s="44"/>
      <c r="V34" s="44"/>
      <c r="W34" s="44"/>
      <c r="X34" s="44"/>
    </row>
    <row r="35" spans="1:24" ht="15" hidden="1" customHeight="1" x14ac:dyDescent="0.2">
      <c r="A35" s="112"/>
      <c r="B35" s="112"/>
      <c r="C35" s="118" t="s">
        <v>105</v>
      </c>
      <c r="D35" s="117"/>
      <c r="E35" s="44"/>
      <c r="F35" s="44"/>
      <c r="G35" s="44"/>
      <c r="H35" s="44"/>
      <c r="I35" s="44"/>
      <c r="J35" s="44"/>
      <c r="K35" s="44"/>
      <c r="L35" s="44"/>
      <c r="M35" s="44"/>
      <c r="N35" s="44"/>
      <c r="O35" s="44"/>
      <c r="P35" s="44"/>
      <c r="Q35" s="44"/>
      <c r="R35" s="44"/>
      <c r="S35" s="44"/>
      <c r="T35" s="44"/>
      <c r="U35" s="44"/>
      <c r="V35" s="44"/>
      <c r="W35" s="44"/>
      <c r="X35" s="44"/>
    </row>
    <row r="36" spans="1:24" ht="15" hidden="1" customHeight="1" x14ac:dyDescent="0.2">
      <c r="A36" s="112"/>
      <c r="B36" s="112"/>
      <c r="C36" s="118" t="s">
        <v>104</v>
      </c>
      <c r="D36" s="117"/>
      <c r="E36" s="44"/>
      <c r="F36" s="44"/>
      <c r="G36" s="44"/>
      <c r="H36" s="44"/>
      <c r="I36" s="44"/>
      <c r="J36" s="44"/>
      <c r="K36" s="44"/>
      <c r="L36" s="44"/>
      <c r="M36" s="44"/>
      <c r="N36" s="44"/>
      <c r="O36" s="44"/>
      <c r="P36" s="44"/>
      <c r="Q36" s="44"/>
      <c r="R36" s="44"/>
      <c r="S36" s="44"/>
      <c r="T36" s="44"/>
      <c r="U36" s="44"/>
      <c r="V36" s="44"/>
      <c r="W36" s="44"/>
      <c r="X36" s="44"/>
    </row>
    <row r="37" spans="1:24" ht="15" hidden="1" customHeight="1" x14ac:dyDescent="0.2">
      <c r="A37" s="112"/>
      <c r="B37" s="112"/>
      <c r="C37" s="118" t="s">
        <v>103</v>
      </c>
      <c r="D37" s="117"/>
      <c r="E37" s="44"/>
      <c r="F37" s="44"/>
      <c r="G37" s="44"/>
      <c r="H37" s="44"/>
      <c r="I37" s="44"/>
      <c r="J37" s="44"/>
      <c r="K37" s="44"/>
      <c r="L37" s="44"/>
      <c r="M37" s="44"/>
      <c r="N37" s="44"/>
      <c r="O37" s="44"/>
      <c r="P37" s="44"/>
      <c r="Q37" s="44"/>
      <c r="R37" s="44"/>
      <c r="S37" s="44"/>
      <c r="T37" s="44"/>
      <c r="U37" s="44"/>
      <c r="V37" s="44"/>
      <c r="W37" s="44"/>
      <c r="X37" s="44"/>
    </row>
    <row r="38" spans="1:24" ht="15" hidden="1" customHeight="1" x14ac:dyDescent="0.2">
      <c r="A38" s="112"/>
      <c r="B38" s="112"/>
      <c r="C38" s="118" t="s">
        <v>102</v>
      </c>
      <c r="D38" s="117"/>
      <c r="E38" s="44"/>
      <c r="F38" s="44"/>
      <c r="G38" s="44"/>
      <c r="H38" s="44"/>
      <c r="I38" s="44"/>
      <c r="J38" s="44"/>
      <c r="K38" s="44"/>
      <c r="L38" s="44"/>
      <c r="M38" s="44"/>
      <c r="N38" s="44"/>
      <c r="O38" s="44"/>
      <c r="P38" s="44"/>
      <c r="Q38" s="44"/>
      <c r="R38" s="44"/>
      <c r="S38" s="44"/>
      <c r="T38" s="44"/>
      <c r="U38" s="44"/>
      <c r="V38" s="44"/>
      <c r="W38" s="44"/>
      <c r="X38" s="44"/>
    </row>
    <row r="39" spans="1:24" ht="30" customHeight="1" x14ac:dyDescent="0.2">
      <c r="A39" s="112"/>
      <c r="B39" s="112"/>
      <c r="C39" s="117" t="s">
        <v>30</v>
      </c>
      <c r="D39" s="117"/>
      <c r="E39" s="117"/>
      <c r="F39" s="51"/>
      <c r="G39" s="51"/>
      <c r="H39" s="51"/>
      <c r="I39" s="51"/>
      <c r="J39" s="44"/>
      <c r="K39" s="44"/>
      <c r="L39" s="44"/>
      <c r="M39" s="44"/>
      <c r="N39" s="44">
        <v>61.372082472155618</v>
      </c>
      <c r="O39" s="44">
        <v>45.847388097725528</v>
      </c>
      <c r="P39" s="44">
        <v>57.96625239661698</v>
      </c>
      <c r="Q39" s="44">
        <v>71.290761237385894</v>
      </c>
      <c r="R39" s="44">
        <v>91.646706923515964</v>
      </c>
      <c r="S39" s="44">
        <v>91.346473049638647</v>
      </c>
      <c r="T39" s="44">
        <v>92.81845092395433</v>
      </c>
      <c r="U39" s="44">
        <v>92.594474767389286</v>
      </c>
      <c r="V39" s="44">
        <v>94.397875196309371</v>
      </c>
      <c r="W39" s="44">
        <v>93.555433625301177</v>
      </c>
      <c r="X39" s="44">
        <v>94.447508030343855</v>
      </c>
    </row>
    <row r="40" spans="1:24" ht="15" customHeight="1" x14ac:dyDescent="0.2">
      <c r="A40" s="112"/>
      <c r="B40" s="112"/>
      <c r="C40" s="117" t="s">
        <v>126</v>
      </c>
      <c r="D40" s="117"/>
      <c r="E40" s="117"/>
      <c r="F40" s="51"/>
      <c r="G40" s="51"/>
      <c r="H40" s="51"/>
      <c r="I40" s="51"/>
      <c r="J40" s="44"/>
      <c r="K40" s="44"/>
      <c r="L40" s="44"/>
      <c r="M40" s="44"/>
      <c r="N40" s="44"/>
      <c r="O40" s="44"/>
      <c r="P40" s="44"/>
      <c r="Q40" s="44"/>
      <c r="R40" s="44"/>
      <c r="S40" s="44"/>
      <c r="T40" s="44"/>
      <c r="U40" s="44"/>
      <c r="V40" s="44"/>
      <c r="W40" s="44">
        <v>6.8752064744063797E-3</v>
      </c>
      <c r="X40" s="44">
        <v>0.60005015300654962</v>
      </c>
    </row>
    <row r="41" spans="1:24" ht="15" customHeight="1" x14ac:dyDescent="0.2">
      <c r="A41" s="116"/>
      <c r="B41" s="116"/>
      <c r="C41" s="117" t="s">
        <v>31</v>
      </c>
      <c r="D41" s="117"/>
      <c r="E41" s="117"/>
      <c r="F41" s="50"/>
      <c r="G41" s="50"/>
      <c r="H41" s="50"/>
      <c r="I41" s="50"/>
      <c r="J41" s="44">
        <v>96.304672845824228</v>
      </c>
      <c r="K41" s="44">
        <v>92.773444796211251</v>
      </c>
      <c r="L41" s="44">
        <v>94.244261153674188</v>
      </c>
      <c r="M41" s="44">
        <v>106.01405367667009</v>
      </c>
      <c r="N41" s="44">
        <v>136.73840714366995</v>
      </c>
      <c r="O41" s="44">
        <v>170.74552224842296</v>
      </c>
      <c r="P41" s="44">
        <v>111.21081634396087</v>
      </c>
      <c r="Q41" s="44">
        <v>114.00809513293942</v>
      </c>
      <c r="R41" s="44">
        <v>148.67935493296343</v>
      </c>
      <c r="S41" s="44">
        <v>150.15875485763382</v>
      </c>
      <c r="T41" s="44">
        <v>151.08988255374015</v>
      </c>
      <c r="U41" s="44">
        <v>117.68510147424723</v>
      </c>
      <c r="V41" s="44">
        <v>116.8552450619742</v>
      </c>
      <c r="W41" s="44">
        <v>116.36309988310221</v>
      </c>
      <c r="X41" s="44">
        <v>115.00512960297856</v>
      </c>
    </row>
    <row r="42" spans="1:24" ht="30" customHeight="1" x14ac:dyDescent="0.25">
      <c r="A42" s="116"/>
      <c r="B42" s="116"/>
      <c r="C42" s="42" t="s">
        <v>101</v>
      </c>
      <c r="D42" s="42"/>
      <c r="E42" s="42"/>
      <c r="F42" s="119">
        <f>SUM(F3:F41)-SUM(F9:F11,F19:F23)</f>
        <v>4618.033554100015</v>
      </c>
      <c r="G42" s="119">
        <f>SUM(G3:G41)-SUM(G9:G11,G19:G23)</f>
        <v>4702.9360890839498</v>
      </c>
      <c r="H42" s="119">
        <f>SUM(H3:H41)-SUM(H9:H11,H19:H23)</f>
        <v>4813.1835964739557</v>
      </c>
      <c r="I42" s="119">
        <f>SUM(I3:I41)-SUM(I9:I11,I19:I23)</f>
        <v>4899.8790350904437</v>
      </c>
      <c r="J42" s="119">
        <f t="shared" ref="J42:Q42" si="0">SUM(J3:J41)-SUM(J9:J11,J19:J23,J31:J32)</f>
        <v>5204.5296873820207</v>
      </c>
      <c r="K42" s="119">
        <f t="shared" si="0"/>
        <v>5550.8108344746461</v>
      </c>
      <c r="L42" s="119">
        <f t="shared" si="0"/>
        <v>5792.0240409101434</v>
      </c>
      <c r="M42" s="119">
        <f t="shared" si="0"/>
        <v>5997.4744353101778</v>
      </c>
      <c r="N42" s="119">
        <f t="shared" si="0"/>
        <v>6332.7620032265968</v>
      </c>
      <c r="O42" s="119">
        <f t="shared" si="0"/>
        <v>6563.7705828742555</v>
      </c>
      <c r="P42" s="119">
        <f t="shared" si="0"/>
        <v>6724.8677855017204</v>
      </c>
      <c r="Q42" s="119">
        <f t="shared" si="0"/>
        <v>7105.5293075811023</v>
      </c>
      <c r="R42" s="119">
        <f t="shared" ref="R42:X42" si="1">SUM(R3:R41)-SUM(R9:R11,R19:R23,R31:R32,R15:R16)</f>
        <v>7528.4023228774213</v>
      </c>
      <c r="S42" s="119">
        <f t="shared" si="1"/>
        <v>8196.1125004520945</v>
      </c>
      <c r="T42" s="119">
        <f t="shared" si="1"/>
        <v>8428.4190870846141</v>
      </c>
      <c r="U42" s="119">
        <f t="shared" si="1"/>
        <v>8704.6786900393727</v>
      </c>
      <c r="V42" s="119">
        <f t="shared" si="1"/>
        <v>9064.5240604739956</v>
      </c>
      <c r="W42" s="119">
        <f t="shared" si="1"/>
        <v>8928.084239543954</v>
      </c>
      <c r="X42" s="119">
        <f t="shared" si="1"/>
        <v>9190.8172716449517</v>
      </c>
    </row>
    <row r="43" spans="1:24" ht="30" customHeight="1" thickBot="1" x14ac:dyDescent="0.25">
      <c r="A43" s="120"/>
      <c r="B43" s="120"/>
      <c r="C43" s="121" t="s">
        <v>100</v>
      </c>
      <c r="D43" s="121"/>
      <c r="E43" s="121"/>
      <c r="F43" s="122">
        <v>0.95561218286758176</v>
      </c>
      <c r="G43" s="122">
        <v>0.95422937801810592</v>
      </c>
      <c r="H43" s="122">
        <v>0.95406853375282796</v>
      </c>
      <c r="I43" s="122">
        <v>0.95044993811249245</v>
      </c>
      <c r="J43" s="122">
        <v>0.96069613855583968</v>
      </c>
      <c r="K43" s="122">
        <v>0.97159677113240894</v>
      </c>
      <c r="L43" s="122">
        <v>0.98220481010648597</v>
      </c>
      <c r="M43" s="122">
        <v>0.97935820551238328</v>
      </c>
      <c r="N43" s="122">
        <v>0.99378746609980761</v>
      </c>
      <c r="O43" s="122">
        <v>0.99336860909596669</v>
      </c>
      <c r="P43" s="122">
        <v>0.9928214544825601</v>
      </c>
      <c r="Q43" s="122">
        <v>0.99316975150247533</v>
      </c>
      <c r="R43" s="122">
        <v>0.98411840246718252</v>
      </c>
      <c r="S43" s="122">
        <v>0.99232783783635392</v>
      </c>
      <c r="T43" s="122">
        <v>0.99232674108982577</v>
      </c>
      <c r="U43" s="122">
        <v>0.99450740175570096</v>
      </c>
      <c r="V43" s="122">
        <v>0.99501625584630993</v>
      </c>
      <c r="W43" s="122">
        <v>0.99630543749232425</v>
      </c>
      <c r="X43" s="122">
        <v>0.99717993055949095</v>
      </c>
    </row>
    <row r="44" spans="1:24" ht="39.75" customHeight="1" thickTop="1" x14ac:dyDescent="0.2">
      <c r="A44" s="124" t="s">
        <v>190</v>
      </c>
      <c r="B44" s="124"/>
      <c r="C44" s="124"/>
      <c r="D44" s="124"/>
      <c r="E44" s="124"/>
      <c r="F44" s="125" t="s">
        <v>66</v>
      </c>
      <c r="G44" s="125" t="s">
        <v>67</v>
      </c>
      <c r="H44" s="125" t="s">
        <v>68</v>
      </c>
      <c r="I44" s="125" t="s">
        <v>69</v>
      </c>
      <c r="J44" s="125" t="s">
        <v>70</v>
      </c>
      <c r="K44" s="125" t="s">
        <v>53</v>
      </c>
      <c r="L44" s="125" t="s">
        <v>54</v>
      </c>
      <c r="M44" s="125" t="s">
        <v>55</v>
      </c>
      <c r="N44" s="125" t="s">
        <v>57</v>
      </c>
      <c r="O44" s="125" t="s">
        <v>58</v>
      </c>
      <c r="P44" s="125" t="s">
        <v>59</v>
      </c>
      <c r="Q44" s="125" t="s">
        <v>60</v>
      </c>
      <c r="R44" s="125" t="s">
        <v>61</v>
      </c>
      <c r="S44" s="125" t="s">
        <v>62</v>
      </c>
      <c r="T44" s="125" t="s">
        <v>63</v>
      </c>
      <c r="U44" s="125" t="s">
        <v>64</v>
      </c>
      <c r="V44" s="125" t="s">
        <v>65</v>
      </c>
      <c r="W44" s="125" t="s">
        <v>0</v>
      </c>
      <c r="X44" s="125" t="s">
        <v>56</v>
      </c>
    </row>
    <row r="45" spans="1:24" ht="15" x14ac:dyDescent="0.2">
      <c r="A45" s="112"/>
      <c r="B45" s="112"/>
      <c r="C45" s="51" t="s">
        <v>6</v>
      </c>
      <c r="D45" s="51"/>
      <c r="E45" s="51"/>
      <c r="F45" s="44">
        <v>265.72345469133273</v>
      </c>
      <c r="G45" s="44">
        <v>282.14208472821878</v>
      </c>
      <c r="H45" s="44">
        <v>297.64015238676336</v>
      </c>
      <c r="I45" s="44">
        <v>311.17487133089071</v>
      </c>
      <c r="J45" s="44">
        <v>313.55806068932833</v>
      </c>
      <c r="K45" s="44">
        <v>327.80683188708372</v>
      </c>
      <c r="L45" s="44">
        <v>339.92747163552309</v>
      </c>
      <c r="M45" s="44">
        <v>352.17330762019208</v>
      </c>
      <c r="N45" s="44">
        <v>361.99318757220061</v>
      </c>
      <c r="O45" s="44">
        <v>376.11889118791731</v>
      </c>
      <c r="P45" s="44">
        <v>388.28572583771921</v>
      </c>
      <c r="Q45" s="44">
        <v>403.12576567809981</v>
      </c>
      <c r="R45" s="44">
        <v>416.52588385132168</v>
      </c>
      <c r="S45" s="44">
        <v>430.14449873959813</v>
      </c>
      <c r="T45" s="44">
        <v>419.61366221609615</v>
      </c>
      <c r="U45" s="44">
        <v>416.07820787777285</v>
      </c>
      <c r="V45" s="44">
        <v>415.77928743490924</v>
      </c>
      <c r="W45" s="44">
        <v>394.13469090153944</v>
      </c>
      <c r="X45" s="44">
        <v>388.7396221015826</v>
      </c>
    </row>
    <row r="46" spans="1:24" ht="15" x14ac:dyDescent="0.2">
      <c r="A46" s="112"/>
      <c r="B46" s="112"/>
      <c r="C46" s="51" t="s">
        <v>115</v>
      </c>
      <c r="D46" s="51"/>
      <c r="E46" s="51"/>
      <c r="F46" s="44">
        <v>81.532253429267811</v>
      </c>
      <c r="G46" s="44">
        <v>75.522442517931893</v>
      </c>
      <c r="H46" s="44">
        <v>72.871704079143555</v>
      </c>
      <c r="I46" s="44">
        <v>74.8890348076837</v>
      </c>
      <c r="J46" s="44">
        <v>70.533207026756742</v>
      </c>
      <c r="K46" s="44">
        <v>77.38122501648067</v>
      </c>
      <c r="L46" s="44">
        <v>77.383774899351437</v>
      </c>
      <c r="M46" s="44">
        <v>70.051590867413111</v>
      </c>
      <c r="N46" s="44">
        <v>62.598024936019563</v>
      </c>
      <c r="O46" s="44">
        <v>57.698571922196336</v>
      </c>
      <c r="P46" s="44">
        <v>51.273467080402334</v>
      </c>
      <c r="Q46" s="44">
        <v>45.73403505877242</v>
      </c>
      <c r="R46" s="44">
        <v>40.790466468499858</v>
      </c>
      <c r="S46" s="44">
        <v>37.891805775107215</v>
      </c>
      <c r="T46" s="44">
        <v>34.476574754896596</v>
      </c>
      <c r="U46" s="44">
        <v>32.724594318580365</v>
      </c>
      <c r="V46" s="44">
        <v>31.883950212395952</v>
      </c>
      <c r="W46" s="44">
        <v>31.215956757587357</v>
      </c>
      <c r="X46" s="44">
        <v>29.976279559802339</v>
      </c>
    </row>
    <row r="47" spans="1:24" ht="15" x14ac:dyDescent="0.2">
      <c r="A47" s="113"/>
      <c r="B47" s="113"/>
      <c r="C47" s="50" t="s">
        <v>8</v>
      </c>
      <c r="D47" s="50"/>
      <c r="E47" s="50"/>
      <c r="F47" s="50" t="s">
        <v>162</v>
      </c>
      <c r="G47" s="50" t="s">
        <v>162</v>
      </c>
      <c r="H47" s="50" t="s">
        <v>162</v>
      </c>
      <c r="I47" s="50" t="s">
        <v>162</v>
      </c>
      <c r="J47" s="44" t="s">
        <v>162</v>
      </c>
      <c r="K47" s="44">
        <v>92.233069052008233</v>
      </c>
      <c r="L47" s="44">
        <v>94.854485585031156</v>
      </c>
      <c r="M47" s="44">
        <v>97.635733884350628</v>
      </c>
      <c r="N47" s="44">
        <v>97.264027361250058</v>
      </c>
      <c r="O47" s="44">
        <v>98.406389384119748</v>
      </c>
      <c r="P47" s="44">
        <v>96.736523588770183</v>
      </c>
      <c r="Q47" s="44">
        <v>100.18334552657279</v>
      </c>
      <c r="R47" s="44">
        <v>102.65842747133591</v>
      </c>
      <c r="S47" s="44">
        <v>108.03324449097956</v>
      </c>
      <c r="T47" s="44">
        <v>108.42936985005591</v>
      </c>
      <c r="U47" s="44">
        <v>115.96806323958022</v>
      </c>
      <c r="V47" s="44">
        <v>125.68884783680208</v>
      </c>
      <c r="W47" s="44">
        <v>132.67040973347667</v>
      </c>
      <c r="X47" s="44">
        <v>145.98960007962836</v>
      </c>
    </row>
    <row r="48" spans="1:24" ht="15" x14ac:dyDescent="0.2">
      <c r="A48" s="113"/>
      <c r="B48" s="113"/>
      <c r="C48" s="50" t="s">
        <v>122</v>
      </c>
      <c r="D48" s="50"/>
      <c r="E48" s="50"/>
      <c r="F48" s="50" t="s">
        <v>162</v>
      </c>
      <c r="G48" s="50" t="s">
        <v>162</v>
      </c>
      <c r="H48" s="50" t="s">
        <v>162</v>
      </c>
      <c r="I48" s="50" t="s">
        <v>162</v>
      </c>
      <c r="J48" s="44" t="s">
        <v>162</v>
      </c>
      <c r="K48" s="44" t="s">
        <v>162</v>
      </c>
      <c r="L48" s="44" t="s">
        <v>162</v>
      </c>
      <c r="M48" s="44" t="s">
        <v>162</v>
      </c>
      <c r="N48" s="44" t="s">
        <v>162</v>
      </c>
      <c r="O48" s="44" t="s">
        <v>162</v>
      </c>
      <c r="P48" s="44" t="s">
        <v>162</v>
      </c>
      <c r="Q48" s="44" t="s">
        <v>162</v>
      </c>
      <c r="R48" s="44" t="s">
        <v>162</v>
      </c>
      <c r="S48" s="44">
        <v>18.855825394466134</v>
      </c>
      <c r="T48" s="44">
        <v>29.88335166611667</v>
      </c>
      <c r="U48" s="44">
        <v>4.5670516996483395</v>
      </c>
      <c r="V48" s="44">
        <v>8.3612739566591614</v>
      </c>
      <c r="W48" s="44">
        <v>0.22846605863009756</v>
      </c>
      <c r="X48" s="44">
        <v>0.22292720000000002</v>
      </c>
    </row>
    <row r="49" spans="1:24" ht="15" x14ac:dyDescent="0.2">
      <c r="A49" s="112"/>
      <c r="B49" s="112"/>
      <c r="C49" s="51" t="s">
        <v>9</v>
      </c>
      <c r="D49" s="51"/>
      <c r="E49" s="51"/>
      <c r="F49" s="44">
        <v>129.98172822227787</v>
      </c>
      <c r="G49" s="44">
        <v>137.50676409454744</v>
      </c>
      <c r="H49" s="44">
        <v>148.67612007010146</v>
      </c>
      <c r="I49" s="44">
        <v>154.05767588414463</v>
      </c>
      <c r="J49" s="44">
        <v>165.65446417346718</v>
      </c>
      <c r="K49" s="44">
        <v>169.68377975123568</v>
      </c>
      <c r="L49" s="44">
        <v>175.04916919372337</v>
      </c>
      <c r="M49" s="44">
        <v>190.05453312327387</v>
      </c>
      <c r="N49" s="44">
        <v>203.71572913655049</v>
      </c>
      <c r="O49" s="44">
        <v>217.96051959645365</v>
      </c>
      <c r="P49" s="44">
        <v>220.97350632203069</v>
      </c>
      <c r="Q49" s="44">
        <v>220.69847172932336</v>
      </c>
      <c r="R49" s="44">
        <v>227.48453494696457</v>
      </c>
      <c r="S49" s="44">
        <v>247.37994958805862</v>
      </c>
      <c r="T49" s="44">
        <v>257.13877961403017</v>
      </c>
      <c r="U49" s="44">
        <v>261.32950222399819</v>
      </c>
      <c r="V49" s="44">
        <v>262.56659497692334</v>
      </c>
      <c r="W49" s="44" t="s">
        <v>162</v>
      </c>
      <c r="X49" s="44" t="s">
        <v>162</v>
      </c>
    </row>
    <row r="50" spans="1:24" ht="29.25" customHeight="1" x14ac:dyDescent="0.2">
      <c r="A50" s="112"/>
      <c r="B50" s="112"/>
      <c r="C50" s="51" t="s">
        <v>10</v>
      </c>
      <c r="D50" s="51"/>
      <c r="E50" s="51"/>
      <c r="F50" s="44">
        <v>557.44830139033627</v>
      </c>
      <c r="G50" s="44">
        <v>614.87244800007613</v>
      </c>
      <c r="H50" s="44">
        <v>649.65650154661796</v>
      </c>
      <c r="I50" s="44">
        <v>676.42635233666761</v>
      </c>
      <c r="J50" s="44">
        <v>698.73567219449831</v>
      </c>
      <c r="K50" s="44">
        <v>742.59503610578463</v>
      </c>
      <c r="L50" s="44">
        <v>784.87136269844609</v>
      </c>
      <c r="M50" s="44">
        <v>827.64682816318464</v>
      </c>
      <c r="N50" s="44">
        <v>854.00423972094279</v>
      </c>
      <c r="O50" s="44">
        <v>880.00215344374021</v>
      </c>
      <c r="P50" s="44">
        <v>902.35317556808138</v>
      </c>
      <c r="Q50" s="44">
        <v>933.81864141052665</v>
      </c>
      <c r="R50" s="44">
        <v>959.19532672771322</v>
      </c>
      <c r="S50" s="44">
        <v>1003.3181610731339</v>
      </c>
      <c r="T50" s="44">
        <v>999.46798811441488</v>
      </c>
      <c r="U50" s="44">
        <v>1023.3976167180587</v>
      </c>
      <c r="V50" s="44">
        <v>1064.1052983314612</v>
      </c>
      <c r="W50" s="44">
        <v>1063.2031089274583</v>
      </c>
      <c r="X50" s="44">
        <v>1035.0395556322894</v>
      </c>
    </row>
    <row r="51" spans="1:24" ht="15" x14ac:dyDescent="0.2">
      <c r="A51" s="112"/>
      <c r="B51" s="112"/>
      <c r="C51" s="114" t="s">
        <v>11</v>
      </c>
      <c r="D51" s="114"/>
      <c r="E51" s="114"/>
      <c r="F51" s="51" t="s">
        <v>162</v>
      </c>
      <c r="G51" s="51" t="s">
        <v>162</v>
      </c>
      <c r="H51" s="51" t="s">
        <v>162</v>
      </c>
      <c r="I51" s="51" t="s">
        <v>162</v>
      </c>
      <c r="J51" s="44" t="s">
        <v>162</v>
      </c>
      <c r="K51" s="44" t="s">
        <v>162</v>
      </c>
      <c r="L51" s="44">
        <v>63.200970280220147</v>
      </c>
      <c r="M51" s="44">
        <v>64.597250241241369</v>
      </c>
      <c r="N51" s="44">
        <v>65.970787678649657</v>
      </c>
      <c r="O51" s="44">
        <v>70.411589756102103</v>
      </c>
      <c r="P51" s="44">
        <v>71.851810937065665</v>
      </c>
      <c r="Q51" s="44">
        <v>74.005279633570197</v>
      </c>
      <c r="R51" s="44">
        <v>76.49857344879824</v>
      </c>
      <c r="S51" s="44">
        <v>79.38115485190707</v>
      </c>
      <c r="T51" s="44">
        <v>77.624888422387059</v>
      </c>
      <c r="U51" s="44">
        <v>80.966809724647305</v>
      </c>
      <c r="V51" s="44">
        <v>83.016691560859343</v>
      </c>
      <c r="W51" s="44">
        <v>84.031198382455742</v>
      </c>
      <c r="X51" s="44">
        <v>95.984899513098568</v>
      </c>
    </row>
    <row r="52" spans="1:24" ht="15" x14ac:dyDescent="0.2">
      <c r="A52" s="112"/>
      <c r="B52" s="112"/>
      <c r="C52" s="114" t="s">
        <v>12</v>
      </c>
      <c r="D52" s="114"/>
      <c r="E52" s="114"/>
      <c r="F52" s="51" t="s">
        <v>162</v>
      </c>
      <c r="G52" s="51" t="s">
        <v>162</v>
      </c>
      <c r="H52" s="51" t="s">
        <v>162</v>
      </c>
      <c r="I52" s="51" t="s">
        <v>162</v>
      </c>
      <c r="J52" s="44" t="s">
        <v>162</v>
      </c>
      <c r="K52" s="44" t="s">
        <v>162</v>
      </c>
      <c r="L52" s="44">
        <v>438.5009646005646</v>
      </c>
      <c r="M52" s="44">
        <v>457.54788379109061</v>
      </c>
      <c r="N52" s="44">
        <v>464.91447097461531</v>
      </c>
      <c r="O52" s="44">
        <v>468.86394600506537</v>
      </c>
      <c r="P52" s="44">
        <v>470.58399423353126</v>
      </c>
      <c r="Q52" s="44">
        <v>477.43597923268828</v>
      </c>
      <c r="R52" s="44">
        <v>483.24893087973061</v>
      </c>
      <c r="S52" s="44">
        <v>497.9599352187164</v>
      </c>
      <c r="T52" s="44">
        <v>488.16410094424918</v>
      </c>
      <c r="U52" s="44">
        <v>503.77842414280354</v>
      </c>
      <c r="V52" s="44">
        <v>524.52365690999773</v>
      </c>
      <c r="W52" s="44">
        <v>518.20295903086435</v>
      </c>
      <c r="X52" s="44">
        <v>464.0107459093087</v>
      </c>
    </row>
    <row r="53" spans="1:24" ht="15" x14ac:dyDescent="0.2">
      <c r="A53" s="112"/>
      <c r="B53" s="112"/>
      <c r="C53" s="114" t="s">
        <v>13</v>
      </c>
      <c r="D53" s="114"/>
      <c r="E53" s="114"/>
      <c r="F53" s="51" t="s">
        <v>162</v>
      </c>
      <c r="G53" s="51" t="s">
        <v>162</v>
      </c>
      <c r="H53" s="51" t="s">
        <v>162</v>
      </c>
      <c r="I53" s="51" t="s">
        <v>162</v>
      </c>
      <c r="J53" s="44" t="s">
        <v>162</v>
      </c>
      <c r="K53" s="44" t="s">
        <v>162</v>
      </c>
      <c r="L53" s="44">
        <v>283.16942781766119</v>
      </c>
      <c r="M53" s="44">
        <v>305.5016941308528</v>
      </c>
      <c r="N53" s="44">
        <v>323.11898106767774</v>
      </c>
      <c r="O53" s="44">
        <v>340.72661768257274</v>
      </c>
      <c r="P53" s="44">
        <v>359.91737039748438</v>
      </c>
      <c r="Q53" s="44">
        <v>382.37738254426813</v>
      </c>
      <c r="R53" s="44">
        <v>399.44782239918453</v>
      </c>
      <c r="S53" s="44">
        <v>425.9770710025104</v>
      </c>
      <c r="T53" s="44">
        <v>433.67899874777879</v>
      </c>
      <c r="U53" s="44">
        <v>438.65238285060758</v>
      </c>
      <c r="V53" s="44">
        <v>456.56494986060403</v>
      </c>
      <c r="W53" s="44">
        <v>460.96895151413787</v>
      </c>
      <c r="X53" s="44">
        <v>475.04391020988186</v>
      </c>
    </row>
    <row r="54" spans="1:24" ht="15" x14ac:dyDescent="0.2">
      <c r="A54" s="112"/>
      <c r="B54" s="112"/>
      <c r="C54" s="51" t="s">
        <v>14</v>
      </c>
      <c r="D54" s="114"/>
      <c r="E54" s="114"/>
      <c r="F54" s="51" t="s">
        <v>162</v>
      </c>
      <c r="G54" s="51" t="s">
        <v>162</v>
      </c>
      <c r="H54" s="51" t="s">
        <v>162</v>
      </c>
      <c r="I54" s="51" t="s">
        <v>162</v>
      </c>
      <c r="J54" s="44" t="s">
        <v>162</v>
      </c>
      <c r="K54" s="44" t="s">
        <v>162</v>
      </c>
      <c r="L54" s="44">
        <v>0.75615034002804915</v>
      </c>
      <c r="M54" s="44">
        <v>0.87711704983078564</v>
      </c>
      <c r="N54" s="44">
        <v>0.8974327303810038</v>
      </c>
      <c r="O54" s="44">
        <v>1.1112519596453685</v>
      </c>
      <c r="P54" s="44">
        <v>1.083497725973902</v>
      </c>
      <c r="Q54" s="44">
        <v>1.1786810989010992</v>
      </c>
      <c r="R54" s="44">
        <v>1.1936155382532163</v>
      </c>
      <c r="S54" s="44">
        <v>1.3098348274686233</v>
      </c>
      <c r="T54" s="44">
        <v>1.1521547946525097</v>
      </c>
      <c r="U54" s="44">
        <v>1.2802983837895245</v>
      </c>
      <c r="V54" s="44">
        <v>2.6697742616470399</v>
      </c>
      <c r="W54" s="44">
        <v>7.9101025693022118</v>
      </c>
      <c r="X54" s="44">
        <v>8.3046714700000006</v>
      </c>
    </row>
    <row r="55" spans="1:24" ht="30.75" customHeight="1" x14ac:dyDescent="0.2">
      <c r="A55" s="112"/>
      <c r="B55" s="112"/>
      <c r="C55" s="51" t="s">
        <v>114</v>
      </c>
      <c r="D55" s="51"/>
      <c r="E55" s="51"/>
      <c r="F55" s="51" t="s">
        <v>162</v>
      </c>
      <c r="G55" s="51" t="s">
        <v>162</v>
      </c>
      <c r="H55" s="51" t="s">
        <v>162</v>
      </c>
      <c r="I55" s="51" t="s">
        <v>162</v>
      </c>
      <c r="J55" s="44" t="s">
        <v>162</v>
      </c>
      <c r="K55" s="44" t="s">
        <v>162</v>
      </c>
      <c r="L55" s="44" t="s">
        <v>162</v>
      </c>
      <c r="M55" s="44" t="s">
        <v>162</v>
      </c>
      <c r="N55" s="44" t="s">
        <v>162</v>
      </c>
      <c r="O55" s="44" t="s">
        <v>162</v>
      </c>
      <c r="P55" s="44" t="s">
        <v>162</v>
      </c>
      <c r="Q55" s="44" t="s">
        <v>162</v>
      </c>
      <c r="R55" s="44">
        <v>10.136136208210813</v>
      </c>
      <c r="S55" s="44">
        <v>94.213021623290487</v>
      </c>
      <c r="T55" s="44">
        <v>158.08623278290978</v>
      </c>
      <c r="U55" s="44">
        <v>231.02004156367218</v>
      </c>
      <c r="V55" s="44">
        <v>434.09780446784714</v>
      </c>
      <c r="W55" s="44">
        <v>662.02941175413321</v>
      </c>
      <c r="X55" s="44">
        <v>812.36641792552678</v>
      </c>
    </row>
    <row r="56" spans="1:24" ht="15" x14ac:dyDescent="0.2">
      <c r="A56" s="112"/>
      <c r="B56" s="112"/>
      <c r="C56" s="112" t="s">
        <v>16</v>
      </c>
      <c r="D56" s="112"/>
      <c r="E56" s="112"/>
      <c r="F56" s="44">
        <v>753.43073069727006</v>
      </c>
      <c r="G56" s="44">
        <v>732.86538409541583</v>
      </c>
      <c r="H56" s="44">
        <v>719.69577943690877</v>
      </c>
      <c r="I56" s="44">
        <v>722.87041900276381</v>
      </c>
      <c r="J56" s="44">
        <v>717.63696625496254</v>
      </c>
      <c r="K56" s="44">
        <v>727.28101093096529</v>
      </c>
      <c r="L56" s="44">
        <v>766.14128215712753</v>
      </c>
      <c r="M56" s="44">
        <v>714.25574748771419</v>
      </c>
      <c r="N56" s="44">
        <v>709.76735657989025</v>
      </c>
      <c r="O56" s="44">
        <v>720.18475181901545</v>
      </c>
      <c r="P56" s="44">
        <v>737.99834203257444</v>
      </c>
      <c r="Q56" s="44">
        <v>766.64579359167135</v>
      </c>
      <c r="R56" s="44">
        <v>811.68482578424744</v>
      </c>
      <c r="S56" s="44">
        <v>926.39229976570482</v>
      </c>
      <c r="T56" s="44">
        <v>965.22006457448072</v>
      </c>
      <c r="U56" s="44">
        <v>1015.1345286490921</v>
      </c>
      <c r="V56" s="44">
        <v>1036.2737911604613</v>
      </c>
      <c r="W56" s="44">
        <v>1028.0575149960455</v>
      </c>
      <c r="X56" s="44">
        <v>1021.2328351900001</v>
      </c>
    </row>
    <row r="57" spans="1:24" ht="15" x14ac:dyDescent="0.2">
      <c r="A57" s="112"/>
      <c r="B57" s="112"/>
      <c r="C57" s="114" t="s">
        <v>113</v>
      </c>
      <c r="D57" s="112"/>
      <c r="E57" s="112"/>
      <c r="F57" s="44" t="s">
        <v>162</v>
      </c>
      <c r="G57" s="44" t="s">
        <v>162</v>
      </c>
      <c r="H57" s="44" t="s">
        <v>162</v>
      </c>
      <c r="I57" s="44" t="s">
        <v>162</v>
      </c>
      <c r="J57" s="44" t="s">
        <v>162</v>
      </c>
      <c r="K57" s="44" t="s">
        <v>162</v>
      </c>
      <c r="L57" s="44" t="s">
        <v>162</v>
      </c>
      <c r="M57" s="44" t="s">
        <v>162</v>
      </c>
      <c r="N57" s="44" t="s">
        <v>162</v>
      </c>
      <c r="O57" s="44" t="s">
        <v>162</v>
      </c>
      <c r="P57" s="44" t="s">
        <v>162</v>
      </c>
      <c r="Q57" s="44" t="s">
        <v>162</v>
      </c>
      <c r="R57" s="44">
        <v>540.67691655382532</v>
      </c>
      <c r="S57" s="44">
        <v>645.34883275951199</v>
      </c>
      <c r="T57" s="44">
        <v>678.64473242210488</v>
      </c>
      <c r="U57" s="44">
        <v>719.85862044816452</v>
      </c>
      <c r="V57" s="44">
        <v>742.06998770619043</v>
      </c>
      <c r="W57" s="44">
        <v>732.39159416381074</v>
      </c>
      <c r="X57" s="44">
        <v>729.40028197000004</v>
      </c>
    </row>
    <row r="58" spans="1:24" ht="15" x14ac:dyDescent="0.2">
      <c r="A58" s="112"/>
      <c r="B58" s="112"/>
      <c r="C58" s="114" t="s">
        <v>112</v>
      </c>
      <c r="D58" s="112"/>
      <c r="E58" s="112"/>
      <c r="F58" s="44" t="s">
        <v>162</v>
      </c>
      <c r="G58" s="44" t="s">
        <v>162</v>
      </c>
      <c r="H58" s="44" t="s">
        <v>162</v>
      </c>
      <c r="I58" s="44" t="s">
        <v>162</v>
      </c>
      <c r="J58" s="44" t="s">
        <v>162</v>
      </c>
      <c r="K58" s="44" t="s">
        <v>162</v>
      </c>
      <c r="L58" s="44" t="s">
        <v>162</v>
      </c>
      <c r="M58" s="44" t="s">
        <v>162</v>
      </c>
      <c r="N58" s="44" t="s">
        <v>162</v>
      </c>
      <c r="O58" s="44" t="s">
        <v>162</v>
      </c>
      <c r="P58" s="44" t="s">
        <v>162</v>
      </c>
      <c r="Q58" s="44" t="s">
        <v>162</v>
      </c>
      <c r="R58" s="44">
        <v>271.00791037011959</v>
      </c>
      <c r="S58" s="44">
        <v>281.04346811716954</v>
      </c>
      <c r="T58" s="44">
        <v>286.57533107131769</v>
      </c>
      <c r="U58" s="44">
        <v>295.27590820092746</v>
      </c>
      <c r="V58" s="44">
        <v>294.20380345427077</v>
      </c>
      <c r="W58" s="44">
        <v>295.66592083223492</v>
      </c>
      <c r="X58" s="44">
        <v>291.83255322000002</v>
      </c>
    </row>
    <row r="59" spans="1:24" ht="15" x14ac:dyDescent="0.2">
      <c r="A59" s="112"/>
      <c r="B59" s="112"/>
      <c r="C59" s="112" t="s">
        <v>17</v>
      </c>
      <c r="D59" s="112"/>
      <c r="E59" s="112"/>
      <c r="F59" s="44">
        <v>1122.1622418237469</v>
      </c>
      <c r="G59" s="44">
        <v>1051.4369561346318</v>
      </c>
      <c r="H59" s="44">
        <v>999.70215275800672</v>
      </c>
      <c r="I59" s="44">
        <v>922.00916513931247</v>
      </c>
      <c r="J59" s="44">
        <v>896.19838679285556</v>
      </c>
      <c r="K59" s="44">
        <v>871.96147067673269</v>
      </c>
      <c r="L59" s="44">
        <v>839.05374379144109</v>
      </c>
      <c r="M59" s="44">
        <v>805.83675873890547</v>
      </c>
      <c r="N59" s="44">
        <v>760.41423397446545</v>
      </c>
      <c r="O59" s="44">
        <v>733.28941281052118</v>
      </c>
      <c r="P59" s="44">
        <v>694.40049586251644</v>
      </c>
      <c r="Q59" s="44">
        <v>672.52971190799951</v>
      </c>
      <c r="R59" s="44">
        <v>629.21151035778439</v>
      </c>
      <c r="S59" s="44">
        <v>569.82318145972204</v>
      </c>
      <c r="T59" s="44">
        <v>501.38833049281709</v>
      </c>
      <c r="U59" s="44">
        <v>437.36666714479844</v>
      </c>
      <c r="V59" s="44">
        <v>285.34551957287289</v>
      </c>
      <c r="W59" s="44">
        <v>111.38721332411848</v>
      </c>
      <c r="X59" s="44">
        <v>25.28610856541696</v>
      </c>
    </row>
    <row r="60" spans="1:24" ht="29.25" customHeight="1" x14ac:dyDescent="0.2">
      <c r="A60" s="113"/>
      <c r="B60" s="112"/>
      <c r="C60" s="50" t="s">
        <v>18</v>
      </c>
      <c r="D60" s="50"/>
      <c r="E60" s="50"/>
      <c r="F60" s="44">
        <v>1202.1603837424893</v>
      </c>
      <c r="G60" s="44">
        <v>993.45891856035837</v>
      </c>
      <c r="H60" s="44">
        <v>968.15109994929264</v>
      </c>
      <c r="I60" s="44">
        <v>1005.085707840978</v>
      </c>
      <c r="J60" s="44">
        <v>1069.6676978919106</v>
      </c>
      <c r="K60" s="44">
        <v>1127.8521788663006</v>
      </c>
      <c r="L60" s="44">
        <v>1107.836098636659</v>
      </c>
      <c r="M60" s="44">
        <v>984.55656181361428</v>
      </c>
      <c r="N60" s="44">
        <v>750.24016768116337</v>
      </c>
      <c r="O60" s="44">
        <v>664.0976347638898</v>
      </c>
      <c r="P60" s="44">
        <v>624.96994836702879</v>
      </c>
      <c r="Q60" s="44">
        <v>614.71715210062894</v>
      </c>
      <c r="R60" s="44">
        <v>575.44199499530669</v>
      </c>
      <c r="S60" s="44">
        <v>541.00786515130631</v>
      </c>
      <c r="T60" s="44">
        <v>494.57932748103394</v>
      </c>
      <c r="U60" s="44">
        <v>435.56038206156711</v>
      </c>
      <c r="V60" s="44">
        <v>324.41818024474532</v>
      </c>
      <c r="W60" s="44">
        <v>222.70721093127861</v>
      </c>
      <c r="X60" s="44">
        <v>175.07684425927945</v>
      </c>
    </row>
    <row r="61" spans="1:24" ht="15" x14ac:dyDescent="0.2">
      <c r="A61" s="113"/>
      <c r="B61" s="113"/>
      <c r="C61" s="115" t="s">
        <v>52</v>
      </c>
      <c r="D61" s="115"/>
      <c r="E61" s="115"/>
      <c r="F61" s="44">
        <v>316.95756736627794</v>
      </c>
      <c r="G61" s="44">
        <v>308.60539907022252</v>
      </c>
      <c r="H61" s="44">
        <v>286.63861129271362</v>
      </c>
      <c r="I61" s="44">
        <v>300.51282752247715</v>
      </c>
      <c r="J61" s="44">
        <v>307.65925951729855</v>
      </c>
      <c r="K61" s="44">
        <v>330.10008999207002</v>
      </c>
      <c r="L61" s="44">
        <v>322.28189425668427</v>
      </c>
      <c r="M61" s="44">
        <v>176.0636220593974</v>
      </c>
      <c r="N61" s="44" t="s">
        <v>162</v>
      </c>
      <c r="O61" s="44" t="s">
        <v>162</v>
      </c>
      <c r="P61" s="44" t="s">
        <v>162</v>
      </c>
      <c r="Q61" s="44" t="s">
        <v>162</v>
      </c>
      <c r="R61" s="44" t="s">
        <v>162</v>
      </c>
      <c r="S61" s="44" t="s">
        <v>162</v>
      </c>
      <c r="T61" s="44" t="s">
        <v>162</v>
      </c>
      <c r="U61" s="44" t="s">
        <v>162</v>
      </c>
      <c r="V61" s="44" t="s">
        <v>162</v>
      </c>
      <c r="W61" s="44" t="s">
        <v>162</v>
      </c>
      <c r="X61" s="44" t="s">
        <v>162</v>
      </c>
    </row>
    <row r="62" spans="1:24" ht="15" x14ac:dyDescent="0.2">
      <c r="A62" s="113"/>
      <c r="B62" s="113"/>
      <c r="C62" s="115" t="s">
        <v>111</v>
      </c>
      <c r="D62" s="115"/>
      <c r="E62" s="115"/>
      <c r="F62" s="50" t="s">
        <v>162</v>
      </c>
      <c r="G62" s="50" t="s">
        <v>162</v>
      </c>
      <c r="H62" s="50" t="s">
        <v>162</v>
      </c>
      <c r="I62" s="50" t="s">
        <v>162</v>
      </c>
      <c r="J62" s="44">
        <v>383.09763855493571</v>
      </c>
      <c r="K62" s="44">
        <v>406.87241164459147</v>
      </c>
      <c r="L62" s="44">
        <v>401.15196391971739</v>
      </c>
      <c r="M62" s="44">
        <v>416.23592763834728</v>
      </c>
      <c r="N62" s="44">
        <v>399.66144655745393</v>
      </c>
      <c r="O62" s="44">
        <v>360.86699409534179</v>
      </c>
      <c r="P62" s="44">
        <v>352.38253031410522</v>
      </c>
      <c r="Q62" s="44">
        <v>373.41273181773778</v>
      </c>
      <c r="R62" s="44">
        <v>362.39659319397077</v>
      </c>
      <c r="S62" s="44">
        <v>342.2411891994588</v>
      </c>
      <c r="T62" s="44">
        <v>308.06306527250626</v>
      </c>
      <c r="U62" s="44">
        <v>266.00369604050155</v>
      </c>
      <c r="V62" s="44">
        <v>161.75282787901344</v>
      </c>
      <c r="W62" s="44">
        <v>73.058893826127175</v>
      </c>
      <c r="X62" s="44">
        <v>28.992966074089306</v>
      </c>
    </row>
    <row r="63" spans="1:24" ht="15" x14ac:dyDescent="0.2">
      <c r="A63" s="113"/>
      <c r="B63" s="113"/>
      <c r="C63" s="115" t="s">
        <v>110</v>
      </c>
      <c r="D63" s="115"/>
      <c r="E63" s="115"/>
      <c r="F63" s="50" t="s">
        <v>162</v>
      </c>
      <c r="G63" s="50" t="s">
        <v>162</v>
      </c>
      <c r="H63" s="50" t="s">
        <v>162</v>
      </c>
      <c r="I63" s="50" t="s">
        <v>162</v>
      </c>
      <c r="J63" s="44">
        <v>338.36119974947218</v>
      </c>
      <c r="K63" s="44">
        <v>344.75487562839032</v>
      </c>
      <c r="L63" s="44">
        <v>338.99170733930089</v>
      </c>
      <c r="M63" s="44">
        <v>345.04874546145805</v>
      </c>
      <c r="N63" s="44">
        <v>305.16319670670759</v>
      </c>
      <c r="O63" s="44">
        <v>255.25659391730349</v>
      </c>
      <c r="P63" s="44">
        <v>225.23123715019725</v>
      </c>
      <c r="Q63" s="44">
        <v>201.01666181977524</v>
      </c>
      <c r="R63" s="44">
        <v>177.56474407532707</v>
      </c>
      <c r="S63" s="44">
        <v>162.63443565654984</v>
      </c>
      <c r="T63" s="44">
        <v>144.39764167526405</v>
      </c>
      <c r="U63" s="44">
        <v>126.5668225159018</v>
      </c>
      <c r="V63" s="44">
        <v>116.17167611348432</v>
      </c>
      <c r="W63" s="44">
        <v>102.35172646910307</v>
      </c>
      <c r="X63" s="44">
        <v>99.457152323369584</v>
      </c>
    </row>
    <row r="64" spans="1:24" ht="15" x14ac:dyDescent="0.2">
      <c r="A64" s="113"/>
      <c r="B64" s="113"/>
      <c r="C64" s="115" t="s">
        <v>109</v>
      </c>
      <c r="D64" s="115"/>
      <c r="E64" s="115"/>
      <c r="F64" s="50" t="s">
        <v>162</v>
      </c>
      <c r="G64" s="50" t="s">
        <v>162</v>
      </c>
      <c r="H64" s="50" t="s">
        <v>162</v>
      </c>
      <c r="I64" s="50" t="s">
        <v>162</v>
      </c>
      <c r="J64" s="44">
        <v>20.165228144995663</v>
      </c>
      <c r="K64" s="44">
        <v>25.380109862238495</v>
      </c>
      <c r="L64" s="44">
        <v>26.656314484251983</v>
      </c>
      <c r="M64" s="44">
        <v>28.451283286789554</v>
      </c>
      <c r="N64" s="44">
        <v>27.179006397149447</v>
      </c>
      <c r="O64" s="44">
        <v>25.142103611788663</v>
      </c>
      <c r="P64" s="44">
        <v>23.83004630859611</v>
      </c>
      <c r="Q64" s="44">
        <v>22.567315979917865</v>
      </c>
      <c r="R64" s="44">
        <v>21.327279575723843</v>
      </c>
      <c r="S64" s="44">
        <v>22.774959918424592</v>
      </c>
      <c r="T64" s="44">
        <v>28.186454540387299</v>
      </c>
      <c r="U64" s="44">
        <v>30.307826899349838</v>
      </c>
      <c r="V64" s="44">
        <v>35.303593801641775</v>
      </c>
      <c r="W64" s="44">
        <v>37.310914342481581</v>
      </c>
      <c r="X64" s="44">
        <v>37.489877536343357</v>
      </c>
    </row>
    <row r="65" spans="1:24" ht="15" x14ac:dyDescent="0.2">
      <c r="A65" s="113"/>
      <c r="B65" s="113"/>
      <c r="C65" s="115" t="s">
        <v>108</v>
      </c>
      <c r="D65" s="115"/>
      <c r="E65" s="115"/>
      <c r="F65" s="50" t="s">
        <v>162</v>
      </c>
      <c r="G65" s="50" t="s">
        <v>162</v>
      </c>
      <c r="H65" s="50" t="s">
        <v>162</v>
      </c>
      <c r="I65" s="50" t="s">
        <v>162</v>
      </c>
      <c r="J65" s="44">
        <v>20.384371925208345</v>
      </c>
      <c r="K65" s="44">
        <v>20.744691739010214</v>
      </c>
      <c r="L65" s="44">
        <v>18.754218636704355</v>
      </c>
      <c r="M65" s="44">
        <v>18.756983367621977</v>
      </c>
      <c r="N65" s="44">
        <v>18.236518019852365</v>
      </c>
      <c r="O65" s="44">
        <v>22.831943139455884</v>
      </c>
      <c r="P65" s="44">
        <v>23.526134594130323</v>
      </c>
      <c r="Q65" s="44">
        <v>17.720442483198195</v>
      </c>
      <c r="R65" s="44">
        <v>14.153378150285047</v>
      </c>
      <c r="S65" s="44">
        <v>13.357280376873209</v>
      </c>
      <c r="T65" s="44">
        <v>13.9321659928762</v>
      </c>
      <c r="U65" s="44">
        <v>12.682036605813932</v>
      </c>
      <c r="V65" s="44">
        <v>11.190082450605745</v>
      </c>
      <c r="W65" s="44">
        <v>9.9856762935667671</v>
      </c>
      <c r="X65" s="44">
        <v>9.1368483254772315</v>
      </c>
    </row>
    <row r="66" spans="1:24" ht="32.25" customHeight="1" x14ac:dyDescent="0.2">
      <c r="A66" s="113"/>
      <c r="B66" s="113"/>
      <c r="C66" s="116" t="s">
        <v>23</v>
      </c>
      <c r="D66" s="116"/>
      <c r="E66" s="116"/>
      <c r="F66" s="50" t="s">
        <v>162</v>
      </c>
      <c r="G66" s="50" t="s">
        <v>162</v>
      </c>
      <c r="H66" s="50" t="s">
        <v>162</v>
      </c>
      <c r="I66" s="50" t="s">
        <v>162</v>
      </c>
      <c r="J66" s="44">
        <v>81.101821157249759</v>
      </c>
      <c r="K66" s="44">
        <v>84.45352375056936</v>
      </c>
      <c r="L66" s="44">
        <v>80.495299476407922</v>
      </c>
      <c r="M66" s="44">
        <v>78.147159932925163</v>
      </c>
      <c r="N66" s="44">
        <v>68.238108140718609</v>
      </c>
      <c r="O66" s="44">
        <v>66.228748252498107</v>
      </c>
      <c r="P66" s="44">
        <v>64.238729107161191</v>
      </c>
      <c r="Q66" s="44">
        <v>62.626525730942781</v>
      </c>
      <c r="R66" s="44">
        <v>62.125915799314164</v>
      </c>
      <c r="S66" s="44">
        <v>62.534687865901958</v>
      </c>
      <c r="T66" s="44">
        <v>64.759404375345369</v>
      </c>
      <c r="U66" s="44">
        <v>63.394078951999767</v>
      </c>
      <c r="V66" s="44">
        <v>63.540694040729292</v>
      </c>
      <c r="W66" s="44">
        <v>62.098602491761703</v>
      </c>
      <c r="X66" s="44">
        <v>61.276954443475255</v>
      </c>
    </row>
    <row r="67" spans="1:24" ht="15" x14ac:dyDescent="0.2">
      <c r="A67" s="113"/>
      <c r="B67" s="113"/>
      <c r="C67" s="50" t="s">
        <v>24</v>
      </c>
      <c r="D67" s="50"/>
      <c r="E67" s="50"/>
      <c r="F67" s="44">
        <v>160.37577581858508</v>
      </c>
      <c r="G67" s="44">
        <v>290.64833322601123</v>
      </c>
      <c r="H67" s="44">
        <v>265.83673889631797</v>
      </c>
      <c r="I67" s="44">
        <v>234.35192021995363</v>
      </c>
      <c r="J67" s="44">
        <v>214.25027242018925</v>
      </c>
      <c r="K67" s="44">
        <v>185.36189224287611</v>
      </c>
      <c r="L67" s="44">
        <v>175.09622249704569</v>
      </c>
      <c r="M67" s="44">
        <v>160.56746359668986</v>
      </c>
      <c r="N67" s="44">
        <v>133.51724455618228</v>
      </c>
      <c r="O67" s="44">
        <v>137.42372989832222</v>
      </c>
      <c r="P67" s="44">
        <v>136.88810526449424</v>
      </c>
      <c r="Q67" s="44">
        <v>128.10194849067474</v>
      </c>
      <c r="R67" s="44">
        <v>169.40683915490473</v>
      </c>
      <c r="S67" s="44">
        <v>265.91310246194939</v>
      </c>
      <c r="T67" s="44">
        <v>242.22900337813866</v>
      </c>
      <c r="U67" s="44">
        <v>266.17405340516439</v>
      </c>
      <c r="V67" s="44">
        <v>283.24289448302227</v>
      </c>
      <c r="W67" s="44">
        <v>242.08054033920732</v>
      </c>
      <c r="X67" s="44">
        <v>184.92410872081561</v>
      </c>
    </row>
    <row r="68" spans="1:24" ht="15" x14ac:dyDescent="0.2">
      <c r="A68" s="113"/>
      <c r="B68" s="113"/>
      <c r="C68" s="50" t="s">
        <v>25</v>
      </c>
      <c r="D68" s="50"/>
      <c r="E68" s="50"/>
      <c r="F68" s="44">
        <v>2.29498189534065</v>
      </c>
      <c r="G68" s="44">
        <v>2.5547120322338723</v>
      </c>
      <c r="H68" s="44">
        <v>2.9274463347770454</v>
      </c>
      <c r="I68" s="44">
        <v>1.7055954572821588</v>
      </c>
      <c r="J68" s="44">
        <v>3.0405333448356506</v>
      </c>
      <c r="K68" s="44">
        <v>3.5334943688444183</v>
      </c>
      <c r="L68" s="44">
        <v>3.6466946117394046</v>
      </c>
      <c r="M68" s="44">
        <v>7.558043626146592</v>
      </c>
      <c r="N68" s="44">
        <v>8.8978104305398507</v>
      </c>
      <c r="O68" s="44">
        <v>7.4363979299337988</v>
      </c>
      <c r="P68" s="44">
        <v>8.2349633039213401</v>
      </c>
      <c r="Q68" s="44">
        <v>12.223619928745032</v>
      </c>
      <c r="R68" s="44">
        <v>14.377876822804319</v>
      </c>
      <c r="S68" s="44">
        <v>16.283658559924852</v>
      </c>
      <c r="T68" s="44">
        <v>15.82336280560261</v>
      </c>
      <c r="U68" s="44">
        <v>18.773565129435852</v>
      </c>
      <c r="V68" s="44">
        <v>17.369109032429048</v>
      </c>
      <c r="W68" s="44">
        <v>17.672067332425097</v>
      </c>
      <c r="X68" s="44">
        <v>16.927012749511441</v>
      </c>
    </row>
    <row r="69" spans="1:24" ht="15" x14ac:dyDescent="0.2">
      <c r="A69" s="113"/>
      <c r="B69" s="113"/>
      <c r="C69" s="50" t="s">
        <v>107</v>
      </c>
      <c r="D69" s="50"/>
      <c r="E69" s="50"/>
      <c r="F69" s="50" t="s">
        <v>162</v>
      </c>
      <c r="G69" s="50" t="s">
        <v>162</v>
      </c>
      <c r="H69" s="50" t="s">
        <v>162</v>
      </c>
      <c r="I69" s="50" t="s">
        <v>162</v>
      </c>
      <c r="J69" s="44" t="s">
        <v>162</v>
      </c>
      <c r="K69" s="44" t="s">
        <v>162</v>
      </c>
      <c r="L69" s="44" t="s">
        <v>162</v>
      </c>
      <c r="M69" s="44" t="s">
        <v>162</v>
      </c>
      <c r="N69" s="44">
        <v>30.003988437242462</v>
      </c>
      <c r="O69" s="44">
        <v>30.767562673613106</v>
      </c>
      <c r="P69" s="44">
        <v>31.649399782330747</v>
      </c>
      <c r="Q69" s="44">
        <v>32.020455318050367</v>
      </c>
      <c r="R69" s="44">
        <v>32.260471868651976</v>
      </c>
      <c r="S69" s="44">
        <v>32.699884266284037</v>
      </c>
      <c r="T69" s="44">
        <v>33.47972400930135</v>
      </c>
      <c r="U69" s="44">
        <v>33.307231810685124</v>
      </c>
      <c r="V69" s="44">
        <v>33.174646109147844</v>
      </c>
      <c r="W69" s="44">
        <v>32.909183542760275</v>
      </c>
      <c r="X69" s="44">
        <v>32.716922371444724</v>
      </c>
    </row>
    <row r="70" spans="1:24" ht="15" x14ac:dyDescent="0.2">
      <c r="A70" s="113"/>
      <c r="B70" s="113"/>
      <c r="C70" s="50" t="s">
        <v>27</v>
      </c>
      <c r="D70" s="50"/>
      <c r="E70" s="50"/>
      <c r="F70" s="50" t="s">
        <v>162</v>
      </c>
      <c r="G70" s="50" t="s">
        <v>162</v>
      </c>
      <c r="H70" s="50" t="s">
        <v>162</v>
      </c>
      <c r="I70" s="50" t="s">
        <v>162</v>
      </c>
      <c r="J70" s="44" t="s">
        <v>162</v>
      </c>
      <c r="K70" s="44" t="s">
        <v>162</v>
      </c>
      <c r="L70" s="44" t="s">
        <v>162</v>
      </c>
      <c r="M70" s="44">
        <v>176.70107399170283</v>
      </c>
      <c r="N70" s="44">
        <v>447.85092929460319</v>
      </c>
      <c r="O70" s="44">
        <v>470.44224061842795</v>
      </c>
      <c r="P70" s="44">
        <v>492.93179236766241</v>
      </c>
      <c r="Q70" s="44">
        <v>516.30107555644497</v>
      </c>
      <c r="R70" s="44">
        <v>528.48948863762894</v>
      </c>
      <c r="S70" s="44">
        <v>544.13260338983082</v>
      </c>
      <c r="T70" s="44">
        <v>533.01747069679891</v>
      </c>
      <c r="U70" s="44">
        <v>508.80047647579477</v>
      </c>
      <c r="V70" s="44">
        <v>466.24189273142377</v>
      </c>
      <c r="W70" s="44">
        <v>426.92347541942519</v>
      </c>
      <c r="X70" s="44">
        <v>390.34936977269609</v>
      </c>
    </row>
    <row r="71" spans="1:24" ht="27.75" customHeight="1" x14ac:dyDescent="0.2">
      <c r="A71" s="113"/>
      <c r="B71" s="113"/>
      <c r="C71" s="50" t="s">
        <v>123</v>
      </c>
      <c r="D71" s="50"/>
      <c r="E71" s="50"/>
      <c r="F71" s="50" t="s">
        <v>162</v>
      </c>
      <c r="G71" s="50" t="s">
        <v>162</v>
      </c>
      <c r="H71" s="50" t="s">
        <v>162</v>
      </c>
      <c r="I71" s="50" t="s">
        <v>162</v>
      </c>
      <c r="J71" s="44" t="s">
        <v>162</v>
      </c>
      <c r="K71" s="44" t="s">
        <v>162</v>
      </c>
      <c r="L71" s="44" t="s">
        <v>162</v>
      </c>
      <c r="M71" s="44" t="s">
        <v>162</v>
      </c>
      <c r="N71" s="44" t="s">
        <v>162</v>
      </c>
      <c r="O71" s="44" t="s">
        <v>162</v>
      </c>
      <c r="P71" s="44" t="s">
        <v>162</v>
      </c>
      <c r="Q71" s="44" t="s">
        <v>162</v>
      </c>
      <c r="R71" s="44" t="s">
        <v>162</v>
      </c>
      <c r="S71" s="44" t="s">
        <v>162</v>
      </c>
      <c r="T71" s="44" t="s">
        <v>162</v>
      </c>
      <c r="U71" s="44" t="s">
        <v>162</v>
      </c>
      <c r="V71" s="44" t="s">
        <v>162</v>
      </c>
      <c r="W71" s="44">
        <v>8.5130301681733371</v>
      </c>
      <c r="X71" s="44">
        <v>150.55305000972646</v>
      </c>
    </row>
    <row r="72" spans="1:24" ht="15" x14ac:dyDescent="0.2">
      <c r="A72" s="113"/>
      <c r="B72" s="112"/>
      <c r="C72" s="50" t="s">
        <v>28</v>
      </c>
      <c r="D72" s="50"/>
      <c r="E72" s="50"/>
      <c r="F72" s="44">
        <v>94.949116800364379</v>
      </c>
      <c r="G72" s="44">
        <v>100.91725387813328</v>
      </c>
      <c r="H72" s="44">
        <v>97.187793636116652</v>
      </c>
      <c r="I72" s="44">
        <v>98.428879253406564</v>
      </c>
      <c r="J72" s="44">
        <v>94.764275635771284</v>
      </c>
      <c r="K72" s="44">
        <v>95.571568816356717</v>
      </c>
      <c r="L72" s="44">
        <v>86.275756047015847</v>
      </c>
      <c r="M72" s="44">
        <v>83.063867863376487</v>
      </c>
      <c r="N72" s="44">
        <v>77.577497475001451</v>
      </c>
      <c r="O72" s="44">
        <v>73.780529731449576</v>
      </c>
      <c r="P72" s="44">
        <v>71.977753375365424</v>
      </c>
      <c r="Q72" s="44">
        <v>70.68712353083815</v>
      </c>
      <c r="R72" s="44">
        <v>67.550670529619893</v>
      </c>
      <c r="S72" s="44">
        <v>67.046150645451121</v>
      </c>
      <c r="T72" s="44">
        <v>63.777465174396823</v>
      </c>
      <c r="U72" s="44">
        <v>62.078894580326207</v>
      </c>
      <c r="V72" s="44">
        <v>61.412921396600829</v>
      </c>
      <c r="W72" s="44">
        <v>58.627040736234143</v>
      </c>
      <c r="X72" s="44">
        <v>50.154889418488395</v>
      </c>
    </row>
    <row r="73" spans="1:24" ht="15" x14ac:dyDescent="0.2">
      <c r="A73" s="113"/>
      <c r="B73" s="113"/>
      <c r="C73" s="115" t="s">
        <v>12</v>
      </c>
      <c r="D73" s="115"/>
      <c r="E73" s="115"/>
      <c r="F73" s="50" t="s">
        <v>162</v>
      </c>
      <c r="G73" s="50" t="s">
        <v>162</v>
      </c>
      <c r="H73" s="50" t="s">
        <v>162</v>
      </c>
      <c r="I73" s="50" t="s">
        <v>162</v>
      </c>
      <c r="J73" s="44">
        <v>75.332063501972414</v>
      </c>
      <c r="K73" s="44">
        <v>76.320862138705934</v>
      </c>
      <c r="L73" s="44">
        <v>67.745882777446681</v>
      </c>
      <c r="M73" s="44">
        <v>64.018791782100138</v>
      </c>
      <c r="N73" s="44">
        <v>64.210993682828615</v>
      </c>
      <c r="O73" s="44">
        <v>60.638747145363524</v>
      </c>
      <c r="P73" s="44">
        <v>58.582610445017046</v>
      </c>
      <c r="Q73" s="44">
        <v>51.355405361238816</v>
      </c>
      <c r="R73" s="44">
        <v>51.075097989624787</v>
      </c>
      <c r="S73" s="44">
        <v>50.533825416309483</v>
      </c>
      <c r="T73" s="44">
        <v>48.86095243769882</v>
      </c>
      <c r="U73" s="44">
        <v>47.489985565798492</v>
      </c>
      <c r="V73" s="44">
        <v>47.963002234968727</v>
      </c>
      <c r="W73" s="44">
        <v>45.097144703879557</v>
      </c>
      <c r="X73" s="44">
        <v>39.054372654044428</v>
      </c>
    </row>
    <row r="74" spans="1:24" ht="15" x14ac:dyDescent="0.2">
      <c r="A74" s="113"/>
      <c r="B74" s="113"/>
      <c r="C74" s="115" t="s">
        <v>13</v>
      </c>
      <c r="D74" s="115"/>
      <c r="E74" s="115"/>
      <c r="F74" s="50" t="s">
        <v>162</v>
      </c>
      <c r="G74" s="50" t="s">
        <v>162</v>
      </c>
      <c r="H74" s="50" t="s">
        <v>162</v>
      </c>
      <c r="I74" s="50" t="s">
        <v>162</v>
      </c>
      <c r="J74" s="44">
        <v>19.43221213379886</v>
      </c>
      <c r="K74" s="44">
        <v>19.250706677650765</v>
      </c>
      <c r="L74" s="44">
        <v>18.529873269569187</v>
      </c>
      <c r="M74" s="44">
        <v>19.045076081276353</v>
      </c>
      <c r="N74" s="44">
        <v>13.366503792172839</v>
      </c>
      <c r="O74" s="44">
        <v>13.141782586086041</v>
      </c>
      <c r="P74" s="44">
        <v>13.395142930348376</v>
      </c>
      <c r="Q74" s="44">
        <v>19.331718169599327</v>
      </c>
      <c r="R74" s="44">
        <v>16.475572539995106</v>
      </c>
      <c r="S74" s="44">
        <v>16.512325229141645</v>
      </c>
      <c r="T74" s="44">
        <v>14.916512736698008</v>
      </c>
      <c r="U74" s="44">
        <v>14.588909014527722</v>
      </c>
      <c r="V74" s="44">
        <v>13.449919161632117</v>
      </c>
      <c r="W74" s="44">
        <v>13.529896032354563</v>
      </c>
      <c r="X74" s="44">
        <v>11.100516764443972</v>
      </c>
    </row>
    <row r="75" spans="1:24" ht="15" x14ac:dyDescent="0.2">
      <c r="A75" s="112"/>
      <c r="B75" s="112"/>
      <c r="C75" s="117" t="s">
        <v>29</v>
      </c>
      <c r="D75" s="117"/>
      <c r="E75" s="44"/>
      <c r="F75" s="44">
        <v>2501.3060923193102</v>
      </c>
      <c r="G75" s="44">
        <v>2593.4136955600197</v>
      </c>
      <c r="H75" s="44">
        <v>2704.1839655376311</v>
      </c>
      <c r="I75" s="44">
        <v>2777.5070985663738</v>
      </c>
      <c r="J75" s="44">
        <v>2786.8282948795213</v>
      </c>
      <c r="K75" s="44">
        <v>2979.7796819577402</v>
      </c>
      <c r="L75" s="44">
        <v>3082.5385257859612</v>
      </c>
      <c r="M75" s="44">
        <v>3166.5093640797963</v>
      </c>
      <c r="N75" s="44">
        <v>3221.5358903208403</v>
      </c>
      <c r="O75" s="44">
        <v>3304.4268780295192</v>
      </c>
      <c r="P75" s="44">
        <v>3359.1930017984246</v>
      </c>
      <c r="Q75" s="44">
        <v>3504.3501122462471</v>
      </c>
      <c r="R75" s="44">
        <v>3657.6689302415789</v>
      </c>
      <c r="S75" s="44">
        <v>3870.4033196741298</v>
      </c>
      <c r="T75" s="44">
        <v>3925.4080543712407</v>
      </c>
      <c r="U75" s="44">
        <v>4094.5308864570134</v>
      </c>
      <c r="V75" s="44">
        <v>4337.0961929062323</v>
      </c>
      <c r="W75" s="44">
        <v>4425.6432683377889</v>
      </c>
      <c r="X75" s="44">
        <v>4541.4350602275263</v>
      </c>
    </row>
    <row r="76" spans="1:24" ht="30" customHeight="1" x14ac:dyDescent="0.2">
      <c r="A76" s="112"/>
      <c r="B76" s="112"/>
      <c r="C76" s="117" t="s">
        <v>30</v>
      </c>
      <c r="D76" s="117"/>
      <c r="E76" s="117"/>
      <c r="F76" s="51" t="s">
        <v>162</v>
      </c>
      <c r="G76" s="51" t="s">
        <v>162</v>
      </c>
      <c r="H76" s="51" t="s">
        <v>162</v>
      </c>
      <c r="I76" s="51" t="s">
        <v>162</v>
      </c>
      <c r="J76" s="44" t="s">
        <v>162</v>
      </c>
      <c r="K76" s="44" t="s">
        <v>162</v>
      </c>
      <c r="L76" s="44" t="s">
        <v>162</v>
      </c>
      <c r="M76" s="44" t="s">
        <v>162</v>
      </c>
      <c r="N76" s="44">
        <v>77.917618816232178</v>
      </c>
      <c r="O76" s="44">
        <v>56.6259394420089</v>
      </c>
      <c r="P76" s="44">
        <v>69.70415625367076</v>
      </c>
      <c r="Q76" s="44">
        <v>83.289379814644022</v>
      </c>
      <c r="R76" s="44">
        <v>104.44953057182478</v>
      </c>
      <c r="S76" s="44">
        <v>101.48380039834016</v>
      </c>
      <c r="T76" s="44">
        <v>100.34212319050582</v>
      </c>
      <c r="U76" s="44">
        <v>98.340066157439267</v>
      </c>
      <c r="V76" s="44">
        <v>98.662845321804411</v>
      </c>
      <c r="W76" s="44">
        <v>95.807381381739276</v>
      </c>
      <c r="X76" s="44">
        <v>95.391983110647288</v>
      </c>
    </row>
    <row r="77" spans="1:24" ht="15" x14ac:dyDescent="0.2">
      <c r="A77" s="112"/>
      <c r="B77" s="112"/>
      <c r="C77" s="117" t="s">
        <v>126</v>
      </c>
      <c r="D77" s="117"/>
      <c r="E77" s="117"/>
      <c r="F77" s="51" t="s">
        <v>162</v>
      </c>
      <c r="G77" s="51" t="s">
        <v>162</v>
      </c>
      <c r="H77" s="51" t="s">
        <v>162</v>
      </c>
      <c r="I77" s="51" t="s">
        <v>162</v>
      </c>
      <c r="J77" s="44" t="s">
        <v>162</v>
      </c>
      <c r="K77" s="44" t="s">
        <v>162</v>
      </c>
      <c r="L77" s="44" t="s">
        <v>162</v>
      </c>
      <c r="M77" s="44" t="s">
        <v>162</v>
      </c>
      <c r="N77" s="44" t="s">
        <v>162</v>
      </c>
      <c r="O77" s="44" t="s">
        <v>162</v>
      </c>
      <c r="P77" s="44" t="s">
        <v>162</v>
      </c>
      <c r="Q77" s="44" t="s">
        <v>162</v>
      </c>
      <c r="R77" s="44" t="s">
        <v>162</v>
      </c>
      <c r="S77" s="44" t="s">
        <v>162</v>
      </c>
      <c r="T77" s="44" t="s">
        <v>162</v>
      </c>
      <c r="U77" s="44" t="s">
        <v>162</v>
      </c>
      <c r="V77" s="44" t="s">
        <v>162</v>
      </c>
      <c r="W77" s="44">
        <v>7.040697725904369E-3</v>
      </c>
      <c r="X77" s="44">
        <v>0.60605065453661511</v>
      </c>
    </row>
    <row r="78" spans="1:24" ht="15" x14ac:dyDescent="0.2">
      <c r="A78" s="116"/>
      <c r="B78" s="116"/>
      <c r="C78" s="117" t="s">
        <v>31</v>
      </c>
      <c r="D78" s="117"/>
      <c r="E78" s="117"/>
      <c r="F78" s="50" t="s">
        <v>162</v>
      </c>
      <c r="G78" s="50" t="s">
        <v>162</v>
      </c>
      <c r="H78" s="50" t="s">
        <v>162</v>
      </c>
      <c r="I78" s="50" t="s">
        <v>162</v>
      </c>
      <c r="J78" s="44">
        <v>134.08099853093637</v>
      </c>
      <c r="K78" s="44">
        <v>127.23532024899971</v>
      </c>
      <c r="L78" s="44">
        <v>125.93832362892083</v>
      </c>
      <c r="M78" s="44">
        <v>138.83921916655231</v>
      </c>
      <c r="N78" s="44">
        <v>173.60224154350766</v>
      </c>
      <c r="O78" s="44">
        <v>210.88716291153429</v>
      </c>
      <c r="P78" s="44">
        <v>133.73050350914428</v>
      </c>
      <c r="Q78" s="44">
        <v>133.19627077416868</v>
      </c>
      <c r="R78" s="44">
        <v>169.44950178548078</v>
      </c>
      <c r="S78" s="44">
        <v>166.82287336649048</v>
      </c>
      <c r="T78" s="44">
        <v>163.33691692902218</v>
      </c>
      <c r="U78" s="44">
        <v>124.98759449519942</v>
      </c>
      <c r="V78" s="44">
        <v>122.13485679222008</v>
      </c>
      <c r="W78" s="44">
        <v>119.16404485828608</v>
      </c>
      <c r="X78" s="44">
        <v>116.15518089900834</v>
      </c>
    </row>
    <row r="79" spans="1:24" ht="36.75" customHeight="1" thickBot="1" x14ac:dyDescent="0.25">
      <c r="A79" s="126"/>
      <c r="B79" s="126"/>
      <c r="C79" s="127" t="s">
        <v>101</v>
      </c>
      <c r="D79" s="127"/>
      <c r="E79" s="127"/>
      <c r="F79" s="128">
        <v>6871.3650608303224</v>
      </c>
      <c r="G79" s="128">
        <v>6875.3389928275783</v>
      </c>
      <c r="H79" s="128">
        <v>6926.5294546316763</v>
      </c>
      <c r="I79" s="128">
        <v>6978.5067198394554</v>
      </c>
      <c r="J79" s="128">
        <v>7246.0506509922825</v>
      </c>
      <c r="K79" s="128">
        <v>7612.7300836719787</v>
      </c>
      <c r="L79" s="128">
        <v>7739.8643609844221</v>
      </c>
      <c r="M79" s="128">
        <v>7854.4743710056673</v>
      </c>
      <c r="N79" s="128">
        <v>8040.0357287077341</v>
      </c>
      <c r="O79" s="128">
        <v>8106.8887663748064</v>
      </c>
      <c r="P79" s="128">
        <v>8086.6230871472726</v>
      </c>
      <c r="Q79" s="128">
        <v>8301.4281094932485</v>
      </c>
      <c r="R79" s="128">
        <v>8580.1019477614482</v>
      </c>
      <c r="S79" s="128">
        <v>9105.6897685171371</v>
      </c>
      <c r="T79" s="128">
        <v>9111.6093612718596</v>
      </c>
      <c r="U79" s="128">
        <v>9244.8138013436164</v>
      </c>
      <c r="V79" s="128">
        <v>9474.0663752703349</v>
      </c>
      <c r="W79" s="128">
        <v>9142.9897612590921</v>
      </c>
      <c r="X79" s="128">
        <v>9282.725444361402</v>
      </c>
    </row>
  </sheetData>
  <pageMargins left="0.75" right="0.75" top="1" bottom="1" header="0.5" footer="0.5"/>
  <pageSetup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zoomScale="70" zoomScaleNormal="70" workbookViewId="0">
      <pane xSplit="5" ySplit="2" topLeftCell="F17" activePane="bottomRight" state="frozen"/>
      <selection activeCell="B3" sqref="B3"/>
      <selection pane="topRight" activeCell="B3" sqref="B3"/>
      <selection pane="bottomLeft" activeCell="B3" sqref="B3"/>
      <selection pane="bottomRight" activeCell="A44" sqref="A44"/>
    </sheetView>
  </sheetViews>
  <sheetFormatPr defaultRowHeight="12.75" x14ac:dyDescent="0.2"/>
  <cols>
    <col min="1" max="2" width="8.88671875" style="109"/>
    <col min="3" max="3" width="42.44140625" style="109" customWidth="1"/>
    <col min="4" max="4" width="4.21875" style="109" customWidth="1"/>
    <col min="5" max="5" width="0.109375" style="109" customWidth="1"/>
    <col min="6" max="16" width="9.109375" style="109" customWidth="1"/>
    <col min="17" max="17" width="10.5546875" style="109" bestFit="1" customWidth="1"/>
    <col min="18" max="19" width="9.109375" style="109" customWidth="1"/>
    <col min="20" max="20" width="9.5546875" style="109" bestFit="1" customWidth="1"/>
    <col min="21" max="21" width="9.109375" style="109" customWidth="1"/>
    <col min="22" max="22" width="9" style="109" bestFit="1" customWidth="1"/>
    <col min="23" max="23" width="9.33203125" style="109" bestFit="1" customWidth="1"/>
    <col min="24" max="24" width="9.5546875" style="109" bestFit="1" customWidth="1"/>
    <col min="25" max="25" width="7.44140625" style="109" bestFit="1" customWidth="1"/>
    <col min="26" max="16384" width="8.88671875" style="109"/>
  </cols>
  <sheetData>
    <row r="1" spans="1:25" ht="13.5" thickBot="1" x14ac:dyDescent="0.25">
      <c r="A1" s="76"/>
      <c r="B1" s="76"/>
      <c r="C1" s="108"/>
      <c r="D1" s="108"/>
      <c r="E1" s="108"/>
      <c r="F1" s="108"/>
      <c r="G1" s="108"/>
      <c r="H1" s="108"/>
      <c r="I1" s="108"/>
      <c r="J1" s="108"/>
      <c r="K1" s="108"/>
      <c r="L1" s="108"/>
      <c r="M1" s="108"/>
      <c r="N1" s="108"/>
      <c r="O1" s="108"/>
      <c r="P1" s="108"/>
      <c r="Q1" s="108"/>
      <c r="R1" s="108"/>
      <c r="S1" s="108"/>
      <c r="T1" s="108"/>
      <c r="U1" s="108"/>
      <c r="V1" s="108"/>
      <c r="W1" s="108"/>
      <c r="X1" s="108"/>
    </row>
    <row r="2" spans="1:25" ht="38.25" customHeight="1" thickTop="1" x14ac:dyDescent="0.2">
      <c r="A2" s="110" t="s">
        <v>119</v>
      </c>
      <c r="B2" s="110"/>
      <c r="C2" s="110"/>
      <c r="D2" s="110"/>
      <c r="E2" s="110"/>
      <c r="F2" s="111" t="s">
        <v>66</v>
      </c>
      <c r="G2" s="111" t="s">
        <v>67</v>
      </c>
      <c r="H2" s="111" t="s">
        <v>68</v>
      </c>
      <c r="I2" s="111" t="s">
        <v>69</v>
      </c>
      <c r="J2" s="111" t="s">
        <v>70</v>
      </c>
      <c r="K2" s="111" t="s">
        <v>53</v>
      </c>
      <c r="L2" s="111" t="s">
        <v>54</v>
      </c>
      <c r="M2" s="111" t="s">
        <v>55</v>
      </c>
      <c r="N2" s="111" t="s">
        <v>57</v>
      </c>
      <c r="O2" s="111" t="s">
        <v>58</v>
      </c>
      <c r="P2" s="111" t="s">
        <v>59</v>
      </c>
      <c r="Q2" s="111" t="s">
        <v>60</v>
      </c>
      <c r="R2" s="111" t="s">
        <v>61</v>
      </c>
      <c r="S2" s="111" t="s">
        <v>62</v>
      </c>
      <c r="T2" s="111" t="s">
        <v>63</v>
      </c>
      <c r="U2" s="111" t="s">
        <v>64</v>
      </c>
      <c r="V2" s="111" t="s">
        <v>65</v>
      </c>
      <c r="W2" s="111" t="s">
        <v>0</v>
      </c>
      <c r="X2" s="111" t="s">
        <v>56</v>
      </c>
    </row>
    <row r="3" spans="1:25" ht="15" customHeight="1" x14ac:dyDescent="0.2">
      <c r="A3" s="112"/>
      <c r="B3" s="112"/>
      <c r="C3" s="51" t="s">
        <v>6</v>
      </c>
      <c r="D3" s="51"/>
      <c r="E3" s="51"/>
      <c r="F3" s="44">
        <f>AA!F$5</f>
        <v>2392.893</v>
      </c>
      <c r="G3" s="44">
        <f>AA!G$5</f>
        <v>2521.2500000000005</v>
      </c>
      <c r="H3" s="44">
        <f>AA!H$5</f>
        <v>2679.9750000000004</v>
      </c>
      <c r="I3" s="44">
        <f>AA!I$5</f>
        <v>2822.8040000000005</v>
      </c>
      <c r="J3" s="44">
        <v>2955.1210000000037</v>
      </c>
      <c r="K3" s="44">
        <v>3124.4597597447409</v>
      </c>
      <c r="L3" s="44">
        <v>3250.6787885787198</v>
      </c>
      <c r="M3" s="44">
        <v>3457.044549420561</v>
      </c>
      <c r="N3" s="44">
        <v>3673.5860000000016</v>
      </c>
      <c r="O3" s="44">
        <v>3924.140378130001</v>
      </c>
      <c r="P3" s="44">
        <v>4149.4057829300009</v>
      </c>
      <c r="Q3" s="44">
        <v>4444.4350972342982</v>
      </c>
      <c r="R3" s="44">
        <v>4734.8039219599978</v>
      </c>
      <c r="S3" s="44">
        <v>5106.2537629000008</v>
      </c>
      <c r="T3" s="44">
        <v>5227.7472379531773</v>
      </c>
      <c r="U3" s="44">
        <v>5339.4256940700034</v>
      </c>
      <c r="V3" s="44">
        <v>5475.6249157700013</v>
      </c>
      <c r="W3" s="44">
        <v>5360.148158740084</v>
      </c>
      <c r="X3" s="44">
        <v>5421.7736767999977</v>
      </c>
      <c r="Y3" s="132"/>
    </row>
    <row r="4" spans="1:25" ht="15" customHeight="1" x14ac:dyDescent="0.2">
      <c r="A4" s="112"/>
      <c r="B4" s="112"/>
      <c r="C4" s="51" t="s">
        <v>115</v>
      </c>
      <c r="D4" s="51"/>
      <c r="E4" s="51"/>
      <c r="F4" s="44">
        <f>BBWB!F$5</f>
        <v>981.24099999999999</v>
      </c>
      <c r="G4" s="44">
        <f>BBWB!G$5</f>
        <v>987.07300000000021</v>
      </c>
      <c r="H4" s="44">
        <f>BBWB!H$5</f>
        <v>974.40600000000006</v>
      </c>
      <c r="I4" s="44">
        <f>BBWB!I$5</f>
        <v>1001.6900000000002</v>
      </c>
      <c r="J4" s="44">
        <v>985.8499999999998</v>
      </c>
      <c r="K4" s="44">
        <v>1099.2956646600001</v>
      </c>
      <c r="L4" s="44">
        <v>1087.4146320899997</v>
      </c>
      <c r="M4" s="44">
        <v>1006.6780681472781</v>
      </c>
      <c r="N4" s="44">
        <v>922.80799999999988</v>
      </c>
      <c r="O4" s="44">
        <v>874.53990900999997</v>
      </c>
      <c r="P4" s="44">
        <v>796.54773575000047</v>
      </c>
      <c r="Q4" s="44">
        <v>736.17217767890236</v>
      </c>
      <c r="R4" s="44">
        <v>674.75018944999908</v>
      </c>
      <c r="S4" s="44">
        <v>649.6405096899997</v>
      </c>
      <c r="T4" s="44">
        <v>613.52423452999983</v>
      </c>
      <c r="U4" s="44">
        <v>593.95801391999964</v>
      </c>
      <c r="V4" s="44">
        <v>592.53994551999983</v>
      </c>
      <c r="W4" s="44">
        <v>582.23100192000038</v>
      </c>
      <c r="X4" s="44">
        <v>570.66566029000012</v>
      </c>
      <c r="Y4" s="132"/>
    </row>
    <row r="5" spans="1:25" ht="15" customHeight="1" x14ac:dyDescent="0.2">
      <c r="A5" s="113"/>
      <c r="B5" s="113"/>
      <c r="C5" s="50" t="s">
        <v>8</v>
      </c>
      <c r="D5" s="50"/>
      <c r="E5" s="50"/>
      <c r="F5" s="50"/>
      <c r="G5" s="50"/>
      <c r="H5" s="50"/>
      <c r="I5" s="50"/>
      <c r="J5" s="44"/>
      <c r="K5" s="44">
        <v>931.78101868999988</v>
      </c>
      <c r="L5" s="44">
        <v>993.10800000000006</v>
      </c>
      <c r="M5" s="44">
        <v>1053.6691153298648</v>
      </c>
      <c r="N5" s="44">
        <v>1096.0409999999988</v>
      </c>
      <c r="O5" s="44">
        <v>1149.1385723000008</v>
      </c>
      <c r="P5" s="44">
        <v>1181.2635561099992</v>
      </c>
      <c r="Q5" s="44">
        <v>1279.8853888127096</v>
      </c>
      <c r="R5" s="44">
        <v>1362.9964772500007</v>
      </c>
      <c r="S5" s="44">
        <v>1494.8980366999992</v>
      </c>
      <c r="T5" s="44">
        <v>1572.0826307400014</v>
      </c>
      <c r="U5" s="44">
        <v>1732.9771967700008</v>
      </c>
      <c r="V5" s="44">
        <v>1927.2231981999976</v>
      </c>
      <c r="W5" s="44">
        <v>2088.2668163797007</v>
      </c>
      <c r="X5" s="44">
        <v>2319.2115774999979</v>
      </c>
      <c r="Y5" s="132"/>
    </row>
    <row r="6" spans="1:25" ht="15" customHeight="1" x14ac:dyDescent="0.2">
      <c r="A6" s="113"/>
      <c r="B6" s="113"/>
      <c r="C6" s="50" t="s">
        <v>122</v>
      </c>
      <c r="D6" s="50"/>
      <c r="E6" s="50"/>
      <c r="F6" s="50"/>
      <c r="G6" s="50"/>
      <c r="H6" s="50"/>
      <c r="I6" s="50"/>
      <c r="J6" s="44"/>
      <c r="K6" s="44">
        <v>0</v>
      </c>
      <c r="L6" s="44">
        <v>0</v>
      </c>
      <c r="M6" s="44">
        <v>0</v>
      </c>
      <c r="N6" s="44">
        <v>0</v>
      </c>
      <c r="O6" s="44">
        <v>0</v>
      </c>
      <c r="P6" s="44">
        <v>0</v>
      </c>
      <c r="Q6" s="44">
        <v>0</v>
      </c>
      <c r="R6" s="44">
        <v>0</v>
      </c>
      <c r="S6" s="44">
        <v>298.26100000000002</v>
      </c>
      <c r="T6" s="44">
        <v>435.41003043999996</v>
      </c>
      <c r="U6" s="44">
        <v>128.72999999999999</v>
      </c>
      <c r="V6" s="44">
        <v>141.73699999999999</v>
      </c>
      <c r="W6" s="44">
        <v>8.4069999999999965</v>
      </c>
      <c r="X6" s="44">
        <v>11.036000000000001</v>
      </c>
      <c r="Y6" s="132"/>
    </row>
    <row r="7" spans="1:25" ht="15" customHeight="1" x14ac:dyDescent="0.2">
      <c r="A7" s="112"/>
      <c r="B7" s="112"/>
      <c r="C7" s="51" t="s">
        <v>9</v>
      </c>
      <c r="D7" s="51"/>
      <c r="E7" s="51"/>
      <c r="F7" s="44">
        <f>CTB!F5</f>
        <v>2310.6117920000002</v>
      </c>
      <c r="G7" s="44">
        <f>CTB!G5</f>
        <v>2394.6855339999997</v>
      </c>
      <c r="H7" s="44">
        <f>CTB!H5</f>
        <v>2452.4046149999999</v>
      </c>
      <c r="I7" s="44">
        <f>CTB!I5</f>
        <v>2517.7942849999999</v>
      </c>
      <c r="J7" s="44">
        <v>2579.9474510599998</v>
      </c>
      <c r="K7" s="44">
        <v>2689.6139499999999</v>
      </c>
      <c r="L7" s="44">
        <v>2836.9688480000004</v>
      </c>
      <c r="M7" s="44">
        <v>3228.3309952600002</v>
      </c>
      <c r="N7" s="44">
        <v>3557.5824190100002</v>
      </c>
      <c r="O7" s="44">
        <v>3774.0895750000004</v>
      </c>
      <c r="P7" s="44">
        <v>3941.0267049999993</v>
      </c>
      <c r="Q7" s="44">
        <v>4026.6875789999999</v>
      </c>
      <c r="R7" s="44">
        <v>4234.4436619999997</v>
      </c>
      <c r="S7" s="44">
        <v>4697.6782249999997</v>
      </c>
      <c r="T7" s="44">
        <v>4924.7733250000001</v>
      </c>
      <c r="U7" s="44">
        <v>4918.3788949999998</v>
      </c>
      <c r="V7" s="44">
        <v>4911.948089999999</v>
      </c>
      <c r="W7" s="44">
        <v>0</v>
      </c>
      <c r="X7" s="44">
        <v>0</v>
      </c>
      <c r="Y7" s="132"/>
    </row>
    <row r="8" spans="1:25" ht="30" customHeight="1" x14ac:dyDescent="0.2">
      <c r="A8" s="112"/>
      <c r="B8" s="112"/>
      <c r="C8" s="51" t="s">
        <v>10</v>
      </c>
      <c r="D8" s="51"/>
      <c r="E8" s="51"/>
      <c r="F8" s="46">
        <f>DLA!F$5</f>
        <v>4497.8189999999995</v>
      </c>
      <c r="G8" s="46">
        <f>DLA!G$5</f>
        <v>4953.4069999999992</v>
      </c>
      <c r="H8" s="46">
        <f>DLA!H$5</f>
        <v>5316.1329999999989</v>
      </c>
      <c r="I8" s="46">
        <f>DLA!I$5</f>
        <v>5659.9930000000004</v>
      </c>
      <c r="J8" s="46">
        <v>6043.639000000001</v>
      </c>
      <c r="K8" s="46">
        <v>6580.0587643462241</v>
      </c>
      <c r="L8" s="46">
        <v>7051.9688886240456</v>
      </c>
      <c r="M8" s="46">
        <v>7582.0869577400736</v>
      </c>
      <c r="N8" s="46">
        <v>8079.1629999999996</v>
      </c>
      <c r="O8" s="46">
        <v>8618.3022953999953</v>
      </c>
      <c r="P8" s="46">
        <v>9155.446463860002</v>
      </c>
      <c r="Q8" s="45">
        <v>9867.0298297974587</v>
      </c>
      <c r="R8" s="46">
        <v>10525.203367050002</v>
      </c>
      <c r="S8" s="46">
        <v>11458.592503260001</v>
      </c>
      <c r="T8" s="45">
        <v>11876.615118280004</v>
      </c>
      <c r="U8" s="46">
        <v>12565.735437840007</v>
      </c>
      <c r="V8" s="46">
        <v>13430.149580209998</v>
      </c>
      <c r="W8" s="45">
        <v>13763.242460740797</v>
      </c>
      <c r="X8" s="45">
        <v>13798.261242919996</v>
      </c>
      <c r="Y8" s="132"/>
    </row>
    <row r="9" spans="1:25" ht="15" customHeight="1" x14ac:dyDescent="0.2">
      <c r="A9" s="112"/>
      <c r="B9" s="112"/>
      <c r="C9" s="114" t="s">
        <v>11</v>
      </c>
      <c r="D9" s="114"/>
      <c r="E9" s="114"/>
      <c r="F9" s="51"/>
      <c r="G9" s="51"/>
      <c r="H9" s="51"/>
      <c r="I9" s="51"/>
      <c r="J9" s="44"/>
      <c r="K9" s="44"/>
      <c r="L9" s="46">
        <v>762.2300000000007</v>
      </c>
      <c r="M9" s="46">
        <v>793.54721823565728</v>
      </c>
      <c r="N9" s="46">
        <v>842.13</v>
      </c>
      <c r="O9" s="46">
        <v>923.76479697783884</v>
      </c>
      <c r="P9" s="46">
        <v>972.69087379439611</v>
      </c>
      <c r="Q9" s="45">
        <v>1039.8247158707197</v>
      </c>
      <c r="R9" s="46">
        <v>1105.9393085337206</v>
      </c>
      <c r="S9" s="46">
        <v>1192.1009182195144</v>
      </c>
      <c r="T9" s="45">
        <v>1220.2044423261616</v>
      </c>
      <c r="U9" s="46">
        <v>1314.7165739259219</v>
      </c>
      <c r="V9" s="46">
        <v>1390.6353122046271</v>
      </c>
      <c r="W9" s="46">
        <v>1463.4688412331682</v>
      </c>
      <c r="X9" s="46">
        <v>1717.5946438349927</v>
      </c>
      <c r="Y9" s="132"/>
    </row>
    <row r="10" spans="1:25" ht="15" customHeight="1" x14ac:dyDescent="0.2">
      <c r="A10" s="112"/>
      <c r="B10" s="112"/>
      <c r="C10" s="114" t="s">
        <v>12</v>
      </c>
      <c r="D10" s="114"/>
      <c r="E10" s="114"/>
      <c r="F10" s="51"/>
      <c r="G10" s="51"/>
      <c r="H10" s="51"/>
      <c r="I10" s="51"/>
      <c r="J10" s="44"/>
      <c r="K10" s="44"/>
      <c r="L10" s="46">
        <v>4105.2438886240425</v>
      </c>
      <c r="M10" s="46">
        <v>4388.6272675576211</v>
      </c>
      <c r="N10" s="46">
        <v>4628.2519999999995</v>
      </c>
      <c r="O10" s="46">
        <v>4869.6964021188751</v>
      </c>
      <c r="P10" s="46">
        <v>5122.9964421995719</v>
      </c>
      <c r="Q10" s="45">
        <v>5468.0760196496676</v>
      </c>
      <c r="R10" s="46">
        <v>5799.6705914329377</v>
      </c>
      <c r="S10" s="46">
        <v>6277.2924692415218</v>
      </c>
      <c r="T10" s="45">
        <v>6456.1189997175679</v>
      </c>
      <c r="U10" s="46">
        <v>6899.775309658281</v>
      </c>
      <c r="V10" s="46">
        <v>7419.4275888724906</v>
      </c>
      <c r="W10" s="46">
        <v>7528.7259546972564</v>
      </c>
      <c r="X10" s="46">
        <v>7070.668165523166</v>
      </c>
      <c r="Y10" s="132"/>
    </row>
    <row r="11" spans="1:25" ht="15" customHeight="1" x14ac:dyDescent="0.2">
      <c r="A11" s="112"/>
      <c r="B11" s="112"/>
      <c r="C11" s="114" t="s">
        <v>13</v>
      </c>
      <c r="D11" s="114"/>
      <c r="E11" s="114"/>
      <c r="F11" s="51"/>
      <c r="G11" s="51"/>
      <c r="H11" s="51"/>
      <c r="I11" s="51"/>
      <c r="J11" s="44"/>
      <c r="K11" s="44"/>
      <c r="L11" s="46">
        <v>2184.4949999999994</v>
      </c>
      <c r="M11" s="46">
        <v>2399.9124719467968</v>
      </c>
      <c r="N11" s="46">
        <v>2608.7810000000004</v>
      </c>
      <c r="O11" s="46">
        <v>2824.8410963032825</v>
      </c>
      <c r="P11" s="46">
        <v>3059.7591478660347</v>
      </c>
      <c r="Q11" s="45">
        <v>3359.1290942770729</v>
      </c>
      <c r="R11" s="46">
        <v>3619.5934670833426</v>
      </c>
      <c r="S11" s="46">
        <v>3989.1991157989632</v>
      </c>
      <c r="T11" s="45">
        <v>4200.2916762362729</v>
      </c>
      <c r="U11" s="46">
        <v>4351.2435542558032</v>
      </c>
      <c r="V11" s="46">
        <v>4620.0866791328808</v>
      </c>
      <c r="W11" s="46">
        <v>4771.0476648103713</v>
      </c>
      <c r="X11" s="46">
        <v>5009.9984335618392</v>
      </c>
      <c r="Y11" s="132"/>
    </row>
    <row r="12" spans="1:25" ht="15" customHeight="1" x14ac:dyDescent="0.2">
      <c r="A12" s="112"/>
      <c r="B12" s="112"/>
      <c r="C12" s="51" t="s">
        <v>14</v>
      </c>
      <c r="D12" s="114"/>
      <c r="E12" s="114"/>
      <c r="F12" s="51"/>
      <c r="G12" s="51"/>
      <c r="H12" s="51"/>
      <c r="I12" s="51"/>
      <c r="J12" s="44"/>
      <c r="K12" s="44"/>
      <c r="L12" s="46">
        <v>13.107519600000002</v>
      </c>
      <c r="M12" s="46">
        <v>14.986460219999998</v>
      </c>
      <c r="N12" s="46">
        <v>16.622024122071426</v>
      </c>
      <c r="O12" s="46">
        <v>17.693564299999998</v>
      </c>
      <c r="P12" s="46">
        <v>19.498030839999998</v>
      </c>
      <c r="Q12" s="46">
        <v>20.507303</v>
      </c>
      <c r="R12" s="46">
        <v>21.180479929999997</v>
      </c>
      <c r="S12" s="46">
        <v>21.798681950000002</v>
      </c>
      <c r="T12" s="45">
        <v>21.36265912</v>
      </c>
      <c r="U12" s="46">
        <v>22.33975126</v>
      </c>
      <c r="V12" s="46">
        <v>56.572571999999994</v>
      </c>
      <c r="W12" s="46">
        <v>176.393889</v>
      </c>
      <c r="X12" s="46">
        <v>199.78361199999998</v>
      </c>
      <c r="Y12" s="132"/>
    </row>
    <row r="13" spans="1:25" ht="30" customHeight="1" x14ac:dyDescent="0.2">
      <c r="A13" s="112"/>
      <c r="B13" s="112"/>
      <c r="C13" s="51" t="s">
        <v>114</v>
      </c>
      <c r="D13" s="51"/>
      <c r="E13" s="51"/>
      <c r="F13" s="51"/>
      <c r="G13" s="51"/>
      <c r="H13" s="51"/>
      <c r="I13" s="51"/>
      <c r="J13" s="44">
        <v>0</v>
      </c>
      <c r="K13" s="44">
        <v>0</v>
      </c>
      <c r="L13" s="44">
        <v>0</v>
      </c>
      <c r="M13" s="44">
        <v>0</v>
      </c>
      <c r="N13" s="44">
        <v>0</v>
      </c>
      <c r="O13" s="44">
        <v>0</v>
      </c>
      <c r="P13" s="44">
        <v>0</v>
      </c>
      <c r="Q13" s="44">
        <v>0</v>
      </c>
      <c r="R13" s="44">
        <v>127.18792895</v>
      </c>
      <c r="S13" s="44">
        <v>1267.3993002300001</v>
      </c>
      <c r="T13" s="44">
        <v>2231.7483619000013</v>
      </c>
      <c r="U13" s="44">
        <v>3554.1022156099948</v>
      </c>
      <c r="V13" s="44">
        <v>6779.6544881599993</v>
      </c>
      <c r="W13" s="44">
        <v>10437.36192811</v>
      </c>
      <c r="X13" s="44">
        <v>12827.382157969991</v>
      </c>
      <c r="Y13" s="132"/>
    </row>
    <row r="14" spans="1:25" ht="15" customHeight="1" x14ac:dyDescent="0.2">
      <c r="A14" s="112"/>
      <c r="B14" s="112"/>
      <c r="C14" s="112" t="s">
        <v>16</v>
      </c>
      <c r="D14" s="112"/>
      <c r="E14" s="112"/>
      <c r="F14" s="44">
        <f>HB!F$5</f>
        <v>11379.761965</v>
      </c>
      <c r="G14" s="44">
        <f>HB!G$5</f>
        <v>11176.396123000002</v>
      </c>
      <c r="H14" s="44">
        <f>HB!H$5</f>
        <v>11064.804219999998</v>
      </c>
      <c r="I14" s="44">
        <f>HB!I$5</f>
        <v>11167.522956999999</v>
      </c>
      <c r="J14" s="44">
        <v>11242.0689748</v>
      </c>
      <c r="K14" s="44">
        <v>11625.595130999998</v>
      </c>
      <c r="L14" s="44">
        <v>12672.020415999999</v>
      </c>
      <c r="M14" s="44">
        <v>12362.273120709999</v>
      </c>
      <c r="N14" s="44">
        <v>13162.27006144</v>
      </c>
      <c r="O14" s="44">
        <v>13928.205135</v>
      </c>
      <c r="P14" s="44">
        <v>14840.547586000001</v>
      </c>
      <c r="Q14" s="44">
        <v>15731.800595000001</v>
      </c>
      <c r="R14" s="44">
        <v>17103.441161999999</v>
      </c>
      <c r="S14" s="44">
        <v>19989.231177999998</v>
      </c>
      <c r="T14" s="44">
        <v>21426.990301000002</v>
      </c>
      <c r="U14" s="44">
        <v>22820.290123000002</v>
      </c>
      <c r="V14" s="44">
        <v>23891.683864999995</v>
      </c>
      <c r="W14" s="44">
        <v>24177.032743999993</v>
      </c>
      <c r="X14" s="44">
        <v>24312.559216000001</v>
      </c>
      <c r="Y14" s="132"/>
    </row>
    <row r="15" spans="1:25" ht="15" customHeight="1" x14ac:dyDescent="0.2">
      <c r="A15" s="112"/>
      <c r="B15" s="112"/>
      <c r="C15" s="114" t="s">
        <v>113</v>
      </c>
      <c r="D15" s="112"/>
      <c r="E15" s="112"/>
      <c r="F15" s="44"/>
      <c r="G15" s="44"/>
      <c r="H15" s="44"/>
      <c r="I15" s="44"/>
      <c r="J15" s="44"/>
      <c r="K15" s="44"/>
      <c r="L15" s="44"/>
      <c r="M15" s="44"/>
      <c r="N15" s="44"/>
      <c r="O15" s="44"/>
      <c r="P15" s="44"/>
      <c r="Q15" s="44"/>
      <c r="R15" s="44">
        <v>11599.496934000001</v>
      </c>
      <c r="S15" s="44">
        <v>14226.791441000001</v>
      </c>
      <c r="T15" s="44">
        <v>15478.010538999999</v>
      </c>
      <c r="U15" s="44">
        <v>16578.667176999999</v>
      </c>
      <c r="V15" s="44">
        <v>17467.696419000004</v>
      </c>
      <c r="W15" s="44">
        <v>17635.123288999999</v>
      </c>
      <c r="X15" s="44">
        <v>17737.305662999996</v>
      </c>
      <c r="Y15" s="132"/>
    </row>
    <row r="16" spans="1:25" ht="15" customHeight="1" x14ac:dyDescent="0.2">
      <c r="A16" s="112"/>
      <c r="B16" s="112"/>
      <c r="C16" s="114" t="s">
        <v>112</v>
      </c>
      <c r="D16" s="112"/>
      <c r="E16" s="112"/>
      <c r="F16" s="44"/>
      <c r="G16" s="44"/>
      <c r="H16" s="44"/>
      <c r="I16" s="44"/>
      <c r="J16" s="44"/>
      <c r="K16" s="44"/>
      <c r="L16" s="44"/>
      <c r="M16" s="44"/>
      <c r="N16" s="44"/>
      <c r="O16" s="44"/>
      <c r="P16" s="44"/>
      <c r="Q16" s="44"/>
      <c r="R16" s="44">
        <v>5503.9442200000003</v>
      </c>
      <c r="S16" s="44">
        <v>5762.439738</v>
      </c>
      <c r="T16" s="44">
        <v>5948.9797619999999</v>
      </c>
      <c r="U16" s="44">
        <v>6241.6229469999998</v>
      </c>
      <c r="V16" s="44">
        <v>6423.9874459999992</v>
      </c>
      <c r="W16" s="44">
        <v>6541.9094540000006</v>
      </c>
      <c r="X16" s="44">
        <v>6575.2535549999993</v>
      </c>
      <c r="Y16" s="132"/>
    </row>
    <row r="17" spans="1:25" ht="15" customHeight="1" x14ac:dyDescent="0.2">
      <c r="A17" s="112"/>
      <c r="B17" s="112"/>
      <c r="C17" s="112" t="s">
        <v>17</v>
      </c>
      <c r="D17" s="112"/>
      <c r="E17" s="112"/>
      <c r="F17" s="44">
        <f>IB!F$5</f>
        <v>7661.6239999999989</v>
      </c>
      <c r="G17" s="44">
        <f>IB!G$5</f>
        <v>7412.2720000000008</v>
      </c>
      <c r="H17" s="44">
        <f>IB!H$5</f>
        <v>7250.59</v>
      </c>
      <c r="I17" s="44">
        <f>IB!I$5</f>
        <v>6790.0400000000009</v>
      </c>
      <c r="J17" s="44">
        <v>6766.1830000000018</v>
      </c>
      <c r="K17" s="44">
        <v>6749.0433528570802</v>
      </c>
      <c r="L17" s="44">
        <v>6757.9545089520034</v>
      </c>
      <c r="M17" s="44">
        <v>6724.1235550023976</v>
      </c>
      <c r="N17" s="44">
        <v>6662.0269999999973</v>
      </c>
      <c r="O17" s="44">
        <v>6649.9306075199993</v>
      </c>
      <c r="P17" s="44">
        <v>6566.1693209299983</v>
      </c>
      <c r="Q17" s="44">
        <v>6657.0001817393686</v>
      </c>
      <c r="R17" s="44">
        <v>6515.8436022599908</v>
      </c>
      <c r="S17" s="44">
        <v>6108.3423565900002</v>
      </c>
      <c r="T17" s="44">
        <v>5556.0370140352497</v>
      </c>
      <c r="U17" s="44">
        <v>4935.2797263499997</v>
      </c>
      <c r="V17" s="44">
        <v>3275.8454461099996</v>
      </c>
      <c r="W17" s="44">
        <v>1186.5636150700009</v>
      </c>
      <c r="X17" s="44">
        <v>244.52811801999994</v>
      </c>
      <c r="Y17" s="132"/>
    </row>
    <row r="18" spans="1:25" ht="30" customHeight="1" x14ac:dyDescent="0.2">
      <c r="A18" s="113"/>
      <c r="B18" s="133"/>
      <c r="C18" s="50" t="s">
        <v>18</v>
      </c>
      <c r="D18" s="50"/>
      <c r="E18" s="50"/>
      <c r="F18" s="44">
        <f>IS!F$5</f>
        <v>14444.695</v>
      </c>
      <c r="G18" s="44">
        <f>IS!G$5</f>
        <v>11965.316999999999</v>
      </c>
      <c r="H18" s="44">
        <f>IS!H$5</f>
        <v>11790.69</v>
      </c>
      <c r="I18" s="44">
        <f>IS!I$5</f>
        <v>12220.356763508138</v>
      </c>
      <c r="J18" s="44">
        <v>13219.809382775966</v>
      </c>
      <c r="K18" s="44">
        <v>14153.821606999456</v>
      </c>
      <c r="L18" s="44">
        <v>14267.583351310546</v>
      </c>
      <c r="M18" s="44">
        <v>12874.915283718321</v>
      </c>
      <c r="N18" s="44">
        <v>10037.77677407898</v>
      </c>
      <c r="O18" s="44">
        <v>9149.9960046049982</v>
      </c>
      <c r="P18" s="44">
        <v>8838.7708489100005</v>
      </c>
      <c r="Q18" s="44">
        <v>9027.9858692587677</v>
      </c>
      <c r="R18" s="44">
        <v>8684.733409389999</v>
      </c>
      <c r="S18" s="44">
        <v>8373.7599778199983</v>
      </c>
      <c r="T18" s="44">
        <v>7856.3960060182098</v>
      </c>
      <c r="U18" s="44">
        <v>6997.2154424000018</v>
      </c>
      <c r="V18" s="44">
        <v>5308.918879060001</v>
      </c>
      <c r="W18" s="44">
        <v>3582.8260193500023</v>
      </c>
      <c r="X18" s="44">
        <v>2893.47641398</v>
      </c>
      <c r="Y18" s="132"/>
    </row>
    <row r="19" spans="1:25" ht="15" customHeight="1" x14ac:dyDescent="0.2">
      <c r="A19" s="113"/>
      <c r="B19" s="113"/>
      <c r="C19" s="115" t="s">
        <v>52</v>
      </c>
      <c r="D19" s="115"/>
      <c r="E19" s="115"/>
      <c r="F19" s="44">
        <f>'IS MIG'!F$5</f>
        <v>3815</v>
      </c>
      <c r="G19" s="44">
        <f>'IS MIG'!G$5</f>
        <v>3773</v>
      </c>
      <c r="H19" s="44">
        <f>'IS MIG'!H$5</f>
        <v>3619</v>
      </c>
      <c r="I19" s="44">
        <f>'IS MIG'!I$5</f>
        <v>3781</v>
      </c>
      <c r="J19" s="44">
        <v>3923.0963265249125</v>
      </c>
      <c r="K19" s="44">
        <v>4329.2688127383872</v>
      </c>
      <c r="L19" s="44">
        <v>4326.6696378971765</v>
      </c>
      <c r="M19" s="44">
        <v>2381.5516966624828</v>
      </c>
      <c r="N19" s="44">
        <v>0</v>
      </c>
      <c r="O19" s="44">
        <v>0</v>
      </c>
      <c r="P19" s="44">
        <v>0</v>
      </c>
      <c r="Q19" s="44">
        <v>0</v>
      </c>
      <c r="R19" s="44">
        <v>0</v>
      </c>
      <c r="S19" s="44">
        <v>0</v>
      </c>
      <c r="T19" s="44">
        <v>0</v>
      </c>
      <c r="U19" s="44">
        <v>0</v>
      </c>
      <c r="V19" s="44">
        <v>0</v>
      </c>
      <c r="W19" s="44">
        <v>0</v>
      </c>
      <c r="X19" s="44">
        <v>0</v>
      </c>
      <c r="Y19" s="132"/>
    </row>
    <row r="20" spans="1:25" ht="15" customHeight="1" x14ac:dyDescent="0.2">
      <c r="A20" s="113"/>
      <c r="B20" s="113"/>
      <c r="C20" s="115" t="s">
        <v>111</v>
      </c>
      <c r="D20" s="115"/>
      <c r="E20" s="115"/>
      <c r="F20" s="50"/>
      <c r="G20" s="50"/>
      <c r="H20" s="50"/>
      <c r="I20" s="50"/>
      <c r="J20" s="44">
        <v>4216.9707421205239</v>
      </c>
      <c r="K20" s="44">
        <v>4560.3279730823833</v>
      </c>
      <c r="L20" s="44">
        <v>4550.8799907039584</v>
      </c>
      <c r="M20" s="44">
        <v>4864.9706290727363</v>
      </c>
      <c r="N20" s="44">
        <v>4855.6777992951511</v>
      </c>
      <c r="O20" s="44">
        <v>4532.1900443650766</v>
      </c>
      <c r="P20" s="44">
        <v>4574.2510630700244</v>
      </c>
      <c r="Q20" s="44">
        <v>5056.8584049752217</v>
      </c>
      <c r="R20" s="44">
        <v>5098.7516794821613</v>
      </c>
      <c r="S20" s="44">
        <v>4984.9200626353158</v>
      </c>
      <c r="T20" s="44">
        <v>4635.0118573493264</v>
      </c>
      <c r="U20" s="44">
        <v>4084.933382049473</v>
      </c>
      <c r="V20" s="44">
        <v>2514.2964067057464</v>
      </c>
      <c r="W20" s="44">
        <v>995.09117951016992</v>
      </c>
      <c r="X20" s="44">
        <v>389.36996927216734</v>
      </c>
      <c r="Y20" s="132"/>
    </row>
    <row r="21" spans="1:25" ht="15" customHeight="1" x14ac:dyDescent="0.2">
      <c r="A21" s="113"/>
      <c r="B21" s="113"/>
      <c r="C21" s="115" t="s">
        <v>110</v>
      </c>
      <c r="D21" s="115"/>
      <c r="E21" s="115"/>
      <c r="F21" s="50"/>
      <c r="G21" s="50"/>
      <c r="H21" s="50"/>
      <c r="I21" s="50"/>
      <c r="J21" s="44">
        <v>4481.2978391556726</v>
      </c>
      <c r="K21" s="44">
        <v>4647.6406698571791</v>
      </c>
      <c r="L21" s="44">
        <v>4788.8082001820831</v>
      </c>
      <c r="M21" s="44">
        <v>5011.3967715952967</v>
      </c>
      <c r="N21" s="44">
        <v>4587.9632156862672</v>
      </c>
      <c r="O21" s="44">
        <v>3943.0085425279767</v>
      </c>
      <c r="P21" s="44">
        <v>3604.466288319868</v>
      </c>
      <c r="Q21" s="44">
        <v>3385.7518830201848</v>
      </c>
      <c r="R21" s="44">
        <v>3061.3235328641617</v>
      </c>
      <c r="S21" s="44">
        <v>2842.3252079987496</v>
      </c>
      <c r="T21" s="44">
        <v>2586.2728269605454</v>
      </c>
      <c r="U21" s="44">
        <v>2263.4606812055595</v>
      </c>
      <c r="V21" s="44">
        <v>2085.1020623717473</v>
      </c>
      <c r="W21" s="44">
        <v>1854.0650250978522</v>
      </c>
      <c r="X21" s="44">
        <v>1782.4504192522031</v>
      </c>
      <c r="Y21" s="132"/>
    </row>
    <row r="22" spans="1:25" ht="15" customHeight="1" x14ac:dyDescent="0.2">
      <c r="A22" s="113"/>
      <c r="B22" s="113"/>
      <c r="C22" s="115" t="s">
        <v>109</v>
      </c>
      <c r="D22" s="115"/>
      <c r="E22" s="115"/>
      <c r="F22" s="50"/>
      <c r="G22" s="50"/>
      <c r="H22" s="50"/>
      <c r="I22" s="50"/>
      <c r="J22" s="44">
        <v>210.12097544210181</v>
      </c>
      <c r="K22" s="44">
        <v>270.55906472417536</v>
      </c>
      <c r="L22" s="44">
        <v>292.00557556425969</v>
      </c>
      <c r="M22" s="44">
        <v>317.28259298054263</v>
      </c>
      <c r="N22" s="44">
        <v>312.66128505767614</v>
      </c>
      <c r="O22" s="44">
        <v>296.30574154435209</v>
      </c>
      <c r="P22" s="44">
        <v>290.48548701729499</v>
      </c>
      <c r="Q22" s="44">
        <v>283.7218786528976</v>
      </c>
      <c r="R22" s="44">
        <v>276.94990169243812</v>
      </c>
      <c r="S22" s="44">
        <v>304.28514955817343</v>
      </c>
      <c r="T22" s="44">
        <v>388.24454173128288</v>
      </c>
      <c r="U22" s="44">
        <v>429.10735021827196</v>
      </c>
      <c r="V22" s="44">
        <v>507.93489670869911</v>
      </c>
      <c r="W22" s="44">
        <v>557.09067134317763</v>
      </c>
      <c r="X22" s="44">
        <v>560.39308381489548</v>
      </c>
      <c r="Y22" s="132"/>
    </row>
    <row r="23" spans="1:25" ht="15" customHeight="1" x14ac:dyDescent="0.2">
      <c r="A23" s="113"/>
      <c r="B23" s="113"/>
      <c r="C23" s="115" t="s">
        <v>108</v>
      </c>
      <c r="D23" s="115"/>
      <c r="E23" s="115"/>
      <c r="F23" s="50"/>
      <c r="G23" s="50"/>
      <c r="H23" s="50"/>
      <c r="I23" s="50"/>
      <c r="J23" s="44">
        <v>388.32349953275497</v>
      </c>
      <c r="K23" s="44">
        <v>346.02508659733024</v>
      </c>
      <c r="L23" s="44">
        <v>309.21994696306729</v>
      </c>
      <c r="M23" s="44">
        <v>299.71359340725877</v>
      </c>
      <c r="N23" s="44">
        <v>281.47447403988542</v>
      </c>
      <c r="O23" s="44">
        <v>378.49167616759223</v>
      </c>
      <c r="P23" s="44">
        <v>369.56801050281325</v>
      </c>
      <c r="Q23" s="44">
        <v>301.65370261046598</v>
      </c>
      <c r="R23" s="44">
        <v>247.70829535123676</v>
      </c>
      <c r="S23" s="44">
        <v>242.22955762775769</v>
      </c>
      <c r="T23" s="44">
        <v>246.86677997705578</v>
      </c>
      <c r="U23" s="44">
        <v>219.71402892669664</v>
      </c>
      <c r="V23" s="44">
        <v>201.58551327380823</v>
      </c>
      <c r="W23" s="44">
        <v>176.57914339880199</v>
      </c>
      <c r="X23" s="44">
        <v>161.26294164073465</v>
      </c>
      <c r="Y23" s="132"/>
    </row>
    <row r="24" spans="1:25" ht="30" customHeight="1" x14ac:dyDescent="0.2">
      <c r="A24" s="113"/>
      <c r="B24" s="113"/>
      <c r="C24" s="116" t="s">
        <v>160</v>
      </c>
      <c r="D24" s="116"/>
      <c r="E24" s="116"/>
      <c r="F24" s="50"/>
      <c r="G24" s="50"/>
      <c r="H24" s="50"/>
      <c r="I24" s="50"/>
      <c r="J24" s="44">
        <v>708</v>
      </c>
      <c r="K24" s="44">
        <v>727.45800000000008</v>
      </c>
      <c r="L24" s="44">
        <v>732.72112135258749</v>
      </c>
      <c r="M24" s="44">
        <v>736.5558877814442</v>
      </c>
      <c r="N24" s="44">
        <v>749.94100000000003</v>
      </c>
      <c r="O24" s="44">
        <v>745.66237929900035</v>
      </c>
      <c r="P24" s="44">
        <v>750.09489891999999</v>
      </c>
      <c r="Q24" s="44">
        <v>755.76206665380005</v>
      </c>
      <c r="R24" s="44">
        <v>778.67019714000014</v>
      </c>
      <c r="S24" s="44">
        <v>807.08740407000016</v>
      </c>
      <c r="T24" s="44">
        <v>853.62603838000018</v>
      </c>
      <c r="U24" s="47">
        <v>854.15397473000007</v>
      </c>
      <c r="V24" s="47">
        <v>873.08095759619187</v>
      </c>
      <c r="W24" s="47">
        <v>873.16308704998517</v>
      </c>
      <c r="X24" s="47">
        <v>878.96739074480149</v>
      </c>
      <c r="Y24" s="132"/>
    </row>
    <row r="25" spans="1:25" ht="15" customHeight="1" x14ac:dyDescent="0.2">
      <c r="A25" s="113"/>
      <c r="B25" s="113"/>
      <c r="C25" s="50" t="s">
        <v>24</v>
      </c>
      <c r="D25" s="50"/>
      <c r="E25" s="50"/>
      <c r="F25" s="44">
        <f>JSA!F$5</f>
        <v>2165.9230000000002</v>
      </c>
      <c r="G25" s="44">
        <f>JSA!G$5</f>
        <v>3893.4660000000003</v>
      </c>
      <c r="H25" s="44">
        <f>JSA!H$5</f>
        <v>3557.6930000000011</v>
      </c>
      <c r="I25" s="44">
        <f>JSA!I$5</f>
        <v>3255.0860000000002</v>
      </c>
      <c r="J25" s="44">
        <v>2882.2200000000012</v>
      </c>
      <c r="K25" s="44">
        <v>2605.570901407315</v>
      </c>
      <c r="L25" s="44">
        <v>2624.1158686899994</v>
      </c>
      <c r="M25" s="44">
        <v>2559.18840136366</v>
      </c>
      <c r="N25" s="44">
        <v>2204.4830000000015</v>
      </c>
      <c r="O25" s="44">
        <v>2311.2043118300007</v>
      </c>
      <c r="P25" s="44">
        <v>2439.7983671900015</v>
      </c>
      <c r="Q25" s="44">
        <v>2241.4881393452129</v>
      </c>
      <c r="R25" s="44">
        <v>2856.8277160100001</v>
      </c>
      <c r="S25" s="44">
        <v>4684.0175697100003</v>
      </c>
      <c r="T25" s="44">
        <v>4473.4852258236269</v>
      </c>
      <c r="U25" s="44">
        <v>4933.984994370001</v>
      </c>
      <c r="V25" s="44">
        <v>5169.8070100499963</v>
      </c>
      <c r="W25" s="44">
        <v>4338.0295485261904</v>
      </c>
      <c r="X25" s="44">
        <v>3065.0410876800011</v>
      </c>
      <c r="Y25" s="132"/>
    </row>
    <row r="26" spans="1:25" ht="15" customHeight="1" x14ac:dyDescent="0.2">
      <c r="A26" s="113"/>
      <c r="B26" s="113"/>
      <c r="C26" s="50" t="s">
        <v>25</v>
      </c>
      <c r="D26" s="50"/>
      <c r="E26" s="50"/>
      <c r="F26" s="44">
        <f>MA!F$5</f>
        <v>32.725000000000001</v>
      </c>
      <c r="G26" s="44">
        <f>MA!G$5</f>
        <v>35.762999999999998</v>
      </c>
      <c r="H26" s="44">
        <f>MA!H$5</f>
        <v>38.264000000000003</v>
      </c>
      <c r="I26" s="44">
        <f>MA!I$5</f>
        <v>38.268000000000001</v>
      </c>
      <c r="J26" s="44">
        <v>44.713000000000001</v>
      </c>
      <c r="K26" s="44">
        <v>55.794706500000004</v>
      </c>
      <c r="L26" s="44">
        <v>68.73589613</v>
      </c>
      <c r="M26" s="44">
        <v>127.61983736719999</v>
      </c>
      <c r="N26" s="44">
        <v>149.76499999999999</v>
      </c>
      <c r="O26" s="44">
        <v>163.62538309999999</v>
      </c>
      <c r="P26" s="44">
        <v>175.38975154999997</v>
      </c>
      <c r="Q26" s="44">
        <v>246.68661228606564</v>
      </c>
      <c r="R26" s="44">
        <v>320.89652102000002</v>
      </c>
      <c r="S26" s="44">
        <v>344.51753750999995</v>
      </c>
      <c r="T26" s="44">
        <v>343.25488572749998</v>
      </c>
      <c r="U26" s="44">
        <v>365.53661895000005</v>
      </c>
      <c r="V26" s="44">
        <v>395.7725847000001</v>
      </c>
      <c r="W26" s="44">
        <v>399.99203899000003</v>
      </c>
      <c r="X26" s="44">
        <v>416.55604172000011</v>
      </c>
      <c r="Y26" s="132"/>
    </row>
    <row r="27" spans="1:25" ht="15" customHeight="1" x14ac:dyDescent="0.2">
      <c r="A27" s="113"/>
      <c r="B27" s="113"/>
      <c r="C27" s="50" t="s">
        <v>107</v>
      </c>
      <c r="D27" s="50"/>
      <c r="E27" s="50"/>
      <c r="F27" s="50"/>
      <c r="G27" s="50"/>
      <c r="H27" s="50"/>
      <c r="I27" s="50"/>
      <c r="J27" s="44"/>
      <c r="K27" s="44"/>
      <c r="L27" s="44"/>
      <c r="M27" s="44"/>
      <c r="N27" s="44">
        <v>425.35699497931444</v>
      </c>
      <c r="O27" s="44">
        <v>449.6072684537466</v>
      </c>
      <c r="P27" s="44">
        <v>476.27213789694639</v>
      </c>
      <c r="Q27" s="44">
        <v>497.647112293053</v>
      </c>
      <c r="R27" s="44">
        <v>515.13750610718887</v>
      </c>
      <c r="S27" s="44">
        <v>536.24584358410516</v>
      </c>
      <c r="T27" s="44">
        <v>565.04847507227998</v>
      </c>
      <c r="U27" s="44">
        <v>573.57955790020583</v>
      </c>
      <c r="V27" s="44">
        <v>581.96717842993803</v>
      </c>
      <c r="W27" s="44">
        <v>591.74134486956291</v>
      </c>
      <c r="X27" s="44">
        <v>597.02929659073902</v>
      </c>
      <c r="Y27" s="132"/>
    </row>
    <row r="28" spans="1:25" ht="15" customHeight="1" x14ac:dyDescent="0.2">
      <c r="A28" s="113"/>
      <c r="B28" s="113"/>
      <c r="C28" s="50" t="s">
        <v>27</v>
      </c>
      <c r="D28" s="50"/>
      <c r="E28" s="50"/>
      <c r="F28" s="50"/>
      <c r="G28" s="50"/>
      <c r="H28" s="50"/>
      <c r="I28" s="50"/>
      <c r="J28" s="44"/>
      <c r="K28" s="44"/>
      <c r="L28" s="44"/>
      <c r="M28" s="44">
        <v>2336.1031234350612</v>
      </c>
      <c r="N28" s="44">
        <v>5970.6159999999991</v>
      </c>
      <c r="O28" s="44">
        <v>6426.2752195999983</v>
      </c>
      <c r="P28" s="44">
        <v>6868.5436596000027</v>
      </c>
      <c r="Q28" s="44">
        <v>7367.1248207140325</v>
      </c>
      <c r="R28" s="44">
        <v>7703.3184822999983</v>
      </c>
      <c r="S28" s="44">
        <v>8128.8851483599919</v>
      </c>
      <c r="T28" s="44">
        <v>8242.1568431600062</v>
      </c>
      <c r="U28" s="44">
        <v>8052.153109310002</v>
      </c>
      <c r="V28" s="44">
        <v>7510.8751163199977</v>
      </c>
      <c r="W28" s="44">
        <v>7041.5234761999673</v>
      </c>
      <c r="X28" s="44">
        <v>6576.0799377400017</v>
      </c>
      <c r="Y28" s="132"/>
    </row>
    <row r="29" spans="1:25" ht="30" customHeight="1" x14ac:dyDescent="0.2">
      <c r="A29" s="113"/>
      <c r="B29" s="113"/>
      <c r="C29" s="50" t="s">
        <v>123</v>
      </c>
      <c r="D29" s="50"/>
      <c r="E29" s="50"/>
      <c r="F29" s="50"/>
      <c r="G29" s="50"/>
      <c r="H29" s="50"/>
      <c r="I29" s="50"/>
      <c r="J29" s="44"/>
      <c r="K29" s="44"/>
      <c r="L29" s="44"/>
      <c r="M29" s="44">
        <v>0</v>
      </c>
      <c r="N29" s="44">
        <v>0</v>
      </c>
      <c r="O29" s="44">
        <v>0</v>
      </c>
      <c r="P29" s="44">
        <v>0</v>
      </c>
      <c r="Q29" s="44">
        <v>0</v>
      </c>
      <c r="R29" s="44">
        <v>0</v>
      </c>
      <c r="S29" s="44">
        <v>0</v>
      </c>
      <c r="T29" s="44">
        <v>0</v>
      </c>
      <c r="U29" s="44">
        <v>0</v>
      </c>
      <c r="V29" s="44">
        <v>0</v>
      </c>
      <c r="W29" s="44">
        <v>160.55389873000004</v>
      </c>
      <c r="X29" s="44">
        <v>1564.5857339800014</v>
      </c>
      <c r="Y29" s="132"/>
    </row>
    <row r="30" spans="1:25" ht="15" customHeight="1" x14ac:dyDescent="0.2">
      <c r="A30" s="113"/>
      <c r="B30" s="112"/>
      <c r="C30" s="50" t="s">
        <v>28</v>
      </c>
      <c r="D30" s="50"/>
      <c r="E30" s="50"/>
      <c r="F30" s="44">
        <f>SDA!F$5</f>
        <v>905.78099999999984</v>
      </c>
      <c r="G30" s="44">
        <f>SDA!G$5</f>
        <v>998.82600000000014</v>
      </c>
      <c r="H30" s="44">
        <f>SDA!H$5</f>
        <v>984.22199999999998</v>
      </c>
      <c r="I30" s="44">
        <f>SDA!I$5</f>
        <v>1006.2390000000001</v>
      </c>
      <c r="J30" s="44">
        <v>1014.208</v>
      </c>
      <c r="K30" s="44">
        <v>1039.6609860351218</v>
      </c>
      <c r="L30" s="44">
        <v>957.64443993986276</v>
      </c>
      <c r="M30" s="44">
        <v>936.04611806509149</v>
      </c>
      <c r="N30" s="44">
        <v>918.40400000000011</v>
      </c>
      <c r="O30" s="44">
        <v>900.21167600999968</v>
      </c>
      <c r="P30" s="44">
        <v>903.50131325999996</v>
      </c>
      <c r="Q30" s="44">
        <v>898.33186294287168</v>
      </c>
      <c r="R30" s="44">
        <v>887.43066767999892</v>
      </c>
      <c r="S30" s="44">
        <v>906.54925573999969</v>
      </c>
      <c r="T30" s="44">
        <v>888.26432449502147</v>
      </c>
      <c r="U30" s="44">
        <v>880.68628873999933</v>
      </c>
      <c r="V30" s="44">
        <v>886.8649119400003</v>
      </c>
      <c r="W30" s="44">
        <v>859.74400185000025</v>
      </c>
      <c r="X30" s="44">
        <v>735.16706013999953</v>
      </c>
      <c r="Y30" s="132"/>
    </row>
    <row r="31" spans="1:25" ht="15" customHeight="1" x14ac:dyDescent="0.2">
      <c r="A31" s="113"/>
      <c r="B31" s="113"/>
      <c r="C31" s="115" t="s">
        <v>12</v>
      </c>
      <c r="D31" s="115"/>
      <c r="E31" s="115"/>
      <c r="F31" s="50"/>
      <c r="G31" s="50"/>
      <c r="H31" s="50"/>
      <c r="I31" s="50"/>
      <c r="J31" s="44">
        <v>851.15600000000018</v>
      </c>
      <c r="K31" s="44">
        <v>874.17398603512174</v>
      </c>
      <c r="L31" s="44">
        <v>794.99319101826813</v>
      </c>
      <c r="M31" s="44">
        <v>766.143129363708</v>
      </c>
      <c r="N31" s="44">
        <v>794.12100000000009</v>
      </c>
      <c r="O31" s="44">
        <v>771.95111937118679</v>
      </c>
      <c r="P31" s="44">
        <v>768.33523924275983</v>
      </c>
      <c r="Q31" s="44">
        <v>697.57744277639608</v>
      </c>
      <c r="R31" s="44">
        <v>711.89560463857413</v>
      </c>
      <c r="S31" s="44">
        <v>723.31083959144439</v>
      </c>
      <c r="T31" s="44">
        <v>718.27939070806258</v>
      </c>
      <c r="U31" s="44">
        <v>711.36393400661302</v>
      </c>
      <c r="V31" s="44">
        <v>727.39818972298974</v>
      </c>
      <c r="W31" s="44">
        <v>696.8483203340719</v>
      </c>
      <c r="X31" s="44">
        <v>599.30510731476636</v>
      </c>
      <c r="Y31" s="132"/>
    </row>
    <row r="32" spans="1:25" ht="15" customHeight="1" x14ac:dyDescent="0.2">
      <c r="A32" s="113"/>
      <c r="B32" s="113"/>
      <c r="C32" s="115" t="s">
        <v>13</v>
      </c>
      <c r="D32" s="115"/>
      <c r="E32" s="115"/>
      <c r="F32" s="50"/>
      <c r="G32" s="50"/>
      <c r="H32" s="50"/>
      <c r="I32" s="50"/>
      <c r="J32" s="44">
        <v>163.05200000000002</v>
      </c>
      <c r="K32" s="44">
        <v>165.48700000000002</v>
      </c>
      <c r="L32" s="44">
        <v>162.65124892159449</v>
      </c>
      <c r="M32" s="44">
        <v>169.90298870138358</v>
      </c>
      <c r="N32" s="44">
        <v>124.28300000000004</v>
      </c>
      <c r="O32" s="44">
        <v>128.26055663881274</v>
      </c>
      <c r="P32" s="44">
        <v>135.16607401724019</v>
      </c>
      <c r="Q32" s="44">
        <v>200.75442016647554</v>
      </c>
      <c r="R32" s="44">
        <v>175.53506304142499</v>
      </c>
      <c r="S32" s="44">
        <v>183.23841614855522</v>
      </c>
      <c r="T32" s="44">
        <v>169.98493378695881</v>
      </c>
      <c r="U32" s="44">
        <v>169.32235473338639</v>
      </c>
      <c r="V32" s="44">
        <v>159.46672221701033</v>
      </c>
      <c r="W32" s="44">
        <v>162.89568151592806</v>
      </c>
      <c r="X32" s="44">
        <v>135.8619528252332</v>
      </c>
      <c r="Y32" s="132"/>
    </row>
    <row r="33" spans="1:25" ht="15" customHeight="1" x14ac:dyDescent="0.2">
      <c r="A33" s="112"/>
      <c r="B33" s="112"/>
      <c r="C33" s="117" t="s">
        <v>29</v>
      </c>
      <c r="D33" s="117"/>
      <c r="E33" s="117"/>
      <c r="F33" s="44">
        <f>SP!F$5</f>
        <v>32024.286</v>
      </c>
      <c r="G33" s="44">
        <f>SP!G$5</f>
        <v>33586</v>
      </c>
      <c r="H33" s="44">
        <f>SP!H$5</f>
        <v>35603.290999999997</v>
      </c>
      <c r="I33" s="44">
        <f>SP!I$5</f>
        <v>37802.438000000009</v>
      </c>
      <c r="J33" s="44">
        <v>38745.099982005835</v>
      </c>
      <c r="K33" s="44">
        <v>41921.907407030114</v>
      </c>
      <c r="L33" s="44">
        <v>44367.258565528267</v>
      </c>
      <c r="M33" s="44">
        <v>46506.352382756901</v>
      </c>
      <c r="N33" s="44">
        <v>48801.804999999986</v>
      </c>
      <c r="O33" s="44">
        <v>51422.462685709987</v>
      </c>
      <c r="P33" s="44">
        <v>53663.456746919997</v>
      </c>
      <c r="Q33" s="44">
        <v>57593.742352232301</v>
      </c>
      <c r="R33" s="44">
        <v>61584.34965923</v>
      </c>
      <c r="S33" s="44">
        <v>66895.841990320027</v>
      </c>
      <c r="T33" s="44">
        <v>69835.141333069987</v>
      </c>
      <c r="U33" s="44">
        <v>74150.519898250001</v>
      </c>
      <c r="V33" s="44">
        <v>79809.006438810044</v>
      </c>
      <c r="W33" s="44">
        <v>83110.340359949972</v>
      </c>
      <c r="X33" s="44">
        <v>86515.830873260027</v>
      </c>
      <c r="Y33" s="132"/>
    </row>
    <row r="34" spans="1:25" ht="15" hidden="1" customHeight="1" x14ac:dyDescent="0.2">
      <c r="A34" s="112"/>
      <c r="B34" s="112"/>
      <c r="C34" s="118" t="s">
        <v>106</v>
      </c>
      <c r="D34" s="117"/>
      <c r="E34" s="117"/>
      <c r="F34" s="46"/>
      <c r="G34" s="46"/>
      <c r="H34" s="46"/>
      <c r="I34" s="46"/>
      <c r="J34" s="44"/>
      <c r="K34" s="44"/>
      <c r="L34" s="44"/>
      <c r="M34" s="44"/>
      <c r="N34" s="44"/>
      <c r="O34" s="44"/>
      <c r="P34" s="44"/>
      <c r="Q34" s="44"/>
      <c r="R34" s="44"/>
      <c r="S34" s="44"/>
      <c r="T34" s="44"/>
      <c r="U34" s="44"/>
      <c r="V34" s="44"/>
      <c r="W34" s="44"/>
      <c r="X34" s="44"/>
      <c r="Y34" s="132"/>
    </row>
    <row r="35" spans="1:25" ht="15" hidden="1" customHeight="1" x14ac:dyDescent="0.2">
      <c r="A35" s="112"/>
      <c r="B35" s="112"/>
      <c r="C35" s="118" t="s">
        <v>105</v>
      </c>
      <c r="D35" s="117"/>
      <c r="E35" s="117"/>
      <c r="F35" s="46"/>
      <c r="G35" s="46"/>
      <c r="H35" s="46"/>
      <c r="I35" s="46"/>
      <c r="J35" s="44"/>
      <c r="K35" s="44"/>
      <c r="L35" s="44"/>
      <c r="M35" s="44"/>
      <c r="N35" s="44"/>
      <c r="O35" s="44"/>
      <c r="P35" s="44"/>
      <c r="Q35" s="44"/>
      <c r="R35" s="44"/>
      <c r="S35" s="44"/>
      <c r="T35" s="44"/>
      <c r="U35" s="44"/>
      <c r="V35" s="44"/>
      <c r="W35" s="44"/>
      <c r="X35" s="44"/>
      <c r="Y35" s="132"/>
    </row>
    <row r="36" spans="1:25" ht="15" hidden="1" customHeight="1" x14ac:dyDescent="0.2">
      <c r="A36" s="112"/>
      <c r="B36" s="112"/>
      <c r="C36" s="118" t="s">
        <v>104</v>
      </c>
      <c r="D36" s="117"/>
      <c r="E36" s="117"/>
      <c r="F36" s="46"/>
      <c r="G36" s="46"/>
      <c r="H36" s="46"/>
      <c r="I36" s="46"/>
      <c r="J36" s="44"/>
      <c r="K36" s="44"/>
      <c r="L36" s="44"/>
      <c r="M36" s="44"/>
      <c r="N36" s="44"/>
      <c r="O36" s="44"/>
      <c r="P36" s="44"/>
      <c r="Q36" s="44"/>
      <c r="R36" s="44"/>
      <c r="S36" s="44"/>
      <c r="T36" s="44"/>
      <c r="U36" s="44"/>
      <c r="V36" s="44"/>
      <c r="W36" s="44"/>
      <c r="X36" s="44"/>
      <c r="Y36" s="132"/>
    </row>
    <row r="37" spans="1:25" ht="15" hidden="1" customHeight="1" x14ac:dyDescent="0.2">
      <c r="A37" s="112"/>
      <c r="B37" s="112"/>
      <c r="C37" s="118" t="s">
        <v>103</v>
      </c>
      <c r="D37" s="117"/>
      <c r="E37" s="117"/>
      <c r="F37" s="46"/>
      <c r="G37" s="46"/>
      <c r="H37" s="46"/>
      <c r="I37" s="46"/>
      <c r="J37" s="44"/>
      <c r="K37" s="44"/>
      <c r="L37" s="44"/>
      <c r="M37" s="44"/>
      <c r="N37" s="44"/>
      <c r="O37" s="44"/>
      <c r="P37" s="44"/>
      <c r="Q37" s="44"/>
      <c r="R37" s="44"/>
      <c r="S37" s="44"/>
      <c r="T37" s="44"/>
      <c r="U37" s="44"/>
      <c r="V37" s="44"/>
      <c r="W37" s="44"/>
      <c r="X37" s="44"/>
      <c r="Y37" s="132"/>
    </row>
    <row r="38" spans="1:25" ht="15" hidden="1" customHeight="1" x14ac:dyDescent="0.2">
      <c r="A38" s="112"/>
      <c r="B38" s="112"/>
      <c r="C38" s="118" t="s">
        <v>102</v>
      </c>
      <c r="D38" s="117"/>
      <c r="E38" s="117"/>
      <c r="F38" s="46"/>
      <c r="G38" s="46"/>
      <c r="H38" s="46"/>
      <c r="I38" s="46"/>
      <c r="J38" s="44"/>
      <c r="K38" s="44"/>
      <c r="L38" s="44"/>
      <c r="M38" s="44"/>
      <c r="N38" s="44"/>
      <c r="O38" s="44"/>
      <c r="P38" s="44"/>
      <c r="Q38" s="44"/>
      <c r="R38" s="44"/>
      <c r="S38" s="44"/>
      <c r="T38" s="44"/>
      <c r="U38" s="44"/>
      <c r="V38" s="44"/>
      <c r="W38" s="44"/>
      <c r="X38" s="44"/>
      <c r="Y38" s="132"/>
    </row>
    <row r="39" spans="1:25" ht="30" customHeight="1" x14ac:dyDescent="0.2">
      <c r="A39" s="112"/>
      <c r="B39" s="112"/>
      <c r="C39" s="117" t="s">
        <v>30</v>
      </c>
      <c r="D39" s="117"/>
      <c r="E39" s="117"/>
      <c r="F39" s="51"/>
      <c r="G39" s="51"/>
      <c r="H39" s="51"/>
      <c r="I39" s="51"/>
      <c r="J39" s="44"/>
      <c r="K39" s="44"/>
      <c r="L39" s="44"/>
      <c r="M39" s="44"/>
      <c r="N39" s="44">
        <v>1291.17</v>
      </c>
      <c r="O39" s="44">
        <v>1183.6549443026729</v>
      </c>
      <c r="P39" s="44">
        <v>1312.9542119951134</v>
      </c>
      <c r="Q39" s="44">
        <v>1623.1882790812579</v>
      </c>
      <c r="R39" s="44">
        <v>1949.4219162508432</v>
      </c>
      <c r="S39" s="44">
        <v>2026.2023687265355</v>
      </c>
      <c r="T39" s="44">
        <v>2134.4746846376861</v>
      </c>
      <c r="U39" s="44">
        <v>2194.8675095390704</v>
      </c>
      <c r="V39" s="44">
        <v>2237.6154706681673</v>
      </c>
      <c r="W39" s="44">
        <v>2217.6461621588205</v>
      </c>
      <c r="X39" s="44">
        <v>2238.7919716970064</v>
      </c>
      <c r="Y39" s="132"/>
    </row>
    <row r="40" spans="1:25" ht="15" customHeight="1" x14ac:dyDescent="0.2">
      <c r="A40" s="112"/>
      <c r="B40" s="112"/>
      <c r="C40" s="117" t="s">
        <v>126</v>
      </c>
      <c r="D40" s="117"/>
      <c r="E40" s="117"/>
      <c r="F40" s="51"/>
      <c r="G40" s="51"/>
      <c r="H40" s="51"/>
      <c r="I40" s="51"/>
      <c r="J40" s="44"/>
      <c r="K40" s="44"/>
      <c r="L40" s="44"/>
      <c r="M40" s="44"/>
      <c r="N40" s="44"/>
      <c r="O40" s="44"/>
      <c r="P40" s="44"/>
      <c r="Q40" s="44"/>
      <c r="R40" s="44"/>
      <c r="S40" s="44"/>
      <c r="T40" s="44"/>
      <c r="U40" s="44"/>
      <c r="V40" s="44"/>
      <c r="W40" s="44">
        <v>5.8574696600000022</v>
      </c>
      <c r="X40" s="44">
        <v>56.150329630000002</v>
      </c>
      <c r="Y40" s="132"/>
    </row>
    <row r="41" spans="1:25" ht="15" customHeight="1" x14ac:dyDescent="0.2">
      <c r="A41" s="116"/>
      <c r="B41" s="116"/>
      <c r="C41" s="117" t="s">
        <v>31</v>
      </c>
      <c r="D41" s="117"/>
      <c r="E41" s="117"/>
      <c r="F41" s="50"/>
      <c r="G41" s="50"/>
      <c r="H41" s="50"/>
      <c r="I41" s="50"/>
      <c r="J41" s="44">
        <v>1749.2679999999998</v>
      </c>
      <c r="K41" s="44">
        <v>1680.5630000000001</v>
      </c>
      <c r="L41" s="44">
        <v>1705.4359999999999</v>
      </c>
      <c r="M41" s="44">
        <v>1915.596</v>
      </c>
      <c r="N41" s="44">
        <v>2474.8844290477896</v>
      </c>
      <c r="O41" s="44">
        <v>3113.7637531214655</v>
      </c>
      <c r="P41" s="44">
        <v>2015.0229999999999</v>
      </c>
      <c r="Q41" s="44">
        <v>2070.2503380227035</v>
      </c>
      <c r="R41" s="44">
        <v>2700.6877948242013</v>
      </c>
      <c r="S41" s="44">
        <v>2734.8132516599994</v>
      </c>
      <c r="T41" s="44">
        <v>2759.4819029400005</v>
      </c>
      <c r="U41" s="44">
        <v>2149.2390251900001</v>
      </c>
      <c r="V41" s="44">
        <v>2144.0899999999997</v>
      </c>
      <c r="W41" s="44">
        <v>2140.0810000000024</v>
      </c>
      <c r="X41" s="44">
        <v>2116.9060000000004</v>
      </c>
      <c r="Y41" s="132"/>
    </row>
    <row r="42" spans="1:25" ht="30" customHeight="1" x14ac:dyDescent="0.25">
      <c r="A42" s="116"/>
      <c r="B42" s="116"/>
      <c r="C42" s="42" t="s">
        <v>101</v>
      </c>
      <c r="D42" s="42"/>
      <c r="E42" s="42"/>
      <c r="F42" s="119">
        <f>SUM(F3:F41)-SUM(F9:F11,F19:F23)</f>
        <v>78797.360757000002</v>
      </c>
      <c r="G42" s="119">
        <f>SUM(G3:G41)-SUM(G9:G11,G19:G23)</f>
        <v>79924.455657000013</v>
      </c>
      <c r="H42" s="119">
        <f>SUM(H3:H41)-SUM(H9:H11,H19:H23)</f>
        <v>81712.472834999993</v>
      </c>
      <c r="I42" s="119">
        <f>SUM(I3:I41)-SUM(I9:I11,I19:I23)</f>
        <v>84282.232005508151</v>
      </c>
      <c r="J42" s="119">
        <f t="shared" ref="J42:Q42" si="0">SUM(J3:J41)-SUM(J9:J11,J19:J23,J31:J32)</f>
        <v>88936.127790641825</v>
      </c>
      <c r="K42" s="119">
        <f t="shared" si="0"/>
        <v>94984.624249270055</v>
      </c>
      <c r="L42" s="119">
        <f t="shared" si="0"/>
        <v>99386.716844796028</v>
      </c>
      <c r="M42" s="119">
        <f t="shared" si="0"/>
        <v>103421.56985631787</v>
      </c>
      <c r="N42" s="119">
        <f t="shared" si="0"/>
        <v>110194.30170267812</v>
      </c>
      <c r="O42" s="119">
        <f t="shared" si="0"/>
        <v>114802.50366269189</v>
      </c>
      <c r="P42" s="119">
        <f t="shared" si="0"/>
        <v>118093.71011766205</v>
      </c>
      <c r="Q42" s="134">
        <f t="shared" si="0"/>
        <v>125085.7256050928</v>
      </c>
      <c r="R42" s="119">
        <f t="shared" ref="R42:X42" si="1">SUM(R3:R41)-SUM(R9:R11,R19:R23,R31:R32,R15:R16)</f>
        <v>133281.3246608022</v>
      </c>
      <c r="S42" s="119">
        <f t="shared" si="1"/>
        <v>146530.01590182065</v>
      </c>
      <c r="T42" s="119">
        <f t="shared" si="1"/>
        <v>151837.62063232271</v>
      </c>
      <c r="U42" s="119">
        <f t="shared" si="1"/>
        <v>157763.15347319929</v>
      </c>
      <c r="V42" s="119">
        <f t="shared" si="1"/>
        <v>165400.97764854433</v>
      </c>
      <c r="W42" s="119">
        <f t="shared" si="1"/>
        <v>163101.14602129508</v>
      </c>
      <c r="X42" s="119">
        <f t="shared" si="1"/>
        <v>167359.78339866255</v>
      </c>
      <c r="Y42" s="132"/>
    </row>
    <row r="43" spans="1:25" ht="15.75" thickBot="1" x14ac:dyDescent="0.25">
      <c r="A43" s="121"/>
      <c r="B43" s="121"/>
      <c r="C43" s="121" t="s">
        <v>100</v>
      </c>
      <c r="D43" s="121"/>
      <c r="E43" s="121"/>
      <c r="F43" s="135">
        <v>0.95561218286758176</v>
      </c>
      <c r="G43" s="135">
        <v>0.95422937801810592</v>
      </c>
      <c r="H43" s="135">
        <v>0.95406853375282796</v>
      </c>
      <c r="I43" s="135">
        <v>0.95044993811249245</v>
      </c>
      <c r="J43" s="135">
        <v>0.96069613855583968</v>
      </c>
      <c r="K43" s="135">
        <v>0.97159677113240894</v>
      </c>
      <c r="L43" s="135">
        <v>0.98220481010648597</v>
      </c>
      <c r="M43" s="135">
        <v>0.97935820551238328</v>
      </c>
      <c r="N43" s="135">
        <v>0.99378746609980761</v>
      </c>
      <c r="O43" s="135">
        <v>0.99336860909596669</v>
      </c>
      <c r="P43" s="135">
        <v>0.9928214544825601</v>
      </c>
      <c r="Q43" s="135">
        <v>0.99316975150247533</v>
      </c>
      <c r="R43" s="135">
        <v>0.98411840246718252</v>
      </c>
      <c r="S43" s="135">
        <v>0.99232783783635392</v>
      </c>
      <c r="T43" s="135">
        <v>0.99232674108982577</v>
      </c>
      <c r="U43" s="135">
        <v>0.99450740175570096</v>
      </c>
      <c r="V43" s="136">
        <v>0.99501625584630993</v>
      </c>
      <c r="W43" s="136">
        <v>0.99630543749232425</v>
      </c>
      <c r="X43" s="136">
        <v>0.99717993055949095</v>
      </c>
    </row>
    <row r="44" spans="1:25" ht="39.75" customHeight="1" thickTop="1" x14ac:dyDescent="0.2">
      <c r="A44" s="124" t="s">
        <v>191</v>
      </c>
      <c r="B44" s="124"/>
      <c r="C44" s="124"/>
      <c r="D44" s="124"/>
      <c r="E44" s="124"/>
      <c r="F44" s="125" t="s">
        <v>66</v>
      </c>
      <c r="G44" s="125" t="s">
        <v>67</v>
      </c>
      <c r="H44" s="125" t="s">
        <v>68</v>
      </c>
      <c r="I44" s="125" t="s">
        <v>69</v>
      </c>
      <c r="J44" s="125" t="s">
        <v>70</v>
      </c>
      <c r="K44" s="125" t="s">
        <v>53</v>
      </c>
      <c r="L44" s="125" t="s">
        <v>54</v>
      </c>
      <c r="M44" s="125" t="s">
        <v>55</v>
      </c>
      <c r="N44" s="125" t="s">
        <v>57</v>
      </c>
      <c r="O44" s="125" t="s">
        <v>58</v>
      </c>
      <c r="P44" s="125" t="s">
        <v>59</v>
      </c>
      <c r="Q44" s="125" t="s">
        <v>60</v>
      </c>
      <c r="R44" s="125" t="s">
        <v>61</v>
      </c>
      <c r="S44" s="125" t="s">
        <v>62</v>
      </c>
      <c r="T44" s="125" t="s">
        <v>63</v>
      </c>
      <c r="U44" s="125" t="s">
        <v>64</v>
      </c>
      <c r="V44" s="125" t="s">
        <v>65</v>
      </c>
      <c r="W44" s="125" t="s">
        <v>0</v>
      </c>
      <c r="X44" s="125" t="s">
        <v>56</v>
      </c>
    </row>
    <row r="45" spans="1:25" ht="15" x14ac:dyDescent="0.2">
      <c r="A45" s="112"/>
      <c r="B45" s="112"/>
      <c r="C45" s="51" t="s">
        <v>6</v>
      </c>
      <c r="D45" s="51"/>
      <c r="E45" s="51"/>
      <c r="F45" s="44">
        <v>3560.4854667864875</v>
      </c>
      <c r="G45" s="44">
        <v>3685.8779509893325</v>
      </c>
      <c r="H45" s="44">
        <v>3856.6835033625907</v>
      </c>
      <c r="I45" s="44">
        <v>4020.294489254894</v>
      </c>
      <c r="J45" s="44">
        <v>4114.2923053595114</v>
      </c>
      <c r="K45" s="44">
        <v>4285.0800572241978</v>
      </c>
      <c r="L45" s="44">
        <v>4343.8723194206395</v>
      </c>
      <c r="M45" s="44">
        <v>4527.4503636036452</v>
      </c>
      <c r="N45" s="44">
        <v>4663.9622138700015</v>
      </c>
      <c r="O45" s="44">
        <v>4846.6912649480901</v>
      </c>
      <c r="P45" s="44">
        <v>4989.6416810640303</v>
      </c>
      <c r="Q45" s="44">
        <v>5192.4574299671967</v>
      </c>
      <c r="R45" s="44">
        <v>5396.2445962306456</v>
      </c>
      <c r="S45" s="44">
        <v>5672.9287990771199</v>
      </c>
      <c r="T45" s="44">
        <v>5651.4976509282205</v>
      </c>
      <c r="U45" s="44">
        <v>5670.7430688132399</v>
      </c>
      <c r="V45" s="44">
        <v>5723.0179490942128</v>
      </c>
      <c r="W45" s="44">
        <v>5489.1708477759257</v>
      </c>
      <c r="X45" s="44">
        <v>5475.9914135679974</v>
      </c>
    </row>
    <row r="46" spans="1:25" ht="15" x14ac:dyDescent="0.2">
      <c r="A46" s="112"/>
      <c r="B46" s="112"/>
      <c r="C46" s="51" t="s">
        <v>115</v>
      </c>
      <c r="D46" s="51"/>
      <c r="E46" s="51"/>
      <c r="F46" s="44">
        <v>1460.0294789257355</v>
      </c>
      <c r="G46" s="44">
        <v>1443.0265172897941</v>
      </c>
      <c r="H46" s="44">
        <v>1402.2427618830504</v>
      </c>
      <c r="I46" s="44">
        <v>1426.6271363303067</v>
      </c>
      <c r="J46" s="44">
        <v>1372.5580337450372</v>
      </c>
      <c r="K46" s="44">
        <v>1507.6430141037965</v>
      </c>
      <c r="L46" s="44">
        <v>1453.1089127185041</v>
      </c>
      <c r="M46" s="44">
        <v>1318.3761217162005</v>
      </c>
      <c r="N46" s="44">
        <v>1171.5913667617815</v>
      </c>
      <c r="O46" s="44">
        <v>1080.1410065424641</v>
      </c>
      <c r="P46" s="44">
        <v>957.84504846592586</v>
      </c>
      <c r="Q46" s="44">
        <v>860.07391492850365</v>
      </c>
      <c r="R46" s="44">
        <v>769.01116152617817</v>
      </c>
      <c r="S46" s="44">
        <v>721.73544982114345</v>
      </c>
      <c r="T46" s="44">
        <v>663.25524406788168</v>
      </c>
      <c r="U46" s="44">
        <v>630.8137772838827</v>
      </c>
      <c r="V46" s="44">
        <v>619.31136553925103</v>
      </c>
      <c r="W46" s="44">
        <v>596.24572824529059</v>
      </c>
      <c r="X46" s="44">
        <v>576.37231689290013</v>
      </c>
    </row>
    <row r="47" spans="1:25" ht="15" x14ac:dyDescent="0.2">
      <c r="A47" s="113"/>
      <c r="B47" s="113"/>
      <c r="C47" s="50" t="s">
        <v>8</v>
      </c>
      <c r="D47" s="50"/>
      <c r="E47" s="50"/>
      <c r="F47" s="50" t="s">
        <v>162</v>
      </c>
      <c r="G47" s="50" t="s">
        <v>162</v>
      </c>
      <c r="H47" s="50" t="s">
        <v>162</v>
      </c>
      <c r="I47" s="50" t="s">
        <v>162</v>
      </c>
      <c r="J47" s="44" t="s">
        <v>162</v>
      </c>
      <c r="K47" s="44">
        <v>1277.9029233568244</v>
      </c>
      <c r="L47" s="44">
        <v>1327.087242994364</v>
      </c>
      <c r="M47" s="44">
        <v>1379.917021930685</v>
      </c>
      <c r="N47" s="44">
        <v>1391.5269191608097</v>
      </c>
      <c r="O47" s="44">
        <v>1419.2967997835533</v>
      </c>
      <c r="P47" s="44">
        <v>1420.4640819019658</v>
      </c>
      <c r="Q47" s="44">
        <v>1495.2969840379835</v>
      </c>
      <c r="R47" s="44">
        <v>1553.4037937514113</v>
      </c>
      <c r="S47" s="44">
        <v>1660.7968420400164</v>
      </c>
      <c r="T47" s="44">
        <v>1699.5124075988754</v>
      </c>
      <c r="U47" s="44">
        <v>1840.5103825883559</v>
      </c>
      <c r="V47" s="44">
        <v>2014.2966556098243</v>
      </c>
      <c r="W47" s="44">
        <v>2138.532926959927</v>
      </c>
      <c r="X47" s="44">
        <v>2342.4036932749977</v>
      </c>
    </row>
    <row r="48" spans="1:25" ht="15" x14ac:dyDescent="0.2">
      <c r="A48" s="113"/>
      <c r="B48" s="113"/>
      <c r="C48" s="50" t="s">
        <v>122</v>
      </c>
      <c r="D48" s="50"/>
      <c r="E48" s="50"/>
      <c r="F48" s="50" t="s">
        <v>162</v>
      </c>
      <c r="G48" s="50" t="s">
        <v>162</v>
      </c>
      <c r="H48" s="50" t="s">
        <v>162</v>
      </c>
      <c r="I48" s="50" t="s">
        <v>162</v>
      </c>
      <c r="J48" s="44" t="s">
        <v>162</v>
      </c>
      <c r="K48" s="44" t="s">
        <v>162</v>
      </c>
      <c r="L48" s="44" t="s">
        <v>162</v>
      </c>
      <c r="M48" s="44" t="s">
        <v>162</v>
      </c>
      <c r="N48" s="44" t="s">
        <v>162</v>
      </c>
      <c r="O48" s="44" t="s">
        <v>162</v>
      </c>
      <c r="P48" s="44" t="s">
        <v>162</v>
      </c>
      <c r="Q48" s="44" t="s">
        <v>162</v>
      </c>
      <c r="R48" s="44" t="s">
        <v>162</v>
      </c>
      <c r="S48" s="44">
        <v>331.36101241873922</v>
      </c>
      <c r="T48" s="44">
        <v>470.7034698153638</v>
      </c>
      <c r="U48" s="44">
        <v>136.71784140737546</v>
      </c>
      <c r="V48" s="44">
        <v>148.14078895626798</v>
      </c>
      <c r="W48" s="44">
        <v>8.6093626427108418</v>
      </c>
      <c r="X48" s="44">
        <v>11.146360000000001</v>
      </c>
    </row>
    <row r="49" spans="1:24" ht="15" x14ac:dyDescent="0.2">
      <c r="A49" s="112"/>
      <c r="B49" s="112"/>
      <c r="C49" s="51" t="s">
        <v>9</v>
      </c>
      <c r="D49" s="51"/>
      <c r="E49" s="51"/>
      <c r="F49" s="44">
        <v>3438.0558197969917</v>
      </c>
      <c r="G49" s="44">
        <v>3500.8502168859545</v>
      </c>
      <c r="H49" s="44">
        <v>3529.1927806195145</v>
      </c>
      <c r="I49" s="44">
        <v>3585.8934906791133</v>
      </c>
      <c r="J49" s="44">
        <v>3591.9537460997462</v>
      </c>
      <c r="K49" s="44">
        <v>3688.7052434685779</v>
      </c>
      <c r="L49" s="44">
        <v>3791.032966155964</v>
      </c>
      <c r="M49" s="44">
        <v>4227.9201582093083</v>
      </c>
      <c r="N49" s="44">
        <v>4516.6847802095463</v>
      </c>
      <c r="O49" s="44">
        <v>4661.364073066341</v>
      </c>
      <c r="P49" s="44">
        <v>4739.0667826102472</v>
      </c>
      <c r="Q49" s="44">
        <v>4704.4007574204743</v>
      </c>
      <c r="R49" s="44">
        <v>4825.9852162265852</v>
      </c>
      <c r="S49" s="44">
        <v>5219.0109087459159</v>
      </c>
      <c r="T49" s="44">
        <v>5323.9652972374151</v>
      </c>
      <c r="U49" s="44">
        <v>5223.5698419015971</v>
      </c>
      <c r="V49" s="44">
        <v>5133.8737617194765</v>
      </c>
      <c r="W49" s="44" t="s">
        <v>162</v>
      </c>
      <c r="X49" s="44" t="s">
        <v>162</v>
      </c>
    </row>
    <row r="50" spans="1:24" ht="30.75" customHeight="1" x14ac:dyDescent="0.2">
      <c r="A50" s="112"/>
      <c r="B50" s="112"/>
      <c r="C50" s="51" t="s">
        <v>10</v>
      </c>
      <c r="D50" s="51"/>
      <c r="E50" s="51"/>
      <c r="F50" s="46">
        <v>6692.4928033707029</v>
      </c>
      <c r="G50" s="46">
        <v>7241.5086340411344</v>
      </c>
      <c r="H50" s="46">
        <v>7650.3110822979588</v>
      </c>
      <c r="I50" s="46">
        <v>8061.0763861469923</v>
      </c>
      <c r="J50" s="46">
        <v>8414.3077166960757</v>
      </c>
      <c r="K50" s="46">
        <v>9024.3052414177473</v>
      </c>
      <c r="L50" s="46">
        <v>9423.524883583772</v>
      </c>
      <c r="M50" s="46">
        <v>9929.7309777070768</v>
      </c>
      <c r="N50" s="46">
        <v>10257.255703744673</v>
      </c>
      <c r="O50" s="46">
        <v>10644.433284443894</v>
      </c>
      <c r="P50" s="46">
        <v>11009.382951350844</v>
      </c>
      <c r="Q50" s="45">
        <v>11527.704023245151</v>
      </c>
      <c r="R50" s="46">
        <v>11995.54886111544</v>
      </c>
      <c r="S50" s="46">
        <v>12730.228936314197</v>
      </c>
      <c r="T50" s="45">
        <v>12839.309053552832</v>
      </c>
      <c r="U50" s="46">
        <v>13345.45346661732</v>
      </c>
      <c r="V50" s="46">
        <v>14036.934284011941</v>
      </c>
      <c r="W50" s="45">
        <v>14094.533779478235</v>
      </c>
      <c r="X50" s="45">
        <v>13936.243855349196</v>
      </c>
    </row>
    <row r="51" spans="1:24" ht="15" x14ac:dyDescent="0.2">
      <c r="A51" s="112"/>
      <c r="B51" s="112"/>
      <c r="C51" s="114" t="s">
        <v>11</v>
      </c>
      <c r="D51" s="114"/>
      <c r="E51" s="114"/>
      <c r="F51" s="51" t="s">
        <v>162</v>
      </c>
      <c r="G51" s="51" t="s">
        <v>162</v>
      </c>
      <c r="H51" s="51" t="s">
        <v>162</v>
      </c>
      <c r="I51" s="51" t="s">
        <v>162</v>
      </c>
      <c r="J51" s="44" t="s">
        <v>162</v>
      </c>
      <c r="K51" s="44" t="s">
        <v>162</v>
      </c>
      <c r="L51" s="46">
        <v>1018.5656637823831</v>
      </c>
      <c r="M51" s="46">
        <v>1039.2534982923121</v>
      </c>
      <c r="N51" s="46">
        <v>1069.1630736741545</v>
      </c>
      <c r="O51" s="46">
        <v>1140.9384835800884</v>
      </c>
      <c r="P51" s="46">
        <v>1169.6563750504095</v>
      </c>
      <c r="Q51" s="45">
        <v>1214.8328085939004</v>
      </c>
      <c r="R51" s="46">
        <v>1260.4363593083478</v>
      </c>
      <c r="S51" s="46">
        <v>1324.3963078194163</v>
      </c>
      <c r="T51" s="45">
        <v>1319.1116987053242</v>
      </c>
      <c r="U51" s="46">
        <v>1396.2962172737684</v>
      </c>
      <c r="V51" s="46">
        <v>1453.4653075798099</v>
      </c>
      <c r="W51" s="46">
        <v>1498.6956072896596</v>
      </c>
      <c r="X51" s="46">
        <v>1734.7705902733426</v>
      </c>
    </row>
    <row r="52" spans="1:24" ht="15" x14ac:dyDescent="0.2">
      <c r="A52" s="112"/>
      <c r="B52" s="112"/>
      <c r="C52" s="114" t="s">
        <v>12</v>
      </c>
      <c r="D52" s="114"/>
      <c r="E52" s="114"/>
      <c r="F52" s="51" t="s">
        <v>162</v>
      </c>
      <c r="G52" s="51" t="s">
        <v>162</v>
      </c>
      <c r="H52" s="51" t="s">
        <v>162</v>
      </c>
      <c r="I52" s="51" t="s">
        <v>162</v>
      </c>
      <c r="J52" s="44" t="s">
        <v>162</v>
      </c>
      <c r="K52" s="44" t="s">
        <v>162</v>
      </c>
      <c r="L52" s="46">
        <v>5485.825100566648</v>
      </c>
      <c r="M52" s="46">
        <v>5747.4793379665689</v>
      </c>
      <c r="N52" s="46">
        <v>5876.000301685669</v>
      </c>
      <c r="O52" s="46">
        <v>6014.5440123999551</v>
      </c>
      <c r="P52" s="46">
        <v>6160.3800440774921</v>
      </c>
      <c r="Q52" s="45">
        <v>6388.3826256173097</v>
      </c>
      <c r="R52" s="46">
        <v>6609.8705679838267</v>
      </c>
      <c r="S52" s="46">
        <v>6973.9254808922315</v>
      </c>
      <c r="T52" s="45">
        <v>6979.4386951467386</v>
      </c>
      <c r="U52" s="46">
        <v>7327.9141344860236</v>
      </c>
      <c r="V52" s="46">
        <v>7754.6431533013392</v>
      </c>
      <c r="W52" s="46">
        <v>7709.9478983678018</v>
      </c>
      <c r="X52" s="46">
        <v>7141.3748471783974</v>
      </c>
    </row>
    <row r="53" spans="1:24" ht="15" x14ac:dyDescent="0.2">
      <c r="A53" s="112"/>
      <c r="B53" s="112"/>
      <c r="C53" s="114" t="s">
        <v>13</v>
      </c>
      <c r="D53" s="114"/>
      <c r="E53" s="114"/>
      <c r="F53" s="51" t="s">
        <v>162</v>
      </c>
      <c r="G53" s="51" t="s">
        <v>162</v>
      </c>
      <c r="H53" s="51" t="s">
        <v>162</v>
      </c>
      <c r="I53" s="51" t="s">
        <v>162</v>
      </c>
      <c r="J53" s="44" t="s">
        <v>162</v>
      </c>
      <c r="K53" s="44" t="s">
        <v>162</v>
      </c>
      <c r="L53" s="46">
        <v>2919.1341192347381</v>
      </c>
      <c r="M53" s="46">
        <v>3142.9981414481986</v>
      </c>
      <c r="N53" s="46">
        <v>3312.092328384851</v>
      </c>
      <c r="O53" s="46">
        <v>3488.9507884638524</v>
      </c>
      <c r="P53" s="46">
        <v>3679.3465322229436</v>
      </c>
      <c r="Q53" s="45">
        <v>3924.4885890339428</v>
      </c>
      <c r="R53" s="46">
        <v>4125.241933823263</v>
      </c>
      <c r="S53" s="46">
        <v>4431.9071476025483</v>
      </c>
      <c r="T53" s="45">
        <v>4540.7586597007667</v>
      </c>
      <c r="U53" s="46">
        <v>4621.2431148575288</v>
      </c>
      <c r="V53" s="46">
        <v>4828.8258231307918</v>
      </c>
      <c r="W53" s="46">
        <v>4885.8902738207717</v>
      </c>
      <c r="X53" s="46">
        <v>5060.0984178974577</v>
      </c>
    </row>
    <row r="54" spans="1:24" ht="15" x14ac:dyDescent="0.2">
      <c r="A54" s="112"/>
      <c r="B54" s="112"/>
      <c r="C54" s="51" t="s">
        <v>14</v>
      </c>
      <c r="D54" s="114"/>
      <c r="E54" s="114"/>
      <c r="F54" s="51" t="s">
        <v>162</v>
      </c>
      <c r="G54" s="51" t="s">
        <v>162</v>
      </c>
      <c r="H54" s="51" t="s">
        <v>162</v>
      </c>
      <c r="I54" s="51" t="s">
        <v>162</v>
      </c>
      <c r="J54" s="44" t="s">
        <v>162</v>
      </c>
      <c r="K54" s="44" t="s">
        <v>162</v>
      </c>
      <c r="L54" s="46">
        <v>17.515539144240698</v>
      </c>
      <c r="M54" s="46">
        <v>19.626722711323765</v>
      </c>
      <c r="N54" s="46">
        <v>21.103219694156277</v>
      </c>
      <c r="O54" s="46">
        <v>21.853255815346987</v>
      </c>
      <c r="P54" s="46">
        <v>23.446293871321075</v>
      </c>
      <c r="Q54" s="46">
        <v>23.958792400231349</v>
      </c>
      <c r="R54" s="46">
        <v>24.139341829496725</v>
      </c>
      <c r="S54" s="46">
        <v>24.217827072081487</v>
      </c>
      <c r="T54" s="45">
        <v>23.094272224517535</v>
      </c>
      <c r="U54" s="46">
        <v>23.725957972849343</v>
      </c>
      <c r="V54" s="46">
        <v>59.128565225489986</v>
      </c>
      <c r="W54" s="46">
        <v>180.63981900310262</v>
      </c>
      <c r="X54" s="46">
        <v>201.78144811999996</v>
      </c>
    </row>
    <row r="55" spans="1:24" ht="30.75" customHeight="1" x14ac:dyDescent="0.2">
      <c r="A55" s="112"/>
      <c r="B55" s="112"/>
      <c r="C55" s="51" t="s">
        <v>114</v>
      </c>
      <c r="D55" s="51"/>
      <c r="E55" s="51"/>
      <c r="F55" s="51" t="s">
        <v>162</v>
      </c>
      <c r="G55" s="51" t="s">
        <v>162</v>
      </c>
      <c r="H55" s="51" t="s">
        <v>162</v>
      </c>
      <c r="I55" s="51" t="s">
        <v>162</v>
      </c>
      <c r="J55" s="44" t="s">
        <v>162</v>
      </c>
      <c r="K55" s="44" t="s">
        <v>162</v>
      </c>
      <c r="L55" s="44" t="s">
        <v>162</v>
      </c>
      <c r="M55" s="44" t="s">
        <v>162</v>
      </c>
      <c r="N55" s="44" t="s">
        <v>162</v>
      </c>
      <c r="O55" s="44" t="s">
        <v>162</v>
      </c>
      <c r="P55" s="44" t="s">
        <v>162</v>
      </c>
      <c r="Q55" s="44" t="s">
        <v>162</v>
      </c>
      <c r="R55" s="44">
        <v>144.95577549029565</v>
      </c>
      <c r="S55" s="44">
        <v>1408.051053483407</v>
      </c>
      <c r="T55" s="44">
        <v>2412.6492828828937</v>
      </c>
      <c r="U55" s="44">
        <v>3774.6382588314227</v>
      </c>
      <c r="V55" s="44">
        <v>7085.9646015290682</v>
      </c>
      <c r="W55" s="44">
        <v>10688.596868362398</v>
      </c>
      <c r="X55" s="44">
        <v>12955.655979549691</v>
      </c>
    </row>
    <row r="56" spans="1:24" ht="15" x14ac:dyDescent="0.2">
      <c r="A56" s="112"/>
      <c r="B56" s="112"/>
      <c r="C56" s="112" t="s">
        <v>16</v>
      </c>
      <c r="D56" s="112"/>
      <c r="E56" s="112"/>
      <c r="F56" s="44">
        <v>16932.423259992043</v>
      </c>
      <c r="G56" s="44">
        <v>16339.050884001334</v>
      </c>
      <c r="H56" s="44">
        <v>15923.076858258291</v>
      </c>
      <c r="I56" s="44">
        <v>15905.01182606182</v>
      </c>
      <c r="J56" s="44">
        <v>15651.86599105095</v>
      </c>
      <c r="K56" s="44">
        <v>15944.070232890659</v>
      </c>
      <c r="L56" s="44">
        <v>16933.582890317801</v>
      </c>
      <c r="M56" s="44">
        <v>16190.007717634757</v>
      </c>
      <c r="N56" s="44">
        <v>16710.737196654307</v>
      </c>
      <c r="O56" s="44">
        <v>17202.674639376335</v>
      </c>
      <c r="P56" s="44">
        <v>17845.691329959995</v>
      </c>
      <c r="Q56" s="44">
        <v>18379.547253846154</v>
      </c>
      <c r="R56" s="44">
        <v>19492.75059085985</v>
      </c>
      <c r="S56" s="44">
        <v>22207.56947979892</v>
      </c>
      <c r="T56" s="44">
        <v>23163.817958416734</v>
      </c>
      <c r="U56" s="44">
        <v>24236.314813226218</v>
      </c>
      <c r="V56" s="44">
        <v>24971.12890250843</v>
      </c>
      <c r="W56" s="44">
        <v>24758.991616247229</v>
      </c>
      <c r="X56" s="44">
        <v>24555.68480816</v>
      </c>
    </row>
    <row r="57" spans="1:24" ht="15" x14ac:dyDescent="0.2">
      <c r="A57" s="112"/>
      <c r="B57" s="112"/>
      <c r="C57" s="114" t="s">
        <v>113</v>
      </c>
      <c r="D57" s="112"/>
      <c r="E57" s="112"/>
      <c r="F57" s="44" t="s">
        <v>162</v>
      </c>
      <c r="G57" s="44" t="s">
        <v>162</v>
      </c>
      <c r="H57" s="44" t="s">
        <v>162</v>
      </c>
      <c r="I57" s="44" t="s">
        <v>162</v>
      </c>
      <c r="J57" s="44" t="s">
        <v>162</v>
      </c>
      <c r="K57" s="44" t="s">
        <v>162</v>
      </c>
      <c r="L57" s="44" t="s">
        <v>162</v>
      </c>
      <c r="M57" s="44" t="s">
        <v>162</v>
      </c>
      <c r="N57" s="44" t="s">
        <v>162</v>
      </c>
      <c r="O57" s="44" t="s">
        <v>162</v>
      </c>
      <c r="P57" s="44" t="s">
        <v>162</v>
      </c>
      <c r="Q57" s="44" t="s">
        <v>162</v>
      </c>
      <c r="R57" s="44">
        <v>13219.918645159107</v>
      </c>
      <c r="S57" s="44">
        <v>15805.633372650176</v>
      </c>
      <c r="T57" s="44">
        <v>16732.626162019544</v>
      </c>
      <c r="U57" s="44">
        <v>17607.39213742521</v>
      </c>
      <c r="V57" s="44">
        <v>18256.900659384901</v>
      </c>
      <c r="W57" s="44">
        <v>18059.61361293168</v>
      </c>
      <c r="X57" s="44">
        <v>17914.678719629996</v>
      </c>
    </row>
    <row r="58" spans="1:24" ht="15" x14ac:dyDescent="0.2">
      <c r="A58" s="112"/>
      <c r="B58" s="112"/>
      <c r="C58" s="114" t="s">
        <v>112</v>
      </c>
      <c r="D58" s="112"/>
      <c r="E58" s="112"/>
      <c r="F58" s="44" t="s">
        <v>162</v>
      </c>
      <c r="G58" s="44" t="s">
        <v>162</v>
      </c>
      <c r="H58" s="44" t="s">
        <v>162</v>
      </c>
      <c r="I58" s="44" t="s">
        <v>162</v>
      </c>
      <c r="J58" s="44" t="s">
        <v>162</v>
      </c>
      <c r="K58" s="44" t="s">
        <v>162</v>
      </c>
      <c r="L58" s="44" t="s">
        <v>162</v>
      </c>
      <c r="M58" s="44" t="s">
        <v>162</v>
      </c>
      <c r="N58" s="44" t="s">
        <v>162</v>
      </c>
      <c r="O58" s="44" t="s">
        <v>162</v>
      </c>
      <c r="P58" s="44" t="s">
        <v>162</v>
      </c>
      <c r="Q58" s="44" t="s">
        <v>162</v>
      </c>
      <c r="R58" s="44">
        <v>6272.8319365831649</v>
      </c>
      <c r="S58" s="44">
        <v>6401.9361082597261</v>
      </c>
      <c r="T58" s="44">
        <v>6431.1917963971864</v>
      </c>
      <c r="U58" s="44">
        <v>6628.9226768630579</v>
      </c>
      <c r="V58" s="44">
        <v>6714.228243123538</v>
      </c>
      <c r="W58" s="44">
        <v>6699.3780022914852</v>
      </c>
      <c r="X58" s="44">
        <v>6641.0060905499995</v>
      </c>
    </row>
    <row r="59" spans="1:24" ht="15" x14ac:dyDescent="0.2">
      <c r="A59" s="112"/>
      <c r="B59" s="112"/>
      <c r="C59" s="112" t="s">
        <v>17</v>
      </c>
      <c r="D59" s="112"/>
      <c r="E59" s="112"/>
      <c r="F59" s="44">
        <v>11400.050442699507</v>
      </c>
      <c r="G59" s="44">
        <v>10836.184405170294</v>
      </c>
      <c r="H59" s="44">
        <v>10434.138692579507</v>
      </c>
      <c r="I59" s="44">
        <v>9670.5121552259025</v>
      </c>
      <c r="J59" s="44">
        <v>9420.275736104988</v>
      </c>
      <c r="K59" s="44">
        <v>9256.0613035490333</v>
      </c>
      <c r="L59" s="44">
        <v>9030.6343495032215</v>
      </c>
      <c r="M59" s="44">
        <v>8806.1160910159651</v>
      </c>
      <c r="N59" s="44">
        <v>8458.0685454979666</v>
      </c>
      <c r="O59" s="44">
        <v>8213.3046940937929</v>
      </c>
      <c r="P59" s="44">
        <v>7895.7889014897819</v>
      </c>
      <c r="Q59" s="44">
        <v>7777.409119209673</v>
      </c>
      <c r="R59" s="44">
        <v>7426.0912190054059</v>
      </c>
      <c r="S59" s="44">
        <v>6786.2258474286937</v>
      </c>
      <c r="T59" s="44">
        <v>6006.3979194190133</v>
      </c>
      <c r="U59" s="44">
        <v>5241.5193888616068</v>
      </c>
      <c r="V59" s="44">
        <v>3423.8507156602227</v>
      </c>
      <c r="W59" s="44">
        <v>1215.1250696780776</v>
      </c>
      <c r="X59" s="44">
        <v>246.97339920019994</v>
      </c>
    </row>
    <row r="60" spans="1:24" ht="27.75" customHeight="1" x14ac:dyDescent="0.2">
      <c r="A60" s="113"/>
      <c r="B60" s="133"/>
      <c r="C60" s="50" t="s">
        <v>18</v>
      </c>
      <c r="D60" s="50"/>
      <c r="E60" s="50"/>
      <c r="F60" s="44">
        <v>21492.865171849906</v>
      </c>
      <c r="G60" s="44">
        <v>17492.393894654564</v>
      </c>
      <c r="H60" s="44">
        <v>16967.680525475895</v>
      </c>
      <c r="I60" s="44">
        <v>17404.479004939956</v>
      </c>
      <c r="J60" s="44">
        <v>18405.391867837072</v>
      </c>
      <c r="K60" s="44">
        <v>19411.438573501506</v>
      </c>
      <c r="L60" s="44">
        <v>19065.728857166592</v>
      </c>
      <c r="M60" s="44">
        <v>16861.379438227599</v>
      </c>
      <c r="N60" s="44">
        <v>12743.899716943133</v>
      </c>
      <c r="O60" s="44">
        <v>11301.126217855148</v>
      </c>
      <c r="P60" s="44">
        <v>10628.58195709008</v>
      </c>
      <c r="Q60" s="44">
        <v>10547.444451071551</v>
      </c>
      <c r="R60" s="44">
        <v>9897.9696947459925</v>
      </c>
      <c r="S60" s="44">
        <v>9303.051971266621</v>
      </c>
      <c r="T60" s="44">
        <v>8493.2192686037142</v>
      </c>
      <c r="U60" s="44">
        <v>7431.4005371497087</v>
      </c>
      <c r="V60" s="44">
        <v>5548.7800027429284</v>
      </c>
      <c r="W60" s="44">
        <v>3669.0672637473913</v>
      </c>
      <c r="X60" s="44">
        <v>2922.4111781197998</v>
      </c>
    </row>
    <row r="61" spans="1:24" ht="15" x14ac:dyDescent="0.2">
      <c r="A61" s="113"/>
      <c r="B61" s="113"/>
      <c r="C61" s="115" t="s">
        <v>52</v>
      </c>
      <c r="D61" s="115"/>
      <c r="E61" s="115"/>
      <c r="F61" s="44">
        <v>5676.4978859441062</v>
      </c>
      <c r="G61" s="44">
        <v>5515.8423437115516</v>
      </c>
      <c r="H61" s="44">
        <v>5208.0103727345268</v>
      </c>
      <c r="I61" s="44">
        <v>5384.9765920243672</v>
      </c>
      <c r="J61" s="44">
        <v>5461.9641731778811</v>
      </c>
      <c r="K61" s="44">
        <v>5937.4307490980536</v>
      </c>
      <c r="L61" s="44">
        <v>5781.7156654708115</v>
      </c>
      <c r="M61" s="44">
        <v>3118.9523134154224</v>
      </c>
      <c r="N61" s="44" t="s">
        <v>162</v>
      </c>
      <c r="O61" s="44" t="s">
        <v>162</v>
      </c>
      <c r="P61" s="44" t="s">
        <v>162</v>
      </c>
      <c r="Q61" s="44" t="s">
        <v>162</v>
      </c>
      <c r="R61" s="44" t="s">
        <v>162</v>
      </c>
      <c r="S61" s="44" t="s">
        <v>162</v>
      </c>
      <c r="T61" s="44" t="s">
        <v>162</v>
      </c>
      <c r="U61" s="44" t="s">
        <v>162</v>
      </c>
      <c r="V61" s="44" t="s">
        <v>162</v>
      </c>
      <c r="W61" s="44" t="s">
        <v>162</v>
      </c>
      <c r="X61" s="44" t="s">
        <v>162</v>
      </c>
    </row>
    <row r="62" spans="1:24" ht="15" x14ac:dyDescent="0.2">
      <c r="A62" s="113"/>
      <c r="B62" s="113"/>
      <c r="C62" s="115" t="s">
        <v>111</v>
      </c>
      <c r="D62" s="115"/>
      <c r="E62" s="115"/>
      <c r="F62" s="50" t="s">
        <v>162</v>
      </c>
      <c r="G62" s="50" t="s">
        <v>162</v>
      </c>
      <c r="H62" s="50" t="s">
        <v>162</v>
      </c>
      <c r="I62" s="50" t="s">
        <v>162</v>
      </c>
      <c r="J62" s="44">
        <v>5871.1133236955911</v>
      </c>
      <c r="K62" s="44">
        <v>6254.3197718934425</v>
      </c>
      <c r="L62" s="44">
        <v>6081.3272877285581</v>
      </c>
      <c r="M62" s="44">
        <v>6371.3130475012831</v>
      </c>
      <c r="N62" s="44">
        <v>6164.7386990913019</v>
      </c>
      <c r="O62" s="44">
        <v>5597.6911584331729</v>
      </c>
      <c r="P62" s="44">
        <v>5500.5162083302266</v>
      </c>
      <c r="Q62" s="44">
        <v>5907.9548745228158</v>
      </c>
      <c r="R62" s="44">
        <v>5811.0349766158688</v>
      </c>
      <c r="S62" s="44">
        <v>5538.1298888601696</v>
      </c>
      <c r="T62" s="44">
        <v>5010.7163624250161</v>
      </c>
      <c r="U62" s="44">
        <v>4338.4080966886795</v>
      </c>
      <c r="V62" s="44">
        <v>2627.8942926638697</v>
      </c>
      <c r="W62" s="44">
        <v>1019.0437524641286</v>
      </c>
      <c r="X62" s="44">
        <v>393.26366896488901</v>
      </c>
    </row>
    <row r="63" spans="1:24" ht="15" x14ac:dyDescent="0.2">
      <c r="A63" s="113"/>
      <c r="B63" s="113"/>
      <c r="C63" s="115" t="s">
        <v>110</v>
      </c>
      <c r="D63" s="115"/>
      <c r="E63" s="115"/>
      <c r="F63" s="50" t="s">
        <v>162</v>
      </c>
      <c r="G63" s="50" t="s">
        <v>162</v>
      </c>
      <c r="H63" s="50" t="s">
        <v>162</v>
      </c>
      <c r="I63" s="50" t="s">
        <v>162</v>
      </c>
      <c r="J63" s="44">
        <v>6239.1249690494451</v>
      </c>
      <c r="K63" s="44">
        <v>6374.0658798486638</v>
      </c>
      <c r="L63" s="44">
        <v>6399.2700407291477</v>
      </c>
      <c r="M63" s="44">
        <v>6563.0771635627789</v>
      </c>
      <c r="N63" s="44">
        <v>5824.8499086685988</v>
      </c>
      <c r="O63" s="44">
        <v>4869.9952649993966</v>
      </c>
      <c r="P63" s="44">
        <v>4334.3544042326248</v>
      </c>
      <c r="Q63" s="44">
        <v>3955.5921363220205</v>
      </c>
      <c r="R63" s="44">
        <v>3488.9830379065711</v>
      </c>
      <c r="S63" s="44">
        <v>3157.7569931897538</v>
      </c>
      <c r="T63" s="44">
        <v>2795.9107701522589</v>
      </c>
      <c r="U63" s="44">
        <v>2403.9109643819756</v>
      </c>
      <c r="V63" s="44">
        <v>2179.3086108362118</v>
      </c>
      <c r="W63" s="44">
        <v>1898.6937271600091</v>
      </c>
      <c r="X63" s="44">
        <v>1800.2749234447251</v>
      </c>
    </row>
    <row r="64" spans="1:24" ht="15" x14ac:dyDescent="0.2">
      <c r="A64" s="113"/>
      <c r="B64" s="113"/>
      <c r="C64" s="115" t="s">
        <v>109</v>
      </c>
      <c r="D64" s="115"/>
      <c r="E64" s="115"/>
      <c r="F64" s="50" t="s">
        <v>162</v>
      </c>
      <c r="G64" s="50" t="s">
        <v>162</v>
      </c>
      <c r="H64" s="50" t="s">
        <v>162</v>
      </c>
      <c r="I64" s="50" t="s">
        <v>162</v>
      </c>
      <c r="J64" s="44">
        <v>292.54271228016489</v>
      </c>
      <c r="K64" s="44">
        <v>371.06166880046857</v>
      </c>
      <c r="L64" s="44">
        <v>390.20617517385398</v>
      </c>
      <c r="M64" s="44">
        <v>415.52290415107183</v>
      </c>
      <c r="N64" s="44">
        <v>396.95284641465804</v>
      </c>
      <c r="O64" s="44">
        <v>365.96612529476687</v>
      </c>
      <c r="P64" s="44">
        <v>349.30748391212012</v>
      </c>
      <c r="Q64" s="44">
        <v>331.47379692241361</v>
      </c>
      <c r="R64" s="44">
        <v>315.63913417892405</v>
      </c>
      <c r="S64" s="44">
        <v>338.05370203138801</v>
      </c>
      <c r="T64" s="44">
        <v>419.71484383379078</v>
      </c>
      <c r="U64" s="44">
        <v>455.73394433217453</v>
      </c>
      <c r="V64" s="44">
        <v>530.88379418815953</v>
      </c>
      <c r="W64" s="44">
        <v>570.50025151238958</v>
      </c>
      <c r="X64" s="44">
        <v>565.9970146530444</v>
      </c>
    </row>
    <row r="65" spans="1:24" ht="15" x14ac:dyDescent="0.2">
      <c r="A65" s="113"/>
      <c r="B65" s="113"/>
      <c r="C65" s="115" t="s">
        <v>108</v>
      </c>
      <c r="D65" s="115"/>
      <c r="E65" s="115"/>
      <c r="F65" s="50" t="s">
        <v>162</v>
      </c>
      <c r="G65" s="50" t="s">
        <v>162</v>
      </c>
      <c r="H65" s="50" t="s">
        <v>162</v>
      </c>
      <c r="I65" s="50" t="s">
        <v>162</v>
      </c>
      <c r="J65" s="44">
        <v>540.64668963399117</v>
      </c>
      <c r="K65" s="44">
        <v>474.560503860876</v>
      </c>
      <c r="L65" s="44">
        <v>413.20968806421899</v>
      </c>
      <c r="M65" s="44">
        <v>392.51400959703761</v>
      </c>
      <c r="N65" s="44">
        <v>357.35826276857478</v>
      </c>
      <c r="O65" s="44">
        <v>467.47366912781183</v>
      </c>
      <c r="P65" s="44">
        <v>444.40386061510782</v>
      </c>
      <c r="Q65" s="44">
        <v>352.42364330430382</v>
      </c>
      <c r="R65" s="44">
        <v>282.31254604462777</v>
      </c>
      <c r="S65" s="44">
        <v>269.11138718530788</v>
      </c>
      <c r="T65" s="44">
        <v>266.87729219264918</v>
      </c>
      <c r="U65" s="44">
        <v>233.34753174687808</v>
      </c>
      <c r="V65" s="44">
        <v>210.6933050546871</v>
      </c>
      <c r="W65" s="44">
        <v>180.82953261086325</v>
      </c>
      <c r="X65" s="44">
        <v>162.875571057142</v>
      </c>
    </row>
    <row r="66" spans="1:24" ht="30.75" customHeight="1" x14ac:dyDescent="0.2">
      <c r="A66" s="113"/>
      <c r="B66" s="113"/>
      <c r="C66" s="116" t="s">
        <v>23</v>
      </c>
      <c r="D66" s="116"/>
      <c r="E66" s="116"/>
      <c r="F66" s="50" t="s">
        <v>162</v>
      </c>
      <c r="G66" s="50" t="s">
        <v>162</v>
      </c>
      <c r="H66" s="50" t="s">
        <v>162</v>
      </c>
      <c r="I66" s="50" t="s">
        <v>162</v>
      </c>
      <c r="J66" s="44">
        <v>985.71901191001325</v>
      </c>
      <c r="K66" s="44">
        <v>997.68152191624574</v>
      </c>
      <c r="L66" s="44">
        <v>979.13303771547919</v>
      </c>
      <c r="M66" s="44">
        <v>964.61592388488054</v>
      </c>
      <c r="N66" s="44">
        <v>952.12048571392666</v>
      </c>
      <c r="O66" s="44">
        <v>920.96484633688817</v>
      </c>
      <c r="P66" s="44">
        <v>901.98572234165147</v>
      </c>
      <c r="Q66" s="44">
        <v>882.9608875885923</v>
      </c>
      <c r="R66" s="44">
        <v>887.44854334394063</v>
      </c>
      <c r="S66" s="44">
        <v>896.65527616097074</v>
      </c>
      <c r="T66" s="44">
        <v>922.81920511608007</v>
      </c>
      <c r="U66" s="47">
        <v>907.15519035668092</v>
      </c>
      <c r="V66" s="47">
        <v>912.52744083050879</v>
      </c>
      <c r="W66" s="47">
        <v>894.18076158465817</v>
      </c>
      <c r="X66" s="47">
        <v>887.75706465224948</v>
      </c>
    </row>
    <row r="67" spans="1:24" ht="15" x14ac:dyDescent="0.2">
      <c r="A67" s="113"/>
      <c r="B67" s="113"/>
      <c r="C67" s="50" t="s">
        <v>24</v>
      </c>
      <c r="D67" s="50"/>
      <c r="E67" s="50"/>
      <c r="F67" s="44">
        <v>3222.7673212628356</v>
      </c>
      <c r="G67" s="44">
        <v>5691.954579009076</v>
      </c>
      <c r="H67" s="44">
        <v>5119.7850364755523</v>
      </c>
      <c r="I67" s="44">
        <v>4635.959247560495</v>
      </c>
      <c r="J67" s="44">
        <v>4012.7952690780785</v>
      </c>
      <c r="K67" s="44">
        <v>3573.4433360781431</v>
      </c>
      <c r="L67" s="44">
        <v>3506.5981680517843</v>
      </c>
      <c r="M67" s="44">
        <v>3351.5907280472206</v>
      </c>
      <c r="N67" s="44">
        <v>2798.7980717257701</v>
      </c>
      <c r="O67" s="44">
        <v>2854.5598959930303</v>
      </c>
      <c r="P67" s="44">
        <v>2933.8464983116264</v>
      </c>
      <c r="Q67" s="44">
        <v>2618.7426497844594</v>
      </c>
      <c r="R67" s="44">
        <v>3255.9196492553601</v>
      </c>
      <c r="S67" s="44">
        <v>5203.834239428782</v>
      </c>
      <c r="T67" s="44">
        <v>4836.0967151699861</v>
      </c>
      <c r="U67" s="44">
        <v>5240.1443173048092</v>
      </c>
      <c r="V67" s="44">
        <v>5403.3829502561175</v>
      </c>
      <c r="W67" s="44">
        <v>4442.4490945708558</v>
      </c>
      <c r="X67" s="44">
        <v>3095.691498556801</v>
      </c>
    </row>
    <row r="68" spans="1:24" ht="15" x14ac:dyDescent="0.2">
      <c r="A68" s="113"/>
      <c r="B68" s="113"/>
      <c r="C68" s="50" t="s">
        <v>25</v>
      </c>
      <c r="D68" s="50"/>
      <c r="E68" s="50"/>
      <c r="F68" s="44">
        <v>48.692894709704028</v>
      </c>
      <c r="G68" s="44">
        <v>52.282817317295574</v>
      </c>
      <c r="H68" s="44">
        <v>55.064744101219659</v>
      </c>
      <c r="I68" s="44">
        <v>54.50205877376051</v>
      </c>
      <c r="J68" s="44">
        <v>62.252053925893257</v>
      </c>
      <c r="K68" s="44">
        <v>76.520359520123833</v>
      </c>
      <c r="L68" s="44">
        <v>91.851571923606159</v>
      </c>
      <c r="M68" s="44">
        <v>167.13480860060426</v>
      </c>
      <c r="N68" s="44">
        <v>190.14072379420008</v>
      </c>
      <c r="O68" s="44">
        <v>202.09310538795472</v>
      </c>
      <c r="P68" s="44">
        <v>210.90538273347457</v>
      </c>
      <c r="Q68" s="44">
        <v>288.20529601957929</v>
      </c>
      <c r="R68" s="44">
        <v>365.72499010403976</v>
      </c>
      <c r="S68" s="44">
        <v>382.75094640373544</v>
      </c>
      <c r="T68" s="44">
        <v>371.07841907026335</v>
      </c>
      <c r="U68" s="44">
        <v>388.21857762910236</v>
      </c>
      <c r="V68" s="44">
        <v>413.65390084959756</v>
      </c>
      <c r="W68" s="44">
        <v>409.62014010494187</v>
      </c>
      <c r="X68" s="44">
        <v>420.72160213720014</v>
      </c>
    </row>
    <row r="69" spans="1:24" ht="15" x14ac:dyDescent="0.2">
      <c r="A69" s="113"/>
      <c r="B69" s="113"/>
      <c r="C69" s="50" t="s">
        <v>107</v>
      </c>
      <c r="D69" s="50"/>
      <c r="E69" s="50"/>
      <c r="F69" s="50" t="s">
        <v>162</v>
      </c>
      <c r="G69" s="50" t="s">
        <v>162</v>
      </c>
      <c r="H69" s="50" t="s">
        <v>162</v>
      </c>
      <c r="I69" s="50" t="s">
        <v>162</v>
      </c>
      <c r="J69" s="44" t="s">
        <v>162</v>
      </c>
      <c r="K69" s="44" t="s">
        <v>162</v>
      </c>
      <c r="L69" s="44" t="s">
        <v>162</v>
      </c>
      <c r="M69" s="44" t="s">
        <v>162</v>
      </c>
      <c r="N69" s="44">
        <v>540.03062729137514</v>
      </c>
      <c r="O69" s="44">
        <v>555.30827409145093</v>
      </c>
      <c r="P69" s="44">
        <v>572.71509105142843</v>
      </c>
      <c r="Q69" s="44">
        <v>581.40379805203418</v>
      </c>
      <c r="R69" s="44">
        <v>587.10097175384874</v>
      </c>
      <c r="S69" s="44">
        <v>595.75662133289279</v>
      </c>
      <c r="T69" s="44">
        <v>610.8501394917987</v>
      </c>
      <c r="U69" s="44">
        <v>609.17081512866366</v>
      </c>
      <c r="V69" s="44">
        <v>608.26091252999709</v>
      </c>
      <c r="W69" s="44">
        <v>605.98499210984778</v>
      </c>
      <c r="X69" s="44">
        <v>602.99958955664647</v>
      </c>
    </row>
    <row r="70" spans="1:24" ht="15" x14ac:dyDescent="0.2">
      <c r="A70" s="113"/>
      <c r="B70" s="113"/>
      <c r="C70" s="50" t="s">
        <v>27</v>
      </c>
      <c r="D70" s="50"/>
      <c r="E70" s="50"/>
      <c r="F70" s="50" t="s">
        <v>162</v>
      </c>
      <c r="G70" s="50" t="s">
        <v>162</v>
      </c>
      <c r="H70" s="50" t="s">
        <v>162</v>
      </c>
      <c r="I70" s="50" t="s">
        <v>162</v>
      </c>
      <c r="J70" s="44" t="s">
        <v>162</v>
      </c>
      <c r="K70" s="44" t="s">
        <v>162</v>
      </c>
      <c r="L70" s="44" t="s">
        <v>162</v>
      </c>
      <c r="M70" s="44">
        <v>3059.4314838622581</v>
      </c>
      <c r="N70" s="44">
        <v>7580.257388156323</v>
      </c>
      <c r="O70" s="44">
        <v>7937.0687518141212</v>
      </c>
      <c r="P70" s="44">
        <v>8259.3926757262616</v>
      </c>
      <c r="Q70" s="44">
        <v>8607.0515545646886</v>
      </c>
      <c r="R70" s="44">
        <v>8779.4534722669814</v>
      </c>
      <c r="S70" s="44">
        <v>9031.0017487912264</v>
      </c>
      <c r="T70" s="44">
        <v>8910.2490838746889</v>
      </c>
      <c r="U70" s="44">
        <v>8551.7982738021456</v>
      </c>
      <c r="V70" s="44">
        <v>7850.2223518463461</v>
      </c>
      <c r="W70" s="44">
        <v>7211.0180996511735</v>
      </c>
      <c r="X70" s="44">
        <v>6641.8407371174017</v>
      </c>
    </row>
    <row r="71" spans="1:24" ht="30.75" customHeight="1" x14ac:dyDescent="0.2">
      <c r="A71" s="113"/>
      <c r="B71" s="113"/>
      <c r="C71" s="50" t="s">
        <v>123</v>
      </c>
      <c r="D71" s="50"/>
      <c r="E71" s="50"/>
      <c r="F71" s="50" t="s">
        <v>162</v>
      </c>
      <c r="G71" s="50" t="s">
        <v>162</v>
      </c>
      <c r="H71" s="50" t="s">
        <v>162</v>
      </c>
      <c r="I71" s="50" t="s">
        <v>162</v>
      </c>
      <c r="J71" s="44" t="s">
        <v>162</v>
      </c>
      <c r="K71" s="44" t="s">
        <v>162</v>
      </c>
      <c r="L71" s="44" t="s">
        <v>162</v>
      </c>
      <c r="M71" s="44" t="s">
        <v>162</v>
      </c>
      <c r="N71" s="44" t="s">
        <v>162</v>
      </c>
      <c r="O71" s="44" t="s">
        <v>162</v>
      </c>
      <c r="P71" s="44" t="s">
        <v>162</v>
      </c>
      <c r="Q71" s="44" t="s">
        <v>162</v>
      </c>
      <c r="R71" s="44" t="s">
        <v>162</v>
      </c>
      <c r="S71" s="44" t="s">
        <v>162</v>
      </c>
      <c r="T71" s="44" t="s">
        <v>162</v>
      </c>
      <c r="U71" s="44" t="s">
        <v>162</v>
      </c>
      <c r="V71" s="44" t="s">
        <v>162</v>
      </c>
      <c r="W71" s="44">
        <v>164.41854857471662</v>
      </c>
      <c r="X71" s="44">
        <v>1580.2315913198013</v>
      </c>
    </row>
    <row r="72" spans="1:24" ht="15" x14ac:dyDescent="0.2">
      <c r="A72" s="113"/>
      <c r="B72" s="112"/>
      <c r="C72" s="50" t="s">
        <v>28</v>
      </c>
      <c r="D72" s="50"/>
      <c r="E72" s="50"/>
      <c r="F72" s="44">
        <v>1347.7493923010059</v>
      </c>
      <c r="G72" s="44">
        <v>1460.2085196925616</v>
      </c>
      <c r="H72" s="44">
        <v>1416.368716516585</v>
      </c>
      <c r="I72" s="44">
        <v>1433.1059140391451</v>
      </c>
      <c r="J72" s="44">
        <v>1412.0397000441112</v>
      </c>
      <c r="K72" s="44">
        <v>1425.856275997329</v>
      </c>
      <c r="L72" s="44">
        <v>1279.6973940081787</v>
      </c>
      <c r="M72" s="44">
        <v>1225.874378244243</v>
      </c>
      <c r="N72" s="44">
        <v>1166.0000754214175</v>
      </c>
      <c r="O72" s="44">
        <v>1111.8481109998161</v>
      </c>
      <c r="P72" s="44">
        <v>1086.4562415380035</v>
      </c>
      <c r="Q72" s="44">
        <v>1049.5259474520537</v>
      </c>
      <c r="R72" s="44">
        <v>1011.4025889830725</v>
      </c>
      <c r="S72" s="44">
        <v>1007.1550728706094</v>
      </c>
      <c r="T72" s="44">
        <v>960.26519928925438</v>
      </c>
      <c r="U72" s="44">
        <v>935.33386431760505</v>
      </c>
      <c r="V72" s="44">
        <v>926.93416505515688</v>
      </c>
      <c r="W72" s="44">
        <v>880.4386691830756</v>
      </c>
      <c r="X72" s="44">
        <v>742.51873074139951</v>
      </c>
    </row>
    <row r="73" spans="1:24" ht="15" x14ac:dyDescent="0.2">
      <c r="A73" s="113"/>
      <c r="B73" s="113"/>
      <c r="C73" s="115" t="s">
        <v>12</v>
      </c>
      <c r="D73" s="115"/>
      <c r="E73" s="115"/>
      <c r="F73" s="50" t="s">
        <v>162</v>
      </c>
      <c r="G73" s="50" t="s">
        <v>162</v>
      </c>
      <c r="H73" s="50" t="s">
        <v>162</v>
      </c>
      <c r="I73" s="50" t="s">
        <v>162</v>
      </c>
      <c r="J73" s="44">
        <v>1185.029168504632</v>
      </c>
      <c r="K73" s="44">
        <v>1198.8970260923807</v>
      </c>
      <c r="L73" s="44">
        <v>1062.3470177138088</v>
      </c>
      <c r="M73" s="44">
        <v>1003.3642725811973</v>
      </c>
      <c r="N73" s="44">
        <v>1008.2111422573632</v>
      </c>
      <c r="O73" s="44">
        <v>953.43397195340708</v>
      </c>
      <c r="P73" s="44">
        <v>923.91964905608552</v>
      </c>
      <c r="Q73" s="44">
        <v>814.98347854732219</v>
      </c>
      <c r="R73" s="44">
        <v>811.34570151767082</v>
      </c>
      <c r="S73" s="44">
        <v>803.58146757527561</v>
      </c>
      <c r="T73" s="44">
        <v>776.50163723029016</v>
      </c>
      <c r="U73" s="44">
        <v>755.50486687207979</v>
      </c>
      <c r="V73" s="44">
        <v>760.26261111018857</v>
      </c>
      <c r="W73" s="44">
        <v>713.62196939692637</v>
      </c>
      <c r="X73" s="44">
        <v>605.29815838791399</v>
      </c>
    </row>
    <row r="74" spans="1:24" ht="15" x14ac:dyDescent="0.2">
      <c r="A74" s="113"/>
      <c r="B74" s="113"/>
      <c r="C74" s="115" t="s">
        <v>13</v>
      </c>
      <c r="D74" s="115"/>
      <c r="E74" s="115"/>
      <c r="F74" s="50" t="s">
        <v>162</v>
      </c>
      <c r="G74" s="50" t="s">
        <v>162</v>
      </c>
      <c r="H74" s="50" t="s">
        <v>162</v>
      </c>
      <c r="I74" s="50" t="s">
        <v>162</v>
      </c>
      <c r="J74" s="44">
        <v>227.01053153947953</v>
      </c>
      <c r="K74" s="44">
        <v>226.95924990494814</v>
      </c>
      <c r="L74" s="44">
        <v>217.35037629436962</v>
      </c>
      <c r="M74" s="44">
        <v>222.51010566304566</v>
      </c>
      <c r="N74" s="44">
        <v>157.78893316405421</v>
      </c>
      <c r="O74" s="44">
        <v>158.41413904640888</v>
      </c>
      <c r="P74" s="44">
        <v>162.53659248191801</v>
      </c>
      <c r="Q74" s="44">
        <v>234.54246890473141</v>
      </c>
      <c r="R74" s="44">
        <v>200.05688746540199</v>
      </c>
      <c r="S74" s="44">
        <v>203.57360529533364</v>
      </c>
      <c r="T74" s="44">
        <v>183.76356205896408</v>
      </c>
      <c r="U74" s="44">
        <v>179.82899744552546</v>
      </c>
      <c r="V74" s="44">
        <v>166.67155394496805</v>
      </c>
      <c r="W74" s="44">
        <v>166.816699786149</v>
      </c>
      <c r="X74" s="44">
        <v>137.22057235348552</v>
      </c>
    </row>
    <row r="75" spans="1:24" ht="15" x14ac:dyDescent="0.2">
      <c r="A75" s="112"/>
      <c r="B75" s="112"/>
      <c r="C75" s="117" t="s">
        <v>29</v>
      </c>
      <c r="D75" s="117"/>
      <c r="E75" s="117"/>
      <c r="F75" s="44">
        <v>47650.273074146644</v>
      </c>
      <c r="G75" s="44">
        <v>49100.20698539522</v>
      </c>
      <c r="H75" s="44">
        <v>51235.785805881686</v>
      </c>
      <c r="I75" s="44">
        <v>53838.995967059636</v>
      </c>
      <c r="J75" s="44">
        <v>53943.194450024668</v>
      </c>
      <c r="K75" s="44">
        <v>57494.332845989367</v>
      </c>
      <c r="L75" s="44">
        <v>59287.834605042939</v>
      </c>
      <c r="M75" s="44">
        <v>60906.129208107355</v>
      </c>
      <c r="N75" s="44">
        <v>61958.471773534613</v>
      </c>
      <c r="O75" s="44">
        <v>63511.693442454394</v>
      </c>
      <c r="P75" s="44">
        <v>64530.063951792064</v>
      </c>
      <c r="Q75" s="44">
        <v>67287.078977159777</v>
      </c>
      <c r="R75" s="44">
        <v>70187.534592442229</v>
      </c>
      <c r="S75" s="44">
        <v>74319.719737131061</v>
      </c>
      <c r="T75" s="44">
        <v>75495.833909256093</v>
      </c>
      <c r="U75" s="44">
        <v>78751.643126880925</v>
      </c>
      <c r="V75" s="44">
        <v>83414.840018211136</v>
      </c>
      <c r="W75" s="44">
        <v>85110.867077190051</v>
      </c>
      <c r="X75" s="44">
        <v>87380.989181992627</v>
      </c>
    </row>
    <row r="76" spans="1:24" ht="30" customHeight="1" x14ac:dyDescent="0.2">
      <c r="A76" s="112"/>
      <c r="B76" s="112"/>
      <c r="C76" s="117" t="s">
        <v>30</v>
      </c>
      <c r="D76" s="117"/>
      <c r="E76" s="117"/>
      <c r="F76" s="51" t="s">
        <v>162</v>
      </c>
      <c r="G76" s="51" t="s">
        <v>162</v>
      </c>
      <c r="H76" s="51" t="s">
        <v>162</v>
      </c>
      <c r="I76" s="51" t="s">
        <v>162</v>
      </c>
      <c r="J76" s="44" t="s">
        <v>162</v>
      </c>
      <c r="K76" s="44" t="s">
        <v>162</v>
      </c>
      <c r="L76" s="44" t="s">
        <v>162</v>
      </c>
      <c r="M76" s="44" t="s">
        <v>162</v>
      </c>
      <c r="N76" s="44">
        <v>1639.2614986235594</v>
      </c>
      <c r="O76" s="44">
        <v>1461.9278431619682</v>
      </c>
      <c r="P76" s="44">
        <v>1578.8214998036294</v>
      </c>
      <c r="Q76" s="44">
        <v>1896.3795973071954</v>
      </c>
      <c r="R76" s="44">
        <v>2221.7514504777155</v>
      </c>
      <c r="S76" s="44">
        <v>2251.0635593204352</v>
      </c>
      <c r="T76" s="44">
        <v>2307.4908018924539</v>
      </c>
      <c r="U76" s="44">
        <v>2331.0615092003713</v>
      </c>
      <c r="V76" s="44">
        <v>2338.7126946777003</v>
      </c>
      <c r="W76" s="44">
        <v>2271.0265282789615</v>
      </c>
      <c r="X76" s="44">
        <v>2261.1798914139763</v>
      </c>
    </row>
    <row r="77" spans="1:24" ht="15" x14ac:dyDescent="0.2">
      <c r="A77" s="112"/>
      <c r="B77" s="112"/>
      <c r="C77" s="117" t="s">
        <v>126</v>
      </c>
      <c r="D77" s="117"/>
      <c r="E77" s="117"/>
      <c r="F77" s="51" t="s">
        <v>162</v>
      </c>
      <c r="G77" s="51" t="s">
        <v>162</v>
      </c>
      <c r="H77" s="51" t="s">
        <v>162</v>
      </c>
      <c r="I77" s="51" t="s">
        <v>162</v>
      </c>
      <c r="J77" s="44" t="s">
        <v>162</v>
      </c>
      <c r="K77" s="44" t="s">
        <v>162</v>
      </c>
      <c r="L77" s="44" t="s">
        <v>162</v>
      </c>
      <c r="M77" s="44" t="s">
        <v>162</v>
      </c>
      <c r="N77" s="44" t="s">
        <v>162</v>
      </c>
      <c r="O77" s="44" t="s">
        <v>162</v>
      </c>
      <c r="P77" s="44" t="s">
        <v>162</v>
      </c>
      <c r="Q77" s="44" t="s">
        <v>162</v>
      </c>
      <c r="R77" s="44" t="s">
        <v>162</v>
      </c>
      <c r="S77" s="44" t="s">
        <v>162</v>
      </c>
      <c r="T77" s="44" t="s">
        <v>162</v>
      </c>
      <c r="U77" s="44" t="s">
        <v>162</v>
      </c>
      <c r="V77" s="44" t="s">
        <v>162</v>
      </c>
      <c r="W77" s="44">
        <v>5.9984632415387438</v>
      </c>
      <c r="X77" s="44">
        <v>56.711832926300005</v>
      </c>
    </row>
    <row r="78" spans="1:24" ht="15" x14ac:dyDescent="0.2">
      <c r="A78" s="116"/>
      <c r="B78" s="116"/>
      <c r="C78" s="117" t="s">
        <v>31</v>
      </c>
      <c r="D78" s="117"/>
      <c r="E78" s="117"/>
      <c r="F78" s="50" t="s">
        <v>162</v>
      </c>
      <c r="G78" s="50" t="s">
        <v>162</v>
      </c>
      <c r="H78" s="50" t="s">
        <v>162</v>
      </c>
      <c r="I78" s="50" t="s">
        <v>162</v>
      </c>
      <c r="J78" s="44">
        <v>2435.433226731363</v>
      </c>
      <c r="K78" s="44">
        <v>2304.8294905219705</v>
      </c>
      <c r="L78" s="44">
        <v>2278.9690137863513</v>
      </c>
      <c r="M78" s="44">
        <v>2508.7226047380095</v>
      </c>
      <c r="N78" s="44">
        <v>3142.0980646088365</v>
      </c>
      <c r="O78" s="44">
        <v>3845.7980931246466</v>
      </c>
      <c r="P78" s="44">
        <v>2423.0560410515286</v>
      </c>
      <c r="Q78" s="44">
        <v>2418.6846054400585</v>
      </c>
      <c r="R78" s="44">
        <v>3077.9673581273341</v>
      </c>
      <c r="S78" s="44">
        <v>3038.3137180061813</v>
      </c>
      <c r="T78" s="44">
        <v>2983.1598167225752</v>
      </c>
      <c r="U78" s="44">
        <v>2282.601726034869</v>
      </c>
      <c r="V78" s="44">
        <v>2240.9616698056584</v>
      </c>
      <c r="W78" s="44">
        <v>2191.5943159004746</v>
      </c>
      <c r="X78" s="44">
        <v>2138.0750600000006</v>
      </c>
    </row>
    <row r="79" spans="1:24" ht="36.75" customHeight="1" thickBot="1" x14ac:dyDescent="0.25">
      <c r="A79" s="126"/>
      <c r="B79" s="126"/>
      <c r="C79" s="127" t="s">
        <v>101</v>
      </c>
      <c r="D79" s="127"/>
      <c r="E79" s="127"/>
      <c r="F79" s="128">
        <v>117245.88512584157</v>
      </c>
      <c r="G79" s="128">
        <v>116843.54540444657</v>
      </c>
      <c r="H79" s="128">
        <v>117590.33050745184</v>
      </c>
      <c r="I79" s="128">
        <v>120036.45767607202</v>
      </c>
      <c r="J79" s="128">
        <v>123822.07910860753</v>
      </c>
      <c r="K79" s="128">
        <v>130267.87041953552</v>
      </c>
      <c r="L79" s="128">
        <v>132810.17175153343</v>
      </c>
      <c r="M79" s="128">
        <v>135444.02374824116</v>
      </c>
      <c r="N79" s="128">
        <v>139902.00837140638</v>
      </c>
      <c r="O79" s="128">
        <v>141792.14759928928</v>
      </c>
      <c r="P79" s="128">
        <v>142007.15213215386</v>
      </c>
      <c r="Q79" s="137">
        <v>146138.32603949535</v>
      </c>
      <c r="R79" s="128">
        <v>151900.40386753579</v>
      </c>
      <c r="S79" s="128">
        <v>162791.42904691276</v>
      </c>
      <c r="T79" s="128">
        <v>164145.2651146306</v>
      </c>
      <c r="U79" s="128">
        <v>167552.53473530876</v>
      </c>
      <c r="V79" s="128">
        <v>172873.92369665933</v>
      </c>
      <c r="W79" s="128">
        <v>167027.10997253057</v>
      </c>
      <c r="X79" s="128">
        <v>169033.38123264918</v>
      </c>
    </row>
  </sheetData>
  <pageMargins left="0.75" right="0.75" top="1" bottom="1" header="0.5" footer="0.5"/>
  <pageSetup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zoomScale="70" zoomScaleNormal="70" workbookViewId="0">
      <pane xSplit="5" ySplit="2" topLeftCell="F17" activePane="bottomRight" state="frozen"/>
      <selection activeCell="B3" sqref="B3"/>
      <selection pane="topRight" activeCell="B3" sqref="B3"/>
      <selection pane="bottomLeft" activeCell="B3" sqref="B3"/>
      <selection pane="bottomRight" activeCell="A44" sqref="A44"/>
    </sheetView>
  </sheetViews>
  <sheetFormatPr defaultRowHeight="12.75" x14ac:dyDescent="0.2"/>
  <cols>
    <col min="1" max="2" width="8.88671875" style="109"/>
    <col min="3" max="3" width="41.6640625" style="109" customWidth="1"/>
    <col min="4" max="5" width="0.109375" style="109" customWidth="1"/>
    <col min="6" max="24" width="9.109375" style="109" customWidth="1"/>
    <col min="25" max="16384" width="8.88671875" style="109"/>
  </cols>
  <sheetData>
    <row r="1" spans="1:24" ht="13.5" thickBot="1" x14ac:dyDescent="0.25">
      <c r="A1" s="76"/>
      <c r="B1" s="76"/>
      <c r="C1" s="108"/>
      <c r="D1" s="108"/>
      <c r="E1" s="108"/>
      <c r="F1" s="108"/>
      <c r="G1" s="108"/>
      <c r="H1" s="108"/>
      <c r="I1" s="108"/>
      <c r="J1" s="108"/>
      <c r="K1" s="108"/>
      <c r="L1" s="108"/>
      <c r="M1" s="108"/>
      <c r="N1" s="108"/>
      <c r="O1" s="108"/>
      <c r="P1" s="108"/>
      <c r="Q1" s="108"/>
      <c r="R1" s="108"/>
      <c r="S1" s="108"/>
      <c r="T1" s="108"/>
      <c r="U1" s="108"/>
      <c r="V1" s="108"/>
      <c r="W1" s="108"/>
      <c r="X1" s="108"/>
    </row>
    <row r="2" spans="1:24" ht="38.25" customHeight="1" thickTop="1" x14ac:dyDescent="0.2">
      <c r="A2" s="110" t="s">
        <v>120</v>
      </c>
      <c r="B2" s="110"/>
      <c r="C2" s="110"/>
      <c r="D2" s="110"/>
      <c r="E2" s="110"/>
      <c r="F2" s="111" t="s">
        <v>66</v>
      </c>
      <c r="G2" s="111" t="s">
        <v>67</v>
      </c>
      <c r="H2" s="111" t="s">
        <v>68</v>
      </c>
      <c r="I2" s="111" t="s">
        <v>69</v>
      </c>
      <c r="J2" s="111" t="s">
        <v>70</v>
      </c>
      <c r="K2" s="111" t="s">
        <v>53</v>
      </c>
      <c r="L2" s="111" t="s">
        <v>54</v>
      </c>
      <c r="M2" s="111" t="s">
        <v>55</v>
      </c>
      <c r="N2" s="111" t="s">
        <v>57</v>
      </c>
      <c r="O2" s="111" t="s">
        <v>58</v>
      </c>
      <c r="P2" s="111" t="s">
        <v>59</v>
      </c>
      <c r="Q2" s="111" t="s">
        <v>60</v>
      </c>
      <c r="R2" s="111" t="s">
        <v>61</v>
      </c>
      <c r="S2" s="111" t="s">
        <v>62</v>
      </c>
      <c r="T2" s="111" t="s">
        <v>63</v>
      </c>
      <c r="U2" s="111" t="s">
        <v>64</v>
      </c>
      <c r="V2" s="111" t="s">
        <v>65</v>
      </c>
      <c r="W2" s="111" t="s">
        <v>0</v>
      </c>
      <c r="X2" s="111" t="s">
        <v>56</v>
      </c>
    </row>
    <row r="3" spans="1:24" ht="15" customHeight="1" x14ac:dyDescent="0.2">
      <c r="A3" s="112"/>
      <c r="B3" s="112"/>
      <c r="C3" s="51" t="s">
        <v>6</v>
      </c>
      <c r="D3" s="51"/>
      <c r="E3" s="51"/>
      <c r="F3" s="44">
        <f>AA!F$7</f>
        <v>0</v>
      </c>
      <c r="G3" s="44">
        <f>AA!G$7</f>
        <v>0</v>
      </c>
      <c r="H3" s="44">
        <f>AA!H$7</f>
        <v>0</v>
      </c>
      <c r="I3" s="44">
        <f>AA!I$7</f>
        <v>0</v>
      </c>
      <c r="J3" s="44">
        <v>0</v>
      </c>
      <c r="K3" s="44">
        <v>0</v>
      </c>
      <c r="L3" s="44">
        <v>0.98050926263664173</v>
      </c>
      <c r="M3" s="44">
        <v>1.1474342087825007</v>
      </c>
      <c r="N3" s="44">
        <v>1.2809975466972452</v>
      </c>
      <c r="O3" s="44">
        <v>1.3551307785987141</v>
      </c>
      <c r="P3" s="44">
        <v>1.221531470376489</v>
      </c>
      <c r="Q3" s="44">
        <v>1.4007757285709026</v>
      </c>
      <c r="R3" s="44">
        <v>1.8244595136349979</v>
      </c>
      <c r="S3" s="44">
        <v>2.6194879647483651</v>
      </c>
      <c r="T3" s="44">
        <v>2.9938302080290007</v>
      </c>
      <c r="U3" s="49">
        <v>3.60291287894885</v>
      </c>
      <c r="V3" s="49">
        <v>4.6984212498278017</v>
      </c>
      <c r="W3" s="49">
        <v>5.9388008020397347</v>
      </c>
      <c r="X3" s="49">
        <v>7.1040986012377694</v>
      </c>
    </row>
    <row r="4" spans="1:24" ht="15" customHeight="1" x14ac:dyDescent="0.2">
      <c r="A4" s="112"/>
      <c r="B4" s="112"/>
      <c r="C4" s="51" t="s">
        <v>115</v>
      </c>
      <c r="D4" s="51"/>
      <c r="E4" s="51"/>
      <c r="F4" s="44">
        <f>BBWB!F$7</f>
        <v>24.641754308383469</v>
      </c>
      <c r="G4" s="44">
        <f>BBWB!G$7</f>
        <v>26.066067310735871</v>
      </c>
      <c r="H4" s="44">
        <f>BBWB!H$7</f>
        <v>25.419768058651133</v>
      </c>
      <c r="I4" s="44">
        <f>BBWB!I$7</f>
        <v>26.575113524827117</v>
      </c>
      <c r="J4" s="44">
        <v>24.882316477813983</v>
      </c>
      <c r="K4" s="44">
        <v>26.816208507742971</v>
      </c>
      <c r="L4" s="44">
        <v>28.406946050688902</v>
      </c>
      <c r="M4" s="44">
        <v>27.432701623546105</v>
      </c>
      <c r="N4" s="44">
        <v>26.234479032471963</v>
      </c>
      <c r="O4" s="44">
        <v>25.217539613784226</v>
      </c>
      <c r="P4" s="44">
        <v>23.89345397582256</v>
      </c>
      <c r="Q4" s="44">
        <v>23.356956766137984</v>
      </c>
      <c r="R4" s="44">
        <v>22.860791391673466</v>
      </c>
      <c r="S4" s="44">
        <v>21.881572851638712</v>
      </c>
      <c r="T4" s="44">
        <v>20.834981654026976</v>
      </c>
      <c r="U4" s="49">
        <v>20.153548674098694</v>
      </c>
      <c r="V4" s="49">
        <v>19.925392006436184</v>
      </c>
      <c r="W4" s="49">
        <v>19.897399845793611</v>
      </c>
      <c r="X4" s="49">
        <v>19.636754171522664</v>
      </c>
    </row>
    <row r="5" spans="1:24" ht="15" customHeight="1" x14ac:dyDescent="0.2">
      <c r="A5" s="113"/>
      <c r="B5" s="113"/>
      <c r="C5" s="50" t="s">
        <v>8</v>
      </c>
      <c r="D5" s="50"/>
      <c r="E5" s="50"/>
      <c r="F5" s="50"/>
      <c r="G5" s="50"/>
      <c r="H5" s="50"/>
      <c r="I5" s="50"/>
      <c r="J5" s="44"/>
      <c r="K5" s="44">
        <v>1.3540926892315711E-2</v>
      </c>
      <c r="L5" s="44">
        <v>2.1977966900388161E-2</v>
      </c>
      <c r="M5" s="44">
        <v>0.2155242747099195</v>
      </c>
      <c r="N5" s="44">
        <v>0.20291748990917122</v>
      </c>
      <c r="O5" s="44">
        <v>0.23287380703620139</v>
      </c>
      <c r="P5" s="44">
        <v>0.26961032804237534</v>
      </c>
      <c r="Q5" s="44">
        <v>0.49867797332341446</v>
      </c>
      <c r="R5" s="44">
        <v>0.29094543864759853</v>
      </c>
      <c r="S5" s="44">
        <v>0.38429314039836332</v>
      </c>
      <c r="T5" s="44">
        <v>0.45292188988213572</v>
      </c>
      <c r="U5" s="49">
        <v>0.59714108918121755</v>
      </c>
      <c r="V5" s="49">
        <v>0.81735531188868504</v>
      </c>
      <c r="W5" s="49">
        <v>1.0010264415925516</v>
      </c>
      <c r="X5" s="49">
        <v>1.1379327421129755</v>
      </c>
    </row>
    <row r="6" spans="1:24" ht="15" customHeight="1" x14ac:dyDescent="0.2">
      <c r="A6" s="113"/>
      <c r="B6" s="113"/>
      <c r="C6" s="50" t="s">
        <v>122</v>
      </c>
      <c r="D6" s="50"/>
      <c r="E6" s="50"/>
      <c r="F6" s="50"/>
      <c r="G6" s="50"/>
      <c r="H6" s="50"/>
      <c r="I6" s="50"/>
      <c r="J6" s="44"/>
      <c r="K6" s="44">
        <v>0</v>
      </c>
      <c r="L6" s="44">
        <v>0</v>
      </c>
      <c r="M6" s="44">
        <v>0</v>
      </c>
      <c r="N6" s="44">
        <v>0</v>
      </c>
      <c r="O6" s="44">
        <v>0</v>
      </c>
      <c r="P6" s="44">
        <v>0</v>
      </c>
      <c r="Q6" s="44">
        <v>0</v>
      </c>
      <c r="R6" s="44">
        <v>0</v>
      </c>
      <c r="S6" s="44">
        <v>0</v>
      </c>
      <c r="T6" s="44">
        <v>0</v>
      </c>
      <c r="U6" s="49">
        <v>0</v>
      </c>
      <c r="V6" s="49">
        <v>0</v>
      </c>
      <c r="W6" s="49">
        <v>0</v>
      </c>
      <c r="X6" s="49">
        <v>0</v>
      </c>
    </row>
    <row r="7" spans="1:24" ht="15" customHeight="1" x14ac:dyDescent="0.2">
      <c r="A7" s="112"/>
      <c r="B7" s="112"/>
      <c r="C7" s="51" t="s">
        <v>9</v>
      </c>
      <c r="D7" s="51"/>
      <c r="E7" s="51"/>
      <c r="F7" s="44">
        <f>CTB!F$7</f>
        <v>0</v>
      </c>
      <c r="G7" s="44">
        <f>CTB!G$7</f>
        <v>0</v>
      </c>
      <c r="H7" s="44">
        <f>CTB!H$7</f>
        <v>0</v>
      </c>
      <c r="I7" s="44">
        <f>CTB!I$7</f>
        <v>0</v>
      </c>
      <c r="J7" s="44">
        <v>0</v>
      </c>
      <c r="K7" s="44">
        <v>0</v>
      </c>
      <c r="L7" s="44">
        <v>0</v>
      </c>
      <c r="M7" s="44">
        <v>0</v>
      </c>
      <c r="N7" s="44">
        <v>0</v>
      </c>
      <c r="O7" s="44">
        <v>0</v>
      </c>
      <c r="P7" s="44">
        <v>0</v>
      </c>
      <c r="Q7" s="44">
        <v>0</v>
      </c>
      <c r="R7" s="44">
        <v>0</v>
      </c>
      <c r="S7" s="44">
        <v>0</v>
      </c>
      <c r="T7" s="44">
        <v>0</v>
      </c>
      <c r="U7" s="49">
        <v>0</v>
      </c>
      <c r="V7" s="49">
        <v>0</v>
      </c>
      <c r="W7" s="49">
        <v>0</v>
      </c>
      <c r="X7" s="49">
        <v>0</v>
      </c>
    </row>
    <row r="8" spans="1:24" ht="30" customHeight="1" x14ac:dyDescent="0.2">
      <c r="A8" s="112"/>
      <c r="B8" s="112"/>
      <c r="C8" s="51" t="s">
        <v>10</v>
      </c>
      <c r="D8" s="51"/>
      <c r="E8" s="51"/>
      <c r="F8" s="46">
        <f>DLA!F$7</f>
        <v>0</v>
      </c>
      <c r="G8" s="46">
        <f>DLA!G$7</f>
        <v>0</v>
      </c>
      <c r="H8" s="46">
        <f>DLA!H$7</f>
        <v>0</v>
      </c>
      <c r="I8" s="46">
        <f>DLA!I$7</f>
        <v>0</v>
      </c>
      <c r="J8" s="46">
        <v>0</v>
      </c>
      <c r="K8" s="46">
        <v>0</v>
      </c>
      <c r="L8" s="46">
        <v>5.5841033835949645</v>
      </c>
      <c r="M8" s="46">
        <v>5.9591734709019182</v>
      </c>
      <c r="N8" s="46">
        <v>6.5375304413965534</v>
      </c>
      <c r="O8" s="46">
        <v>7.1865223798493467</v>
      </c>
      <c r="P8" s="46">
        <v>7.6684564343532653</v>
      </c>
      <c r="Q8" s="46">
        <v>11.484801911049956</v>
      </c>
      <c r="R8" s="46">
        <v>9.5058271328427075</v>
      </c>
      <c r="S8" s="46">
        <v>10.326416533613369</v>
      </c>
      <c r="T8" s="46">
        <v>10.890517425084694</v>
      </c>
      <c r="U8" s="129">
        <v>12.136140054957304</v>
      </c>
      <c r="V8" s="129">
        <v>13.348137721212947</v>
      </c>
      <c r="W8" s="45">
        <v>13.702305472355858</v>
      </c>
      <c r="X8" s="45">
        <v>13.851372620514013</v>
      </c>
    </row>
    <row r="9" spans="1:24" ht="15" customHeight="1" x14ac:dyDescent="0.2">
      <c r="A9" s="112"/>
      <c r="B9" s="112"/>
      <c r="C9" s="114" t="s">
        <v>11</v>
      </c>
      <c r="D9" s="114"/>
      <c r="E9" s="114"/>
      <c r="F9" s="51"/>
      <c r="G9" s="51"/>
      <c r="H9" s="51"/>
      <c r="I9" s="51"/>
      <c r="J9" s="44"/>
      <c r="K9" s="44"/>
      <c r="L9" s="46">
        <v>0.69664105497198114</v>
      </c>
      <c r="M9" s="46">
        <v>0.62233189011589363</v>
      </c>
      <c r="N9" s="46">
        <v>0.558932602197168</v>
      </c>
      <c r="O9" s="46">
        <v>0.62634396564734485</v>
      </c>
      <c r="P9" s="46">
        <v>0.60469167657474776</v>
      </c>
      <c r="Q9" s="46">
        <v>3.059255390393258</v>
      </c>
      <c r="R9" s="46">
        <v>0.73655110746482422</v>
      </c>
      <c r="S9" s="46">
        <v>0.77559914949595421</v>
      </c>
      <c r="T9" s="46">
        <v>0.85693440861670722</v>
      </c>
      <c r="U9" s="129">
        <v>0.89813529391105618</v>
      </c>
      <c r="V9" s="129">
        <v>0.85051249674178075</v>
      </c>
      <c r="W9" s="129">
        <v>0.81258005881460715</v>
      </c>
      <c r="X9" s="129">
        <v>0.88779542510921194</v>
      </c>
    </row>
    <row r="10" spans="1:24" ht="15" customHeight="1" x14ac:dyDescent="0.2">
      <c r="A10" s="112"/>
      <c r="B10" s="112"/>
      <c r="C10" s="114" t="s">
        <v>12</v>
      </c>
      <c r="D10" s="114"/>
      <c r="E10" s="114"/>
      <c r="F10" s="51"/>
      <c r="G10" s="51"/>
      <c r="H10" s="51"/>
      <c r="I10" s="51"/>
      <c r="J10" s="44"/>
      <c r="K10" s="44"/>
      <c r="L10" s="46">
        <v>2.7673927930357447</v>
      </c>
      <c r="M10" s="46">
        <v>2.9382970400182096</v>
      </c>
      <c r="N10" s="46">
        <v>3.1732652334796372</v>
      </c>
      <c r="O10" s="46">
        <v>3.4208658999985535</v>
      </c>
      <c r="P10" s="46">
        <v>3.6519823784929595</v>
      </c>
      <c r="Q10" s="46">
        <v>4.7830535584768201</v>
      </c>
      <c r="R10" s="46">
        <v>4.5311664840077661</v>
      </c>
      <c r="S10" s="46">
        <v>4.6136808946372145</v>
      </c>
      <c r="T10" s="46">
        <v>4.6032015174591354</v>
      </c>
      <c r="U10" s="129">
        <v>5.0936821636077019</v>
      </c>
      <c r="V10" s="129">
        <v>5.4928721112236643</v>
      </c>
      <c r="W10" s="129">
        <v>5.528063105879089</v>
      </c>
      <c r="X10" s="129">
        <v>5.0471623047840728</v>
      </c>
    </row>
    <row r="11" spans="1:24" ht="15" customHeight="1" x14ac:dyDescent="0.2">
      <c r="A11" s="112"/>
      <c r="B11" s="112"/>
      <c r="C11" s="114" t="s">
        <v>13</v>
      </c>
      <c r="D11" s="114"/>
      <c r="E11" s="114"/>
      <c r="F11" s="51"/>
      <c r="G11" s="51"/>
      <c r="H11" s="51"/>
      <c r="I11" s="51"/>
      <c r="J11" s="44"/>
      <c r="K11" s="44"/>
      <c r="L11" s="46">
        <v>2.1200695355872385</v>
      </c>
      <c r="M11" s="46">
        <v>2.3985445407678152</v>
      </c>
      <c r="N11" s="46">
        <v>2.8053326057197485</v>
      </c>
      <c r="O11" s="46">
        <v>3.1393125142034481</v>
      </c>
      <c r="P11" s="46">
        <v>3.4117823792855586</v>
      </c>
      <c r="Q11" s="46">
        <v>3.6424929621798778</v>
      </c>
      <c r="R11" s="46">
        <v>4.2381095413701164</v>
      </c>
      <c r="S11" s="46">
        <v>4.9371364894802001</v>
      </c>
      <c r="T11" s="46">
        <v>5.4303814990088508</v>
      </c>
      <c r="U11" s="129">
        <v>6.1443225974385456</v>
      </c>
      <c r="V11" s="129">
        <v>7.004753113247502</v>
      </c>
      <c r="W11" s="129">
        <v>7.3616623076621606</v>
      </c>
      <c r="X11" s="129">
        <v>7.9164148906207288</v>
      </c>
    </row>
    <row r="12" spans="1:24" ht="15" customHeight="1" x14ac:dyDescent="0.2">
      <c r="A12" s="112"/>
      <c r="B12" s="112"/>
      <c r="C12" s="51" t="s">
        <v>14</v>
      </c>
      <c r="D12" s="114"/>
      <c r="E12" s="114"/>
      <c r="F12" s="51"/>
      <c r="G12" s="51"/>
      <c r="H12" s="51"/>
      <c r="I12" s="51"/>
      <c r="J12" s="44"/>
      <c r="K12" s="44"/>
      <c r="L12" s="46">
        <v>0</v>
      </c>
      <c r="M12" s="46">
        <v>0</v>
      </c>
      <c r="N12" s="46">
        <v>0</v>
      </c>
      <c r="O12" s="46">
        <v>0</v>
      </c>
      <c r="P12" s="46">
        <v>0</v>
      </c>
      <c r="Q12" s="46">
        <v>0</v>
      </c>
      <c r="R12" s="46">
        <v>0</v>
      </c>
      <c r="S12" s="46">
        <v>0</v>
      </c>
      <c r="T12" s="46">
        <v>0</v>
      </c>
      <c r="U12" s="46">
        <v>0</v>
      </c>
      <c r="V12" s="46">
        <v>0</v>
      </c>
      <c r="W12" s="46">
        <v>0</v>
      </c>
      <c r="X12" s="46">
        <v>0</v>
      </c>
    </row>
    <row r="13" spans="1:24" ht="30" customHeight="1" x14ac:dyDescent="0.2">
      <c r="A13" s="112"/>
      <c r="B13" s="112"/>
      <c r="C13" s="51" t="s">
        <v>114</v>
      </c>
      <c r="D13" s="51"/>
      <c r="E13" s="51"/>
      <c r="F13" s="51"/>
      <c r="G13" s="51"/>
      <c r="H13" s="51"/>
      <c r="I13" s="51"/>
      <c r="J13" s="44">
        <v>0</v>
      </c>
      <c r="K13" s="44">
        <v>0</v>
      </c>
      <c r="L13" s="44">
        <v>0</v>
      </c>
      <c r="M13" s="44">
        <v>0</v>
      </c>
      <c r="N13" s="44">
        <v>0</v>
      </c>
      <c r="O13" s="44">
        <v>0</v>
      </c>
      <c r="P13" s="44">
        <v>0</v>
      </c>
      <c r="Q13" s="44">
        <v>0</v>
      </c>
      <c r="R13" s="44">
        <v>2.4244544775759685E-2</v>
      </c>
      <c r="S13" s="44">
        <v>0.49113380543421603</v>
      </c>
      <c r="T13" s="44">
        <v>1.0931583540805547</v>
      </c>
      <c r="U13" s="49">
        <v>2.6166438237862635</v>
      </c>
      <c r="V13" s="49">
        <v>10.362282313574157</v>
      </c>
      <c r="W13" s="49">
        <v>21.796001639175817</v>
      </c>
      <c r="X13" s="49">
        <v>24.000351111014282</v>
      </c>
    </row>
    <row r="14" spans="1:24" ht="15" customHeight="1" x14ac:dyDescent="0.2">
      <c r="A14" s="112"/>
      <c r="B14" s="112"/>
      <c r="C14" s="112" t="s">
        <v>16</v>
      </c>
      <c r="D14" s="112"/>
      <c r="E14" s="112"/>
      <c r="F14" s="44">
        <f>HB!F$7</f>
        <v>0</v>
      </c>
      <c r="G14" s="44">
        <f>HB!G$7</f>
        <v>0</v>
      </c>
      <c r="H14" s="44">
        <f>HB!H$7</f>
        <v>0</v>
      </c>
      <c r="I14" s="44">
        <f>HB!I$7</f>
        <v>0</v>
      </c>
      <c r="J14" s="44">
        <v>0</v>
      </c>
      <c r="K14" s="44">
        <v>0</v>
      </c>
      <c r="L14" s="44">
        <v>0</v>
      </c>
      <c r="M14" s="44">
        <v>0</v>
      </c>
      <c r="N14" s="44">
        <v>0</v>
      </c>
      <c r="O14" s="44">
        <v>0</v>
      </c>
      <c r="P14" s="44">
        <v>0</v>
      </c>
      <c r="Q14" s="44">
        <v>0</v>
      </c>
      <c r="R14" s="44">
        <v>0</v>
      </c>
      <c r="S14" s="44">
        <v>0</v>
      </c>
      <c r="T14" s="44">
        <v>0</v>
      </c>
      <c r="U14" s="49">
        <v>0</v>
      </c>
      <c r="V14" s="49">
        <v>0</v>
      </c>
      <c r="W14" s="49">
        <v>0</v>
      </c>
      <c r="X14" s="49">
        <v>0</v>
      </c>
    </row>
    <row r="15" spans="1:24" ht="15" customHeight="1" x14ac:dyDescent="0.2">
      <c r="A15" s="112"/>
      <c r="B15" s="112"/>
      <c r="C15" s="114" t="s">
        <v>113</v>
      </c>
      <c r="D15" s="112"/>
      <c r="E15" s="112"/>
      <c r="F15" s="44"/>
      <c r="G15" s="44"/>
      <c r="H15" s="44"/>
      <c r="I15" s="44"/>
      <c r="J15" s="44"/>
      <c r="K15" s="44"/>
      <c r="L15" s="44"/>
      <c r="M15" s="44"/>
      <c r="N15" s="44"/>
      <c r="O15" s="44"/>
      <c r="P15" s="44"/>
      <c r="Q15" s="44"/>
      <c r="R15" s="44">
        <v>0</v>
      </c>
      <c r="S15" s="44">
        <v>0</v>
      </c>
      <c r="T15" s="44">
        <v>0</v>
      </c>
      <c r="U15" s="49">
        <v>0</v>
      </c>
      <c r="V15" s="49">
        <v>0</v>
      </c>
      <c r="W15" s="49">
        <v>0</v>
      </c>
      <c r="X15" s="49">
        <v>0</v>
      </c>
    </row>
    <row r="16" spans="1:24" ht="15" customHeight="1" x14ac:dyDescent="0.2">
      <c r="A16" s="112"/>
      <c r="B16" s="112"/>
      <c r="C16" s="114" t="s">
        <v>112</v>
      </c>
      <c r="D16" s="112"/>
      <c r="E16" s="112"/>
      <c r="F16" s="44"/>
      <c r="G16" s="44"/>
      <c r="H16" s="44"/>
      <c r="I16" s="44"/>
      <c r="J16" s="44"/>
      <c r="K16" s="44"/>
      <c r="L16" s="44"/>
      <c r="M16" s="44"/>
      <c r="N16" s="44"/>
      <c r="O16" s="44"/>
      <c r="P16" s="44"/>
      <c r="Q16" s="44"/>
      <c r="R16" s="44">
        <v>0</v>
      </c>
      <c r="S16" s="44">
        <v>0</v>
      </c>
      <c r="T16" s="44">
        <v>0</v>
      </c>
      <c r="U16" s="49">
        <v>0</v>
      </c>
      <c r="V16" s="49">
        <v>0</v>
      </c>
      <c r="W16" s="49">
        <v>0</v>
      </c>
      <c r="X16" s="49">
        <v>0</v>
      </c>
    </row>
    <row r="17" spans="1:24" ht="15" customHeight="1" x14ac:dyDescent="0.2">
      <c r="A17" s="112"/>
      <c r="B17" s="112"/>
      <c r="C17" s="112" t="s">
        <v>17</v>
      </c>
      <c r="D17" s="112"/>
      <c r="E17" s="112"/>
      <c r="F17" s="44">
        <f>IB!F$7</f>
        <v>34.449746866090749</v>
      </c>
      <c r="G17" s="44">
        <f>IB!G$7</f>
        <v>32.914411652459172</v>
      </c>
      <c r="H17" s="44">
        <f>IB!H$7</f>
        <v>32.806626151611077</v>
      </c>
      <c r="I17" s="44">
        <f>IB!I$7</f>
        <v>31.911211749520231</v>
      </c>
      <c r="J17" s="44">
        <v>36.271219767598424</v>
      </c>
      <c r="K17" s="44">
        <v>36.518713964701369</v>
      </c>
      <c r="L17" s="44">
        <v>37.738821132789667</v>
      </c>
      <c r="M17" s="44">
        <v>39.714981679086939</v>
      </c>
      <c r="N17" s="44">
        <v>41.534675451281728</v>
      </c>
      <c r="O17" s="44">
        <v>43.760300524315618</v>
      </c>
      <c r="P17" s="44">
        <v>44.033400025121672</v>
      </c>
      <c r="Q17" s="44">
        <v>45.962122181218724</v>
      </c>
      <c r="R17" s="44">
        <v>44.907248584286876</v>
      </c>
      <c r="S17" s="44">
        <v>43.209929279757532</v>
      </c>
      <c r="T17" s="44">
        <v>39.015503031904686</v>
      </c>
      <c r="U17" s="49">
        <v>35.319758757195814</v>
      </c>
      <c r="V17" s="49">
        <v>24.776559608374185</v>
      </c>
      <c r="W17" s="49">
        <v>9.5142361471032384</v>
      </c>
      <c r="X17" s="49">
        <v>3.9285485413310193</v>
      </c>
    </row>
    <row r="18" spans="1:24" ht="30" customHeight="1" x14ac:dyDescent="0.2">
      <c r="A18" s="113"/>
      <c r="B18" s="112"/>
      <c r="C18" s="50" t="s">
        <v>18</v>
      </c>
      <c r="D18" s="50"/>
      <c r="E18" s="50"/>
      <c r="F18" s="44">
        <f>IS!F$7</f>
        <v>0</v>
      </c>
      <c r="G18" s="44">
        <f>IS!G$7</f>
        <v>0</v>
      </c>
      <c r="H18" s="44">
        <f>IS!H$7</f>
        <v>0</v>
      </c>
      <c r="I18" s="44">
        <f>IS!I$7</f>
        <v>0</v>
      </c>
      <c r="J18" s="44">
        <v>2.6218761662859498</v>
      </c>
      <c r="K18" s="44">
        <v>2.2674182435797778</v>
      </c>
      <c r="L18" s="44">
        <v>1.5319591366554866</v>
      </c>
      <c r="M18" s="44">
        <v>1.488546799147799</v>
      </c>
      <c r="N18" s="44">
        <v>1.0354705779954478</v>
      </c>
      <c r="O18" s="44">
        <v>0.58174244298748112</v>
      </c>
      <c r="P18" s="44">
        <v>1.3313105960080005</v>
      </c>
      <c r="Q18" s="44">
        <v>0.72907754871830688</v>
      </c>
      <c r="R18" s="44">
        <v>0.4615778351902709</v>
      </c>
      <c r="S18" s="44">
        <v>0.41611687365777467</v>
      </c>
      <c r="T18" s="44">
        <v>0.33301671440293623</v>
      </c>
      <c r="U18" s="49">
        <v>0.30767739202033845</v>
      </c>
      <c r="V18" s="49">
        <v>0.15976048985709268</v>
      </c>
      <c r="W18" s="49">
        <v>0.11316505639059778</v>
      </c>
      <c r="X18" s="49">
        <v>6.1650233250294312E-2</v>
      </c>
    </row>
    <row r="19" spans="1:24" ht="15" customHeight="1" x14ac:dyDescent="0.2">
      <c r="A19" s="113"/>
      <c r="B19" s="113"/>
      <c r="C19" s="115" t="s">
        <v>52</v>
      </c>
      <c r="D19" s="115"/>
      <c r="E19" s="115"/>
      <c r="F19" s="44">
        <f>'IS MIG'!F$7</f>
        <v>0</v>
      </c>
      <c r="G19" s="44">
        <f>'IS MIG'!G$7</f>
        <v>0</v>
      </c>
      <c r="H19" s="44">
        <f>'IS MIG'!H$7</f>
        <v>0</v>
      </c>
      <c r="I19" s="44">
        <f>'IS MIG'!I$7</f>
        <v>0</v>
      </c>
      <c r="J19" s="44">
        <v>1.1452936360817658</v>
      </c>
      <c r="K19" s="44">
        <v>0.74182174539349099</v>
      </c>
      <c r="L19" s="44">
        <v>0.44103717985199203</v>
      </c>
      <c r="M19" s="44">
        <v>0.33797778639841886</v>
      </c>
      <c r="N19" s="44">
        <v>0</v>
      </c>
      <c r="O19" s="44">
        <v>0</v>
      </c>
      <c r="P19" s="44">
        <v>0</v>
      </c>
      <c r="Q19" s="44">
        <v>0</v>
      </c>
      <c r="R19" s="44">
        <v>0</v>
      </c>
      <c r="S19" s="44">
        <v>0</v>
      </c>
      <c r="T19" s="44">
        <v>0</v>
      </c>
      <c r="U19" s="49">
        <v>0</v>
      </c>
      <c r="V19" s="49">
        <v>0</v>
      </c>
      <c r="W19" s="49">
        <v>0</v>
      </c>
      <c r="X19" s="49">
        <v>0</v>
      </c>
    </row>
    <row r="20" spans="1:24" ht="15" customHeight="1" x14ac:dyDescent="0.2">
      <c r="A20" s="113"/>
      <c r="B20" s="113"/>
      <c r="C20" s="115" t="s">
        <v>111</v>
      </c>
      <c r="D20" s="115"/>
      <c r="E20" s="115"/>
      <c r="F20" s="50"/>
      <c r="G20" s="50"/>
      <c r="H20" s="50"/>
      <c r="I20" s="50"/>
      <c r="J20" s="44">
        <v>0.64347736164575253</v>
      </c>
      <c r="K20" s="44">
        <v>0.67738802553358979</v>
      </c>
      <c r="L20" s="44">
        <v>0.42366642954147526</v>
      </c>
      <c r="M20" s="44">
        <v>0.44918446391426786</v>
      </c>
      <c r="N20" s="44">
        <v>0.41982480028964086</v>
      </c>
      <c r="O20" s="44">
        <v>0.22464273837186483</v>
      </c>
      <c r="P20" s="44">
        <v>0.145297438882698</v>
      </c>
      <c r="Q20" s="44">
        <v>0.18999803927442677</v>
      </c>
      <c r="R20" s="44">
        <v>0.20357270737624511</v>
      </c>
      <c r="S20" s="44">
        <v>0.19478717907812096</v>
      </c>
      <c r="T20" s="44">
        <v>0.15441314154887517</v>
      </c>
      <c r="U20" s="49">
        <v>0.1457477355367309</v>
      </c>
      <c r="V20" s="49">
        <v>4.8567462167839671E-2</v>
      </c>
      <c r="W20" s="49">
        <v>4.0026957885482592E-2</v>
      </c>
      <c r="X20" s="49">
        <v>2.3711538979907864E-2</v>
      </c>
    </row>
    <row r="21" spans="1:24" ht="15" customHeight="1" x14ac:dyDescent="0.2">
      <c r="A21" s="113"/>
      <c r="B21" s="113"/>
      <c r="C21" s="115" t="s">
        <v>110</v>
      </c>
      <c r="D21" s="115"/>
      <c r="E21" s="115"/>
      <c r="F21" s="50"/>
      <c r="G21" s="50"/>
      <c r="H21" s="50"/>
      <c r="I21" s="50"/>
      <c r="J21" s="44">
        <v>0.67755272013469658</v>
      </c>
      <c r="K21" s="44">
        <v>0.68411238514292216</v>
      </c>
      <c r="L21" s="44">
        <v>0.55248746414918004</v>
      </c>
      <c r="M21" s="44">
        <v>0.60533424940263836</v>
      </c>
      <c r="N21" s="44">
        <v>0.44850044352321378</v>
      </c>
      <c r="O21" s="44">
        <v>0.21548382003303268</v>
      </c>
      <c r="P21" s="44">
        <v>0.28468507073468496</v>
      </c>
      <c r="Q21" s="44">
        <v>0.23579571462354529</v>
      </c>
      <c r="R21" s="44">
        <v>0.21747511750602774</v>
      </c>
      <c r="S21" s="44">
        <v>0.18511446195698589</v>
      </c>
      <c r="T21" s="44">
        <v>0.13663088740726492</v>
      </c>
      <c r="U21" s="49">
        <v>0.12047601728261539</v>
      </c>
      <c r="V21" s="49">
        <v>8.042998998269954E-2</v>
      </c>
      <c r="W21" s="49">
        <v>7.3138098505115184E-2</v>
      </c>
      <c r="X21" s="49">
        <v>3.7938694270386458E-2</v>
      </c>
    </row>
    <row r="22" spans="1:24" ht="15" customHeight="1" x14ac:dyDescent="0.2">
      <c r="A22" s="113"/>
      <c r="B22" s="113"/>
      <c r="C22" s="115" t="s">
        <v>109</v>
      </c>
      <c r="D22" s="115"/>
      <c r="E22" s="115"/>
      <c r="F22" s="50"/>
      <c r="G22" s="50"/>
      <c r="H22" s="50"/>
      <c r="I22" s="50"/>
      <c r="J22" s="44">
        <v>1.7758296722277078E-2</v>
      </c>
      <c r="K22" s="44">
        <v>1.0019513495952483E-2</v>
      </c>
      <c r="L22" s="44">
        <v>0</v>
      </c>
      <c r="M22" s="44">
        <v>0</v>
      </c>
      <c r="N22" s="44">
        <v>0</v>
      </c>
      <c r="O22" s="44">
        <v>0</v>
      </c>
      <c r="P22" s="44">
        <v>0</v>
      </c>
      <c r="Q22" s="44">
        <v>0</v>
      </c>
      <c r="R22" s="44">
        <v>0</v>
      </c>
      <c r="S22" s="44">
        <v>0</v>
      </c>
      <c r="T22" s="44">
        <v>0</v>
      </c>
      <c r="U22" s="49">
        <v>0</v>
      </c>
      <c r="V22" s="49">
        <v>0</v>
      </c>
      <c r="W22" s="49">
        <v>0</v>
      </c>
      <c r="X22" s="49">
        <v>0</v>
      </c>
    </row>
    <row r="23" spans="1:24" ht="15" customHeight="1" x14ac:dyDescent="0.2">
      <c r="A23" s="113"/>
      <c r="B23" s="113"/>
      <c r="C23" s="115" t="s">
        <v>108</v>
      </c>
      <c r="D23" s="115"/>
      <c r="E23" s="115"/>
      <c r="F23" s="50"/>
      <c r="G23" s="50"/>
      <c r="H23" s="50"/>
      <c r="I23" s="50"/>
      <c r="J23" s="44">
        <v>0.13779415170145798</v>
      </c>
      <c r="K23" s="44">
        <v>0.15407657401382285</v>
      </c>
      <c r="L23" s="44">
        <v>0.11476806311283926</v>
      </c>
      <c r="M23" s="44">
        <v>9.6050299432473993E-2</v>
      </c>
      <c r="N23" s="44">
        <v>0.16714533418259334</v>
      </c>
      <c r="O23" s="44">
        <v>0.14161588458258362</v>
      </c>
      <c r="P23" s="44">
        <v>0.90132808639061746</v>
      </c>
      <c r="Q23" s="44">
        <v>0.30328379482033485</v>
      </c>
      <c r="R23" s="44">
        <v>4.0530010307998007E-2</v>
      </c>
      <c r="S23" s="44">
        <v>3.6215232622667869E-2</v>
      </c>
      <c r="T23" s="44">
        <v>4.1972685446796103E-2</v>
      </c>
      <c r="U23" s="49">
        <v>4.1453639200992147E-2</v>
      </c>
      <c r="V23" s="49">
        <v>3.0763037706553489E-2</v>
      </c>
      <c r="W23" s="49">
        <v>0</v>
      </c>
      <c r="X23" s="49">
        <v>0</v>
      </c>
    </row>
    <row r="24" spans="1:24" ht="30" customHeight="1" x14ac:dyDescent="0.2">
      <c r="A24" s="113"/>
      <c r="B24" s="113"/>
      <c r="C24" s="116" t="s">
        <v>160</v>
      </c>
      <c r="D24" s="116"/>
      <c r="E24" s="116"/>
      <c r="F24" s="50"/>
      <c r="G24" s="50"/>
      <c r="H24" s="50"/>
      <c r="I24" s="50"/>
      <c r="J24" s="44">
        <v>9.3573928489248015</v>
      </c>
      <c r="K24" s="44">
        <v>10.560054886906743</v>
      </c>
      <c r="L24" s="44">
        <v>12.218758904939731</v>
      </c>
      <c r="M24" s="44">
        <v>12.331816736504601</v>
      </c>
      <c r="N24" s="44">
        <v>10.849958586066835</v>
      </c>
      <c r="O24" s="44">
        <v>10.849233288456924</v>
      </c>
      <c r="P24" s="44">
        <v>14.25368895217213</v>
      </c>
      <c r="Q24" s="44">
        <v>14.530016957761838</v>
      </c>
      <c r="R24" s="44">
        <v>15.15648404327125</v>
      </c>
      <c r="S24" s="44">
        <v>15.833482359463071</v>
      </c>
      <c r="T24" s="44">
        <v>16.647039511570927</v>
      </c>
      <c r="U24" s="49">
        <v>16.786263915217088</v>
      </c>
      <c r="V24" s="49">
        <v>17.454100462493841</v>
      </c>
      <c r="W24" s="49">
        <v>17.733354369082651</v>
      </c>
      <c r="X24" s="49">
        <v>18.198275842524875</v>
      </c>
    </row>
    <row r="25" spans="1:24" ht="15" customHeight="1" x14ac:dyDescent="0.2">
      <c r="A25" s="113"/>
      <c r="B25" s="113"/>
      <c r="C25" s="50" t="s">
        <v>24</v>
      </c>
      <c r="D25" s="50"/>
      <c r="E25" s="50"/>
      <c r="F25" s="44">
        <f>JSA!F$7</f>
        <v>0</v>
      </c>
      <c r="G25" s="44">
        <f>JSA!G$7</f>
        <v>0</v>
      </c>
      <c r="H25" s="44">
        <f>JSA!H$7</f>
        <v>0</v>
      </c>
      <c r="I25" s="44">
        <f>JSA!I$7</f>
        <v>0</v>
      </c>
      <c r="J25" s="44">
        <v>0.21779253501254769</v>
      </c>
      <c r="K25" s="44">
        <v>0.19822207179713897</v>
      </c>
      <c r="L25" s="44">
        <v>0.21398560299188518</v>
      </c>
      <c r="M25" s="44">
        <v>0.19950958704932828</v>
      </c>
      <c r="N25" s="44">
        <v>0.29138156200034199</v>
      </c>
      <c r="O25" s="44">
        <v>0.21529537268885268</v>
      </c>
      <c r="P25" s="44">
        <v>0.24684795776013954</v>
      </c>
      <c r="Q25" s="44">
        <v>0.27288227866969328</v>
      </c>
      <c r="R25" s="44">
        <v>0.3760514424728868</v>
      </c>
      <c r="S25" s="44">
        <v>0.65590480413381524</v>
      </c>
      <c r="T25" s="44">
        <v>0.68699688010140503</v>
      </c>
      <c r="U25" s="49">
        <v>0.83376723338020453</v>
      </c>
      <c r="V25" s="49">
        <v>0.92661441845927395</v>
      </c>
      <c r="W25" s="49">
        <v>0.80576236786328392</v>
      </c>
      <c r="X25" s="49">
        <v>0.57311526914206412</v>
      </c>
    </row>
    <row r="26" spans="1:24" ht="15" customHeight="1" x14ac:dyDescent="0.2">
      <c r="A26" s="113"/>
      <c r="B26" s="113"/>
      <c r="C26" s="50" t="s">
        <v>25</v>
      </c>
      <c r="D26" s="50"/>
      <c r="E26" s="50"/>
      <c r="F26" s="44">
        <f>MA!F$7</f>
        <v>0</v>
      </c>
      <c r="G26" s="44">
        <f>MA!G$7</f>
        <v>0</v>
      </c>
      <c r="H26" s="44">
        <f>MA!H$7</f>
        <v>0</v>
      </c>
      <c r="I26" s="44">
        <f>MA!I$7</f>
        <v>0</v>
      </c>
      <c r="J26" s="44">
        <v>0</v>
      </c>
      <c r="K26" s="44">
        <v>7.8656467714862011E-2</v>
      </c>
      <c r="L26" s="44">
        <v>0</v>
      </c>
      <c r="M26" s="44">
        <v>0.20169514325981064</v>
      </c>
      <c r="N26" s="44">
        <v>0.396859609744526</v>
      </c>
      <c r="O26" s="44">
        <v>0.15751713584208893</v>
      </c>
      <c r="P26" s="44">
        <v>0.34111181341117669</v>
      </c>
      <c r="Q26" s="44">
        <v>0.23839552359959709</v>
      </c>
      <c r="R26" s="44">
        <v>0.52250275119254741</v>
      </c>
      <c r="S26" s="44">
        <v>0.66284090081898506</v>
      </c>
      <c r="T26" s="44">
        <v>0.6652748678981012</v>
      </c>
      <c r="U26" s="49">
        <v>0.75069662602879517</v>
      </c>
      <c r="V26" s="49">
        <v>1.1475476103870772</v>
      </c>
      <c r="W26" s="49">
        <v>1.3909613635294471</v>
      </c>
      <c r="X26" s="49">
        <v>0.86749760745730109</v>
      </c>
    </row>
    <row r="27" spans="1:24" ht="15" customHeight="1" x14ac:dyDescent="0.2">
      <c r="A27" s="113"/>
      <c r="B27" s="113"/>
      <c r="C27" s="50" t="s">
        <v>107</v>
      </c>
      <c r="D27" s="50"/>
      <c r="E27" s="50"/>
      <c r="F27" s="50"/>
      <c r="G27" s="50"/>
      <c r="H27" s="50"/>
      <c r="I27" s="50"/>
      <c r="J27" s="44"/>
      <c r="K27" s="44"/>
      <c r="L27" s="44"/>
      <c r="M27" s="44"/>
      <c r="N27" s="44">
        <v>0</v>
      </c>
      <c r="O27" s="44">
        <v>0</v>
      </c>
      <c r="P27" s="44">
        <v>0</v>
      </c>
      <c r="Q27" s="44">
        <v>0</v>
      </c>
      <c r="R27" s="44">
        <v>0</v>
      </c>
      <c r="S27" s="44">
        <v>0</v>
      </c>
      <c r="T27" s="44">
        <v>0</v>
      </c>
      <c r="U27" s="49">
        <v>0</v>
      </c>
      <c r="V27" s="49">
        <v>0</v>
      </c>
      <c r="W27" s="49">
        <v>0</v>
      </c>
      <c r="X27" s="49">
        <v>0</v>
      </c>
    </row>
    <row r="28" spans="1:24" ht="15" customHeight="1" x14ac:dyDescent="0.2">
      <c r="A28" s="113"/>
      <c r="B28" s="113"/>
      <c r="C28" s="50" t="s">
        <v>27</v>
      </c>
      <c r="D28" s="50"/>
      <c r="E28" s="50"/>
      <c r="F28" s="50"/>
      <c r="G28" s="50"/>
      <c r="H28" s="50"/>
      <c r="I28" s="50"/>
      <c r="J28" s="44"/>
      <c r="K28" s="44"/>
      <c r="L28" s="44"/>
      <c r="M28" s="44">
        <v>0</v>
      </c>
      <c r="N28" s="44">
        <v>0.98315245266169271</v>
      </c>
      <c r="O28" s="44">
        <v>0.74496248741917359</v>
      </c>
      <c r="P28" s="44">
        <v>1.4824181643426242</v>
      </c>
      <c r="Q28" s="44">
        <v>1.8475840249154956</v>
      </c>
      <c r="R28" s="44">
        <v>1.0363523967894754</v>
      </c>
      <c r="S28" s="44">
        <v>0.85276189903740574</v>
      </c>
      <c r="T28" s="44">
        <v>0.8946964805151576</v>
      </c>
      <c r="U28" s="49">
        <v>0.73193374193238481</v>
      </c>
      <c r="V28" s="49">
        <v>0.55598064672842196</v>
      </c>
      <c r="W28" s="49">
        <v>0.51935359771297007</v>
      </c>
      <c r="X28" s="49">
        <v>0.57092124959350588</v>
      </c>
    </row>
    <row r="29" spans="1:24" ht="30" customHeight="1" x14ac:dyDescent="0.2">
      <c r="A29" s="113"/>
      <c r="B29" s="113"/>
      <c r="C29" s="50" t="s">
        <v>123</v>
      </c>
      <c r="D29" s="50"/>
      <c r="E29" s="50"/>
      <c r="F29" s="50"/>
      <c r="G29" s="50"/>
      <c r="H29" s="50"/>
      <c r="I29" s="50"/>
      <c r="J29" s="44"/>
      <c r="K29" s="44"/>
      <c r="L29" s="44"/>
      <c r="M29" s="44">
        <v>0</v>
      </c>
      <c r="N29" s="44">
        <v>0</v>
      </c>
      <c r="O29" s="44">
        <v>0</v>
      </c>
      <c r="P29" s="44">
        <v>0</v>
      </c>
      <c r="Q29" s="44">
        <v>0</v>
      </c>
      <c r="R29" s="44">
        <v>0</v>
      </c>
      <c r="S29" s="44">
        <v>0</v>
      </c>
      <c r="T29" s="44">
        <v>0</v>
      </c>
      <c r="U29" s="49">
        <v>0</v>
      </c>
      <c r="V29" s="49">
        <v>0</v>
      </c>
      <c r="W29" s="49">
        <v>0.29682439547998435</v>
      </c>
      <c r="X29" s="49">
        <v>5.721569022334136</v>
      </c>
    </row>
    <row r="30" spans="1:24" ht="15" customHeight="1" x14ac:dyDescent="0.2">
      <c r="A30" s="113"/>
      <c r="B30" s="112"/>
      <c r="C30" s="50" t="s">
        <v>28</v>
      </c>
      <c r="D30" s="50"/>
      <c r="E30" s="50"/>
      <c r="F30" s="44">
        <f>SDA!F7</f>
        <v>0.67478636681710258</v>
      </c>
      <c r="G30" s="44">
        <f>SDA!G7</f>
        <v>0.59893208292979916</v>
      </c>
      <c r="H30" s="44">
        <f>SDA!H7</f>
        <v>0.7927511605905786</v>
      </c>
      <c r="I30" s="44">
        <f>SDA!I7</f>
        <v>0.83138374719943231</v>
      </c>
      <c r="J30" s="44">
        <v>2.3565033170387002</v>
      </c>
      <c r="K30" s="44">
        <v>2.1444753697632777</v>
      </c>
      <c r="L30" s="44">
        <v>1.6764872412633873</v>
      </c>
      <c r="M30" s="44">
        <v>1.5851905911850244</v>
      </c>
      <c r="N30" s="44">
        <v>1.6521352608846456</v>
      </c>
      <c r="O30" s="44">
        <v>1.6993219173085448</v>
      </c>
      <c r="P30" s="44">
        <v>1.8737000440989178</v>
      </c>
      <c r="Q30" s="44">
        <v>1.8996312635423793</v>
      </c>
      <c r="R30" s="44">
        <v>1.9511936164182131</v>
      </c>
      <c r="S30" s="44">
        <v>1.945699337894331</v>
      </c>
      <c r="T30" s="44">
        <v>1.832330803525585</v>
      </c>
      <c r="U30" s="49">
        <v>1.8690611712201957</v>
      </c>
      <c r="V30" s="49">
        <v>1.8919096135723212</v>
      </c>
      <c r="W30" s="49">
        <v>1.3958729528220633</v>
      </c>
      <c r="X30" s="49">
        <v>0.48896148353116176</v>
      </c>
    </row>
    <row r="31" spans="1:24" ht="15" customHeight="1" x14ac:dyDescent="0.2">
      <c r="A31" s="113"/>
      <c r="B31" s="113"/>
      <c r="C31" s="115" t="s">
        <v>12</v>
      </c>
      <c r="D31" s="115"/>
      <c r="E31" s="115"/>
      <c r="F31" s="50"/>
      <c r="G31" s="50"/>
      <c r="H31" s="50"/>
      <c r="I31" s="50"/>
      <c r="J31" s="44">
        <v>1.8534243064560885</v>
      </c>
      <c r="K31" s="44">
        <v>1.7267372634817997</v>
      </c>
      <c r="L31" s="44">
        <v>1.3985922192071558</v>
      </c>
      <c r="M31" s="44">
        <v>1.3385791854427214</v>
      </c>
      <c r="N31" s="44">
        <v>1.452513351248097</v>
      </c>
      <c r="O31" s="44">
        <v>1.517556302446097</v>
      </c>
      <c r="P31" s="44">
        <v>1.6661624689258825</v>
      </c>
      <c r="Q31" s="44">
        <v>1.5671763191155974</v>
      </c>
      <c r="R31" s="44">
        <v>1.6549574775211355</v>
      </c>
      <c r="S31" s="44">
        <v>1.6760486741300427</v>
      </c>
      <c r="T31" s="44">
        <v>1.5834473327265295</v>
      </c>
      <c r="U31" s="49">
        <v>1.5922740358331047</v>
      </c>
      <c r="V31" s="49">
        <v>1.612720499693578</v>
      </c>
      <c r="W31" s="49">
        <v>1.1262533399072643</v>
      </c>
      <c r="X31" s="49">
        <v>0.22313775264214478</v>
      </c>
    </row>
    <row r="32" spans="1:24" ht="15" customHeight="1" x14ac:dyDescent="0.2">
      <c r="A32" s="113"/>
      <c r="B32" s="113"/>
      <c r="C32" s="115" t="s">
        <v>13</v>
      </c>
      <c r="D32" s="115"/>
      <c r="E32" s="115"/>
      <c r="F32" s="50"/>
      <c r="G32" s="50"/>
      <c r="H32" s="50"/>
      <c r="I32" s="50"/>
      <c r="J32" s="44">
        <v>0.50307901058261162</v>
      </c>
      <c r="K32" s="44">
        <v>0.41773810628147795</v>
      </c>
      <c r="L32" s="44">
        <v>0.27789502205623151</v>
      </c>
      <c r="M32" s="44">
        <v>0.24661140574230297</v>
      </c>
      <c r="N32" s="44">
        <v>0.19962190963654858</v>
      </c>
      <c r="O32" s="44">
        <v>0.18176561486244783</v>
      </c>
      <c r="P32" s="44">
        <v>0.20753757517303537</v>
      </c>
      <c r="Q32" s="44">
        <v>0.33245494442678186</v>
      </c>
      <c r="R32" s="44">
        <v>0.29623613889707762</v>
      </c>
      <c r="S32" s="44">
        <v>0.26965066376428848</v>
      </c>
      <c r="T32" s="44">
        <v>0.24888347079905554</v>
      </c>
      <c r="U32" s="49">
        <v>0.27678713538709104</v>
      </c>
      <c r="V32" s="49">
        <v>0.27918911387874318</v>
      </c>
      <c r="W32" s="49">
        <v>0.26961961291479897</v>
      </c>
      <c r="X32" s="49">
        <v>0.26582373088901701</v>
      </c>
    </row>
    <row r="33" spans="1:24" ht="15" customHeight="1" x14ac:dyDescent="0.2">
      <c r="A33" s="112"/>
      <c r="B33" s="112"/>
      <c r="C33" s="117" t="s">
        <v>29</v>
      </c>
      <c r="D33" s="117"/>
      <c r="E33" s="117"/>
      <c r="F33" s="44">
        <f>SP!F7</f>
        <v>1045.6796948058982</v>
      </c>
      <c r="G33" s="44">
        <f>SP!G7</f>
        <v>1120.2350737188808</v>
      </c>
      <c r="H33" s="44">
        <f>SP!H7</f>
        <v>1210.6134013281896</v>
      </c>
      <c r="I33" s="44">
        <f>SP!I7</f>
        <v>1309.9068207980572</v>
      </c>
      <c r="J33" s="44">
        <v>1396.9807118136234</v>
      </c>
      <c r="K33" s="44">
        <v>1514.0330256590748</v>
      </c>
      <c r="L33" s="44">
        <v>1622.685744422949</v>
      </c>
      <c r="M33" s="44">
        <v>1753.5941622288271</v>
      </c>
      <c r="N33" s="44">
        <v>1890.9482456924106</v>
      </c>
      <c r="O33" s="44">
        <v>2035.6212325466122</v>
      </c>
      <c r="P33" s="44">
        <v>2173.936356712717</v>
      </c>
      <c r="Q33" s="44">
        <v>2333.216346707105</v>
      </c>
      <c r="R33" s="44">
        <v>2511.1234542366046</v>
      </c>
      <c r="S33" s="44">
        <v>2753.6384223247896</v>
      </c>
      <c r="T33" s="44">
        <v>3015.8112222628183</v>
      </c>
      <c r="U33" s="49">
        <v>3174.4124856362937</v>
      </c>
      <c r="V33" s="49">
        <v>3407.5967994059415</v>
      </c>
      <c r="W33" s="49">
        <v>3481.0106828642861</v>
      </c>
      <c r="X33" s="49">
        <v>3677.9968933946316</v>
      </c>
    </row>
    <row r="34" spans="1:24" ht="15" hidden="1" customHeight="1" x14ac:dyDescent="0.2">
      <c r="A34" s="112"/>
      <c r="B34" s="112"/>
      <c r="C34" s="118" t="s">
        <v>106</v>
      </c>
      <c r="D34" s="117"/>
      <c r="E34" s="117"/>
      <c r="F34" s="46"/>
      <c r="G34" s="46"/>
      <c r="H34" s="46"/>
      <c r="I34" s="46"/>
      <c r="J34" s="44"/>
      <c r="K34" s="44"/>
      <c r="L34" s="44"/>
      <c r="M34" s="44"/>
      <c r="N34" s="44"/>
      <c r="O34" s="44"/>
      <c r="P34" s="44"/>
      <c r="Q34" s="44"/>
      <c r="R34" s="44"/>
      <c r="S34" s="44"/>
      <c r="T34" s="44"/>
      <c r="U34" s="49"/>
      <c r="V34" s="49"/>
      <c r="W34" s="49"/>
      <c r="X34" s="49"/>
    </row>
    <row r="35" spans="1:24" ht="15" hidden="1" customHeight="1" x14ac:dyDescent="0.2">
      <c r="A35" s="112"/>
      <c r="B35" s="112"/>
      <c r="C35" s="118" t="s">
        <v>105</v>
      </c>
      <c r="D35" s="117"/>
      <c r="E35" s="117"/>
      <c r="F35" s="46"/>
      <c r="G35" s="46"/>
      <c r="H35" s="46"/>
      <c r="I35" s="46"/>
      <c r="J35" s="44"/>
      <c r="K35" s="44"/>
      <c r="L35" s="44"/>
      <c r="M35" s="44"/>
      <c r="N35" s="44"/>
      <c r="O35" s="44"/>
      <c r="P35" s="44"/>
      <c r="Q35" s="44"/>
      <c r="R35" s="44"/>
      <c r="S35" s="44"/>
      <c r="T35" s="44"/>
      <c r="U35" s="49"/>
      <c r="V35" s="49"/>
      <c r="W35" s="49"/>
      <c r="X35" s="49"/>
    </row>
    <row r="36" spans="1:24" ht="15" hidden="1" customHeight="1" x14ac:dyDescent="0.2">
      <c r="A36" s="112"/>
      <c r="B36" s="112"/>
      <c r="C36" s="118" t="s">
        <v>104</v>
      </c>
      <c r="D36" s="117"/>
      <c r="E36" s="117"/>
      <c r="F36" s="46"/>
      <c r="G36" s="46"/>
      <c r="H36" s="46"/>
      <c r="I36" s="46"/>
      <c r="J36" s="44"/>
      <c r="K36" s="44"/>
      <c r="L36" s="44"/>
      <c r="M36" s="44"/>
      <c r="N36" s="44"/>
      <c r="O36" s="44"/>
      <c r="P36" s="44"/>
      <c r="Q36" s="44"/>
      <c r="R36" s="44"/>
      <c r="S36" s="44"/>
      <c r="T36" s="44"/>
      <c r="U36" s="49"/>
      <c r="V36" s="49"/>
      <c r="W36" s="49"/>
      <c r="X36" s="49"/>
    </row>
    <row r="37" spans="1:24" ht="15" hidden="1" customHeight="1" x14ac:dyDescent="0.2">
      <c r="A37" s="112"/>
      <c r="B37" s="112"/>
      <c r="C37" s="118" t="s">
        <v>103</v>
      </c>
      <c r="D37" s="117"/>
      <c r="E37" s="117"/>
      <c r="F37" s="46"/>
      <c r="G37" s="46"/>
      <c r="H37" s="46"/>
      <c r="I37" s="46"/>
      <c r="J37" s="44"/>
      <c r="K37" s="44"/>
      <c r="L37" s="44"/>
      <c r="M37" s="44"/>
      <c r="N37" s="44"/>
      <c r="O37" s="44"/>
      <c r="P37" s="44"/>
      <c r="Q37" s="44"/>
      <c r="R37" s="44"/>
      <c r="S37" s="44"/>
      <c r="T37" s="44"/>
      <c r="U37" s="49"/>
      <c r="V37" s="49"/>
      <c r="W37" s="49"/>
      <c r="X37" s="49"/>
    </row>
    <row r="38" spans="1:24" ht="15" hidden="1" customHeight="1" x14ac:dyDescent="0.2">
      <c r="A38" s="112"/>
      <c r="B38" s="112"/>
      <c r="C38" s="118" t="s">
        <v>102</v>
      </c>
      <c r="D38" s="117"/>
      <c r="E38" s="117"/>
      <c r="F38" s="46"/>
      <c r="G38" s="46"/>
      <c r="H38" s="46"/>
      <c r="I38" s="46"/>
      <c r="J38" s="44"/>
      <c r="K38" s="44"/>
      <c r="L38" s="44"/>
      <c r="M38" s="44"/>
      <c r="N38" s="44"/>
      <c r="O38" s="44"/>
      <c r="P38" s="44"/>
      <c r="Q38" s="44"/>
      <c r="R38" s="44"/>
      <c r="S38" s="44"/>
      <c r="T38" s="44"/>
      <c r="U38" s="49"/>
      <c r="V38" s="49"/>
      <c r="W38" s="49"/>
      <c r="X38" s="49"/>
    </row>
    <row r="39" spans="1:24" ht="30" customHeight="1" x14ac:dyDescent="0.2">
      <c r="A39" s="112"/>
      <c r="B39" s="112"/>
      <c r="C39" s="117" t="s">
        <v>30</v>
      </c>
      <c r="D39" s="117"/>
      <c r="E39" s="117"/>
      <c r="F39" s="51"/>
      <c r="G39" s="51"/>
      <c r="H39" s="51"/>
      <c r="I39" s="51"/>
      <c r="J39" s="44"/>
      <c r="K39" s="44"/>
      <c r="L39" s="44"/>
      <c r="M39" s="44"/>
      <c r="N39" s="44">
        <v>0</v>
      </c>
      <c r="O39" s="44">
        <v>1.499534350526045</v>
      </c>
      <c r="P39" s="44">
        <v>1.4125522907058992</v>
      </c>
      <c r="Q39" s="44">
        <v>2.4828882257493583</v>
      </c>
      <c r="R39" s="44">
        <v>7.1099237748638462</v>
      </c>
      <c r="S39" s="44">
        <v>5.1058958693013521</v>
      </c>
      <c r="T39" s="44">
        <v>3.8093184303361292</v>
      </c>
      <c r="U39" s="49">
        <v>3.7477527025414932</v>
      </c>
      <c r="V39" s="49">
        <v>3.820745166165576</v>
      </c>
      <c r="W39" s="49">
        <v>3.7866474224026709</v>
      </c>
      <c r="X39" s="49">
        <v>3.8227540504791904</v>
      </c>
    </row>
    <row r="40" spans="1:24" ht="15" customHeight="1" x14ac:dyDescent="0.2">
      <c r="A40" s="112"/>
      <c r="B40" s="112"/>
      <c r="C40" s="117" t="s">
        <v>126</v>
      </c>
      <c r="D40" s="117"/>
      <c r="E40" s="117"/>
      <c r="F40" s="51"/>
      <c r="G40" s="51"/>
      <c r="H40" s="51"/>
      <c r="I40" s="51"/>
      <c r="J40" s="44"/>
      <c r="K40" s="44"/>
      <c r="L40" s="44"/>
      <c r="M40" s="44"/>
      <c r="N40" s="44"/>
      <c r="O40" s="44"/>
      <c r="P40" s="44"/>
      <c r="Q40" s="44"/>
      <c r="R40" s="44"/>
      <c r="S40" s="44"/>
      <c r="T40" s="44"/>
      <c r="U40" s="49"/>
      <c r="V40" s="49"/>
      <c r="W40" s="49">
        <v>0</v>
      </c>
      <c r="X40" s="49">
        <v>0</v>
      </c>
    </row>
    <row r="41" spans="1:24" ht="15" customHeight="1" x14ac:dyDescent="0.2">
      <c r="A41" s="116"/>
      <c r="B41" s="116"/>
      <c r="C41" s="117" t="s">
        <v>31</v>
      </c>
      <c r="D41" s="117"/>
      <c r="E41" s="117"/>
      <c r="F41" s="50"/>
      <c r="G41" s="50"/>
      <c r="H41" s="50"/>
      <c r="I41" s="50"/>
      <c r="J41" s="44">
        <v>0</v>
      </c>
      <c r="K41" s="44">
        <v>0</v>
      </c>
      <c r="L41" s="44">
        <v>1</v>
      </c>
      <c r="M41" s="44">
        <v>3</v>
      </c>
      <c r="N41" s="44">
        <v>5.5</v>
      </c>
      <c r="O41" s="44">
        <v>6.4</v>
      </c>
      <c r="P41" s="44">
        <v>7.8</v>
      </c>
      <c r="Q41" s="44">
        <v>9</v>
      </c>
      <c r="R41" s="44">
        <v>13.5</v>
      </c>
      <c r="S41" s="44">
        <v>15.2</v>
      </c>
      <c r="T41" s="44">
        <v>15.593</v>
      </c>
      <c r="U41" s="49">
        <v>12.76</v>
      </c>
      <c r="V41" s="49">
        <v>21.413</v>
      </c>
      <c r="W41" s="49">
        <v>21.736000000000001</v>
      </c>
      <c r="X41" s="49">
        <v>24.518999999999998</v>
      </c>
    </row>
    <row r="42" spans="1:24" ht="30" customHeight="1" x14ac:dyDescent="0.25">
      <c r="A42" s="116"/>
      <c r="B42" s="116"/>
      <c r="C42" s="42" t="s">
        <v>101</v>
      </c>
      <c r="D42" s="42"/>
      <c r="E42" s="42"/>
      <c r="F42" s="119">
        <f>SUM(F3:F41)-SUM(F9:F11,F19:F23)</f>
        <v>1105.4459823471896</v>
      </c>
      <c r="G42" s="119">
        <f>SUM(G3:G41)-SUM(G9:G11,G19:G23)</f>
        <v>1179.8144847650055</v>
      </c>
      <c r="H42" s="119">
        <f>SUM(H3:H41)-SUM(H9:H11,H19:H23)</f>
        <v>1269.6325466990425</v>
      </c>
      <c r="I42" s="119">
        <f>SUM(I3:I41)-SUM(I9:I11,I19:I23)</f>
        <v>1369.224529819604</v>
      </c>
      <c r="J42" s="119">
        <f t="shared" ref="J42:Q42" si="0">SUM(J3:J41)-SUM(J9:J11,J19:J23,J31:J32)</f>
        <v>1472.6878129262977</v>
      </c>
      <c r="K42" s="119">
        <f t="shared" si="0"/>
        <v>1592.6303160981734</v>
      </c>
      <c r="L42" s="119">
        <f t="shared" si="0"/>
        <v>1712.0592931054102</v>
      </c>
      <c r="M42" s="119">
        <f t="shared" si="0"/>
        <v>1846.870736343001</v>
      </c>
      <c r="N42" s="119">
        <f t="shared" si="0"/>
        <v>1987.4478037035208</v>
      </c>
      <c r="O42" s="119">
        <f t="shared" si="0"/>
        <v>2135.5212066454255</v>
      </c>
      <c r="P42" s="119">
        <f t="shared" si="0"/>
        <v>2279.7644387649325</v>
      </c>
      <c r="Q42" s="119">
        <f t="shared" si="0"/>
        <v>2446.9201570903624</v>
      </c>
      <c r="R42" s="119">
        <f t="shared" ref="R42:X42" si="1">SUM(R3:R41)-SUM(R9:R11,R19:R23,R31:R32,R15:R16)</f>
        <v>2630.6510567026648</v>
      </c>
      <c r="S42" s="119">
        <f t="shared" si="1"/>
        <v>2873.2239579446868</v>
      </c>
      <c r="T42" s="119">
        <f t="shared" si="1"/>
        <v>3131.5538085141766</v>
      </c>
      <c r="U42" s="130">
        <f t="shared" si="1"/>
        <v>3286.625783696803</v>
      </c>
      <c r="V42" s="130">
        <f t="shared" si="1"/>
        <v>3528.8946060249191</v>
      </c>
      <c r="W42" s="130">
        <f t="shared" si="1"/>
        <v>3600.6383947376307</v>
      </c>
      <c r="X42" s="130">
        <f t="shared" si="1"/>
        <v>3802.4796959406767</v>
      </c>
    </row>
    <row r="43" spans="1:24" ht="30" customHeight="1" thickBot="1" x14ac:dyDescent="0.25">
      <c r="A43" s="120"/>
      <c r="B43" s="120"/>
      <c r="C43" s="121" t="s">
        <v>100</v>
      </c>
      <c r="D43" s="121"/>
      <c r="E43" s="121"/>
      <c r="F43" s="122">
        <v>0.95561218286758176</v>
      </c>
      <c r="G43" s="122">
        <v>0.95422937801810592</v>
      </c>
      <c r="H43" s="122">
        <v>0.95406853375282796</v>
      </c>
      <c r="I43" s="122">
        <v>0.95044993811249245</v>
      </c>
      <c r="J43" s="122">
        <v>0.96069613855583968</v>
      </c>
      <c r="K43" s="122">
        <v>0.97159677113240894</v>
      </c>
      <c r="L43" s="122">
        <v>0.98220481010648597</v>
      </c>
      <c r="M43" s="122">
        <v>0.97935820551238328</v>
      </c>
      <c r="N43" s="122">
        <v>0.99378746609980761</v>
      </c>
      <c r="O43" s="122">
        <v>0.99336860909596669</v>
      </c>
      <c r="P43" s="122">
        <v>0.9928214544825601</v>
      </c>
      <c r="Q43" s="122">
        <v>0.99316975150247533</v>
      </c>
      <c r="R43" s="122">
        <v>0.98411840246718252</v>
      </c>
      <c r="S43" s="122">
        <v>0.99232783783635392</v>
      </c>
      <c r="T43" s="122">
        <v>0.99232674108982577</v>
      </c>
      <c r="U43" s="122">
        <v>0.99450740175570096</v>
      </c>
      <c r="V43" s="122">
        <v>0.99501625584630993</v>
      </c>
      <c r="W43" s="122">
        <v>0.99630543749232425</v>
      </c>
      <c r="X43" s="122">
        <v>0.99717993055949095</v>
      </c>
    </row>
    <row r="44" spans="1:24" ht="39.75" customHeight="1" thickTop="1" x14ac:dyDescent="0.2">
      <c r="A44" s="124" t="s">
        <v>192</v>
      </c>
      <c r="B44" s="124"/>
      <c r="C44" s="124"/>
      <c r="D44" s="124"/>
      <c r="E44" s="124"/>
      <c r="F44" s="125" t="s">
        <v>66</v>
      </c>
      <c r="G44" s="125" t="s">
        <v>67</v>
      </c>
      <c r="H44" s="125" t="s">
        <v>68</v>
      </c>
      <c r="I44" s="125" t="s">
        <v>69</v>
      </c>
      <c r="J44" s="125" t="s">
        <v>70</v>
      </c>
      <c r="K44" s="125" t="s">
        <v>53</v>
      </c>
      <c r="L44" s="125" t="s">
        <v>54</v>
      </c>
      <c r="M44" s="125" t="s">
        <v>55</v>
      </c>
      <c r="N44" s="125" t="s">
        <v>57</v>
      </c>
      <c r="O44" s="125" t="s">
        <v>58</v>
      </c>
      <c r="P44" s="125" t="s">
        <v>59</v>
      </c>
      <c r="Q44" s="125" t="s">
        <v>60</v>
      </c>
      <c r="R44" s="125" t="s">
        <v>61</v>
      </c>
      <c r="S44" s="125" t="s">
        <v>62</v>
      </c>
      <c r="T44" s="125" t="s">
        <v>63</v>
      </c>
      <c r="U44" s="125" t="s">
        <v>64</v>
      </c>
      <c r="V44" s="125" t="s">
        <v>65</v>
      </c>
      <c r="W44" s="125" t="s">
        <v>0</v>
      </c>
      <c r="X44" s="125" t="s">
        <v>56</v>
      </c>
    </row>
    <row r="45" spans="1:24" ht="15" x14ac:dyDescent="0.2">
      <c r="A45" s="112"/>
      <c r="B45" s="112"/>
      <c r="C45" s="51" t="s">
        <v>6</v>
      </c>
      <c r="D45" s="51"/>
      <c r="E45" s="51"/>
      <c r="F45" s="44" t="s">
        <v>162</v>
      </c>
      <c r="G45" s="44" t="s">
        <v>162</v>
      </c>
      <c r="H45" s="44" t="s">
        <v>162</v>
      </c>
      <c r="I45" s="44" t="s">
        <v>162</v>
      </c>
      <c r="J45" s="44" t="s">
        <v>162</v>
      </c>
      <c r="K45" s="44" t="s">
        <v>162</v>
      </c>
      <c r="L45" s="44">
        <v>1.3102515880275838</v>
      </c>
      <c r="M45" s="44">
        <v>1.5027146313848703</v>
      </c>
      <c r="N45" s="44">
        <v>1.6263466144133065</v>
      </c>
      <c r="O45" s="44">
        <v>1.6737170117819642</v>
      </c>
      <c r="P45" s="44">
        <v>1.4688860666256951</v>
      </c>
      <c r="Q45" s="44">
        <v>1.6365338182262714</v>
      </c>
      <c r="R45" s="44">
        <v>2.0793321019762447</v>
      </c>
      <c r="S45" s="44">
        <v>2.9101900148451216</v>
      </c>
      <c r="T45" s="44">
        <v>3.2365039122622909</v>
      </c>
      <c r="U45" s="49">
        <v>3.8264776787751065</v>
      </c>
      <c r="V45" s="49">
        <v>4.9106996112404326</v>
      </c>
      <c r="W45" s="49">
        <v>6.0817520836900325</v>
      </c>
      <c r="X45" s="49">
        <v>7.1751395872501469</v>
      </c>
    </row>
    <row r="46" spans="1:24" ht="15" x14ac:dyDescent="0.2">
      <c r="A46" s="112"/>
      <c r="B46" s="112"/>
      <c r="C46" s="51" t="s">
        <v>115</v>
      </c>
      <c r="D46" s="51"/>
      <c r="E46" s="51"/>
      <c r="F46" s="44">
        <v>36.665495737219615</v>
      </c>
      <c r="G46" s="44">
        <v>38.1066307465127</v>
      </c>
      <c r="H46" s="44">
        <v>36.580938303940563</v>
      </c>
      <c r="I46" s="44">
        <v>37.848813610575029</v>
      </c>
      <c r="J46" s="44">
        <v>34.642616401896952</v>
      </c>
      <c r="K46" s="44">
        <v>36.777430059231435</v>
      </c>
      <c r="L46" s="44">
        <v>37.960116841570475</v>
      </c>
      <c r="M46" s="44">
        <v>35.926697838178406</v>
      </c>
      <c r="N46" s="44">
        <v>33.30713338629176</v>
      </c>
      <c r="O46" s="44">
        <v>31.146089892903781</v>
      </c>
      <c r="P46" s="44">
        <v>28.731770306196761</v>
      </c>
      <c r="Q46" s="44">
        <v>27.28805822301835</v>
      </c>
      <c r="R46" s="44">
        <v>26.054388744741818</v>
      </c>
      <c r="S46" s="44">
        <v>24.309916929915079</v>
      </c>
      <c r="T46" s="44">
        <v>22.523822311074149</v>
      </c>
      <c r="U46" s="49">
        <v>21.404099055552297</v>
      </c>
      <c r="V46" s="49">
        <v>20.825636863319893</v>
      </c>
      <c r="W46" s="49">
        <v>20.376344822107299</v>
      </c>
      <c r="X46" s="49">
        <v>19.83312171323789</v>
      </c>
    </row>
    <row r="47" spans="1:24" ht="15" x14ac:dyDescent="0.2">
      <c r="A47" s="113"/>
      <c r="B47" s="113"/>
      <c r="C47" s="50" t="s">
        <v>8</v>
      </c>
      <c r="D47" s="50"/>
      <c r="E47" s="50"/>
      <c r="F47" s="50" t="s">
        <v>162</v>
      </c>
      <c r="G47" s="50" t="s">
        <v>162</v>
      </c>
      <c r="H47" s="50" t="s">
        <v>162</v>
      </c>
      <c r="I47" s="50" t="s">
        <v>162</v>
      </c>
      <c r="J47" s="44" t="s">
        <v>162</v>
      </c>
      <c r="K47" s="44">
        <v>1.8570876325619014E-2</v>
      </c>
      <c r="L47" s="44">
        <v>2.9369091277542333E-2</v>
      </c>
      <c r="M47" s="44">
        <v>0.2822571251112132</v>
      </c>
      <c r="N47" s="44">
        <v>0.25762279839636837</v>
      </c>
      <c r="O47" s="44">
        <v>0.28762157762954865</v>
      </c>
      <c r="P47" s="44">
        <v>0.3242051996890169</v>
      </c>
      <c r="Q47" s="44">
        <v>0.58260815853863346</v>
      </c>
      <c r="R47" s="44">
        <v>0.33158981385023079</v>
      </c>
      <c r="S47" s="44">
        <v>0.42694071322760385</v>
      </c>
      <c r="T47" s="44">
        <v>0.48963480447938718</v>
      </c>
      <c r="U47" s="49">
        <v>0.63419436594814849</v>
      </c>
      <c r="V47" s="49">
        <v>0.85428406669243939</v>
      </c>
      <c r="W47" s="49">
        <v>1.0251218806485887</v>
      </c>
      <c r="X47" s="49">
        <v>1.1493120695341053</v>
      </c>
    </row>
    <row r="48" spans="1:24" ht="15" x14ac:dyDescent="0.2">
      <c r="A48" s="113"/>
      <c r="B48" s="113"/>
      <c r="C48" s="50" t="s">
        <v>122</v>
      </c>
      <c r="D48" s="50"/>
      <c r="E48" s="50"/>
      <c r="F48" s="50" t="s">
        <v>162</v>
      </c>
      <c r="G48" s="50" t="s">
        <v>162</v>
      </c>
      <c r="H48" s="50" t="s">
        <v>162</v>
      </c>
      <c r="I48" s="50" t="s">
        <v>162</v>
      </c>
      <c r="J48" s="44" t="s">
        <v>162</v>
      </c>
      <c r="K48" s="44" t="s">
        <v>162</v>
      </c>
      <c r="L48" s="44" t="s">
        <v>162</v>
      </c>
      <c r="M48" s="44" t="s">
        <v>162</v>
      </c>
      <c r="N48" s="44" t="s">
        <v>162</v>
      </c>
      <c r="O48" s="44" t="s">
        <v>162</v>
      </c>
      <c r="P48" s="44" t="s">
        <v>162</v>
      </c>
      <c r="Q48" s="44" t="s">
        <v>162</v>
      </c>
      <c r="R48" s="44" t="s">
        <v>162</v>
      </c>
      <c r="S48" s="44" t="s">
        <v>162</v>
      </c>
      <c r="T48" s="44" t="s">
        <v>162</v>
      </c>
      <c r="U48" s="49" t="s">
        <v>162</v>
      </c>
      <c r="V48" s="49" t="s">
        <v>162</v>
      </c>
      <c r="W48" s="49" t="s">
        <v>162</v>
      </c>
      <c r="X48" s="49" t="s">
        <v>162</v>
      </c>
    </row>
    <row r="49" spans="1:24" ht="15" x14ac:dyDescent="0.2">
      <c r="A49" s="112"/>
      <c r="B49" s="112"/>
      <c r="C49" s="51" t="s">
        <v>9</v>
      </c>
      <c r="D49" s="51"/>
      <c r="E49" s="51"/>
      <c r="F49" s="44" t="s">
        <v>162</v>
      </c>
      <c r="G49" s="44" t="s">
        <v>162</v>
      </c>
      <c r="H49" s="44" t="s">
        <v>162</v>
      </c>
      <c r="I49" s="44" t="s">
        <v>162</v>
      </c>
      <c r="J49" s="44" t="s">
        <v>162</v>
      </c>
      <c r="K49" s="44" t="s">
        <v>162</v>
      </c>
      <c r="L49" s="44" t="s">
        <v>162</v>
      </c>
      <c r="M49" s="44" t="s">
        <v>162</v>
      </c>
      <c r="N49" s="44" t="s">
        <v>162</v>
      </c>
      <c r="O49" s="44" t="s">
        <v>162</v>
      </c>
      <c r="P49" s="44" t="s">
        <v>162</v>
      </c>
      <c r="Q49" s="44" t="s">
        <v>162</v>
      </c>
      <c r="R49" s="44" t="s">
        <v>162</v>
      </c>
      <c r="S49" s="44" t="s">
        <v>162</v>
      </c>
      <c r="T49" s="44" t="s">
        <v>162</v>
      </c>
      <c r="U49" s="49" t="s">
        <v>162</v>
      </c>
      <c r="V49" s="49" t="s">
        <v>162</v>
      </c>
      <c r="W49" s="49" t="s">
        <v>162</v>
      </c>
      <c r="X49" s="49" t="s">
        <v>162</v>
      </c>
    </row>
    <row r="50" spans="1:24" ht="33" customHeight="1" x14ac:dyDescent="0.2">
      <c r="A50" s="112"/>
      <c r="B50" s="112"/>
      <c r="C50" s="51" t="s">
        <v>10</v>
      </c>
      <c r="D50" s="51"/>
      <c r="E50" s="51"/>
      <c r="F50" s="46" t="s">
        <v>162</v>
      </c>
      <c r="G50" s="46" t="s">
        <v>162</v>
      </c>
      <c r="H50" s="46" t="s">
        <v>162</v>
      </c>
      <c r="I50" s="46" t="s">
        <v>162</v>
      </c>
      <c r="J50" s="46" t="s">
        <v>162</v>
      </c>
      <c r="K50" s="46" t="s">
        <v>162</v>
      </c>
      <c r="L50" s="46">
        <v>7.462020609974485</v>
      </c>
      <c r="M50" s="46">
        <v>7.8043142666860366</v>
      </c>
      <c r="N50" s="46">
        <v>8.3000084796431555</v>
      </c>
      <c r="O50" s="46">
        <v>8.8760472071511334</v>
      </c>
      <c r="P50" s="46">
        <v>9.2212841683693654</v>
      </c>
      <c r="Q50" s="46">
        <v>13.41775584749619</v>
      </c>
      <c r="R50" s="46">
        <v>10.833768228583994</v>
      </c>
      <c r="S50" s="46">
        <v>11.472407848279639</v>
      </c>
      <c r="T50" s="46">
        <v>11.773280314401125</v>
      </c>
      <c r="U50" s="129">
        <v>12.889201206644524</v>
      </c>
      <c r="V50" s="129">
        <v>13.951217064827159</v>
      </c>
      <c r="W50" s="45">
        <v>14.032129993185789</v>
      </c>
      <c r="X50" s="45">
        <v>13.989886346719153</v>
      </c>
    </row>
    <row r="51" spans="1:24" ht="15" x14ac:dyDescent="0.2">
      <c r="A51" s="112"/>
      <c r="B51" s="112"/>
      <c r="C51" s="114" t="s">
        <v>11</v>
      </c>
      <c r="D51" s="114"/>
      <c r="E51" s="114"/>
      <c r="F51" s="51" t="s">
        <v>162</v>
      </c>
      <c r="G51" s="51" t="s">
        <v>162</v>
      </c>
      <c r="H51" s="51" t="s">
        <v>162</v>
      </c>
      <c r="I51" s="51" t="s">
        <v>162</v>
      </c>
      <c r="J51" s="44" t="s">
        <v>162</v>
      </c>
      <c r="K51" s="44" t="s">
        <v>162</v>
      </c>
      <c r="L51" s="46">
        <v>0.93091935318157903</v>
      </c>
      <c r="M51" s="46">
        <v>0.81502471313527136</v>
      </c>
      <c r="N51" s="46">
        <v>0.7096173974823573</v>
      </c>
      <c r="O51" s="46">
        <v>0.77359511501536926</v>
      </c>
      <c r="P51" s="46">
        <v>0.72713900531061904</v>
      </c>
      <c r="Q51" s="46">
        <v>3.5741445278162991</v>
      </c>
      <c r="R51" s="46">
        <v>0.83944551855052185</v>
      </c>
      <c r="S51" s="46">
        <v>0.86167255996624581</v>
      </c>
      <c r="T51" s="46">
        <v>0.92639574502325261</v>
      </c>
      <c r="U51" s="129">
        <v>0.95386559990133091</v>
      </c>
      <c r="V51" s="129">
        <v>0.8889393191932432</v>
      </c>
      <c r="W51" s="129">
        <v>0.83213945552162016</v>
      </c>
      <c r="X51" s="129">
        <v>0.89667337936030411</v>
      </c>
    </row>
    <row r="52" spans="1:24" ht="15" x14ac:dyDescent="0.2">
      <c r="A52" s="112"/>
      <c r="B52" s="112"/>
      <c r="C52" s="114" t="s">
        <v>12</v>
      </c>
      <c r="D52" s="114"/>
      <c r="E52" s="114"/>
      <c r="F52" s="51" t="s">
        <v>162</v>
      </c>
      <c r="G52" s="51" t="s">
        <v>162</v>
      </c>
      <c r="H52" s="51" t="s">
        <v>162</v>
      </c>
      <c r="I52" s="51" t="s">
        <v>162</v>
      </c>
      <c r="J52" s="44" t="s">
        <v>162</v>
      </c>
      <c r="K52" s="44" t="s">
        <v>162</v>
      </c>
      <c r="L52" s="46">
        <v>3.6980586925009957</v>
      </c>
      <c r="M52" s="46">
        <v>3.8480828962518538</v>
      </c>
      <c r="N52" s="46">
        <v>4.0287580428323686</v>
      </c>
      <c r="O52" s="46">
        <v>4.225098818708088</v>
      </c>
      <c r="P52" s="46">
        <v>4.3914922876915528</v>
      </c>
      <c r="Q52" s="46">
        <v>5.5880671996085463</v>
      </c>
      <c r="R52" s="46">
        <v>5.164159499941146</v>
      </c>
      <c r="S52" s="46">
        <v>5.1256918344134226</v>
      </c>
      <c r="T52" s="46">
        <v>4.9763275419672324</v>
      </c>
      <c r="U52" s="129">
        <v>5.4097508756598689</v>
      </c>
      <c r="V52" s="129">
        <v>5.7410443863815024</v>
      </c>
      <c r="W52" s="129">
        <v>5.6611276305820768</v>
      </c>
      <c r="X52" s="129">
        <v>5.0976339278319136</v>
      </c>
    </row>
    <row r="53" spans="1:24" ht="15" x14ac:dyDescent="0.2">
      <c r="A53" s="112"/>
      <c r="B53" s="112"/>
      <c r="C53" s="114" t="s">
        <v>13</v>
      </c>
      <c r="D53" s="114"/>
      <c r="E53" s="114"/>
      <c r="F53" s="51" t="s">
        <v>162</v>
      </c>
      <c r="G53" s="51" t="s">
        <v>162</v>
      </c>
      <c r="H53" s="51" t="s">
        <v>162</v>
      </c>
      <c r="I53" s="51" t="s">
        <v>162</v>
      </c>
      <c r="J53" s="44" t="s">
        <v>162</v>
      </c>
      <c r="K53" s="44" t="s">
        <v>162</v>
      </c>
      <c r="L53" s="46">
        <v>2.8330425642919099</v>
      </c>
      <c r="M53" s="46">
        <v>3.1412066572989117</v>
      </c>
      <c r="N53" s="46">
        <v>3.5616330393284303</v>
      </c>
      <c r="O53" s="46">
        <v>3.8773532734276763</v>
      </c>
      <c r="P53" s="46">
        <v>4.1026528753671947</v>
      </c>
      <c r="Q53" s="46">
        <v>4.2555441200713435</v>
      </c>
      <c r="R53" s="46">
        <v>4.8301632100923237</v>
      </c>
      <c r="S53" s="46">
        <v>5.4850434538999702</v>
      </c>
      <c r="T53" s="46">
        <v>5.8705570274106407</v>
      </c>
      <c r="U53" s="129">
        <v>6.5255847310833248</v>
      </c>
      <c r="V53" s="129">
        <v>7.3212333592524139</v>
      </c>
      <c r="W53" s="129">
        <v>7.5388629070820894</v>
      </c>
      <c r="X53" s="129">
        <v>7.9955790395269357</v>
      </c>
    </row>
    <row r="54" spans="1:24" ht="15" x14ac:dyDescent="0.2">
      <c r="A54" s="112"/>
      <c r="B54" s="112"/>
      <c r="C54" s="51" t="s">
        <v>14</v>
      </c>
      <c r="D54" s="114"/>
      <c r="E54" s="114"/>
      <c r="F54" s="51" t="s">
        <v>162</v>
      </c>
      <c r="G54" s="51" t="s">
        <v>162</v>
      </c>
      <c r="H54" s="51" t="s">
        <v>162</v>
      </c>
      <c r="I54" s="51" t="s">
        <v>162</v>
      </c>
      <c r="J54" s="44" t="s">
        <v>162</v>
      </c>
      <c r="K54" s="44" t="s">
        <v>162</v>
      </c>
      <c r="L54" s="46" t="s">
        <v>162</v>
      </c>
      <c r="M54" s="46" t="s">
        <v>162</v>
      </c>
      <c r="N54" s="46" t="s">
        <v>162</v>
      </c>
      <c r="O54" s="46" t="s">
        <v>162</v>
      </c>
      <c r="P54" s="46" t="s">
        <v>162</v>
      </c>
      <c r="Q54" s="46" t="s">
        <v>162</v>
      </c>
      <c r="R54" s="46" t="s">
        <v>162</v>
      </c>
      <c r="S54" s="46" t="s">
        <v>162</v>
      </c>
      <c r="T54" s="46" t="s">
        <v>162</v>
      </c>
      <c r="U54" s="46" t="s">
        <v>162</v>
      </c>
      <c r="V54" s="46" t="s">
        <v>162</v>
      </c>
      <c r="W54" s="46" t="s">
        <v>162</v>
      </c>
      <c r="X54" s="46" t="s">
        <v>162</v>
      </c>
    </row>
    <row r="55" spans="1:24" ht="30.75" customHeight="1" x14ac:dyDescent="0.2">
      <c r="A55" s="112"/>
      <c r="B55" s="112"/>
      <c r="C55" s="51" t="s">
        <v>114</v>
      </c>
      <c r="D55" s="51"/>
      <c r="E55" s="51"/>
      <c r="F55" s="51" t="s">
        <v>162</v>
      </c>
      <c r="G55" s="51" t="s">
        <v>162</v>
      </c>
      <c r="H55" s="51" t="s">
        <v>162</v>
      </c>
      <c r="I55" s="51" t="s">
        <v>162</v>
      </c>
      <c r="J55" s="44" t="s">
        <v>162</v>
      </c>
      <c r="K55" s="44" t="s">
        <v>162</v>
      </c>
      <c r="L55" s="44" t="s">
        <v>162</v>
      </c>
      <c r="M55" s="44" t="s">
        <v>162</v>
      </c>
      <c r="N55" s="44" t="s">
        <v>162</v>
      </c>
      <c r="O55" s="44" t="s">
        <v>162</v>
      </c>
      <c r="P55" s="44" t="s">
        <v>162</v>
      </c>
      <c r="Q55" s="44" t="s">
        <v>162</v>
      </c>
      <c r="R55" s="44">
        <v>2.763144913509059E-2</v>
      </c>
      <c r="S55" s="44">
        <v>0.54563819943522585</v>
      </c>
      <c r="T55" s="44">
        <v>1.1817675164795618</v>
      </c>
      <c r="U55" s="49">
        <v>2.7790095185271411</v>
      </c>
      <c r="V55" s="49">
        <v>10.830458365285406</v>
      </c>
      <c r="W55" s="49">
        <v>22.320647350158755</v>
      </c>
      <c r="X55" s="49">
        <v>24.240354622124425</v>
      </c>
    </row>
    <row r="56" spans="1:24" ht="15" x14ac:dyDescent="0.2">
      <c r="A56" s="112"/>
      <c r="B56" s="112"/>
      <c r="C56" s="112" t="s">
        <v>16</v>
      </c>
      <c r="D56" s="112"/>
      <c r="E56" s="112"/>
      <c r="F56" s="44" t="s">
        <v>162</v>
      </c>
      <c r="G56" s="44" t="s">
        <v>162</v>
      </c>
      <c r="H56" s="44" t="s">
        <v>162</v>
      </c>
      <c r="I56" s="44" t="s">
        <v>162</v>
      </c>
      <c r="J56" s="44" t="s">
        <v>162</v>
      </c>
      <c r="K56" s="44" t="s">
        <v>162</v>
      </c>
      <c r="L56" s="44" t="s">
        <v>162</v>
      </c>
      <c r="M56" s="44" t="s">
        <v>162</v>
      </c>
      <c r="N56" s="44" t="s">
        <v>162</v>
      </c>
      <c r="O56" s="44" t="s">
        <v>162</v>
      </c>
      <c r="P56" s="44" t="s">
        <v>162</v>
      </c>
      <c r="Q56" s="44" t="s">
        <v>162</v>
      </c>
      <c r="R56" s="44" t="s">
        <v>162</v>
      </c>
      <c r="S56" s="44" t="s">
        <v>162</v>
      </c>
      <c r="T56" s="44" t="s">
        <v>162</v>
      </c>
      <c r="U56" s="49" t="s">
        <v>162</v>
      </c>
      <c r="V56" s="49" t="s">
        <v>162</v>
      </c>
      <c r="W56" s="49" t="s">
        <v>162</v>
      </c>
      <c r="X56" s="49" t="s">
        <v>162</v>
      </c>
    </row>
    <row r="57" spans="1:24" ht="15" x14ac:dyDescent="0.2">
      <c r="A57" s="112"/>
      <c r="B57" s="112"/>
      <c r="C57" s="114" t="s">
        <v>113</v>
      </c>
      <c r="D57" s="112"/>
      <c r="E57" s="112"/>
      <c r="F57" s="44" t="s">
        <v>162</v>
      </c>
      <c r="G57" s="44" t="s">
        <v>162</v>
      </c>
      <c r="H57" s="44" t="s">
        <v>162</v>
      </c>
      <c r="I57" s="44" t="s">
        <v>162</v>
      </c>
      <c r="J57" s="44" t="s">
        <v>162</v>
      </c>
      <c r="K57" s="44" t="s">
        <v>162</v>
      </c>
      <c r="L57" s="44" t="s">
        <v>162</v>
      </c>
      <c r="M57" s="44" t="s">
        <v>162</v>
      </c>
      <c r="N57" s="44" t="s">
        <v>162</v>
      </c>
      <c r="O57" s="44" t="s">
        <v>162</v>
      </c>
      <c r="P57" s="44" t="s">
        <v>162</v>
      </c>
      <c r="Q57" s="44" t="s">
        <v>162</v>
      </c>
      <c r="R57" s="44" t="s">
        <v>162</v>
      </c>
      <c r="S57" s="44" t="s">
        <v>162</v>
      </c>
      <c r="T57" s="44" t="s">
        <v>162</v>
      </c>
      <c r="U57" s="49" t="s">
        <v>162</v>
      </c>
      <c r="V57" s="49" t="s">
        <v>162</v>
      </c>
      <c r="W57" s="49" t="s">
        <v>162</v>
      </c>
      <c r="X57" s="49" t="s">
        <v>162</v>
      </c>
    </row>
    <row r="58" spans="1:24" ht="15" x14ac:dyDescent="0.2">
      <c r="A58" s="112"/>
      <c r="B58" s="112"/>
      <c r="C58" s="114" t="s">
        <v>112</v>
      </c>
      <c r="D58" s="112"/>
      <c r="E58" s="112"/>
      <c r="F58" s="44" t="s">
        <v>162</v>
      </c>
      <c r="G58" s="44" t="s">
        <v>162</v>
      </c>
      <c r="H58" s="44" t="s">
        <v>162</v>
      </c>
      <c r="I58" s="44" t="s">
        <v>162</v>
      </c>
      <c r="J58" s="44" t="s">
        <v>162</v>
      </c>
      <c r="K58" s="44" t="s">
        <v>162</v>
      </c>
      <c r="L58" s="44" t="s">
        <v>162</v>
      </c>
      <c r="M58" s="44" t="s">
        <v>162</v>
      </c>
      <c r="N58" s="44" t="s">
        <v>162</v>
      </c>
      <c r="O58" s="44" t="s">
        <v>162</v>
      </c>
      <c r="P58" s="44" t="s">
        <v>162</v>
      </c>
      <c r="Q58" s="44" t="s">
        <v>162</v>
      </c>
      <c r="R58" s="44" t="s">
        <v>162</v>
      </c>
      <c r="S58" s="44" t="s">
        <v>162</v>
      </c>
      <c r="T58" s="44" t="s">
        <v>162</v>
      </c>
      <c r="U58" s="49" t="s">
        <v>162</v>
      </c>
      <c r="V58" s="49" t="s">
        <v>162</v>
      </c>
      <c r="W58" s="49" t="s">
        <v>162</v>
      </c>
      <c r="X58" s="49" t="s">
        <v>162</v>
      </c>
    </row>
    <row r="59" spans="1:24" ht="15" x14ac:dyDescent="0.2">
      <c r="A59" s="112"/>
      <c r="B59" s="112"/>
      <c r="C59" s="112" t="s">
        <v>17</v>
      </c>
      <c r="D59" s="112"/>
      <c r="E59" s="112"/>
      <c r="F59" s="44">
        <v>51.259217629534398</v>
      </c>
      <c r="G59" s="44">
        <v>48.118395311684921</v>
      </c>
      <c r="H59" s="44">
        <v>47.211176925121379</v>
      </c>
      <c r="I59" s="44">
        <v>45.448592513699921</v>
      </c>
      <c r="J59" s="44">
        <v>50.498913714813646</v>
      </c>
      <c r="K59" s="44">
        <v>50.084054511363284</v>
      </c>
      <c r="L59" s="44">
        <v>50.430273536182646</v>
      </c>
      <c r="M59" s="44">
        <v>52.011944212183209</v>
      </c>
      <c r="N59" s="44">
        <v>52.732168750134562</v>
      </c>
      <c r="O59" s="44">
        <v>54.048185300591591</v>
      </c>
      <c r="P59" s="44">
        <v>52.949964312521296</v>
      </c>
      <c r="Q59" s="44">
        <v>53.697794566837381</v>
      </c>
      <c r="R59" s="44">
        <v>51.180682769273012</v>
      </c>
      <c r="S59" s="44">
        <v>48.005223320120891</v>
      </c>
      <c r="T59" s="44">
        <v>42.178019268759279</v>
      </c>
      <c r="U59" s="49">
        <v>37.511389546438735</v>
      </c>
      <c r="V59" s="49">
        <v>25.895984026800019</v>
      </c>
      <c r="W59" s="49">
        <v>9.7432507742119423</v>
      </c>
      <c r="X59" s="49">
        <v>3.9678340267443293</v>
      </c>
    </row>
    <row r="60" spans="1:24" ht="29.25" customHeight="1" x14ac:dyDescent="0.2">
      <c r="A60" s="113"/>
      <c r="B60" s="112"/>
      <c r="C60" s="50" t="s">
        <v>18</v>
      </c>
      <c r="D60" s="50"/>
      <c r="E60" s="50"/>
      <c r="F60" s="44" t="s">
        <v>162</v>
      </c>
      <c r="G60" s="44" t="s">
        <v>162</v>
      </c>
      <c r="H60" s="44" t="s">
        <v>162</v>
      </c>
      <c r="I60" s="44" t="s">
        <v>162</v>
      </c>
      <c r="J60" s="44">
        <v>3.6503293559064973</v>
      </c>
      <c r="K60" s="44">
        <v>3.1096795747319201</v>
      </c>
      <c r="L60" s="44">
        <v>2.047152401394567</v>
      </c>
      <c r="M60" s="44">
        <v>1.9494460226647439</v>
      </c>
      <c r="N60" s="44">
        <v>1.3146270835485807</v>
      </c>
      <c r="O60" s="44">
        <v>0.71850793936698976</v>
      </c>
      <c r="P60" s="44">
        <v>1.6008949685304319</v>
      </c>
      <c r="Q60" s="44">
        <v>0.85178522175302485</v>
      </c>
      <c r="R60" s="44">
        <v>0.52605914414598687</v>
      </c>
      <c r="S60" s="44">
        <v>0.46229613841488093</v>
      </c>
      <c r="T60" s="44">
        <v>0.36001036268633863</v>
      </c>
      <c r="U60" s="49">
        <v>0.3267691205381148</v>
      </c>
      <c r="V60" s="49">
        <v>0.16697859423770475</v>
      </c>
      <c r="W60" s="49">
        <v>0.11588902211841071</v>
      </c>
      <c r="X60" s="49">
        <v>6.2266735582797259E-2</v>
      </c>
    </row>
    <row r="61" spans="1:24" ht="15" x14ac:dyDescent="0.2">
      <c r="A61" s="113"/>
      <c r="B61" s="113"/>
      <c r="C61" s="115" t="s">
        <v>52</v>
      </c>
      <c r="D61" s="115"/>
      <c r="E61" s="115"/>
      <c r="F61" s="44" t="s">
        <v>162</v>
      </c>
      <c r="G61" s="44" t="s">
        <v>162</v>
      </c>
      <c r="H61" s="44" t="s">
        <v>162</v>
      </c>
      <c r="I61" s="44" t="s">
        <v>162</v>
      </c>
      <c r="J61" s="44">
        <v>1.5945447899793002</v>
      </c>
      <c r="K61" s="44">
        <v>1.0173808631353889</v>
      </c>
      <c r="L61" s="44">
        <v>0.58935666117661878</v>
      </c>
      <c r="M61" s="44">
        <v>0.44262595695388168</v>
      </c>
      <c r="N61" s="44" t="s">
        <v>162</v>
      </c>
      <c r="O61" s="44" t="s">
        <v>162</v>
      </c>
      <c r="P61" s="44" t="s">
        <v>162</v>
      </c>
      <c r="Q61" s="44" t="s">
        <v>162</v>
      </c>
      <c r="R61" s="44" t="s">
        <v>162</v>
      </c>
      <c r="S61" s="44" t="s">
        <v>162</v>
      </c>
      <c r="T61" s="44" t="s">
        <v>162</v>
      </c>
      <c r="U61" s="49" t="s">
        <v>162</v>
      </c>
      <c r="V61" s="49" t="s">
        <v>162</v>
      </c>
      <c r="W61" s="49" t="s">
        <v>162</v>
      </c>
      <c r="X61" s="49" t="s">
        <v>162</v>
      </c>
    </row>
    <row r="62" spans="1:24" ht="15" x14ac:dyDescent="0.2">
      <c r="A62" s="113"/>
      <c r="B62" s="113"/>
      <c r="C62" s="115" t="s">
        <v>111</v>
      </c>
      <c r="D62" s="115"/>
      <c r="E62" s="115"/>
      <c r="F62" s="50" t="s">
        <v>162</v>
      </c>
      <c r="G62" s="50" t="s">
        <v>162</v>
      </c>
      <c r="H62" s="50" t="s">
        <v>162</v>
      </c>
      <c r="I62" s="50" t="s">
        <v>162</v>
      </c>
      <c r="J62" s="44">
        <v>0.89588682077388904</v>
      </c>
      <c r="K62" s="44">
        <v>0.92901241891929498</v>
      </c>
      <c r="L62" s="44">
        <v>0.56614417961537145</v>
      </c>
      <c r="M62" s="44">
        <v>0.58826559374672349</v>
      </c>
      <c r="N62" s="44">
        <v>0.53300698690500337</v>
      </c>
      <c r="O62" s="44">
        <v>0.27745541517038635</v>
      </c>
      <c r="P62" s="44">
        <v>0.17471951289590076</v>
      </c>
      <c r="Q62" s="44">
        <v>0.22197573125178835</v>
      </c>
      <c r="R62" s="44">
        <v>0.23201132300835878</v>
      </c>
      <c r="S62" s="44">
        <v>0.21640401147155147</v>
      </c>
      <c r="T62" s="44">
        <v>0.16692955244668448</v>
      </c>
      <c r="U62" s="49">
        <v>0.15479154659049854</v>
      </c>
      <c r="V62" s="49">
        <v>5.0761778245253297E-2</v>
      </c>
      <c r="W62" s="49">
        <v>4.0990436055743325E-2</v>
      </c>
      <c r="X62" s="49">
        <v>2.3948654369706942E-2</v>
      </c>
    </row>
    <row r="63" spans="1:24" ht="15" x14ac:dyDescent="0.2">
      <c r="A63" s="113"/>
      <c r="B63" s="113"/>
      <c r="C63" s="115" t="s">
        <v>110</v>
      </c>
      <c r="D63" s="115"/>
      <c r="E63" s="115"/>
      <c r="F63" s="50" t="s">
        <v>162</v>
      </c>
      <c r="G63" s="50" t="s">
        <v>162</v>
      </c>
      <c r="H63" s="50" t="s">
        <v>162</v>
      </c>
      <c r="I63" s="50" t="s">
        <v>162</v>
      </c>
      <c r="J63" s="44">
        <v>0.94332852797756339</v>
      </c>
      <c r="K63" s="44">
        <v>0.93823462738899477</v>
      </c>
      <c r="L63" s="44">
        <v>0.73828734194738421</v>
      </c>
      <c r="M63" s="44">
        <v>0.79276408746860749</v>
      </c>
      <c r="N63" s="44">
        <v>0.56941340736169088</v>
      </c>
      <c r="O63" s="44">
        <v>0.26614326901053253</v>
      </c>
      <c r="P63" s="44">
        <v>0.34233250957475925</v>
      </c>
      <c r="Q63" s="44">
        <v>0.27548140170015123</v>
      </c>
      <c r="R63" s="44">
        <v>0.24785586626166556</v>
      </c>
      <c r="S63" s="44">
        <v>0.2056578484193945</v>
      </c>
      <c r="T63" s="44">
        <v>0.14770590544632448</v>
      </c>
      <c r="U63" s="49">
        <v>0.12795168977112434</v>
      </c>
      <c r="V63" s="49">
        <v>8.4063880086229004E-2</v>
      </c>
      <c r="W63" s="49">
        <v>7.4898586062667374E-2</v>
      </c>
      <c r="X63" s="49">
        <v>3.831808121309032E-2</v>
      </c>
    </row>
    <row r="64" spans="1:24" ht="15" x14ac:dyDescent="0.2">
      <c r="A64" s="113"/>
      <c r="B64" s="113"/>
      <c r="C64" s="115" t="s">
        <v>109</v>
      </c>
      <c r="D64" s="115"/>
      <c r="E64" s="115"/>
      <c r="F64" s="50" t="s">
        <v>162</v>
      </c>
      <c r="G64" s="50" t="s">
        <v>162</v>
      </c>
      <c r="H64" s="50" t="s">
        <v>162</v>
      </c>
      <c r="I64" s="50" t="s">
        <v>162</v>
      </c>
      <c r="J64" s="44">
        <v>2.4724139404361283E-2</v>
      </c>
      <c r="K64" s="44">
        <v>1.3741389157177783E-2</v>
      </c>
      <c r="L64" s="44" t="s">
        <v>162</v>
      </c>
      <c r="M64" s="44" t="s">
        <v>162</v>
      </c>
      <c r="N64" s="44" t="s">
        <v>162</v>
      </c>
      <c r="O64" s="44" t="s">
        <v>162</v>
      </c>
      <c r="P64" s="44" t="s">
        <v>162</v>
      </c>
      <c r="Q64" s="44" t="s">
        <v>162</v>
      </c>
      <c r="R64" s="44" t="s">
        <v>162</v>
      </c>
      <c r="S64" s="44" t="s">
        <v>162</v>
      </c>
      <c r="T64" s="44" t="s">
        <v>162</v>
      </c>
      <c r="U64" s="49" t="s">
        <v>162</v>
      </c>
      <c r="V64" s="49" t="s">
        <v>162</v>
      </c>
      <c r="W64" s="49" t="s">
        <v>162</v>
      </c>
      <c r="X64" s="49" t="s">
        <v>162</v>
      </c>
    </row>
    <row r="65" spans="1:24" ht="15" x14ac:dyDescent="0.2">
      <c r="A65" s="113"/>
      <c r="B65" s="113"/>
      <c r="C65" s="115" t="s">
        <v>108</v>
      </c>
      <c r="D65" s="115"/>
      <c r="E65" s="115"/>
      <c r="F65" s="50" t="s">
        <v>162</v>
      </c>
      <c r="G65" s="50" t="s">
        <v>162</v>
      </c>
      <c r="H65" s="50" t="s">
        <v>162</v>
      </c>
      <c r="I65" s="50" t="s">
        <v>162</v>
      </c>
      <c r="J65" s="44">
        <v>0.19184507777138365</v>
      </c>
      <c r="K65" s="44">
        <v>0.2113102761310644</v>
      </c>
      <c r="L65" s="44">
        <v>0.15336421865519259</v>
      </c>
      <c r="M65" s="44">
        <v>0.12579038449553137</v>
      </c>
      <c r="N65" s="44">
        <v>0.21220668928188666</v>
      </c>
      <c r="O65" s="44">
        <v>0.17490925518607087</v>
      </c>
      <c r="P65" s="44">
        <v>1.0838429460597718</v>
      </c>
      <c r="Q65" s="44">
        <v>0.35432808880108524</v>
      </c>
      <c r="R65" s="44">
        <v>4.6191954875962525E-2</v>
      </c>
      <c r="S65" s="44">
        <v>4.0234278523934998E-2</v>
      </c>
      <c r="T65" s="44">
        <v>4.5374904793329618E-2</v>
      </c>
      <c r="U65" s="49">
        <v>4.4025884176491933E-2</v>
      </c>
      <c r="V65" s="49">
        <v>3.2152935906222473E-2</v>
      </c>
      <c r="W65" s="49" t="s">
        <v>162</v>
      </c>
      <c r="X65" s="49" t="s">
        <v>162</v>
      </c>
    </row>
    <row r="66" spans="1:24" ht="29.25" customHeight="1" x14ac:dyDescent="0.2">
      <c r="A66" s="113"/>
      <c r="B66" s="113"/>
      <c r="C66" s="116" t="s">
        <v>23</v>
      </c>
      <c r="D66" s="116"/>
      <c r="E66" s="116"/>
      <c r="F66" s="50" t="s">
        <v>162</v>
      </c>
      <c r="G66" s="50" t="s">
        <v>162</v>
      </c>
      <c r="H66" s="50" t="s">
        <v>162</v>
      </c>
      <c r="I66" s="50" t="s">
        <v>162</v>
      </c>
      <c r="J66" s="44">
        <v>13.027909651265508</v>
      </c>
      <c r="K66" s="44">
        <v>14.482721519439206</v>
      </c>
      <c r="L66" s="44">
        <v>16.327890891996944</v>
      </c>
      <c r="M66" s="44">
        <v>16.150121113405749</v>
      </c>
      <c r="N66" s="44">
        <v>13.775040755128662</v>
      </c>
      <c r="O66" s="44">
        <v>13.399847901365323</v>
      </c>
      <c r="P66" s="44">
        <v>17.139996477871524</v>
      </c>
      <c r="Q66" s="44">
        <v>16.975496966268892</v>
      </c>
      <c r="R66" s="44">
        <v>17.27380826416606</v>
      </c>
      <c r="S66" s="44">
        <v>17.590629498144011</v>
      </c>
      <c r="T66" s="44">
        <v>17.996414212900593</v>
      </c>
      <c r="U66" s="49">
        <v>17.827870486933886</v>
      </c>
      <c r="V66" s="49">
        <v>18.242690426887822</v>
      </c>
      <c r="W66" s="49">
        <v>18.160209187002895</v>
      </c>
      <c r="X66" s="49">
        <v>18.380258600950125</v>
      </c>
    </row>
    <row r="67" spans="1:24" ht="15" x14ac:dyDescent="0.2">
      <c r="A67" s="113"/>
      <c r="B67" s="113"/>
      <c r="C67" s="50" t="s">
        <v>24</v>
      </c>
      <c r="D67" s="50"/>
      <c r="E67" s="50"/>
      <c r="F67" s="44" t="s">
        <v>162</v>
      </c>
      <c r="G67" s="44" t="s">
        <v>162</v>
      </c>
      <c r="H67" s="44" t="s">
        <v>162</v>
      </c>
      <c r="I67" s="44" t="s">
        <v>162</v>
      </c>
      <c r="J67" s="44">
        <v>0.30322350623438626</v>
      </c>
      <c r="K67" s="44">
        <v>0.27185418026602348</v>
      </c>
      <c r="L67" s="44">
        <v>0.28594831973459828</v>
      </c>
      <c r="M67" s="44">
        <v>0.26128380456661815</v>
      </c>
      <c r="N67" s="44">
        <v>0.36993624077073828</v>
      </c>
      <c r="O67" s="44">
        <v>0.26591051839283547</v>
      </c>
      <c r="P67" s="44">
        <v>0.29683355240706366</v>
      </c>
      <c r="Q67" s="44">
        <v>0.31880983395765206</v>
      </c>
      <c r="R67" s="44">
        <v>0.42858492089552658</v>
      </c>
      <c r="S67" s="44">
        <v>0.72869493479903791</v>
      </c>
      <c r="T67" s="44">
        <v>0.74268343080952937</v>
      </c>
      <c r="U67" s="49">
        <v>0.88550342875740706</v>
      </c>
      <c r="V67" s="49">
        <v>0.96847958549151103</v>
      </c>
      <c r="W67" s="49">
        <v>0.82515765775953265</v>
      </c>
      <c r="X67" s="49">
        <v>0.57884642183348478</v>
      </c>
    </row>
    <row r="68" spans="1:24" ht="15" x14ac:dyDescent="0.2">
      <c r="A68" s="113"/>
      <c r="B68" s="113"/>
      <c r="C68" s="50" t="s">
        <v>25</v>
      </c>
      <c r="D68" s="50"/>
      <c r="E68" s="50"/>
      <c r="F68" s="44" t="s">
        <v>162</v>
      </c>
      <c r="G68" s="44" t="s">
        <v>162</v>
      </c>
      <c r="H68" s="44" t="s">
        <v>162</v>
      </c>
      <c r="I68" s="44" t="s">
        <v>162</v>
      </c>
      <c r="J68" s="44" t="s">
        <v>162</v>
      </c>
      <c r="K68" s="44">
        <v>0.10787441256858755</v>
      </c>
      <c r="L68" s="44" t="s">
        <v>162</v>
      </c>
      <c r="M68" s="44">
        <v>0.26414607524851696</v>
      </c>
      <c r="N68" s="44">
        <v>0.50385052209466807</v>
      </c>
      <c r="O68" s="44">
        <v>0.19454883179518168</v>
      </c>
      <c r="P68" s="44">
        <v>0.41018541235509148</v>
      </c>
      <c r="Q68" s="44">
        <v>0.27851877251080748</v>
      </c>
      <c r="R68" s="44">
        <v>0.59549512379200276</v>
      </c>
      <c r="S68" s="44">
        <v>0.73640077639358814</v>
      </c>
      <c r="T68" s="44">
        <v>0.71920067708165969</v>
      </c>
      <c r="U68" s="49">
        <v>0.79727819670983191</v>
      </c>
      <c r="V68" s="49">
        <v>1.1993947125141751</v>
      </c>
      <c r="W68" s="49">
        <v>1.4244428215325993</v>
      </c>
      <c r="X68" s="49">
        <v>0.87617258353187411</v>
      </c>
    </row>
    <row r="69" spans="1:24" ht="15" x14ac:dyDescent="0.2">
      <c r="A69" s="113"/>
      <c r="B69" s="113"/>
      <c r="C69" s="50" t="s">
        <v>107</v>
      </c>
      <c r="D69" s="50"/>
      <c r="E69" s="50"/>
      <c r="F69" s="50" t="s">
        <v>162</v>
      </c>
      <c r="G69" s="50" t="s">
        <v>162</v>
      </c>
      <c r="H69" s="50" t="s">
        <v>162</v>
      </c>
      <c r="I69" s="50" t="s">
        <v>162</v>
      </c>
      <c r="J69" s="44" t="s">
        <v>162</v>
      </c>
      <c r="K69" s="44" t="s">
        <v>162</v>
      </c>
      <c r="L69" s="44" t="s">
        <v>162</v>
      </c>
      <c r="M69" s="44" t="s">
        <v>162</v>
      </c>
      <c r="N69" s="44" t="s">
        <v>162</v>
      </c>
      <c r="O69" s="44" t="s">
        <v>162</v>
      </c>
      <c r="P69" s="44" t="s">
        <v>162</v>
      </c>
      <c r="Q69" s="44" t="s">
        <v>162</v>
      </c>
      <c r="R69" s="44" t="s">
        <v>162</v>
      </c>
      <c r="S69" s="44" t="s">
        <v>162</v>
      </c>
      <c r="T69" s="44" t="s">
        <v>162</v>
      </c>
      <c r="U69" s="49" t="s">
        <v>162</v>
      </c>
      <c r="V69" s="49" t="s">
        <v>162</v>
      </c>
      <c r="W69" s="49" t="s">
        <v>162</v>
      </c>
      <c r="X69" s="49" t="s">
        <v>162</v>
      </c>
    </row>
    <row r="70" spans="1:24" ht="15" x14ac:dyDescent="0.2">
      <c r="A70" s="113"/>
      <c r="B70" s="113"/>
      <c r="C70" s="50" t="s">
        <v>27</v>
      </c>
      <c r="D70" s="50"/>
      <c r="E70" s="50"/>
      <c r="F70" s="50" t="s">
        <v>162</v>
      </c>
      <c r="G70" s="50" t="s">
        <v>162</v>
      </c>
      <c r="H70" s="50" t="s">
        <v>162</v>
      </c>
      <c r="I70" s="50" t="s">
        <v>162</v>
      </c>
      <c r="J70" s="44" t="s">
        <v>162</v>
      </c>
      <c r="K70" s="44" t="s">
        <v>162</v>
      </c>
      <c r="L70" s="44" t="s">
        <v>162</v>
      </c>
      <c r="M70" s="44" t="s">
        <v>162</v>
      </c>
      <c r="N70" s="44">
        <v>1.2482043130847482</v>
      </c>
      <c r="O70" s="44">
        <v>0.92010041246513641</v>
      </c>
      <c r="P70" s="44">
        <v>1.7826011358058509</v>
      </c>
      <c r="Q70" s="44">
        <v>2.158542354152285</v>
      </c>
      <c r="R70" s="44">
        <v>1.181128324032239</v>
      </c>
      <c r="S70" s="44">
        <v>0.94739857446049403</v>
      </c>
      <c r="T70" s="44">
        <v>0.96721873261509961</v>
      </c>
      <c r="U70" s="49">
        <v>0.77735105453444164</v>
      </c>
      <c r="V70" s="49">
        <v>0.5811002889207797</v>
      </c>
      <c r="W70" s="49">
        <v>0.53185481890181063</v>
      </c>
      <c r="X70" s="49">
        <v>0.57663046208944091</v>
      </c>
    </row>
    <row r="71" spans="1:24" ht="32.25" customHeight="1" x14ac:dyDescent="0.2">
      <c r="A71" s="113"/>
      <c r="B71" s="113"/>
      <c r="C71" s="50" t="s">
        <v>123</v>
      </c>
      <c r="D71" s="50"/>
      <c r="E71" s="50"/>
      <c r="F71" s="50" t="s">
        <v>162</v>
      </c>
      <c r="G71" s="50" t="s">
        <v>162</v>
      </c>
      <c r="H71" s="50" t="s">
        <v>162</v>
      </c>
      <c r="I71" s="50" t="s">
        <v>162</v>
      </c>
      <c r="J71" s="44" t="s">
        <v>162</v>
      </c>
      <c r="K71" s="44" t="s">
        <v>162</v>
      </c>
      <c r="L71" s="44" t="s">
        <v>162</v>
      </c>
      <c r="M71" s="44" t="s">
        <v>162</v>
      </c>
      <c r="N71" s="44" t="s">
        <v>162</v>
      </c>
      <c r="O71" s="44" t="s">
        <v>162</v>
      </c>
      <c r="P71" s="44" t="s">
        <v>162</v>
      </c>
      <c r="Q71" s="44" t="s">
        <v>162</v>
      </c>
      <c r="R71" s="44" t="s">
        <v>162</v>
      </c>
      <c r="S71" s="44" t="s">
        <v>162</v>
      </c>
      <c r="T71" s="44" t="s">
        <v>162</v>
      </c>
      <c r="U71" s="49" t="s">
        <v>162</v>
      </c>
      <c r="V71" s="49" t="s">
        <v>162</v>
      </c>
      <c r="W71" s="49">
        <v>0.30396917591181249</v>
      </c>
      <c r="X71" s="49">
        <v>5.7787847125574778</v>
      </c>
    </row>
    <row r="72" spans="1:24" ht="15" x14ac:dyDescent="0.2">
      <c r="A72" s="113"/>
      <c r="B72" s="112"/>
      <c r="C72" s="50" t="s">
        <v>28</v>
      </c>
      <c r="D72" s="50"/>
      <c r="E72" s="50"/>
      <c r="F72" s="44">
        <v>1.0040428269203636</v>
      </c>
      <c r="G72" s="44">
        <v>0.87559367718832359</v>
      </c>
      <c r="H72" s="44">
        <v>1.1408279268729118</v>
      </c>
      <c r="I72" s="44">
        <v>1.1840735301926599</v>
      </c>
      <c r="J72" s="44">
        <v>3.2808617531554467</v>
      </c>
      <c r="K72" s="44">
        <v>2.9410680075239126</v>
      </c>
      <c r="L72" s="44">
        <v>2.2402848742769725</v>
      </c>
      <c r="M72" s="44">
        <v>2.0760136630708561</v>
      </c>
      <c r="N72" s="44">
        <v>2.0975407759525</v>
      </c>
      <c r="O72" s="44">
        <v>2.0988262139793705</v>
      </c>
      <c r="P72" s="44">
        <v>2.2531158259595041</v>
      </c>
      <c r="Q72" s="44">
        <v>2.2193494229934103</v>
      </c>
      <c r="R72" s="44">
        <v>2.2237706528801571</v>
      </c>
      <c r="S72" s="44">
        <v>2.1616265702426265</v>
      </c>
      <c r="T72" s="44">
        <v>1.9808557607124715</v>
      </c>
      <c r="U72" s="49">
        <v>1.9850385208387022</v>
      </c>
      <c r="V72" s="49">
        <v>1.9773875754993528</v>
      </c>
      <c r="W72" s="49">
        <v>1.4294726363740633</v>
      </c>
      <c r="X72" s="49">
        <v>0.4938510983664734</v>
      </c>
    </row>
    <row r="73" spans="1:24" ht="15" x14ac:dyDescent="0.2">
      <c r="A73" s="113"/>
      <c r="B73" s="113"/>
      <c r="C73" s="115" t="s">
        <v>12</v>
      </c>
      <c r="D73" s="115"/>
      <c r="E73" s="115"/>
      <c r="F73" s="50" t="s">
        <v>162</v>
      </c>
      <c r="G73" s="50" t="s">
        <v>162</v>
      </c>
      <c r="H73" s="50" t="s">
        <v>162</v>
      </c>
      <c r="I73" s="50" t="s">
        <v>162</v>
      </c>
      <c r="J73" s="44">
        <v>2.5804457288275384</v>
      </c>
      <c r="K73" s="44">
        <v>2.3681557711648167</v>
      </c>
      <c r="L73" s="44">
        <v>1.8689345894514933</v>
      </c>
      <c r="M73" s="44">
        <v>1.7530438885610258</v>
      </c>
      <c r="N73" s="44">
        <v>1.8441020260211156</v>
      </c>
      <c r="O73" s="44">
        <v>1.8743281754455003</v>
      </c>
      <c r="P73" s="44">
        <v>2.0035528307638124</v>
      </c>
      <c r="Q73" s="44">
        <v>1.8309405232004088</v>
      </c>
      <c r="R73" s="44">
        <v>1.8861510407316033</v>
      </c>
      <c r="S73" s="44">
        <v>1.8620509738880258</v>
      </c>
      <c r="T73" s="44">
        <v>1.7117983088976363</v>
      </c>
      <c r="U73" s="49">
        <v>1.6910764321301335</v>
      </c>
      <c r="V73" s="49">
        <v>1.6855844782276568</v>
      </c>
      <c r="W73" s="49">
        <v>1.1533630820537555</v>
      </c>
      <c r="X73" s="49">
        <v>0.22536913016856622</v>
      </c>
    </row>
    <row r="74" spans="1:24" ht="15" x14ac:dyDescent="0.2">
      <c r="A74" s="113"/>
      <c r="B74" s="113"/>
      <c r="C74" s="115" t="s">
        <v>13</v>
      </c>
      <c r="D74" s="115"/>
      <c r="E74" s="115"/>
      <c r="F74" s="50" t="s">
        <v>162</v>
      </c>
      <c r="G74" s="50" t="s">
        <v>162</v>
      </c>
      <c r="H74" s="50" t="s">
        <v>162</v>
      </c>
      <c r="I74" s="50" t="s">
        <v>162</v>
      </c>
      <c r="J74" s="44">
        <v>0.70041602432790828</v>
      </c>
      <c r="K74" s="44">
        <v>0.57291223635909605</v>
      </c>
      <c r="L74" s="44">
        <v>0.37135028482547944</v>
      </c>
      <c r="M74" s="44">
        <v>0.32296977450983005</v>
      </c>
      <c r="N74" s="44">
        <v>0.25343874993138421</v>
      </c>
      <c r="O74" s="44">
        <v>0.22449803853387013</v>
      </c>
      <c r="P74" s="44">
        <v>0.24956299519569208</v>
      </c>
      <c r="Q74" s="44">
        <v>0.38840889979300136</v>
      </c>
      <c r="R74" s="44">
        <v>0.33761961214855379</v>
      </c>
      <c r="S74" s="44">
        <v>0.29957559635460107</v>
      </c>
      <c r="T74" s="44">
        <v>0.2690574518148352</v>
      </c>
      <c r="U74" s="49">
        <v>0.29396208870856888</v>
      </c>
      <c r="V74" s="49">
        <v>0.2918030972716959</v>
      </c>
      <c r="W74" s="49">
        <v>0.27610955432030798</v>
      </c>
      <c r="X74" s="49">
        <v>0.26848196819790721</v>
      </c>
    </row>
    <row r="75" spans="1:24" ht="15" x14ac:dyDescent="0.2">
      <c r="A75" s="112"/>
      <c r="B75" s="112"/>
      <c r="C75" s="117" t="s">
        <v>29</v>
      </c>
      <c r="D75" s="117"/>
      <c r="E75" s="117"/>
      <c r="F75" s="44">
        <v>1555.9105050957692</v>
      </c>
      <c r="G75" s="44">
        <v>1637.6994578662693</v>
      </c>
      <c r="H75" s="44">
        <v>1742.162794000729</v>
      </c>
      <c r="I75" s="44">
        <v>1865.5957597806389</v>
      </c>
      <c r="J75" s="44">
        <v>1944.958258342192</v>
      </c>
      <c r="K75" s="44">
        <v>2076.4398401983399</v>
      </c>
      <c r="L75" s="44">
        <v>2168.3900953496582</v>
      </c>
      <c r="M75" s="44">
        <v>2296.5600859054157</v>
      </c>
      <c r="N75" s="44">
        <v>2400.7362741183047</v>
      </c>
      <c r="O75" s="44">
        <v>2514.1882542000344</v>
      </c>
      <c r="P75" s="44">
        <v>2614.1486335363415</v>
      </c>
      <c r="Q75" s="44">
        <v>2725.9092078359467</v>
      </c>
      <c r="R75" s="44">
        <v>2861.9213369205268</v>
      </c>
      <c r="S75" s="44">
        <v>3059.2280434139293</v>
      </c>
      <c r="T75" s="44">
        <v>3260.266662191279</v>
      </c>
      <c r="U75" s="49">
        <v>3371.3883537078796</v>
      </c>
      <c r="V75" s="49">
        <v>3561.5546985533051</v>
      </c>
      <c r="W75" s="49">
        <v>3564.8011575983296</v>
      </c>
      <c r="X75" s="49">
        <v>3714.7768623285779</v>
      </c>
    </row>
    <row r="76" spans="1:24" ht="29.25" customHeight="1" x14ac:dyDescent="0.2">
      <c r="A76" s="112"/>
      <c r="B76" s="112"/>
      <c r="C76" s="117" t="s">
        <v>30</v>
      </c>
      <c r="D76" s="117"/>
      <c r="E76" s="117"/>
      <c r="F76" s="51" t="s">
        <v>162</v>
      </c>
      <c r="G76" s="51" t="s">
        <v>162</v>
      </c>
      <c r="H76" s="51" t="s">
        <v>162</v>
      </c>
      <c r="I76" s="51" t="s">
        <v>162</v>
      </c>
      <c r="J76" s="44" t="s">
        <v>162</v>
      </c>
      <c r="K76" s="44" t="s">
        <v>162</v>
      </c>
      <c r="L76" s="44" t="s">
        <v>162</v>
      </c>
      <c r="M76" s="44" t="s">
        <v>162</v>
      </c>
      <c r="N76" s="44" t="s">
        <v>162</v>
      </c>
      <c r="O76" s="44">
        <v>1.8520693292953903</v>
      </c>
      <c r="P76" s="44">
        <v>1.6985877388476975</v>
      </c>
      <c r="Q76" s="44">
        <v>2.900771669180858</v>
      </c>
      <c r="R76" s="44">
        <v>8.1031629571343764</v>
      </c>
      <c r="S76" s="44">
        <v>5.672531187638862</v>
      </c>
      <c r="T76" s="44">
        <v>4.1180939285640017</v>
      </c>
      <c r="U76" s="49">
        <v>3.980304976463378</v>
      </c>
      <c r="V76" s="49">
        <v>3.9933694329399922</v>
      </c>
      <c r="W76" s="49">
        <v>3.8777947971393925</v>
      </c>
      <c r="X76" s="49">
        <v>3.8609815909839824</v>
      </c>
    </row>
    <row r="77" spans="1:24" ht="15" x14ac:dyDescent="0.2">
      <c r="A77" s="112"/>
      <c r="B77" s="112"/>
      <c r="C77" s="117" t="s">
        <v>126</v>
      </c>
      <c r="D77" s="117"/>
      <c r="E77" s="117"/>
      <c r="F77" s="51" t="s">
        <v>162</v>
      </c>
      <c r="G77" s="51" t="s">
        <v>162</v>
      </c>
      <c r="H77" s="51" t="s">
        <v>162</v>
      </c>
      <c r="I77" s="51" t="s">
        <v>162</v>
      </c>
      <c r="J77" s="44" t="s">
        <v>162</v>
      </c>
      <c r="K77" s="44" t="s">
        <v>162</v>
      </c>
      <c r="L77" s="44" t="s">
        <v>162</v>
      </c>
      <c r="M77" s="44" t="s">
        <v>162</v>
      </c>
      <c r="N77" s="44" t="s">
        <v>162</v>
      </c>
      <c r="O77" s="44" t="s">
        <v>162</v>
      </c>
      <c r="P77" s="44" t="s">
        <v>162</v>
      </c>
      <c r="Q77" s="44" t="s">
        <v>162</v>
      </c>
      <c r="R77" s="44" t="s">
        <v>162</v>
      </c>
      <c r="S77" s="44" t="s">
        <v>162</v>
      </c>
      <c r="T77" s="44" t="s">
        <v>162</v>
      </c>
      <c r="U77" s="49" t="s">
        <v>162</v>
      </c>
      <c r="V77" s="49" t="s">
        <v>162</v>
      </c>
      <c r="W77" s="49" t="s">
        <v>162</v>
      </c>
      <c r="X77" s="49" t="s">
        <v>162</v>
      </c>
    </row>
    <row r="78" spans="1:24" ht="15" x14ac:dyDescent="0.2">
      <c r="A78" s="116"/>
      <c r="B78" s="116"/>
      <c r="C78" s="117" t="s">
        <v>31</v>
      </c>
      <c r="D78" s="117"/>
      <c r="E78" s="117"/>
      <c r="F78" s="50" t="s">
        <v>162</v>
      </c>
      <c r="G78" s="50" t="s">
        <v>162</v>
      </c>
      <c r="H78" s="50" t="s">
        <v>162</v>
      </c>
      <c r="I78" s="50" t="s">
        <v>162</v>
      </c>
      <c r="J78" s="44" t="s">
        <v>162</v>
      </c>
      <c r="K78" s="44" t="s">
        <v>162</v>
      </c>
      <c r="L78" s="44">
        <v>1.3362970019316771</v>
      </c>
      <c r="M78" s="44">
        <v>3.9288909635507845</v>
      </c>
      <c r="N78" s="44">
        <v>6.9827662061770148</v>
      </c>
      <c r="O78" s="44">
        <v>7.9046163252827881</v>
      </c>
      <c r="P78" s="44">
        <v>9.3794647109248483</v>
      </c>
      <c r="Q78" s="44">
        <v>10.514748409485252</v>
      </c>
      <c r="R78" s="44">
        <v>15.38591740013541</v>
      </c>
      <c r="S78" s="44">
        <v>16.886845376247098</v>
      </c>
      <c r="T78" s="44">
        <v>16.856936431652521</v>
      </c>
      <c r="U78" s="49">
        <v>13.551772363536944</v>
      </c>
      <c r="V78" s="49">
        <v>22.380456154148643</v>
      </c>
      <c r="W78" s="49">
        <v>22.259201427615434</v>
      </c>
      <c r="X78" s="49">
        <v>24.764189999999999</v>
      </c>
    </row>
    <row r="79" spans="1:24" ht="36.75" customHeight="1" thickBot="1" x14ac:dyDescent="0.25">
      <c r="A79" s="126"/>
      <c r="B79" s="126"/>
      <c r="C79" s="127" t="s">
        <v>101</v>
      </c>
      <c r="D79" s="127"/>
      <c r="E79" s="127"/>
      <c r="F79" s="128">
        <v>1644.8392612894436</v>
      </c>
      <c r="G79" s="128">
        <v>1724.8000776016552</v>
      </c>
      <c r="H79" s="128">
        <v>1827.095737156664</v>
      </c>
      <c r="I79" s="128">
        <v>1950.0772394351065</v>
      </c>
      <c r="J79" s="128">
        <v>2050.3621127254642</v>
      </c>
      <c r="K79" s="128">
        <v>2184.2330933397898</v>
      </c>
      <c r="L79" s="128">
        <v>2287.819700506026</v>
      </c>
      <c r="M79" s="128">
        <v>2418.7179156214665</v>
      </c>
      <c r="N79" s="128">
        <v>2523.2515200439407</v>
      </c>
      <c r="O79" s="128">
        <v>2637.5743426620356</v>
      </c>
      <c r="P79" s="128">
        <v>2741.4064234124457</v>
      </c>
      <c r="Q79" s="128">
        <v>2858.7499811003654</v>
      </c>
      <c r="R79" s="128">
        <v>2998.1466568152691</v>
      </c>
      <c r="S79" s="128">
        <v>3192.0847834960937</v>
      </c>
      <c r="T79" s="128">
        <v>3385.3911038557571</v>
      </c>
      <c r="U79" s="131">
        <v>3490.564613228079</v>
      </c>
      <c r="V79" s="131">
        <v>3688.3328353221104</v>
      </c>
      <c r="W79" s="131">
        <v>3687.3083960466884</v>
      </c>
      <c r="X79" s="131">
        <v>3840.5044929000837</v>
      </c>
    </row>
  </sheetData>
  <pageMargins left="0.75" right="0.75" top="1" bottom="1" header="0.5" footer="0.5"/>
  <pageSetup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zoomScale="70" zoomScaleNormal="70" workbookViewId="0">
      <pane xSplit="5" ySplit="2" topLeftCell="F19" activePane="bottomRight" state="frozen"/>
      <selection activeCell="B3" sqref="B3"/>
      <selection pane="topRight" activeCell="B3" sqref="B3"/>
      <selection pane="bottomLeft" activeCell="B3" sqref="B3"/>
      <selection pane="bottomRight" activeCell="B3" sqref="B3"/>
    </sheetView>
  </sheetViews>
  <sheetFormatPr defaultRowHeight="12.75" x14ac:dyDescent="0.2"/>
  <cols>
    <col min="1" max="2" width="8.88671875" style="109"/>
    <col min="3" max="3" width="41.33203125" style="109" customWidth="1"/>
    <col min="4" max="5" width="0.109375" style="109" customWidth="1"/>
    <col min="6" max="24" width="9.109375" style="109" customWidth="1"/>
    <col min="25" max="16384" width="8.88671875" style="109"/>
  </cols>
  <sheetData>
    <row r="1" spans="1:24" ht="13.5" thickBot="1" x14ac:dyDescent="0.25">
      <c r="A1" s="76"/>
      <c r="B1" s="76"/>
      <c r="C1" s="108"/>
      <c r="D1" s="108"/>
      <c r="E1" s="108"/>
      <c r="F1" s="108"/>
      <c r="G1" s="108"/>
      <c r="H1" s="108"/>
      <c r="I1" s="108"/>
      <c r="J1" s="108"/>
      <c r="K1" s="108"/>
      <c r="L1" s="108"/>
      <c r="M1" s="108"/>
      <c r="N1" s="108"/>
      <c r="O1" s="108"/>
      <c r="P1" s="108"/>
      <c r="Q1" s="108"/>
      <c r="R1" s="108"/>
      <c r="S1" s="108"/>
      <c r="T1" s="108"/>
      <c r="U1" s="108"/>
      <c r="V1" s="108"/>
      <c r="W1" s="108"/>
      <c r="X1" s="108"/>
    </row>
    <row r="2" spans="1:24" ht="38.25" customHeight="1" thickTop="1" x14ac:dyDescent="0.2">
      <c r="A2" s="110" t="s">
        <v>121</v>
      </c>
      <c r="B2" s="110"/>
      <c r="C2" s="110"/>
      <c r="D2" s="110"/>
      <c r="E2" s="110"/>
      <c r="F2" s="111" t="s">
        <v>66</v>
      </c>
      <c r="G2" s="111" t="s">
        <v>67</v>
      </c>
      <c r="H2" s="111" t="s">
        <v>68</v>
      </c>
      <c r="I2" s="111" t="s">
        <v>69</v>
      </c>
      <c r="J2" s="111" t="s">
        <v>70</v>
      </c>
      <c r="K2" s="111" t="s">
        <v>53</v>
      </c>
      <c r="L2" s="111" t="s">
        <v>54</v>
      </c>
      <c r="M2" s="111" t="s">
        <v>55</v>
      </c>
      <c r="N2" s="111" t="s">
        <v>57</v>
      </c>
      <c r="O2" s="111" t="s">
        <v>58</v>
      </c>
      <c r="P2" s="111" t="s">
        <v>59</v>
      </c>
      <c r="Q2" s="111" t="s">
        <v>60</v>
      </c>
      <c r="R2" s="111" t="s">
        <v>61</v>
      </c>
      <c r="S2" s="111" t="s">
        <v>62</v>
      </c>
      <c r="T2" s="111" t="s">
        <v>63</v>
      </c>
      <c r="U2" s="111" t="s">
        <v>64</v>
      </c>
      <c r="V2" s="111" t="s">
        <v>65</v>
      </c>
      <c r="W2" s="111" t="s">
        <v>0</v>
      </c>
      <c r="X2" s="111" t="s">
        <v>56</v>
      </c>
    </row>
    <row r="3" spans="1:24" ht="15" customHeight="1" x14ac:dyDescent="0.2">
      <c r="A3" s="112"/>
      <c r="B3" s="112"/>
      <c r="C3" s="51" t="s">
        <v>6</v>
      </c>
      <c r="D3" s="51"/>
      <c r="E3" s="51"/>
      <c r="F3" s="46">
        <f>'Great Britain and overseas'!F3-Overseas!F3</f>
        <v>2392.893</v>
      </c>
      <c r="G3" s="46">
        <f>'Great Britain and overseas'!G3-Overseas!G3</f>
        <v>2521.2500000000005</v>
      </c>
      <c r="H3" s="46">
        <f>'Great Britain and overseas'!H3-Overseas!H3</f>
        <v>2679.9750000000004</v>
      </c>
      <c r="I3" s="46">
        <f>'Great Britain and overseas'!I3-Overseas!I3</f>
        <v>2822.8040000000005</v>
      </c>
      <c r="J3" s="46">
        <v>2955.1210000000037</v>
      </c>
      <c r="K3" s="46">
        <v>3124.4597597447409</v>
      </c>
      <c r="L3" s="46">
        <v>3249.6982793160832</v>
      </c>
      <c r="M3" s="46">
        <v>3455.8971152117783</v>
      </c>
      <c r="N3" s="46">
        <v>3672.3050024533045</v>
      </c>
      <c r="O3" s="46">
        <v>3922.7852473514022</v>
      </c>
      <c r="P3" s="46">
        <v>4148.1842514596246</v>
      </c>
      <c r="Q3" s="46">
        <v>4443.0343215057273</v>
      </c>
      <c r="R3" s="46">
        <v>4732.979462446363</v>
      </c>
      <c r="S3" s="46">
        <v>5103.6342749352525</v>
      </c>
      <c r="T3" s="46">
        <v>5224.7534077451483</v>
      </c>
      <c r="U3" s="46">
        <v>5335.8227811910547</v>
      </c>
      <c r="V3" s="46">
        <v>5470.926494520173</v>
      </c>
      <c r="W3" s="46">
        <v>5354.2093579380444</v>
      </c>
      <c r="X3" s="46">
        <v>5414.6695781987601</v>
      </c>
    </row>
    <row r="4" spans="1:24" ht="15" customHeight="1" x14ac:dyDescent="0.2">
      <c r="A4" s="112"/>
      <c r="B4" s="112"/>
      <c r="C4" s="51" t="s">
        <v>115</v>
      </c>
      <c r="D4" s="51"/>
      <c r="E4" s="51"/>
      <c r="F4" s="46">
        <f>'Great Britain and overseas'!F4-Overseas!F4</f>
        <v>956.59924569161649</v>
      </c>
      <c r="G4" s="46">
        <f>'Great Britain and overseas'!G4-Overseas!G4</f>
        <v>961.00693268926432</v>
      </c>
      <c r="H4" s="46">
        <f>'Great Britain and overseas'!H4-Overseas!H4</f>
        <v>948.98623194134893</v>
      </c>
      <c r="I4" s="46">
        <f>'Great Britain and overseas'!I4-Overseas!I4</f>
        <v>975.11488647517308</v>
      </c>
      <c r="J4" s="46">
        <v>960.96768352218578</v>
      </c>
      <c r="K4" s="46">
        <v>1072.4794561522572</v>
      </c>
      <c r="L4" s="46">
        <v>1059.0076860393108</v>
      </c>
      <c r="M4" s="46">
        <v>979.24536652373195</v>
      </c>
      <c r="N4" s="46">
        <v>896.57352096752788</v>
      </c>
      <c r="O4" s="46">
        <v>849.32236939621578</v>
      </c>
      <c r="P4" s="46">
        <v>772.65428177417789</v>
      </c>
      <c r="Q4" s="46">
        <v>712.8152209127644</v>
      </c>
      <c r="R4" s="46">
        <v>651.88939805832558</v>
      </c>
      <c r="S4" s="46">
        <v>627.75893683836102</v>
      </c>
      <c r="T4" s="46">
        <v>592.6892528759729</v>
      </c>
      <c r="U4" s="46">
        <v>573.80446524590093</v>
      </c>
      <c r="V4" s="46">
        <v>572.61455351356369</v>
      </c>
      <c r="W4" s="46">
        <v>562.33360207420674</v>
      </c>
      <c r="X4" s="46">
        <v>551.02890611847749</v>
      </c>
    </row>
    <row r="5" spans="1:24" ht="15" customHeight="1" x14ac:dyDescent="0.2">
      <c r="A5" s="113"/>
      <c r="B5" s="113"/>
      <c r="C5" s="50" t="s">
        <v>8</v>
      </c>
      <c r="D5" s="50"/>
      <c r="E5" s="50"/>
      <c r="F5" s="46"/>
      <c r="G5" s="46"/>
      <c r="H5" s="46"/>
      <c r="I5" s="46"/>
      <c r="J5" s="46"/>
      <c r="K5" s="46">
        <v>931.76747776310754</v>
      </c>
      <c r="L5" s="46">
        <v>993.08602203309965</v>
      </c>
      <c r="M5" s="46">
        <v>1053.4535910551549</v>
      </c>
      <c r="N5" s="46">
        <v>1095.8380825100896</v>
      </c>
      <c r="O5" s="46">
        <v>1148.9056984929646</v>
      </c>
      <c r="P5" s="46">
        <v>1180.9939457819569</v>
      </c>
      <c r="Q5" s="46">
        <v>1279.3867108393863</v>
      </c>
      <c r="R5" s="46">
        <v>1362.705531811353</v>
      </c>
      <c r="S5" s="46">
        <v>1494.5137435596009</v>
      </c>
      <c r="T5" s="46">
        <v>1571.6297088501192</v>
      </c>
      <c r="U5" s="46">
        <v>1732.3800556808196</v>
      </c>
      <c r="V5" s="46">
        <v>1926.405842888109</v>
      </c>
      <c r="W5" s="46">
        <v>2087.2657899381084</v>
      </c>
      <c r="X5" s="46">
        <v>2318.0736447578852</v>
      </c>
    </row>
    <row r="6" spans="1:24" ht="15" customHeight="1" x14ac:dyDescent="0.2">
      <c r="A6" s="113"/>
      <c r="B6" s="113"/>
      <c r="C6" s="50" t="s">
        <v>122</v>
      </c>
      <c r="D6" s="50"/>
      <c r="E6" s="50"/>
      <c r="F6" s="46"/>
      <c r="G6" s="46"/>
      <c r="H6" s="46"/>
      <c r="I6" s="46"/>
      <c r="J6" s="46"/>
      <c r="K6" s="46">
        <v>0</v>
      </c>
      <c r="L6" s="46">
        <v>0</v>
      </c>
      <c r="M6" s="46">
        <v>0</v>
      </c>
      <c r="N6" s="46">
        <v>0</v>
      </c>
      <c r="O6" s="46">
        <v>0</v>
      </c>
      <c r="P6" s="46">
        <v>0</v>
      </c>
      <c r="Q6" s="46">
        <v>0</v>
      </c>
      <c r="R6" s="46">
        <v>0</v>
      </c>
      <c r="S6" s="46">
        <v>298.26100000000002</v>
      </c>
      <c r="T6" s="46">
        <v>435.41003043999996</v>
      </c>
      <c r="U6" s="46">
        <v>128.72999999999999</v>
      </c>
      <c r="V6" s="46">
        <v>141.73699999999999</v>
      </c>
      <c r="W6" s="46">
        <v>8.4069999999999965</v>
      </c>
      <c r="X6" s="46">
        <v>11.036000000000001</v>
      </c>
    </row>
    <row r="7" spans="1:24" ht="15" customHeight="1" x14ac:dyDescent="0.2">
      <c r="A7" s="112"/>
      <c r="B7" s="112"/>
      <c r="C7" s="51" t="s">
        <v>9</v>
      </c>
      <c r="D7" s="51"/>
      <c r="E7" s="51"/>
      <c r="F7" s="46">
        <f>'Great Britain and overseas'!F7-Overseas!F7</f>
        <v>2310.6117920000002</v>
      </c>
      <c r="G7" s="46">
        <f>'Great Britain and overseas'!G7-Overseas!G7</f>
        <v>2394.6855339999997</v>
      </c>
      <c r="H7" s="46">
        <f>'Great Britain and overseas'!H7-Overseas!H7</f>
        <v>2452.4046149999999</v>
      </c>
      <c r="I7" s="46">
        <f>'Great Britain and overseas'!I7-Overseas!I7</f>
        <v>2517.7942849999999</v>
      </c>
      <c r="J7" s="46">
        <v>2579.9474510599998</v>
      </c>
      <c r="K7" s="46">
        <v>2689.6139499999999</v>
      </c>
      <c r="L7" s="46">
        <v>2836.9688480000004</v>
      </c>
      <c r="M7" s="46">
        <v>3228.3309952600002</v>
      </c>
      <c r="N7" s="46">
        <v>3557.5824190100002</v>
      </c>
      <c r="O7" s="46">
        <v>3774.0895750000004</v>
      </c>
      <c r="P7" s="46">
        <v>3941.0267049999993</v>
      </c>
      <c r="Q7" s="46">
        <v>4026.6875789999999</v>
      </c>
      <c r="R7" s="46">
        <v>4234.4436619999997</v>
      </c>
      <c r="S7" s="46">
        <v>4697.6782249999997</v>
      </c>
      <c r="T7" s="46">
        <v>4924.7733250000001</v>
      </c>
      <c r="U7" s="46">
        <v>4918.3788949999998</v>
      </c>
      <c r="V7" s="46">
        <v>4911.948089999999</v>
      </c>
      <c r="W7" s="46">
        <v>0</v>
      </c>
      <c r="X7" s="46">
        <v>0</v>
      </c>
    </row>
    <row r="8" spans="1:24" ht="30" customHeight="1" x14ac:dyDescent="0.2">
      <c r="A8" s="112"/>
      <c r="B8" s="112"/>
      <c r="C8" s="51" t="s">
        <v>10</v>
      </c>
      <c r="D8" s="51"/>
      <c r="E8" s="51"/>
      <c r="F8" s="46">
        <f>'Great Britain and overseas'!F8-Overseas!F8</f>
        <v>4497.8189999999995</v>
      </c>
      <c r="G8" s="46">
        <f>'Great Britain and overseas'!G8-Overseas!G8</f>
        <v>4953.4069999999992</v>
      </c>
      <c r="H8" s="46">
        <f>'Great Britain and overseas'!H8-Overseas!H8</f>
        <v>5316.1329999999989</v>
      </c>
      <c r="I8" s="46">
        <f>'Great Britain and overseas'!I8-Overseas!I8</f>
        <v>5659.9930000000004</v>
      </c>
      <c r="J8" s="46">
        <v>6043.639000000001</v>
      </c>
      <c r="K8" s="46">
        <v>6580.0587643462241</v>
      </c>
      <c r="L8" s="46">
        <v>7046.3847852404506</v>
      </c>
      <c r="M8" s="46">
        <v>7576.1277842691716</v>
      </c>
      <c r="N8" s="46">
        <v>8072.6254695586031</v>
      </c>
      <c r="O8" s="46">
        <v>8611.1157730201467</v>
      </c>
      <c r="P8" s="46">
        <v>9147.778007425648</v>
      </c>
      <c r="Q8" s="46">
        <v>9855.5450278864082</v>
      </c>
      <c r="R8" s="46">
        <v>10515.697539917159</v>
      </c>
      <c r="S8" s="46">
        <v>11448.266086726388</v>
      </c>
      <c r="T8" s="46">
        <v>11865.724600854919</v>
      </c>
      <c r="U8" s="46">
        <v>12553.599297785049</v>
      </c>
      <c r="V8" s="46">
        <v>13416.801442488784</v>
      </c>
      <c r="W8" s="46">
        <v>13749.540155268442</v>
      </c>
      <c r="X8" s="46">
        <v>13784.409870299482</v>
      </c>
    </row>
    <row r="9" spans="1:24" ht="15" customHeight="1" x14ac:dyDescent="0.2">
      <c r="A9" s="112"/>
      <c r="B9" s="112"/>
      <c r="C9" s="114" t="s">
        <v>11</v>
      </c>
      <c r="D9" s="114"/>
      <c r="E9" s="114"/>
      <c r="F9" s="46"/>
      <c r="G9" s="46"/>
      <c r="H9" s="46"/>
      <c r="I9" s="46"/>
      <c r="J9" s="46"/>
      <c r="K9" s="46"/>
      <c r="L9" s="46">
        <v>761.53335894502868</v>
      </c>
      <c r="M9" s="46">
        <v>792.92488634554138</v>
      </c>
      <c r="N9" s="46">
        <v>841.57106739780284</v>
      </c>
      <c r="O9" s="46">
        <v>923.13845301219146</v>
      </c>
      <c r="P9" s="46">
        <v>972.08618211782141</v>
      </c>
      <c r="Q9" s="46">
        <v>1036.7654604803265</v>
      </c>
      <c r="R9" s="46">
        <v>1105.2027574262559</v>
      </c>
      <c r="S9" s="46">
        <v>1191.3253190700184</v>
      </c>
      <c r="T9" s="46">
        <v>1219.3475079175448</v>
      </c>
      <c r="U9" s="46">
        <v>1313.8184386320108</v>
      </c>
      <c r="V9" s="46">
        <v>1389.7847997078852</v>
      </c>
      <c r="W9" s="46">
        <v>1462.6562611743536</v>
      </c>
      <c r="X9" s="46">
        <v>1716.7068484098834</v>
      </c>
    </row>
    <row r="10" spans="1:24" ht="15" customHeight="1" x14ac:dyDescent="0.2">
      <c r="A10" s="112"/>
      <c r="B10" s="112"/>
      <c r="C10" s="114" t="s">
        <v>12</v>
      </c>
      <c r="D10" s="114"/>
      <c r="E10" s="114"/>
      <c r="F10" s="46"/>
      <c r="G10" s="46"/>
      <c r="H10" s="46"/>
      <c r="I10" s="46"/>
      <c r="J10" s="46"/>
      <c r="K10" s="46"/>
      <c r="L10" s="46">
        <v>4102.476495831007</v>
      </c>
      <c r="M10" s="46">
        <v>4385.6889705176027</v>
      </c>
      <c r="N10" s="46">
        <v>4625.07873476652</v>
      </c>
      <c r="O10" s="46">
        <v>4866.2755362188764</v>
      </c>
      <c r="P10" s="46">
        <v>5119.344459821079</v>
      </c>
      <c r="Q10" s="46">
        <v>5463.2929660911905</v>
      </c>
      <c r="R10" s="46">
        <v>5795.1394249489304</v>
      </c>
      <c r="S10" s="46">
        <v>6272.6787883468842</v>
      </c>
      <c r="T10" s="46">
        <v>6451.5157982001092</v>
      </c>
      <c r="U10" s="46">
        <v>6894.6816274946732</v>
      </c>
      <c r="V10" s="46">
        <v>7413.9347167612668</v>
      </c>
      <c r="W10" s="46">
        <v>7523.1978915913769</v>
      </c>
      <c r="X10" s="46">
        <v>7065.6210032183817</v>
      </c>
    </row>
    <row r="11" spans="1:24" ht="15" customHeight="1" x14ac:dyDescent="0.2">
      <c r="A11" s="112"/>
      <c r="B11" s="112"/>
      <c r="C11" s="114" t="s">
        <v>13</v>
      </c>
      <c r="D11" s="114"/>
      <c r="E11" s="114"/>
      <c r="F11" s="46"/>
      <c r="G11" s="46"/>
      <c r="H11" s="46"/>
      <c r="I11" s="46"/>
      <c r="J11" s="46"/>
      <c r="K11" s="46"/>
      <c r="L11" s="46">
        <v>2182.374930464412</v>
      </c>
      <c r="M11" s="46">
        <v>2397.5139274060289</v>
      </c>
      <c r="N11" s="46">
        <v>2605.9756673942807</v>
      </c>
      <c r="O11" s="46">
        <v>2821.7017837890789</v>
      </c>
      <c r="P11" s="46">
        <v>3056.3473654867494</v>
      </c>
      <c r="Q11" s="46">
        <v>3355.4866013148931</v>
      </c>
      <c r="R11" s="46">
        <v>3615.3553575419724</v>
      </c>
      <c r="S11" s="46">
        <v>3984.2619793094832</v>
      </c>
      <c r="T11" s="46">
        <v>4194.861294737264</v>
      </c>
      <c r="U11" s="46">
        <v>4345.0992316583643</v>
      </c>
      <c r="V11" s="46">
        <v>4613.0819260196331</v>
      </c>
      <c r="W11" s="46">
        <v>4763.686002502709</v>
      </c>
      <c r="X11" s="46">
        <v>5002.0820186712181</v>
      </c>
    </row>
    <row r="12" spans="1:24" ht="15" customHeight="1" x14ac:dyDescent="0.2">
      <c r="A12" s="112"/>
      <c r="B12" s="112"/>
      <c r="C12" s="51" t="s">
        <v>14</v>
      </c>
      <c r="D12" s="114"/>
      <c r="E12" s="114"/>
      <c r="F12" s="46"/>
      <c r="G12" s="46"/>
      <c r="H12" s="46"/>
      <c r="I12" s="46"/>
      <c r="J12" s="46"/>
      <c r="K12" s="46"/>
      <c r="L12" s="46">
        <v>13.107519600000002</v>
      </c>
      <c r="M12" s="46">
        <v>14.986460219999998</v>
      </c>
      <c r="N12" s="46">
        <v>16.622024122071426</v>
      </c>
      <c r="O12" s="46">
        <v>17.693564299999998</v>
      </c>
      <c r="P12" s="46">
        <v>19.498030839999998</v>
      </c>
      <c r="Q12" s="46">
        <v>20.507303</v>
      </c>
      <c r="R12" s="46">
        <v>21.180479929999997</v>
      </c>
      <c r="S12" s="46">
        <v>21.798681950000002</v>
      </c>
      <c r="T12" s="46">
        <v>21.36265912</v>
      </c>
      <c r="U12" s="46">
        <v>22.33975126</v>
      </c>
      <c r="V12" s="46">
        <v>56.572571999999994</v>
      </c>
      <c r="W12" s="46">
        <v>176.393889</v>
      </c>
      <c r="X12" s="46">
        <v>199.78361199999998</v>
      </c>
    </row>
    <row r="13" spans="1:24" ht="30" customHeight="1" x14ac:dyDescent="0.2">
      <c r="A13" s="112"/>
      <c r="B13" s="112"/>
      <c r="C13" s="51" t="s">
        <v>114</v>
      </c>
      <c r="D13" s="51"/>
      <c r="E13" s="51"/>
      <c r="F13" s="46"/>
      <c r="G13" s="46"/>
      <c r="H13" s="46"/>
      <c r="I13" s="46"/>
      <c r="J13" s="46"/>
      <c r="K13" s="46"/>
      <c r="L13" s="46"/>
      <c r="M13" s="46"/>
      <c r="N13" s="46"/>
      <c r="O13" s="46"/>
      <c r="P13" s="46"/>
      <c r="Q13" s="46"/>
      <c r="R13" s="46">
        <v>127.16368440522425</v>
      </c>
      <c r="S13" s="46">
        <v>1266.9081664245659</v>
      </c>
      <c r="T13" s="46">
        <v>2230.6552035459208</v>
      </c>
      <c r="U13" s="46">
        <v>3551.4855717862083</v>
      </c>
      <c r="V13" s="46">
        <v>6769.2922058464255</v>
      </c>
      <c r="W13" s="46">
        <v>10415.565926470825</v>
      </c>
      <c r="X13" s="46">
        <v>12803.381806858977</v>
      </c>
    </row>
    <row r="14" spans="1:24" ht="15" customHeight="1" x14ac:dyDescent="0.2">
      <c r="A14" s="112"/>
      <c r="B14" s="112"/>
      <c r="C14" s="112" t="s">
        <v>16</v>
      </c>
      <c r="D14" s="112"/>
      <c r="E14" s="112"/>
      <c r="F14" s="46">
        <f>'Great Britain and overseas'!F14-Overseas!F14</f>
        <v>11379.761965</v>
      </c>
      <c r="G14" s="46">
        <f>'Great Britain and overseas'!G14-Overseas!G14</f>
        <v>11176.396123000002</v>
      </c>
      <c r="H14" s="46">
        <f>'Great Britain and overseas'!H14-Overseas!H14</f>
        <v>11064.804219999998</v>
      </c>
      <c r="I14" s="46">
        <f>'Great Britain and overseas'!I14-Overseas!I14</f>
        <v>11167.522956999999</v>
      </c>
      <c r="J14" s="46">
        <v>11242.0689748</v>
      </c>
      <c r="K14" s="46">
        <v>11625.595130999998</v>
      </c>
      <c r="L14" s="46">
        <v>12672.020415999999</v>
      </c>
      <c r="M14" s="46">
        <v>12362.273120709999</v>
      </c>
      <c r="N14" s="46">
        <v>13162.27006144</v>
      </c>
      <c r="O14" s="46">
        <v>13928.205135</v>
      </c>
      <c r="P14" s="46">
        <v>14840.547586000001</v>
      </c>
      <c r="Q14" s="46">
        <v>15731.800595000001</v>
      </c>
      <c r="R14" s="46">
        <v>17103.441161999999</v>
      </c>
      <c r="S14" s="46">
        <v>19989.231177999998</v>
      </c>
      <c r="T14" s="46">
        <v>21426.990301000002</v>
      </c>
      <c r="U14" s="46">
        <v>22820.290123000002</v>
      </c>
      <c r="V14" s="46">
        <v>23891.683864999995</v>
      </c>
      <c r="W14" s="46">
        <v>24177.032743999993</v>
      </c>
      <c r="X14" s="46">
        <v>24312.559216000001</v>
      </c>
    </row>
    <row r="15" spans="1:24" ht="15" customHeight="1" x14ac:dyDescent="0.2">
      <c r="A15" s="112"/>
      <c r="B15" s="112"/>
      <c r="C15" s="114" t="s">
        <v>113</v>
      </c>
      <c r="D15" s="112"/>
      <c r="E15" s="112"/>
      <c r="F15" s="46"/>
      <c r="G15" s="46"/>
      <c r="H15" s="46"/>
      <c r="I15" s="46"/>
      <c r="J15" s="46"/>
      <c r="K15" s="46"/>
      <c r="L15" s="46"/>
      <c r="M15" s="46"/>
      <c r="N15" s="46"/>
      <c r="O15" s="46"/>
      <c r="P15" s="46"/>
      <c r="Q15" s="46"/>
      <c r="R15" s="46">
        <v>11599.496934000001</v>
      </c>
      <c r="S15" s="46">
        <v>14226.791441000001</v>
      </c>
      <c r="T15" s="46">
        <v>15478.010538999999</v>
      </c>
      <c r="U15" s="46">
        <v>16578.667176999999</v>
      </c>
      <c r="V15" s="46">
        <v>17467.696419000004</v>
      </c>
      <c r="W15" s="46">
        <v>17635.123288999999</v>
      </c>
      <c r="X15" s="46">
        <v>17737.305662999996</v>
      </c>
    </row>
    <row r="16" spans="1:24" ht="15" customHeight="1" x14ac:dyDescent="0.2">
      <c r="A16" s="112"/>
      <c r="B16" s="112"/>
      <c r="C16" s="114" t="s">
        <v>112</v>
      </c>
      <c r="D16" s="112"/>
      <c r="E16" s="112"/>
      <c r="F16" s="46"/>
      <c r="G16" s="46"/>
      <c r="H16" s="46"/>
      <c r="I16" s="46"/>
      <c r="J16" s="46"/>
      <c r="K16" s="46"/>
      <c r="L16" s="46"/>
      <c r="M16" s="46"/>
      <c r="N16" s="46"/>
      <c r="O16" s="46"/>
      <c r="P16" s="46"/>
      <c r="Q16" s="46"/>
      <c r="R16" s="46">
        <v>5503.9442200000003</v>
      </c>
      <c r="S16" s="46">
        <v>5762.439738</v>
      </c>
      <c r="T16" s="46">
        <v>5948.9797619999999</v>
      </c>
      <c r="U16" s="46">
        <v>6241.6229469999998</v>
      </c>
      <c r="V16" s="46">
        <v>6423.9874459999992</v>
      </c>
      <c r="W16" s="46">
        <v>6541.9094540000006</v>
      </c>
      <c r="X16" s="46">
        <v>6575.2535549999993</v>
      </c>
    </row>
    <row r="17" spans="1:24" ht="15" customHeight="1" x14ac:dyDescent="0.2">
      <c r="A17" s="112"/>
      <c r="B17" s="112"/>
      <c r="C17" s="112" t="s">
        <v>17</v>
      </c>
      <c r="D17" s="112"/>
      <c r="E17" s="112"/>
      <c r="F17" s="46">
        <f>'Great Britain and overseas'!F17-Overseas!F17</f>
        <v>7627.1742531339078</v>
      </c>
      <c r="G17" s="46">
        <f>'Great Britain and overseas'!G17-Overseas!G17</f>
        <v>7379.3575883475414</v>
      </c>
      <c r="H17" s="46">
        <f>'Great Britain and overseas'!H17-Overseas!H17</f>
        <v>7217.7833738483887</v>
      </c>
      <c r="I17" s="46">
        <f>'Great Britain and overseas'!I17-Overseas!I17</f>
        <v>6758.1287882504803</v>
      </c>
      <c r="J17" s="46">
        <v>6729.9117802324035</v>
      </c>
      <c r="K17" s="46">
        <v>6712.5246388923788</v>
      </c>
      <c r="L17" s="46">
        <v>6720.2156878192136</v>
      </c>
      <c r="M17" s="46">
        <v>6684.4085733233105</v>
      </c>
      <c r="N17" s="46">
        <v>6620.4923245487153</v>
      </c>
      <c r="O17" s="46">
        <v>6606.1703069956839</v>
      </c>
      <c r="P17" s="46">
        <v>6522.1359209048769</v>
      </c>
      <c r="Q17" s="46">
        <v>6611.0380595581501</v>
      </c>
      <c r="R17" s="46">
        <v>6470.9363536757037</v>
      </c>
      <c r="S17" s="46">
        <v>6065.1324273102427</v>
      </c>
      <c r="T17" s="46">
        <v>5517.021511003345</v>
      </c>
      <c r="U17" s="46">
        <v>4899.9599675928039</v>
      </c>
      <c r="V17" s="46">
        <v>3251.0688865016255</v>
      </c>
      <c r="W17" s="46">
        <v>1177.0493789228976</v>
      </c>
      <c r="X17" s="46">
        <v>240.59956947866891</v>
      </c>
    </row>
    <row r="18" spans="1:24" ht="30" customHeight="1" x14ac:dyDescent="0.2">
      <c r="A18" s="113"/>
      <c r="B18" s="112"/>
      <c r="C18" s="50" t="s">
        <v>18</v>
      </c>
      <c r="D18" s="50"/>
      <c r="E18" s="50"/>
      <c r="F18" s="46">
        <f>'Great Britain and overseas'!F18-Overseas!F18</f>
        <v>14444.695</v>
      </c>
      <c r="G18" s="46">
        <f>'Great Britain and overseas'!G18-Overseas!G18</f>
        <v>11965.316999999999</v>
      </c>
      <c r="H18" s="46">
        <f>'Great Britain and overseas'!H18-Overseas!H18</f>
        <v>11790.69</v>
      </c>
      <c r="I18" s="46">
        <f>'Great Britain and overseas'!I18-Overseas!I18</f>
        <v>12220.356763508138</v>
      </c>
      <c r="J18" s="46">
        <v>13217.18750660968</v>
      </c>
      <c r="K18" s="46">
        <v>14151.554188755876</v>
      </c>
      <c r="L18" s="46">
        <v>14266.051392173891</v>
      </c>
      <c r="M18" s="46">
        <v>12873.426736919173</v>
      </c>
      <c r="N18" s="46">
        <v>10036.741303500985</v>
      </c>
      <c r="O18" s="46">
        <v>9149.4142621620103</v>
      </c>
      <c r="P18" s="46">
        <v>8837.4395383139927</v>
      </c>
      <c r="Q18" s="46">
        <v>9027.2567917100496</v>
      </c>
      <c r="R18" s="46">
        <v>8684.2718315548082</v>
      </c>
      <c r="S18" s="46">
        <v>8373.343860946341</v>
      </c>
      <c r="T18" s="46">
        <v>7856.0629893038067</v>
      </c>
      <c r="U18" s="46">
        <v>6996.9077650079817</v>
      </c>
      <c r="V18" s="46">
        <v>5308.759118570144</v>
      </c>
      <c r="W18" s="46">
        <v>3582.7128542936116</v>
      </c>
      <c r="X18" s="46">
        <v>2893.4147637467495</v>
      </c>
    </row>
    <row r="19" spans="1:24" ht="15" customHeight="1" x14ac:dyDescent="0.2">
      <c r="A19" s="113"/>
      <c r="B19" s="113"/>
      <c r="C19" s="115" t="s">
        <v>52</v>
      </c>
      <c r="D19" s="115"/>
      <c r="E19" s="115"/>
      <c r="F19" s="46">
        <f>'Great Britain and overseas'!F19-Overseas!F19</f>
        <v>3815</v>
      </c>
      <c r="G19" s="46">
        <f>'Great Britain and overseas'!G19-Overseas!G19</f>
        <v>3773</v>
      </c>
      <c r="H19" s="46">
        <f>'Great Britain and overseas'!H19-Overseas!H19</f>
        <v>3619</v>
      </c>
      <c r="I19" s="46">
        <f>'Great Britain and overseas'!I19-Overseas!I19</f>
        <v>3781</v>
      </c>
      <c r="J19" s="46">
        <v>3921.9510328888305</v>
      </c>
      <c r="K19" s="46">
        <v>4328.5269909929939</v>
      </c>
      <c r="L19" s="46">
        <v>4326.2286007173243</v>
      </c>
      <c r="M19" s="46">
        <v>2381.2137188760844</v>
      </c>
      <c r="N19" s="46">
        <v>0</v>
      </c>
      <c r="O19" s="46">
        <v>0</v>
      </c>
      <c r="P19" s="46">
        <v>0</v>
      </c>
      <c r="Q19" s="46">
        <v>0</v>
      </c>
      <c r="R19" s="46">
        <v>0</v>
      </c>
      <c r="S19" s="46">
        <v>0</v>
      </c>
      <c r="T19" s="46">
        <v>0</v>
      </c>
      <c r="U19" s="46">
        <v>0</v>
      </c>
      <c r="V19" s="46">
        <v>0</v>
      </c>
      <c r="W19" s="46">
        <v>0</v>
      </c>
      <c r="X19" s="46">
        <v>0</v>
      </c>
    </row>
    <row r="20" spans="1:24" ht="15" customHeight="1" x14ac:dyDescent="0.2">
      <c r="A20" s="113"/>
      <c r="B20" s="113"/>
      <c r="C20" s="115" t="s">
        <v>111</v>
      </c>
      <c r="D20" s="115"/>
      <c r="E20" s="115"/>
      <c r="F20" s="46"/>
      <c r="G20" s="46"/>
      <c r="H20" s="46"/>
      <c r="I20" s="46"/>
      <c r="J20" s="46">
        <v>4216.3272647588783</v>
      </c>
      <c r="K20" s="46">
        <v>4559.6505850568501</v>
      </c>
      <c r="L20" s="46">
        <v>4550.4563242744171</v>
      </c>
      <c r="M20" s="46">
        <v>4864.5214446088221</v>
      </c>
      <c r="N20" s="46">
        <v>4855.2579744948616</v>
      </c>
      <c r="O20" s="46">
        <v>4531.965401626705</v>
      </c>
      <c r="P20" s="46">
        <v>4574.1057656311414</v>
      </c>
      <c r="Q20" s="46">
        <v>5056.6684069359471</v>
      </c>
      <c r="R20" s="46">
        <v>5098.5481067747851</v>
      </c>
      <c r="S20" s="46">
        <v>4984.7252754562378</v>
      </c>
      <c r="T20" s="46">
        <v>4634.8574442077779</v>
      </c>
      <c r="U20" s="46">
        <v>4084.7876343139365</v>
      </c>
      <c r="V20" s="46">
        <v>2514.2478392435787</v>
      </c>
      <c r="W20" s="46">
        <v>995.05115255228441</v>
      </c>
      <c r="X20" s="46">
        <v>389.34625773318743</v>
      </c>
    </row>
    <row r="21" spans="1:24" ht="15" customHeight="1" x14ac:dyDescent="0.2">
      <c r="A21" s="113"/>
      <c r="B21" s="113"/>
      <c r="C21" s="115" t="s">
        <v>110</v>
      </c>
      <c r="D21" s="115"/>
      <c r="E21" s="115"/>
      <c r="F21" s="46"/>
      <c r="G21" s="46"/>
      <c r="H21" s="46"/>
      <c r="I21" s="46"/>
      <c r="J21" s="46">
        <v>4480.6202864355382</v>
      </c>
      <c r="K21" s="46">
        <v>4646.9565574720364</v>
      </c>
      <c r="L21" s="46">
        <v>4788.2557127179343</v>
      </c>
      <c r="M21" s="46">
        <v>5010.7914373458943</v>
      </c>
      <c r="N21" s="46">
        <v>4587.5147152427444</v>
      </c>
      <c r="O21" s="46">
        <v>3942.7930587079436</v>
      </c>
      <c r="P21" s="46">
        <v>3604.1816032491333</v>
      </c>
      <c r="Q21" s="46">
        <v>3385.5160873055611</v>
      </c>
      <c r="R21" s="46">
        <v>3061.1060577466556</v>
      </c>
      <c r="S21" s="46">
        <v>2842.1400935367928</v>
      </c>
      <c r="T21" s="46">
        <v>2586.1361960731383</v>
      </c>
      <c r="U21" s="46">
        <v>2263.3402051882767</v>
      </c>
      <c r="V21" s="46">
        <v>2085.0216323817644</v>
      </c>
      <c r="W21" s="46">
        <v>1853.9918869993471</v>
      </c>
      <c r="X21" s="46">
        <v>1782.4124805579327</v>
      </c>
    </row>
    <row r="22" spans="1:24" ht="15" customHeight="1" x14ac:dyDescent="0.2">
      <c r="A22" s="113"/>
      <c r="B22" s="113"/>
      <c r="C22" s="115" t="s">
        <v>109</v>
      </c>
      <c r="D22" s="115"/>
      <c r="E22" s="115"/>
      <c r="F22" s="46"/>
      <c r="G22" s="46"/>
      <c r="H22" s="46"/>
      <c r="I22" s="46"/>
      <c r="J22" s="46">
        <v>210.10321714537955</v>
      </c>
      <c r="K22" s="46">
        <v>270.54904521067942</v>
      </c>
      <c r="L22" s="46">
        <v>292.00557556425969</v>
      </c>
      <c r="M22" s="46">
        <v>317.28259298054263</v>
      </c>
      <c r="N22" s="46">
        <v>312.66128505767614</v>
      </c>
      <c r="O22" s="46">
        <v>296.30574154435209</v>
      </c>
      <c r="P22" s="46">
        <v>290.48548701729499</v>
      </c>
      <c r="Q22" s="46">
        <v>283.7218786528976</v>
      </c>
      <c r="R22" s="46">
        <v>276.94990169243812</v>
      </c>
      <c r="S22" s="46">
        <v>304.28514955817343</v>
      </c>
      <c r="T22" s="46">
        <v>388.24454173128288</v>
      </c>
      <c r="U22" s="46">
        <v>429.10735021827196</v>
      </c>
      <c r="V22" s="46">
        <v>507.93489670869911</v>
      </c>
      <c r="W22" s="46">
        <v>557.09067134317763</v>
      </c>
      <c r="X22" s="46">
        <v>560.39308381489548</v>
      </c>
    </row>
    <row r="23" spans="1:24" ht="15" customHeight="1" x14ac:dyDescent="0.2">
      <c r="A23" s="113"/>
      <c r="B23" s="113"/>
      <c r="C23" s="115" t="s">
        <v>108</v>
      </c>
      <c r="D23" s="115"/>
      <c r="E23" s="115"/>
      <c r="F23" s="46"/>
      <c r="G23" s="46"/>
      <c r="H23" s="46"/>
      <c r="I23" s="46"/>
      <c r="J23" s="46">
        <v>388.18570538105348</v>
      </c>
      <c r="K23" s="46">
        <v>345.87101002331644</v>
      </c>
      <c r="L23" s="46">
        <v>309.10517889995447</v>
      </c>
      <c r="M23" s="46">
        <v>299.61754310782629</v>
      </c>
      <c r="N23" s="46">
        <v>281.30732870570284</v>
      </c>
      <c r="O23" s="46">
        <v>378.35006028300967</v>
      </c>
      <c r="P23" s="46">
        <v>368.66668241642265</v>
      </c>
      <c r="Q23" s="46">
        <v>301.35041881564564</v>
      </c>
      <c r="R23" s="46">
        <v>247.66776534092875</v>
      </c>
      <c r="S23" s="46">
        <v>242.19334239513501</v>
      </c>
      <c r="T23" s="46">
        <v>246.82480729160898</v>
      </c>
      <c r="U23" s="46">
        <v>219.67257528749565</v>
      </c>
      <c r="V23" s="46">
        <v>201.55475023610168</v>
      </c>
      <c r="W23" s="46">
        <v>176.57914339880199</v>
      </c>
      <c r="X23" s="46">
        <v>161.26294164073465</v>
      </c>
    </row>
    <row r="24" spans="1:24" ht="30" customHeight="1" x14ac:dyDescent="0.2">
      <c r="A24" s="113"/>
      <c r="B24" s="113"/>
      <c r="C24" s="116" t="s">
        <v>160</v>
      </c>
      <c r="D24" s="116"/>
      <c r="E24" s="116"/>
      <c r="F24" s="46"/>
      <c r="G24" s="46"/>
      <c r="H24" s="46"/>
      <c r="I24" s="46"/>
      <c r="J24" s="46">
        <v>698.64260715107525</v>
      </c>
      <c r="K24" s="46">
        <v>716.89794511309333</v>
      </c>
      <c r="L24" s="46">
        <v>720.50236244764778</v>
      </c>
      <c r="M24" s="46">
        <v>724.22407104493959</v>
      </c>
      <c r="N24" s="46">
        <v>739.09104141393323</v>
      </c>
      <c r="O24" s="46">
        <v>734.81314601054339</v>
      </c>
      <c r="P24" s="46">
        <v>735.84120996782781</v>
      </c>
      <c r="Q24" s="46">
        <v>741.23204969603819</v>
      </c>
      <c r="R24" s="46">
        <v>763.51371309672891</v>
      </c>
      <c r="S24" s="46">
        <v>791.25392171053704</v>
      </c>
      <c r="T24" s="46">
        <v>836.97899886842924</v>
      </c>
      <c r="U24" s="46">
        <v>837.36771081478298</v>
      </c>
      <c r="V24" s="46">
        <v>855.62685713369797</v>
      </c>
      <c r="W24" s="46">
        <v>855.42973268090248</v>
      </c>
      <c r="X24" s="46">
        <v>860.76911490227667</v>
      </c>
    </row>
    <row r="25" spans="1:24" ht="15" customHeight="1" x14ac:dyDescent="0.2">
      <c r="A25" s="113"/>
      <c r="B25" s="113"/>
      <c r="C25" s="50" t="s">
        <v>24</v>
      </c>
      <c r="D25" s="50"/>
      <c r="E25" s="50"/>
      <c r="F25" s="46">
        <f>'Great Britain and overseas'!F25-Overseas!F25</f>
        <v>2165.9230000000002</v>
      </c>
      <c r="G25" s="46">
        <f>'Great Britain and overseas'!G25-Overseas!G25</f>
        <v>3893.4660000000003</v>
      </c>
      <c r="H25" s="46">
        <f>'Great Britain and overseas'!H25-Overseas!H25</f>
        <v>3557.6930000000011</v>
      </c>
      <c r="I25" s="46">
        <f>'Great Britain and overseas'!I25-Overseas!I25</f>
        <v>3255.0860000000002</v>
      </c>
      <c r="J25" s="46">
        <v>2882.0022074649887</v>
      </c>
      <c r="K25" s="46">
        <v>2605.3726793355177</v>
      </c>
      <c r="L25" s="46">
        <v>2623.9018830870077</v>
      </c>
      <c r="M25" s="46">
        <v>2558.9888917766107</v>
      </c>
      <c r="N25" s="46">
        <v>2204.1916184380011</v>
      </c>
      <c r="O25" s="46">
        <v>2310.9890164573117</v>
      </c>
      <c r="P25" s="46">
        <v>2439.5515192322414</v>
      </c>
      <c r="Q25" s="46">
        <v>2241.215257066543</v>
      </c>
      <c r="R25" s="46">
        <v>2856.4516645675271</v>
      </c>
      <c r="S25" s="46">
        <v>4683.3616649058667</v>
      </c>
      <c r="T25" s="46">
        <v>4472.7982289435258</v>
      </c>
      <c r="U25" s="46">
        <v>4933.1512271366209</v>
      </c>
      <c r="V25" s="46">
        <v>5168.8803956315369</v>
      </c>
      <c r="W25" s="46">
        <v>4337.2237861583271</v>
      </c>
      <c r="X25" s="46">
        <v>3064.4679724108591</v>
      </c>
    </row>
    <row r="26" spans="1:24" ht="15" customHeight="1" x14ac:dyDescent="0.2">
      <c r="A26" s="113"/>
      <c r="B26" s="113"/>
      <c r="C26" s="50" t="s">
        <v>25</v>
      </c>
      <c r="D26" s="50"/>
      <c r="E26" s="50"/>
      <c r="F26" s="46">
        <f>'Great Britain and overseas'!F26-Overseas!F26</f>
        <v>32.725000000000001</v>
      </c>
      <c r="G26" s="46">
        <f>'Great Britain and overseas'!G26-Overseas!G26</f>
        <v>35.762999999999998</v>
      </c>
      <c r="H26" s="46">
        <f>'Great Britain and overseas'!H26-Overseas!H26</f>
        <v>38.264000000000003</v>
      </c>
      <c r="I26" s="46">
        <f>'Great Britain and overseas'!I26-Overseas!I26</f>
        <v>38.268000000000001</v>
      </c>
      <c r="J26" s="46">
        <v>44.713000000000001</v>
      </c>
      <c r="K26" s="46">
        <v>55.716050032285139</v>
      </c>
      <c r="L26" s="46">
        <v>68.73589613</v>
      </c>
      <c r="M26" s="46">
        <v>127.41814222394018</v>
      </c>
      <c r="N26" s="46">
        <v>149.36814039025546</v>
      </c>
      <c r="O26" s="46">
        <v>163.46786596415791</v>
      </c>
      <c r="P26" s="46">
        <v>175.0486397365888</v>
      </c>
      <c r="Q26" s="46">
        <v>246.44821676246605</v>
      </c>
      <c r="R26" s="46">
        <v>320.3740182688075</v>
      </c>
      <c r="S26" s="46">
        <v>343.85469660918096</v>
      </c>
      <c r="T26" s="46">
        <v>342.58961085960186</v>
      </c>
      <c r="U26" s="46">
        <v>364.78592232397125</v>
      </c>
      <c r="V26" s="46">
        <v>394.62503708961304</v>
      </c>
      <c r="W26" s="46">
        <v>398.60107762647056</v>
      </c>
      <c r="X26" s="46">
        <v>415.68854411254279</v>
      </c>
    </row>
    <row r="27" spans="1:24" ht="15" customHeight="1" x14ac:dyDescent="0.2">
      <c r="A27" s="113"/>
      <c r="B27" s="113"/>
      <c r="C27" s="50" t="s">
        <v>107</v>
      </c>
      <c r="D27" s="50"/>
      <c r="E27" s="50"/>
      <c r="F27" s="46"/>
      <c r="G27" s="46"/>
      <c r="H27" s="46"/>
      <c r="I27" s="46"/>
      <c r="J27" s="46"/>
      <c r="K27" s="46"/>
      <c r="L27" s="46"/>
      <c r="M27" s="46"/>
      <c r="N27" s="46">
        <v>425.35699497931444</v>
      </c>
      <c r="O27" s="46">
        <v>449.6072684537466</v>
      </c>
      <c r="P27" s="46">
        <v>476.27213789694639</v>
      </c>
      <c r="Q27" s="46">
        <v>497.647112293053</v>
      </c>
      <c r="R27" s="46">
        <v>515.13750610718887</v>
      </c>
      <c r="S27" s="46">
        <v>536.24584358410516</v>
      </c>
      <c r="T27" s="46">
        <v>565.04847507227998</v>
      </c>
      <c r="U27" s="46">
        <v>573.57955790020583</v>
      </c>
      <c r="V27" s="46">
        <v>581.96717842993803</v>
      </c>
      <c r="W27" s="46">
        <v>591.74134486956291</v>
      </c>
      <c r="X27" s="46">
        <v>597.02929659073902</v>
      </c>
    </row>
    <row r="28" spans="1:24" ht="15" customHeight="1" x14ac:dyDescent="0.2">
      <c r="A28" s="113"/>
      <c r="B28" s="113"/>
      <c r="C28" s="50" t="s">
        <v>27</v>
      </c>
      <c r="D28" s="50"/>
      <c r="E28" s="50"/>
      <c r="F28" s="46"/>
      <c r="G28" s="46"/>
      <c r="H28" s="46"/>
      <c r="I28" s="46"/>
      <c r="J28" s="46"/>
      <c r="K28" s="46"/>
      <c r="L28" s="46"/>
      <c r="M28" s="46">
        <v>2336.1031234350612</v>
      </c>
      <c r="N28" s="46">
        <v>5969.6328475473374</v>
      </c>
      <c r="O28" s="46">
        <v>6425.5302571125794</v>
      </c>
      <c r="P28" s="46">
        <v>6867.0612414356601</v>
      </c>
      <c r="Q28" s="46">
        <v>7365.2772366891168</v>
      </c>
      <c r="R28" s="46">
        <v>7702.2821299032084</v>
      </c>
      <c r="S28" s="46">
        <v>8128.0323864609545</v>
      </c>
      <c r="T28" s="46">
        <v>8241.2621466794917</v>
      </c>
      <c r="U28" s="46">
        <v>8051.4211755680699</v>
      </c>
      <c r="V28" s="46">
        <v>7510.3191356732696</v>
      </c>
      <c r="W28" s="46">
        <v>7041.004122602254</v>
      </c>
      <c r="X28" s="46">
        <v>6575.5090164904086</v>
      </c>
    </row>
    <row r="29" spans="1:24" ht="30" customHeight="1" x14ac:dyDescent="0.2">
      <c r="A29" s="113"/>
      <c r="B29" s="113"/>
      <c r="C29" s="50" t="s">
        <v>123</v>
      </c>
      <c r="D29" s="50"/>
      <c r="E29" s="50"/>
      <c r="F29" s="46"/>
      <c r="G29" s="46"/>
      <c r="H29" s="46"/>
      <c r="I29" s="46"/>
      <c r="J29" s="46"/>
      <c r="K29" s="46"/>
      <c r="L29" s="46"/>
      <c r="M29" s="46">
        <v>0</v>
      </c>
      <c r="N29" s="46">
        <v>0</v>
      </c>
      <c r="O29" s="46">
        <v>0</v>
      </c>
      <c r="P29" s="46">
        <v>0</v>
      </c>
      <c r="Q29" s="46">
        <v>0</v>
      </c>
      <c r="R29" s="46">
        <v>0</v>
      </c>
      <c r="S29" s="46">
        <v>0</v>
      </c>
      <c r="T29" s="46">
        <v>0</v>
      </c>
      <c r="U29" s="46">
        <v>0</v>
      </c>
      <c r="V29" s="46">
        <v>0</v>
      </c>
      <c r="W29" s="46">
        <v>160.25707433452007</v>
      </c>
      <c r="X29" s="46">
        <v>1558.8641649576673</v>
      </c>
    </row>
    <row r="30" spans="1:24" ht="15" customHeight="1" x14ac:dyDescent="0.2">
      <c r="A30" s="113"/>
      <c r="B30" s="112"/>
      <c r="C30" s="50" t="s">
        <v>28</v>
      </c>
      <c r="D30" s="50"/>
      <c r="E30" s="50"/>
      <c r="F30" s="46">
        <f>'Great Britain and overseas'!F30-Overseas!F30</f>
        <v>905.10621363318273</v>
      </c>
      <c r="G30" s="46">
        <f>'Great Britain and overseas'!G30-Overseas!G30</f>
        <v>998.22706791707037</v>
      </c>
      <c r="H30" s="46">
        <f>'Great Britain and overseas'!H30-Overseas!H30</f>
        <v>983.42924883940941</v>
      </c>
      <c r="I30" s="46">
        <f>'Great Britain and overseas'!I30-Overseas!I30</f>
        <v>1005.4076162528007</v>
      </c>
      <c r="J30" s="46">
        <v>1011.8514966829613</v>
      </c>
      <c r="K30" s="46">
        <v>1037.5165106653585</v>
      </c>
      <c r="L30" s="46">
        <v>955.96795269859933</v>
      </c>
      <c r="M30" s="46">
        <v>934.46092747390651</v>
      </c>
      <c r="N30" s="46">
        <v>916.75186473911549</v>
      </c>
      <c r="O30" s="46">
        <v>898.51235409269111</v>
      </c>
      <c r="P30" s="46">
        <v>901.62761321590108</v>
      </c>
      <c r="Q30" s="46">
        <v>896.43223167932933</v>
      </c>
      <c r="R30" s="46">
        <v>885.47947406358071</v>
      </c>
      <c r="S30" s="46">
        <v>904.60355640210537</v>
      </c>
      <c r="T30" s="46">
        <v>886.4319936914959</v>
      </c>
      <c r="U30" s="46">
        <v>878.81722756877912</v>
      </c>
      <c r="V30" s="46">
        <v>884.97300232642795</v>
      </c>
      <c r="W30" s="46">
        <v>858.34812889717819</v>
      </c>
      <c r="X30" s="46">
        <v>734.67809865646836</v>
      </c>
    </row>
    <row r="31" spans="1:24" ht="15" customHeight="1" x14ac:dyDescent="0.2">
      <c r="A31" s="113"/>
      <c r="B31" s="113"/>
      <c r="C31" s="115" t="s">
        <v>12</v>
      </c>
      <c r="D31" s="115"/>
      <c r="E31" s="115"/>
      <c r="F31" s="46"/>
      <c r="G31" s="46"/>
      <c r="H31" s="46"/>
      <c r="I31" s="46"/>
      <c r="J31" s="46">
        <v>849.3025756935441</v>
      </c>
      <c r="K31" s="46">
        <v>872.44724877163992</v>
      </c>
      <c r="L31" s="46">
        <v>793.59459879906103</v>
      </c>
      <c r="M31" s="46">
        <v>764.80455017826523</v>
      </c>
      <c r="N31" s="46">
        <v>792.66848664875204</v>
      </c>
      <c r="O31" s="46">
        <v>770.43356306874068</v>
      </c>
      <c r="P31" s="46">
        <v>766.66907677383392</v>
      </c>
      <c r="Q31" s="46">
        <v>696.01026645728052</v>
      </c>
      <c r="R31" s="46">
        <v>710.24064716105295</v>
      </c>
      <c r="S31" s="46">
        <v>721.63479091731438</v>
      </c>
      <c r="T31" s="46">
        <v>716.69594337533601</v>
      </c>
      <c r="U31" s="46">
        <v>709.77165997077987</v>
      </c>
      <c r="V31" s="46">
        <v>725.78546922329622</v>
      </c>
      <c r="W31" s="46">
        <v>695.72206699416461</v>
      </c>
      <c r="X31" s="46">
        <v>599.08196956212419</v>
      </c>
    </row>
    <row r="32" spans="1:24" ht="15" customHeight="1" x14ac:dyDescent="0.2">
      <c r="A32" s="113"/>
      <c r="B32" s="113"/>
      <c r="C32" s="115" t="s">
        <v>13</v>
      </c>
      <c r="D32" s="115"/>
      <c r="E32" s="115"/>
      <c r="F32" s="46"/>
      <c r="G32" s="46"/>
      <c r="H32" s="46"/>
      <c r="I32" s="46"/>
      <c r="J32" s="46">
        <v>162.54892098941741</v>
      </c>
      <c r="K32" s="46">
        <v>165.06926189371853</v>
      </c>
      <c r="L32" s="46">
        <v>162.37335389953824</v>
      </c>
      <c r="M32" s="46">
        <v>169.65637729564128</v>
      </c>
      <c r="N32" s="46">
        <v>124.0833780903635</v>
      </c>
      <c r="O32" s="46">
        <v>128.07879102395029</v>
      </c>
      <c r="P32" s="46">
        <v>134.95853644206716</v>
      </c>
      <c r="Q32" s="46">
        <v>200.42196522204875</v>
      </c>
      <c r="R32" s="46">
        <v>175.2388269025279</v>
      </c>
      <c r="S32" s="46">
        <v>182.96876548479094</v>
      </c>
      <c r="T32" s="46">
        <v>169.73605031615975</v>
      </c>
      <c r="U32" s="46">
        <v>169.04556759799931</v>
      </c>
      <c r="V32" s="46">
        <v>159.18753310313159</v>
      </c>
      <c r="W32" s="46">
        <v>162.62606190301327</v>
      </c>
      <c r="X32" s="46">
        <v>135.59612909434418</v>
      </c>
    </row>
    <row r="33" spans="1:24" ht="15" customHeight="1" x14ac:dyDescent="0.2">
      <c r="A33" s="112"/>
      <c r="B33" s="112"/>
      <c r="C33" s="117" t="s">
        <v>29</v>
      </c>
      <c r="D33" s="117"/>
      <c r="E33" s="117"/>
      <c r="F33" s="46">
        <f>'Great Britain and overseas'!F33-Overseas!F33</f>
        <v>30978.606305194102</v>
      </c>
      <c r="G33" s="46">
        <f>'Great Britain and overseas'!G33-Overseas!G33</f>
        <v>32465.764926281117</v>
      </c>
      <c r="H33" s="46">
        <f>'Great Britain and overseas'!H33-Overseas!H33</f>
        <v>34392.677598671806</v>
      </c>
      <c r="I33" s="46">
        <f>'Great Britain and overseas'!I33-Overseas!I33</f>
        <v>36492.531179201949</v>
      </c>
      <c r="J33" s="46">
        <v>37348.119270192212</v>
      </c>
      <c r="K33" s="46">
        <v>40407.874381371039</v>
      </c>
      <c r="L33" s="46">
        <v>42744.572821105321</v>
      </c>
      <c r="M33" s="46">
        <v>44752.758220528071</v>
      </c>
      <c r="N33" s="46">
        <v>46910.856754307577</v>
      </c>
      <c r="O33" s="46">
        <v>49386.841453163375</v>
      </c>
      <c r="P33" s="46">
        <v>51489.520390207283</v>
      </c>
      <c r="Q33" s="46">
        <v>55260.526005525193</v>
      </c>
      <c r="R33" s="46">
        <v>59073.226204993392</v>
      </c>
      <c r="S33" s="46">
        <v>64142.203567995239</v>
      </c>
      <c r="T33" s="46">
        <v>66819.330110807176</v>
      </c>
      <c r="U33" s="46">
        <v>70976.10741261371</v>
      </c>
      <c r="V33" s="46">
        <v>76401.409639404097</v>
      </c>
      <c r="W33" s="46">
        <v>79629.329677085683</v>
      </c>
      <c r="X33" s="46">
        <v>82837.833979865391</v>
      </c>
    </row>
    <row r="34" spans="1:24" ht="15" hidden="1" customHeight="1" x14ac:dyDescent="0.2">
      <c r="A34" s="112"/>
      <c r="B34" s="112"/>
      <c r="C34" s="118" t="s">
        <v>106</v>
      </c>
      <c r="D34" s="117"/>
      <c r="E34" s="117"/>
      <c r="F34" s="46"/>
      <c r="G34" s="46"/>
      <c r="H34" s="46"/>
      <c r="I34" s="46"/>
      <c r="J34" s="46"/>
      <c r="K34" s="46"/>
      <c r="L34" s="46"/>
      <c r="M34" s="46"/>
      <c r="N34" s="46"/>
      <c r="O34" s="46"/>
      <c r="P34" s="46"/>
      <c r="Q34" s="46"/>
      <c r="R34" s="46"/>
      <c r="S34" s="46"/>
      <c r="T34" s="46"/>
      <c r="U34" s="46"/>
      <c r="V34" s="46"/>
      <c r="W34" s="46"/>
      <c r="X34" s="46"/>
    </row>
    <row r="35" spans="1:24" ht="15" hidden="1" customHeight="1" x14ac:dyDescent="0.2">
      <c r="A35" s="112"/>
      <c r="B35" s="112"/>
      <c r="C35" s="118" t="s">
        <v>105</v>
      </c>
      <c r="D35" s="117"/>
      <c r="E35" s="117"/>
      <c r="F35" s="46"/>
      <c r="G35" s="46"/>
      <c r="H35" s="46"/>
      <c r="I35" s="46"/>
      <c r="J35" s="46"/>
      <c r="K35" s="46"/>
      <c r="L35" s="46"/>
      <c r="M35" s="46"/>
      <c r="N35" s="46"/>
      <c r="O35" s="46"/>
      <c r="P35" s="46"/>
      <c r="Q35" s="46"/>
      <c r="R35" s="46"/>
      <c r="S35" s="46"/>
      <c r="T35" s="46"/>
      <c r="U35" s="46"/>
      <c r="V35" s="46"/>
      <c r="W35" s="46"/>
      <c r="X35" s="46"/>
    </row>
    <row r="36" spans="1:24" ht="15" hidden="1" customHeight="1" x14ac:dyDescent="0.2">
      <c r="A36" s="112"/>
      <c r="B36" s="112"/>
      <c r="C36" s="118" t="s">
        <v>104</v>
      </c>
      <c r="D36" s="117"/>
      <c r="E36" s="117"/>
      <c r="F36" s="46"/>
      <c r="G36" s="46"/>
      <c r="H36" s="46"/>
      <c r="I36" s="46"/>
      <c r="J36" s="46"/>
      <c r="K36" s="46"/>
      <c r="L36" s="46"/>
      <c r="M36" s="46"/>
      <c r="N36" s="46"/>
      <c r="O36" s="46"/>
      <c r="P36" s="46"/>
      <c r="Q36" s="46"/>
      <c r="R36" s="46"/>
      <c r="S36" s="46"/>
      <c r="T36" s="46"/>
      <c r="U36" s="46"/>
      <c r="V36" s="46"/>
      <c r="W36" s="46"/>
      <c r="X36" s="46"/>
    </row>
    <row r="37" spans="1:24" ht="15" hidden="1" customHeight="1" x14ac:dyDescent="0.2">
      <c r="A37" s="112"/>
      <c r="B37" s="112"/>
      <c r="C37" s="118" t="s">
        <v>103</v>
      </c>
      <c r="D37" s="117"/>
      <c r="E37" s="117"/>
      <c r="F37" s="46"/>
      <c r="G37" s="46"/>
      <c r="H37" s="46"/>
      <c r="I37" s="46"/>
      <c r="J37" s="46"/>
      <c r="K37" s="46"/>
      <c r="L37" s="46"/>
      <c r="M37" s="46"/>
      <c r="N37" s="46"/>
      <c r="O37" s="46"/>
      <c r="P37" s="46"/>
      <c r="Q37" s="46"/>
      <c r="R37" s="46"/>
      <c r="S37" s="46"/>
      <c r="T37" s="46"/>
      <c r="U37" s="46"/>
      <c r="V37" s="46"/>
      <c r="W37" s="46"/>
      <c r="X37" s="46"/>
    </row>
    <row r="38" spans="1:24" ht="15" hidden="1" customHeight="1" x14ac:dyDescent="0.2">
      <c r="A38" s="112"/>
      <c r="B38" s="112"/>
      <c r="C38" s="118" t="s">
        <v>102</v>
      </c>
      <c r="D38" s="117"/>
      <c r="E38" s="117"/>
      <c r="F38" s="46"/>
      <c r="G38" s="46"/>
      <c r="H38" s="46"/>
      <c r="I38" s="46"/>
      <c r="J38" s="46"/>
      <c r="K38" s="46"/>
      <c r="L38" s="46"/>
      <c r="M38" s="46"/>
      <c r="N38" s="46"/>
      <c r="O38" s="46"/>
      <c r="P38" s="46"/>
      <c r="Q38" s="46"/>
      <c r="R38" s="46"/>
      <c r="S38" s="46"/>
      <c r="T38" s="46"/>
      <c r="U38" s="46"/>
      <c r="V38" s="46"/>
      <c r="W38" s="46"/>
      <c r="X38" s="46"/>
    </row>
    <row r="39" spans="1:24" ht="30" customHeight="1" x14ac:dyDescent="0.2">
      <c r="A39" s="112"/>
      <c r="B39" s="112"/>
      <c r="C39" s="117" t="s">
        <v>30</v>
      </c>
      <c r="D39" s="117"/>
      <c r="E39" s="117"/>
      <c r="F39" s="46"/>
      <c r="G39" s="46"/>
      <c r="H39" s="46"/>
      <c r="I39" s="46"/>
      <c r="J39" s="46"/>
      <c r="K39" s="46"/>
      <c r="L39" s="46"/>
      <c r="M39" s="46"/>
      <c r="N39" s="46">
        <v>1291.17</v>
      </c>
      <c r="O39" s="46">
        <v>1182.1554099521468</v>
      </c>
      <c r="P39" s="46">
        <v>1311.5416597044075</v>
      </c>
      <c r="Q39" s="46">
        <v>1620.7053908555085</v>
      </c>
      <c r="R39" s="46">
        <v>1942.3119924759794</v>
      </c>
      <c r="S39" s="46">
        <v>2021.0964728572342</v>
      </c>
      <c r="T39" s="46">
        <v>2130.66536620735</v>
      </c>
      <c r="U39" s="46">
        <v>2191.1197568365287</v>
      </c>
      <c r="V39" s="46">
        <v>2233.7947255020017</v>
      </c>
      <c r="W39" s="46">
        <v>2213.8595147364176</v>
      </c>
      <c r="X39" s="46">
        <v>2234.9692176465273</v>
      </c>
    </row>
    <row r="40" spans="1:24" ht="15" customHeight="1" x14ac:dyDescent="0.2">
      <c r="A40" s="112"/>
      <c r="B40" s="112"/>
      <c r="C40" s="117" t="s">
        <v>126</v>
      </c>
      <c r="D40" s="117"/>
      <c r="E40" s="117"/>
      <c r="F40" s="46"/>
      <c r="G40" s="46"/>
      <c r="H40" s="46"/>
      <c r="I40" s="46"/>
      <c r="J40" s="46"/>
      <c r="K40" s="46"/>
      <c r="L40" s="46"/>
      <c r="M40" s="46"/>
      <c r="N40" s="46"/>
      <c r="O40" s="46"/>
      <c r="P40" s="46"/>
      <c r="Q40" s="46"/>
      <c r="R40" s="46"/>
      <c r="S40" s="46"/>
      <c r="T40" s="46"/>
      <c r="U40" s="46"/>
      <c r="V40" s="46"/>
      <c r="W40" s="46">
        <v>5.8574696600000022</v>
      </c>
      <c r="X40" s="46">
        <v>56.150329630000002</v>
      </c>
    </row>
    <row r="41" spans="1:24" ht="15" customHeight="1" x14ac:dyDescent="0.2">
      <c r="A41" s="116"/>
      <c r="B41" s="116"/>
      <c r="C41" s="117" t="s">
        <v>31</v>
      </c>
      <c r="D41" s="117"/>
      <c r="E41" s="117"/>
      <c r="F41" s="46"/>
      <c r="G41" s="46"/>
      <c r="H41" s="46"/>
      <c r="I41" s="46"/>
      <c r="J41" s="46">
        <v>1749.2679999999998</v>
      </c>
      <c r="K41" s="46">
        <v>1680.5630000000001</v>
      </c>
      <c r="L41" s="46">
        <v>1704.4359999999999</v>
      </c>
      <c r="M41" s="46">
        <v>1912.596</v>
      </c>
      <c r="N41" s="46">
        <v>2469.3844290477896</v>
      </c>
      <c r="O41" s="46">
        <v>3107.3637531214654</v>
      </c>
      <c r="P41" s="46">
        <v>2007.223</v>
      </c>
      <c r="Q41" s="46">
        <v>2061.2503380227035</v>
      </c>
      <c r="R41" s="46">
        <v>2687.1877948242013</v>
      </c>
      <c r="S41" s="46">
        <v>2719.6132516599996</v>
      </c>
      <c r="T41" s="46">
        <v>2743.8889029400007</v>
      </c>
      <c r="U41" s="46">
        <v>2136.4790251899999</v>
      </c>
      <c r="V41" s="46">
        <v>2122.6769999999997</v>
      </c>
      <c r="W41" s="46">
        <v>2118.3450000000025</v>
      </c>
      <c r="X41" s="46">
        <v>2092.3870000000006</v>
      </c>
    </row>
    <row r="42" spans="1:24" ht="30" customHeight="1" x14ac:dyDescent="0.25">
      <c r="A42" s="116"/>
      <c r="B42" s="116"/>
      <c r="C42" s="42" t="s">
        <v>101</v>
      </c>
      <c r="D42" s="42"/>
      <c r="E42" s="42"/>
      <c r="F42" s="119">
        <f>'Great Britain and overseas'!F42-Overseas!F42</f>
        <v>77691.914774652818</v>
      </c>
      <c r="G42" s="119">
        <f>'Great Britain and overseas'!G42-Overseas!G42</f>
        <v>78744.641172235002</v>
      </c>
      <c r="H42" s="119">
        <f>'Great Britain and overseas'!H42-Overseas!H42</f>
        <v>80442.840288300955</v>
      </c>
      <c r="I42" s="119">
        <f>'Great Britain and overseas'!I42-Overseas!I42</f>
        <v>82913.007475688544</v>
      </c>
      <c r="J42" s="119">
        <f>'Great Britain and overseas'!J42-Overseas!J42</f>
        <v>87463.439977715534</v>
      </c>
      <c r="K42" s="119">
        <f>'Great Britain and overseas'!K42-Overseas!K42</f>
        <v>93391.993933171878</v>
      </c>
      <c r="L42" s="119">
        <f>'Great Britain and overseas'!L42-Overseas!L42</f>
        <v>97674.657551690616</v>
      </c>
      <c r="M42" s="119">
        <f>'Great Britain and overseas'!M42-Overseas!M42</f>
        <v>101574.69911997487</v>
      </c>
      <c r="N42" s="119">
        <f>'Great Britain and overseas'!N42-Overseas!N42</f>
        <v>108206.8538989746</v>
      </c>
      <c r="O42" s="119">
        <f>'Great Britain and overseas'!O42-Overseas!O42</f>
        <v>112666.98245604646</v>
      </c>
      <c r="P42" s="119">
        <f>'Great Britain and overseas'!P42-Overseas!P42</f>
        <v>115813.94567889711</v>
      </c>
      <c r="Q42" s="119">
        <f>'Great Britain and overseas'!Q42-Overseas!Q42</f>
        <v>122638.80544800243</v>
      </c>
      <c r="R42" s="119">
        <f>'Great Britain and overseas'!R42-Overseas!R42</f>
        <v>130650.67360409953</v>
      </c>
      <c r="S42" s="119">
        <f>'Great Britain and overseas'!S42-Overseas!S42</f>
        <v>143656.79194387596</v>
      </c>
      <c r="T42" s="119">
        <f>'Great Britain and overseas'!T42-Overseas!T42</f>
        <v>148706.06682380853</v>
      </c>
      <c r="U42" s="119">
        <f>'Great Britain and overseas'!U42-Overseas!U42</f>
        <v>154476.52768950249</v>
      </c>
      <c r="V42" s="119">
        <f>'Great Britain and overseas'!V42-Overseas!V42</f>
        <v>161872.0830425194</v>
      </c>
      <c r="W42" s="119">
        <f>'Great Britain and overseas'!W42-Overseas!W42</f>
        <v>159500.50762655743</v>
      </c>
      <c r="X42" s="119">
        <f>'Great Britain and overseas'!X42-Overseas!X42</f>
        <v>163557.30370272187</v>
      </c>
    </row>
    <row r="43" spans="1:24" ht="30" customHeight="1" thickBot="1" x14ac:dyDescent="0.25">
      <c r="A43" s="120"/>
      <c r="B43" s="120"/>
      <c r="C43" s="121" t="s">
        <v>100</v>
      </c>
      <c r="D43" s="121"/>
      <c r="E43" s="121"/>
      <c r="F43" s="122">
        <v>0.95561218286758176</v>
      </c>
      <c r="G43" s="122">
        <v>0.95422937801810592</v>
      </c>
      <c r="H43" s="122">
        <v>0.95406853375282796</v>
      </c>
      <c r="I43" s="122">
        <v>0.95044993811249245</v>
      </c>
      <c r="J43" s="122">
        <v>0.96069613855583968</v>
      </c>
      <c r="K43" s="122">
        <v>0.97159677113240894</v>
      </c>
      <c r="L43" s="122">
        <v>0.98220481010648597</v>
      </c>
      <c r="M43" s="122">
        <v>0.97935820551238328</v>
      </c>
      <c r="N43" s="122">
        <v>0.99378746609980761</v>
      </c>
      <c r="O43" s="122">
        <v>0.99336860909596669</v>
      </c>
      <c r="P43" s="122">
        <v>0.9928214544825601</v>
      </c>
      <c r="Q43" s="122">
        <v>0.99316975150247533</v>
      </c>
      <c r="R43" s="122">
        <v>0.98411840246718252</v>
      </c>
      <c r="S43" s="122">
        <v>0.99232783783635392</v>
      </c>
      <c r="T43" s="122">
        <v>0.99232674108982577</v>
      </c>
      <c r="U43" s="122">
        <v>0.99450740175570096</v>
      </c>
      <c r="V43" s="123">
        <v>0.99501625584630993</v>
      </c>
      <c r="W43" s="123">
        <v>0.99630543749232425</v>
      </c>
      <c r="X43" s="123">
        <v>0.99717993055949095</v>
      </c>
    </row>
    <row r="44" spans="1:24" ht="39.75" customHeight="1" thickTop="1" x14ac:dyDescent="0.2">
      <c r="A44" s="124" t="s">
        <v>170</v>
      </c>
      <c r="B44" s="124"/>
      <c r="C44" s="124"/>
      <c r="D44" s="124"/>
      <c r="E44" s="124"/>
      <c r="F44" s="125" t="s">
        <v>66</v>
      </c>
      <c r="G44" s="125" t="s">
        <v>67</v>
      </c>
      <c r="H44" s="125" t="s">
        <v>68</v>
      </c>
      <c r="I44" s="125" t="s">
        <v>69</v>
      </c>
      <c r="J44" s="125" t="s">
        <v>70</v>
      </c>
      <c r="K44" s="125" t="s">
        <v>53</v>
      </c>
      <c r="L44" s="125" t="s">
        <v>54</v>
      </c>
      <c r="M44" s="125" t="s">
        <v>55</v>
      </c>
      <c r="N44" s="125" t="s">
        <v>57</v>
      </c>
      <c r="O44" s="125" t="s">
        <v>58</v>
      </c>
      <c r="P44" s="125" t="s">
        <v>59</v>
      </c>
      <c r="Q44" s="125" t="s">
        <v>60</v>
      </c>
      <c r="R44" s="125" t="s">
        <v>61</v>
      </c>
      <c r="S44" s="125" t="s">
        <v>62</v>
      </c>
      <c r="T44" s="125" t="s">
        <v>63</v>
      </c>
      <c r="U44" s="125" t="s">
        <v>64</v>
      </c>
      <c r="V44" s="125" t="s">
        <v>65</v>
      </c>
      <c r="W44" s="125" t="s">
        <v>0</v>
      </c>
      <c r="X44" s="125" t="s">
        <v>56</v>
      </c>
    </row>
    <row r="45" spans="1:24" ht="15" x14ac:dyDescent="0.2">
      <c r="A45" s="112"/>
      <c r="B45" s="112"/>
      <c r="C45" s="51" t="s">
        <v>6</v>
      </c>
      <c r="D45" s="51"/>
      <c r="E45" s="51"/>
      <c r="F45" s="46">
        <v>3560.4854667864875</v>
      </c>
      <c r="G45" s="46">
        <v>3685.8779509893325</v>
      </c>
      <c r="H45" s="46">
        <v>3856.6835033625907</v>
      </c>
      <c r="I45" s="46">
        <v>4020.294489254894</v>
      </c>
      <c r="J45" s="46">
        <v>4114.2923053595114</v>
      </c>
      <c r="K45" s="46">
        <v>4285.0800572241978</v>
      </c>
      <c r="L45" s="46">
        <v>4342.5620678326113</v>
      </c>
      <c r="M45" s="46">
        <v>4525.9476489722601</v>
      </c>
      <c r="N45" s="46">
        <v>4662.3358672555878</v>
      </c>
      <c r="O45" s="46">
        <v>4845.0175479363079</v>
      </c>
      <c r="P45" s="46">
        <v>4988.1727949974047</v>
      </c>
      <c r="Q45" s="46">
        <v>5190.82089614897</v>
      </c>
      <c r="R45" s="46">
        <v>5394.1652641286692</v>
      </c>
      <c r="S45" s="46">
        <v>5670.0186090622747</v>
      </c>
      <c r="T45" s="46">
        <v>5648.2611470159582</v>
      </c>
      <c r="U45" s="46">
        <v>5666.9165911344653</v>
      </c>
      <c r="V45" s="46">
        <v>5718.1072494829714</v>
      </c>
      <c r="W45" s="46">
        <v>5483.0890956922358</v>
      </c>
      <c r="X45" s="46">
        <v>5468.8162739807476</v>
      </c>
    </row>
    <row r="46" spans="1:24" ht="15" x14ac:dyDescent="0.2">
      <c r="A46" s="112"/>
      <c r="B46" s="112"/>
      <c r="C46" s="51" t="s">
        <v>115</v>
      </c>
      <c r="D46" s="51"/>
      <c r="E46" s="51"/>
      <c r="F46" s="46">
        <v>1423.3639831885157</v>
      </c>
      <c r="G46" s="46">
        <v>1404.9198865432816</v>
      </c>
      <c r="H46" s="46">
        <v>1365.66182357911</v>
      </c>
      <c r="I46" s="46">
        <v>1388.7783227197317</v>
      </c>
      <c r="J46" s="46">
        <v>1337.9154173431402</v>
      </c>
      <c r="K46" s="46">
        <v>1470.8655840445651</v>
      </c>
      <c r="L46" s="46">
        <v>1415.1487958769337</v>
      </c>
      <c r="M46" s="46">
        <v>1282.4494238780221</v>
      </c>
      <c r="N46" s="46">
        <v>1138.2842333754895</v>
      </c>
      <c r="O46" s="46">
        <v>1048.9949166495603</v>
      </c>
      <c r="P46" s="46">
        <v>929.11327815972902</v>
      </c>
      <c r="Q46" s="46">
        <v>832.78585670548534</v>
      </c>
      <c r="R46" s="46">
        <v>742.95677278143626</v>
      </c>
      <c r="S46" s="46">
        <v>697.42553289122839</v>
      </c>
      <c r="T46" s="46">
        <v>640.73142175680755</v>
      </c>
      <c r="U46" s="46">
        <v>609.40967822833034</v>
      </c>
      <c r="V46" s="46">
        <v>598.48572867593123</v>
      </c>
      <c r="W46" s="46">
        <v>575.86938342318331</v>
      </c>
      <c r="X46" s="46">
        <v>556.53919517966233</v>
      </c>
    </row>
    <row r="47" spans="1:24" ht="15" x14ac:dyDescent="0.2">
      <c r="A47" s="113"/>
      <c r="B47" s="113"/>
      <c r="C47" s="50" t="s">
        <v>8</v>
      </c>
      <c r="D47" s="50"/>
      <c r="E47" s="50"/>
      <c r="F47" s="46" t="s">
        <v>162</v>
      </c>
      <c r="G47" s="46" t="s">
        <v>162</v>
      </c>
      <c r="H47" s="46" t="s">
        <v>162</v>
      </c>
      <c r="I47" s="46" t="s">
        <v>162</v>
      </c>
      <c r="J47" s="46" t="s">
        <v>162</v>
      </c>
      <c r="K47" s="46">
        <v>1277.8843524804988</v>
      </c>
      <c r="L47" s="46">
        <v>1327.0578739030864</v>
      </c>
      <c r="M47" s="46">
        <v>1379.6347648055739</v>
      </c>
      <c r="N47" s="46">
        <v>1391.2692963624133</v>
      </c>
      <c r="O47" s="46">
        <v>1419.0091782059237</v>
      </c>
      <c r="P47" s="46">
        <v>1420.1398767022768</v>
      </c>
      <c r="Q47" s="46">
        <v>1494.714375879445</v>
      </c>
      <c r="R47" s="46">
        <v>1553.072203937561</v>
      </c>
      <c r="S47" s="46">
        <v>1660.3699013267887</v>
      </c>
      <c r="T47" s="46">
        <v>1699.0227727943959</v>
      </c>
      <c r="U47" s="46">
        <v>1839.876188222408</v>
      </c>
      <c r="V47" s="46">
        <v>2013.4423715431319</v>
      </c>
      <c r="W47" s="46">
        <v>2137.5078050792786</v>
      </c>
      <c r="X47" s="46">
        <v>2341.2543812054641</v>
      </c>
    </row>
    <row r="48" spans="1:24" ht="15" x14ac:dyDescent="0.2">
      <c r="A48" s="113"/>
      <c r="B48" s="113"/>
      <c r="C48" s="50" t="s">
        <v>122</v>
      </c>
      <c r="D48" s="50"/>
      <c r="E48" s="50"/>
      <c r="F48" s="46" t="s">
        <v>162</v>
      </c>
      <c r="G48" s="46" t="s">
        <v>162</v>
      </c>
      <c r="H48" s="46" t="s">
        <v>162</v>
      </c>
      <c r="I48" s="46" t="s">
        <v>162</v>
      </c>
      <c r="J48" s="46" t="s">
        <v>162</v>
      </c>
      <c r="K48" s="46" t="s">
        <v>162</v>
      </c>
      <c r="L48" s="46" t="s">
        <v>162</v>
      </c>
      <c r="M48" s="46" t="s">
        <v>162</v>
      </c>
      <c r="N48" s="46" t="s">
        <v>162</v>
      </c>
      <c r="O48" s="46" t="s">
        <v>162</v>
      </c>
      <c r="P48" s="46" t="s">
        <v>162</v>
      </c>
      <c r="Q48" s="46" t="s">
        <v>162</v>
      </c>
      <c r="R48" s="46" t="s">
        <v>162</v>
      </c>
      <c r="S48" s="46">
        <v>331.36101241873922</v>
      </c>
      <c r="T48" s="46">
        <v>470.7034698153638</v>
      </c>
      <c r="U48" s="46">
        <v>136.71784140737546</v>
      </c>
      <c r="V48" s="46">
        <v>148.14078895626798</v>
      </c>
      <c r="W48" s="46">
        <v>8.6093626427108418</v>
      </c>
      <c r="X48" s="46">
        <v>11.146360000000001</v>
      </c>
    </row>
    <row r="49" spans="1:24" ht="15" x14ac:dyDescent="0.2">
      <c r="A49" s="112"/>
      <c r="B49" s="112"/>
      <c r="C49" s="51" t="s">
        <v>9</v>
      </c>
      <c r="D49" s="51"/>
      <c r="E49" s="51"/>
      <c r="F49" s="46">
        <v>3438.0558197969917</v>
      </c>
      <c r="G49" s="46">
        <v>3500.8502168859545</v>
      </c>
      <c r="H49" s="46">
        <v>3529.1927806195145</v>
      </c>
      <c r="I49" s="46">
        <v>3585.8934906791133</v>
      </c>
      <c r="J49" s="46">
        <v>3591.9537460997462</v>
      </c>
      <c r="K49" s="46">
        <v>3688.7052434685779</v>
      </c>
      <c r="L49" s="46">
        <v>3791.032966155964</v>
      </c>
      <c r="M49" s="46">
        <v>4227.9201582093083</v>
      </c>
      <c r="N49" s="46">
        <v>4516.6847802095463</v>
      </c>
      <c r="O49" s="46">
        <v>4661.364073066341</v>
      </c>
      <c r="P49" s="46">
        <v>4739.0667826102472</v>
      </c>
      <c r="Q49" s="46">
        <v>4704.4007574204743</v>
      </c>
      <c r="R49" s="46">
        <v>4825.9852162265852</v>
      </c>
      <c r="S49" s="46">
        <v>5219.0109087459159</v>
      </c>
      <c r="T49" s="46">
        <v>5323.9652972374151</v>
      </c>
      <c r="U49" s="46">
        <v>5223.5698419015971</v>
      </c>
      <c r="V49" s="46">
        <v>5133.8737617194765</v>
      </c>
      <c r="W49" s="46" t="s">
        <v>162</v>
      </c>
      <c r="X49" s="46" t="s">
        <v>162</v>
      </c>
    </row>
    <row r="50" spans="1:24" ht="29.25" customHeight="1" x14ac:dyDescent="0.2">
      <c r="A50" s="112"/>
      <c r="B50" s="112"/>
      <c r="C50" s="51" t="s">
        <v>10</v>
      </c>
      <c r="D50" s="51"/>
      <c r="E50" s="51"/>
      <c r="F50" s="46">
        <v>6692.4928033707029</v>
      </c>
      <c r="G50" s="46">
        <v>7241.5086340411344</v>
      </c>
      <c r="H50" s="46">
        <v>7650.3110822979588</v>
      </c>
      <c r="I50" s="46">
        <v>8061.0763861469923</v>
      </c>
      <c r="J50" s="46">
        <v>8414.3077166960757</v>
      </c>
      <c r="K50" s="46">
        <v>9024.3052414177473</v>
      </c>
      <c r="L50" s="46">
        <v>9416.0628629737985</v>
      </c>
      <c r="M50" s="46">
        <v>9921.9266634403921</v>
      </c>
      <c r="N50" s="46">
        <v>10248.955695265031</v>
      </c>
      <c r="O50" s="46">
        <v>10635.557237236744</v>
      </c>
      <c r="P50" s="46">
        <v>11000.161667182474</v>
      </c>
      <c r="Q50" s="46">
        <v>11514.286267397654</v>
      </c>
      <c r="R50" s="46">
        <v>11984.715092886854</v>
      </c>
      <c r="S50" s="46">
        <v>12718.756528465918</v>
      </c>
      <c r="T50" s="46">
        <v>12827.535773238429</v>
      </c>
      <c r="U50" s="46">
        <v>13332.564265410676</v>
      </c>
      <c r="V50" s="46">
        <v>14022.983066947112</v>
      </c>
      <c r="W50" s="46">
        <v>14080.50164948505</v>
      </c>
      <c r="X50" s="46">
        <v>13922.253969002477</v>
      </c>
    </row>
    <row r="51" spans="1:24" ht="15" x14ac:dyDescent="0.2">
      <c r="A51" s="112"/>
      <c r="B51" s="112"/>
      <c r="C51" s="114" t="s">
        <v>11</v>
      </c>
      <c r="D51" s="114"/>
      <c r="E51" s="114"/>
      <c r="F51" s="46" t="s">
        <v>162</v>
      </c>
      <c r="G51" s="46" t="s">
        <v>162</v>
      </c>
      <c r="H51" s="46" t="s">
        <v>162</v>
      </c>
      <c r="I51" s="46" t="s">
        <v>162</v>
      </c>
      <c r="J51" s="46" t="s">
        <v>162</v>
      </c>
      <c r="K51" s="46" t="s">
        <v>162</v>
      </c>
      <c r="L51" s="46">
        <v>1017.6347444292015</v>
      </c>
      <c r="M51" s="46">
        <v>1038.4384735791768</v>
      </c>
      <c r="N51" s="46">
        <v>1068.4534562766721</v>
      </c>
      <c r="O51" s="46">
        <v>1140.1648884650729</v>
      </c>
      <c r="P51" s="46">
        <v>1168.9292360450991</v>
      </c>
      <c r="Q51" s="46">
        <v>1211.2586640660843</v>
      </c>
      <c r="R51" s="46">
        <v>1259.5969137897973</v>
      </c>
      <c r="S51" s="46">
        <v>1323.5346352594499</v>
      </c>
      <c r="T51" s="46">
        <v>1318.1853029603008</v>
      </c>
      <c r="U51" s="46">
        <v>1395.3423516738671</v>
      </c>
      <c r="V51" s="46">
        <v>1452.5763682606164</v>
      </c>
      <c r="W51" s="46">
        <v>1497.8634678341382</v>
      </c>
      <c r="X51" s="46">
        <v>1733.8739168939821</v>
      </c>
    </row>
    <row r="52" spans="1:24" ht="15" x14ac:dyDescent="0.2">
      <c r="A52" s="112"/>
      <c r="B52" s="112"/>
      <c r="C52" s="114" t="s">
        <v>12</v>
      </c>
      <c r="D52" s="114"/>
      <c r="E52" s="114"/>
      <c r="F52" s="46" t="s">
        <v>162</v>
      </c>
      <c r="G52" s="46" t="s">
        <v>162</v>
      </c>
      <c r="H52" s="46" t="s">
        <v>162</v>
      </c>
      <c r="I52" s="46" t="s">
        <v>162</v>
      </c>
      <c r="J52" s="46" t="s">
        <v>162</v>
      </c>
      <c r="K52" s="46" t="s">
        <v>162</v>
      </c>
      <c r="L52" s="46">
        <v>5482.1270418741469</v>
      </c>
      <c r="M52" s="46">
        <v>5743.6312550703169</v>
      </c>
      <c r="N52" s="46">
        <v>5871.9715436428369</v>
      </c>
      <c r="O52" s="46">
        <v>6010.3189135812472</v>
      </c>
      <c r="P52" s="46">
        <v>6155.988551789801</v>
      </c>
      <c r="Q52" s="46">
        <v>6382.7945584177014</v>
      </c>
      <c r="R52" s="46">
        <v>6604.7064084838858</v>
      </c>
      <c r="S52" s="46">
        <v>6968.7997890578181</v>
      </c>
      <c r="T52" s="46">
        <v>6974.4623676047713</v>
      </c>
      <c r="U52" s="46">
        <v>7322.5043836103632</v>
      </c>
      <c r="V52" s="46">
        <v>7748.9021089149574</v>
      </c>
      <c r="W52" s="46">
        <v>7704.2867707372197</v>
      </c>
      <c r="X52" s="46">
        <v>7136.2772132505652</v>
      </c>
    </row>
    <row r="53" spans="1:24" ht="15" x14ac:dyDescent="0.2">
      <c r="A53" s="112"/>
      <c r="B53" s="112"/>
      <c r="C53" s="114" t="s">
        <v>13</v>
      </c>
      <c r="D53" s="114"/>
      <c r="E53" s="114"/>
      <c r="F53" s="46" t="s">
        <v>162</v>
      </c>
      <c r="G53" s="46" t="s">
        <v>162</v>
      </c>
      <c r="H53" s="46" t="s">
        <v>162</v>
      </c>
      <c r="I53" s="46" t="s">
        <v>162</v>
      </c>
      <c r="J53" s="46" t="s">
        <v>162</v>
      </c>
      <c r="K53" s="46" t="s">
        <v>162</v>
      </c>
      <c r="L53" s="46">
        <v>2916.301076670446</v>
      </c>
      <c r="M53" s="46">
        <v>3139.8569347908992</v>
      </c>
      <c r="N53" s="46">
        <v>3308.5306953455229</v>
      </c>
      <c r="O53" s="46">
        <v>3485.0734351904243</v>
      </c>
      <c r="P53" s="46">
        <v>3675.2438793475767</v>
      </c>
      <c r="Q53" s="46">
        <v>3920.2330449138717</v>
      </c>
      <c r="R53" s="46">
        <v>4120.411770613171</v>
      </c>
      <c r="S53" s="46">
        <v>4426.4221041486489</v>
      </c>
      <c r="T53" s="46">
        <v>4534.8881026733561</v>
      </c>
      <c r="U53" s="46">
        <v>4614.7175301264451</v>
      </c>
      <c r="V53" s="46">
        <v>4821.5045897715399</v>
      </c>
      <c r="W53" s="46">
        <v>4878.3514109136895</v>
      </c>
      <c r="X53" s="46">
        <v>5052.1028388579307</v>
      </c>
    </row>
    <row r="54" spans="1:24" ht="15" x14ac:dyDescent="0.2">
      <c r="A54" s="112"/>
      <c r="B54" s="112"/>
      <c r="C54" s="51" t="s">
        <v>14</v>
      </c>
      <c r="D54" s="114"/>
      <c r="E54" s="114"/>
      <c r="F54" s="46" t="s">
        <v>162</v>
      </c>
      <c r="G54" s="46" t="s">
        <v>162</v>
      </c>
      <c r="H54" s="46" t="s">
        <v>162</v>
      </c>
      <c r="I54" s="46" t="s">
        <v>162</v>
      </c>
      <c r="J54" s="46" t="s">
        <v>162</v>
      </c>
      <c r="K54" s="46" t="s">
        <v>162</v>
      </c>
      <c r="L54" s="46">
        <v>17.515539144240698</v>
      </c>
      <c r="M54" s="46">
        <v>19.626722711323765</v>
      </c>
      <c r="N54" s="46">
        <v>21.103219694156277</v>
      </c>
      <c r="O54" s="46">
        <v>21.853255815346987</v>
      </c>
      <c r="P54" s="46">
        <v>23.446293871321075</v>
      </c>
      <c r="Q54" s="46">
        <v>23.958792400231349</v>
      </c>
      <c r="R54" s="46">
        <v>24.139341829496725</v>
      </c>
      <c r="S54" s="46">
        <v>24.217827072081487</v>
      </c>
      <c r="T54" s="46">
        <v>23.094272224517535</v>
      </c>
      <c r="U54" s="46">
        <v>23.725957972849343</v>
      </c>
      <c r="V54" s="46">
        <v>59.128565225489986</v>
      </c>
      <c r="W54" s="46">
        <v>180.63981900310262</v>
      </c>
      <c r="X54" s="46">
        <v>201.78144811999996</v>
      </c>
    </row>
    <row r="55" spans="1:24" ht="30.75" customHeight="1" x14ac:dyDescent="0.2">
      <c r="A55" s="112"/>
      <c r="B55" s="112"/>
      <c r="C55" s="51" t="s">
        <v>114</v>
      </c>
      <c r="D55" s="51"/>
      <c r="E55" s="51"/>
      <c r="F55" s="46" t="s">
        <v>162</v>
      </c>
      <c r="G55" s="46" t="s">
        <v>162</v>
      </c>
      <c r="H55" s="46" t="s">
        <v>162</v>
      </c>
      <c r="I55" s="46" t="s">
        <v>162</v>
      </c>
      <c r="J55" s="46" t="s">
        <v>162</v>
      </c>
      <c r="K55" s="46" t="s">
        <v>162</v>
      </c>
      <c r="L55" s="46" t="s">
        <v>162</v>
      </c>
      <c r="M55" s="46" t="s">
        <v>162</v>
      </c>
      <c r="N55" s="46" t="s">
        <v>162</v>
      </c>
      <c r="O55" s="46" t="s">
        <v>162</v>
      </c>
      <c r="P55" s="46" t="s">
        <v>162</v>
      </c>
      <c r="Q55" s="46" t="s">
        <v>162</v>
      </c>
      <c r="R55" s="46">
        <v>144.92814404116055</v>
      </c>
      <c r="S55" s="46">
        <v>1407.5054152839718</v>
      </c>
      <c r="T55" s="46">
        <v>2411.4675153664143</v>
      </c>
      <c r="U55" s="46">
        <v>3771.8592493128954</v>
      </c>
      <c r="V55" s="46">
        <v>7075.1341431637829</v>
      </c>
      <c r="W55" s="46">
        <v>10666.27622101224</v>
      </c>
      <c r="X55" s="46">
        <v>12931.415624927567</v>
      </c>
    </row>
    <row r="56" spans="1:24" ht="15" x14ac:dyDescent="0.2">
      <c r="A56" s="112"/>
      <c r="B56" s="112"/>
      <c r="C56" s="112" t="s">
        <v>16</v>
      </c>
      <c r="D56" s="112"/>
      <c r="E56" s="112"/>
      <c r="F56" s="46">
        <v>16932.423259992043</v>
      </c>
      <c r="G56" s="46">
        <v>16339.050884001334</v>
      </c>
      <c r="H56" s="46">
        <v>15923.076858258291</v>
      </c>
      <c r="I56" s="46">
        <v>15905.01182606182</v>
      </c>
      <c r="J56" s="46">
        <v>15651.86599105095</v>
      </c>
      <c r="K56" s="46">
        <v>15944.070232890659</v>
      </c>
      <c r="L56" s="46">
        <v>16933.582890317801</v>
      </c>
      <c r="M56" s="46">
        <v>16190.007717634757</v>
      </c>
      <c r="N56" s="46">
        <v>16710.737196654307</v>
      </c>
      <c r="O56" s="46">
        <v>17202.674639376335</v>
      </c>
      <c r="P56" s="46">
        <v>17845.691329959995</v>
      </c>
      <c r="Q56" s="46">
        <v>18379.547253846154</v>
      </c>
      <c r="R56" s="46">
        <v>19492.75059085985</v>
      </c>
      <c r="S56" s="46">
        <v>22207.56947979892</v>
      </c>
      <c r="T56" s="46">
        <v>23163.817958416734</v>
      </c>
      <c r="U56" s="46">
        <v>24236.314813226218</v>
      </c>
      <c r="V56" s="46">
        <v>24971.12890250843</v>
      </c>
      <c r="W56" s="46">
        <v>24758.991616247229</v>
      </c>
      <c r="X56" s="46">
        <v>24555.68480816</v>
      </c>
    </row>
    <row r="57" spans="1:24" ht="15" x14ac:dyDescent="0.2">
      <c r="A57" s="112"/>
      <c r="B57" s="112"/>
      <c r="C57" s="114" t="s">
        <v>113</v>
      </c>
      <c r="D57" s="112"/>
      <c r="E57" s="112"/>
      <c r="F57" s="46" t="s">
        <v>162</v>
      </c>
      <c r="G57" s="46" t="s">
        <v>162</v>
      </c>
      <c r="H57" s="46" t="s">
        <v>162</v>
      </c>
      <c r="I57" s="46" t="s">
        <v>162</v>
      </c>
      <c r="J57" s="46" t="s">
        <v>162</v>
      </c>
      <c r="K57" s="46" t="s">
        <v>162</v>
      </c>
      <c r="L57" s="46" t="s">
        <v>162</v>
      </c>
      <c r="M57" s="46" t="s">
        <v>162</v>
      </c>
      <c r="N57" s="46" t="s">
        <v>162</v>
      </c>
      <c r="O57" s="46" t="s">
        <v>162</v>
      </c>
      <c r="P57" s="46" t="s">
        <v>162</v>
      </c>
      <c r="Q57" s="46" t="s">
        <v>162</v>
      </c>
      <c r="R57" s="46">
        <v>13219.918645159107</v>
      </c>
      <c r="S57" s="46">
        <v>15805.633372650176</v>
      </c>
      <c r="T57" s="46">
        <v>16732.626162019544</v>
      </c>
      <c r="U57" s="46">
        <v>17607.39213742521</v>
      </c>
      <c r="V57" s="46">
        <v>18256.900659384901</v>
      </c>
      <c r="W57" s="46">
        <v>18059.61361293168</v>
      </c>
      <c r="X57" s="46">
        <v>17914.678719629996</v>
      </c>
    </row>
    <row r="58" spans="1:24" ht="15" x14ac:dyDescent="0.2">
      <c r="A58" s="112"/>
      <c r="B58" s="112"/>
      <c r="C58" s="114" t="s">
        <v>112</v>
      </c>
      <c r="D58" s="112"/>
      <c r="E58" s="112"/>
      <c r="F58" s="46" t="s">
        <v>162</v>
      </c>
      <c r="G58" s="46" t="s">
        <v>162</v>
      </c>
      <c r="H58" s="46" t="s">
        <v>162</v>
      </c>
      <c r="I58" s="46" t="s">
        <v>162</v>
      </c>
      <c r="J58" s="46" t="s">
        <v>162</v>
      </c>
      <c r="K58" s="46" t="s">
        <v>162</v>
      </c>
      <c r="L58" s="46" t="s">
        <v>162</v>
      </c>
      <c r="M58" s="46" t="s">
        <v>162</v>
      </c>
      <c r="N58" s="46" t="s">
        <v>162</v>
      </c>
      <c r="O58" s="46" t="s">
        <v>162</v>
      </c>
      <c r="P58" s="46" t="s">
        <v>162</v>
      </c>
      <c r="Q58" s="46" t="s">
        <v>162</v>
      </c>
      <c r="R58" s="46">
        <v>6272.8319365831649</v>
      </c>
      <c r="S58" s="46">
        <v>6401.9361082597261</v>
      </c>
      <c r="T58" s="46">
        <v>6431.1917963971864</v>
      </c>
      <c r="U58" s="46">
        <v>6628.9226768630579</v>
      </c>
      <c r="V58" s="46">
        <v>6714.228243123538</v>
      </c>
      <c r="W58" s="46">
        <v>6699.3780022914852</v>
      </c>
      <c r="X58" s="46">
        <v>6641.0060905499995</v>
      </c>
    </row>
    <row r="59" spans="1:24" ht="15" x14ac:dyDescent="0.2">
      <c r="A59" s="112"/>
      <c r="B59" s="112"/>
      <c r="C59" s="112" t="s">
        <v>17</v>
      </c>
      <c r="D59" s="112"/>
      <c r="E59" s="112"/>
      <c r="F59" s="46">
        <v>11348.791225069972</v>
      </c>
      <c r="G59" s="46">
        <v>10788.066009858607</v>
      </c>
      <c r="H59" s="46">
        <v>10386.927515654384</v>
      </c>
      <c r="I59" s="46">
        <v>9625.0635627122028</v>
      </c>
      <c r="J59" s="46">
        <v>9369.7768223901749</v>
      </c>
      <c r="K59" s="46">
        <v>9205.9772490376708</v>
      </c>
      <c r="L59" s="46">
        <v>8980.2040759670381</v>
      </c>
      <c r="M59" s="46">
        <v>8754.104146803782</v>
      </c>
      <c r="N59" s="46">
        <v>8405.3363767478331</v>
      </c>
      <c r="O59" s="46">
        <v>8159.2565087932007</v>
      </c>
      <c r="P59" s="46">
        <v>7842.838937177261</v>
      </c>
      <c r="Q59" s="46">
        <v>7723.7113246428362</v>
      </c>
      <c r="R59" s="46">
        <v>7374.9105362361324</v>
      </c>
      <c r="S59" s="46">
        <v>6738.2206241085732</v>
      </c>
      <c r="T59" s="46">
        <v>5964.219900150254</v>
      </c>
      <c r="U59" s="46">
        <v>5204.0079993151676</v>
      </c>
      <c r="V59" s="46">
        <v>3397.9547316334229</v>
      </c>
      <c r="W59" s="46">
        <v>1205.3818189038657</v>
      </c>
      <c r="X59" s="46">
        <v>243.00556517345561</v>
      </c>
    </row>
    <row r="60" spans="1:24" ht="30" customHeight="1" x14ac:dyDescent="0.2">
      <c r="A60" s="113"/>
      <c r="B60" s="112"/>
      <c r="C60" s="50" t="s">
        <v>18</v>
      </c>
      <c r="D60" s="50"/>
      <c r="E60" s="50"/>
      <c r="F60" s="46">
        <v>21492.865171849906</v>
      </c>
      <c r="G60" s="46">
        <v>17492.393894654564</v>
      </c>
      <c r="H60" s="46">
        <v>16967.680525475895</v>
      </c>
      <c r="I60" s="46">
        <v>17404.479004939956</v>
      </c>
      <c r="J60" s="46">
        <v>18401.741538481165</v>
      </c>
      <c r="K60" s="46">
        <v>19408.328893926773</v>
      </c>
      <c r="L60" s="46">
        <v>19063.681704765197</v>
      </c>
      <c r="M60" s="46">
        <v>16859.429992204932</v>
      </c>
      <c r="N60" s="46">
        <v>12742.585089859585</v>
      </c>
      <c r="O60" s="46">
        <v>11300.40770991578</v>
      </c>
      <c r="P60" s="46">
        <v>10626.981062121549</v>
      </c>
      <c r="Q60" s="46">
        <v>10546.592665849797</v>
      </c>
      <c r="R60" s="46">
        <v>9897.4436356018468</v>
      </c>
      <c r="S60" s="46">
        <v>9302.5896751282071</v>
      </c>
      <c r="T60" s="46">
        <v>8492.8592582410274</v>
      </c>
      <c r="U60" s="46">
        <v>7431.0737680291704</v>
      </c>
      <c r="V60" s="46">
        <v>5548.6130241486908</v>
      </c>
      <c r="W60" s="46">
        <v>3668.9513747252727</v>
      </c>
      <c r="X60" s="46">
        <v>2922.348911384217</v>
      </c>
    </row>
    <row r="61" spans="1:24" ht="15" x14ac:dyDescent="0.2">
      <c r="A61" s="113"/>
      <c r="B61" s="113"/>
      <c r="C61" s="115" t="s">
        <v>52</v>
      </c>
      <c r="D61" s="115"/>
      <c r="E61" s="115"/>
      <c r="F61" s="46">
        <v>5676.4978859441062</v>
      </c>
      <c r="G61" s="46">
        <v>5515.8423437115516</v>
      </c>
      <c r="H61" s="46">
        <v>5208.0103727345268</v>
      </c>
      <c r="I61" s="46">
        <v>5384.9765920243672</v>
      </c>
      <c r="J61" s="46">
        <v>5460.3696283879008</v>
      </c>
      <c r="K61" s="46">
        <v>5936.4133682349184</v>
      </c>
      <c r="L61" s="46">
        <v>5781.1263088096348</v>
      </c>
      <c r="M61" s="46">
        <v>3118.5096874584688</v>
      </c>
      <c r="N61" s="46" t="s">
        <v>162</v>
      </c>
      <c r="O61" s="46" t="s">
        <v>162</v>
      </c>
      <c r="P61" s="46" t="s">
        <v>162</v>
      </c>
      <c r="Q61" s="46" t="s">
        <v>162</v>
      </c>
      <c r="R61" s="46" t="s">
        <v>162</v>
      </c>
      <c r="S61" s="46" t="s">
        <v>162</v>
      </c>
      <c r="T61" s="46" t="s">
        <v>162</v>
      </c>
      <c r="U61" s="46" t="s">
        <v>162</v>
      </c>
      <c r="V61" s="46" t="s">
        <v>162</v>
      </c>
      <c r="W61" s="46" t="s">
        <v>162</v>
      </c>
      <c r="X61" s="46" t="s">
        <v>162</v>
      </c>
    </row>
    <row r="62" spans="1:24" ht="15" x14ac:dyDescent="0.2">
      <c r="A62" s="113"/>
      <c r="B62" s="113"/>
      <c r="C62" s="115" t="s">
        <v>111</v>
      </c>
      <c r="D62" s="115"/>
      <c r="E62" s="115"/>
      <c r="F62" s="46" t="s">
        <v>162</v>
      </c>
      <c r="G62" s="46" t="s">
        <v>162</v>
      </c>
      <c r="H62" s="46" t="s">
        <v>162</v>
      </c>
      <c r="I62" s="46" t="s">
        <v>162</v>
      </c>
      <c r="J62" s="46">
        <v>5870.2174368748174</v>
      </c>
      <c r="K62" s="46">
        <v>6253.3907594745233</v>
      </c>
      <c r="L62" s="46">
        <v>6080.7611435489425</v>
      </c>
      <c r="M62" s="46">
        <v>6370.7247819075365</v>
      </c>
      <c r="N62" s="46">
        <v>6164.2056921043968</v>
      </c>
      <c r="O62" s="46">
        <v>5597.4137030180027</v>
      </c>
      <c r="P62" s="46">
        <v>5500.3414888173311</v>
      </c>
      <c r="Q62" s="46">
        <v>5907.7328987915635</v>
      </c>
      <c r="R62" s="46">
        <v>5810.8029652928608</v>
      </c>
      <c r="S62" s="46">
        <v>5537.9134848486983</v>
      </c>
      <c r="T62" s="46">
        <v>5010.549432872569</v>
      </c>
      <c r="U62" s="46">
        <v>4338.2533051420896</v>
      </c>
      <c r="V62" s="46">
        <v>2627.8435308856247</v>
      </c>
      <c r="W62" s="46">
        <v>1019.0027620280729</v>
      </c>
      <c r="X62" s="46">
        <v>393.23972031051932</v>
      </c>
    </row>
    <row r="63" spans="1:24" ht="15" x14ac:dyDescent="0.2">
      <c r="A63" s="113"/>
      <c r="B63" s="113"/>
      <c r="C63" s="115" t="s">
        <v>110</v>
      </c>
      <c r="D63" s="115"/>
      <c r="E63" s="115"/>
      <c r="F63" s="46" t="s">
        <v>162</v>
      </c>
      <c r="G63" s="46" t="s">
        <v>162</v>
      </c>
      <c r="H63" s="46" t="s">
        <v>162</v>
      </c>
      <c r="I63" s="46" t="s">
        <v>162</v>
      </c>
      <c r="J63" s="46">
        <v>6238.1816405214677</v>
      </c>
      <c r="K63" s="46">
        <v>6373.1276452212751</v>
      </c>
      <c r="L63" s="46">
        <v>6398.5317533872012</v>
      </c>
      <c r="M63" s="46">
        <v>6562.2843994753102</v>
      </c>
      <c r="N63" s="46">
        <v>5824.2804952612378</v>
      </c>
      <c r="O63" s="46">
        <v>4869.7291217303855</v>
      </c>
      <c r="P63" s="46">
        <v>4334.0120717230502</v>
      </c>
      <c r="Q63" s="46">
        <v>3955.3166549203202</v>
      </c>
      <c r="R63" s="46">
        <v>3488.7351820403092</v>
      </c>
      <c r="S63" s="46">
        <v>3157.5513353413344</v>
      </c>
      <c r="T63" s="46">
        <v>2795.7630642468125</v>
      </c>
      <c r="U63" s="46">
        <v>2403.7830126922045</v>
      </c>
      <c r="V63" s="46">
        <v>2179.2245469561253</v>
      </c>
      <c r="W63" s="46">
        <v>1898.6188285739465</v>
      </c>
      <c r="X63" s="46">
        <v>1800.2366053635119</v>
      </c>
    </row>
    <row r="64" spans="1:24" ht="15" x14ac:dyDescent="0.2">
      <c r="A64" s="113"/>
      <c r="B64" s="113"/>
      <c r="C64" s="115" t="s">
        <v>109</v>
      </c>
      <c r="D64" s="115"/>
      <c r="E64" s="115"/>
      <c r="F64" s="46" t="s">
        <v>162</v>
      </c>
      <c r="G64" s="46" t="s">
        <v>162</v>
      </c>
      <c r="H64" s="46" t="s">
        <v>162</v>
      </c>
      <c r="I64" s="46" t="s">
        <v>162</v>
      </c>
      <c r="J64" s="46">
        <v>292.51798814076056</v>
      </c>
      <c r="K64" s="46">
        <v>371.04792741131143</v>
      </c>
      <c r="L64" s="46">
        <v>390.20617517385398</v>
      </c>
      <c r="M64" s="46">
        <v>415.52290415107183</v>
      </c>
      <c r="N64" s="46">
        <v>396.95284641465804</v>
      </c>
      <c r="O64" s="46">
        <v>365.96612529476687</v>
      </c>
      <c r="P64" s="46">
        <v>349.30748391212012</v>
      </c>
      <c r="Q64" s="46">
        <v>331.47379692241361</v>
      </c>
      <c r="R64" s="46">
        <v>315.63913417892405</v>
      </c>
      <c r="S64" s="46">
        <v>338.05370203138801</v>
      </c>
      <c r="T64" s="46">
        <v>419.71484383379078</v>
      </c>
      <c r="U64" s="46">
        <v>455.73394433217453</v>
      </c>
      <c r="V64" s="46">
        <v>530.88379418815953</v>
      </c>
      <c r="W64" s="46">
        <v>570.50025151238958</v>
      </c>
      <c r="X64" s="46">
        <v>565.9970146530444</v>
      </c>
    </row>
    <row r="65" spans="1:24" ht="15" x14ac:dyDescent="0.2">
      <c r="A65" s="113"/>
      <c r="B65" s="113"/>
      <c r="C65" s="115" t="s">
        <v>108</v>
      </c>
      <c r="D65" s="115"/>
      <c r="E65" s="115"/>
      <c r="F65" s="46" t="s">
        <v>162</v>
      </c>
      <c r="G65" s="46" t="s">
        <v>162</v>
      </c>
      <c r="H65" s="46" t="s">
        <v>162</v>
      </c>
      <c r="I65" s="46" t="s">
        <v>162</v>
      </c>
      <c r="J65" s="46">
        <v>540.45484455621977</v>
      </c>
      <c r="K65" s="46">
        <v>474.34919358474497</v>
      </c>
      <c r="L65" s="46">
        <v>413.05632384556384</v>
      </c>
      <c r="M65" s="46">
        <v>392.38821921254208</v>
      </c>
      <c r="N65" s="46">
        <v>357.14605607929292</v>
      </c>
      <c r="O65" s="46">
        <v>467.29875987262579</v>
      </c>
      <c r="P65" s="46">
        <v>443.32001766904807</v>
      </c>
      <c r="Q65" s="46">
        <v>352.06931521550274</v>
      </c>
      <c r="R65" s="46">
        <v>282.26635408975181</v>
      </c>
      <c r="S65" s="46">
        <v>269.07115290678394</v>
      </c>
      <c r="T65" s="46">
        <v>266.83191728785584</v>
      </c>
      <c r="U65" s="46">
        <v>233.3035058627016</v>
      </c>
      <c r="V65" s="46">
        <v>210.66115211878088</v>
      </c>
      <c r="W65" s="46">
        <v>180.82953261086325</v>
      </c>
      <c r="X65" s="46">
        <v>162.875571057142</v>
      </c>
    </row>
    <row r="66" spans="1:24" ht="32.25" customHeight="1" x14ac:dyDescent="0.2">
      <c r="A66" s="113"/>
      <c r="B66" s="113"/>
      <c r="C66" s="116" t="s">
        <v>23</v>
      </c>
      <c r="D66" s="116"/>
      <c r="E66" s="116"/>
      <c r="F66" s="46" t="s">
        <v>162</v>
      </c>
      <c r="G66" s="46" t="s">
        <v>162</v>
      </c>
      <c r="H66" s="46" t="s">
        <v>162</v>
      </c>
      <c r="I66" s="46" t="s">
        <v>162</v>
      </c>
      <c r="J66" s="46">
        <v>972.69110225874783</v>
      </c>
      <c r="K66" s="46">
        <v>983.19880039680652</v>
      </c>
      <c r="L66" s="46">
        <v>962.80514682348223</v>
      </c>
      <c r="M66" s="46">
        <v>948.46580277147484</v>
      </c>
      <c r="N66" s="46">
        <v>938.34544495879811</v>
      </c>
      <c r="O66" s="46">
        <v>907.56499843552285</v>
      </c>
      <c r="P66" s="46">
        <v>884.84572586377988</v>
      </c>
      <c r="Q66" s="46">
        <v>865.98539062232339</v>
      </c>
      <c r="R66" s="46">
        <v>870.17473507977456</v>
      </c>
      <c r="S66" s="46">
        <v>879.0646466628267</v>
      </c>
      <c r="T66" s="46">
        <v>904.82279090317945</v>
      </c>
      <c r="U66" s="46">
        <v>889.32731986974704</v>
      </c>
      <c r="V66" s="46">
        <v>894.28475040362082</v>
      </c>
      <c r="W66" s="46">
        <v>876.02055239765525</v>
      </c>
      <c r="X66" s="46">
        <v>869.37680605129947</v>
      </c>
    </row>
    <row r="67" spans="1:24" ht="15" x14ac:dyDescent="0.2">
      <c r="A67" s="113"/>
      <c r="B67" s="113"/>
      <c r="C67" s="50" t="s">
        <v>24</v>
      </c>
      <c r="D67" s="50"/>
      <c r="E67" s="50"/>
      <c r="F67" s="46">
        <v>3222.7673212628356</v>
      </c>
      <c r="G67" s="46">
        <v>5691.954579009076</v>
      </c>
      <c r="H67" s="46">
        <v>5119.7850364755523</v>
      </c>
      <c r="I67" s="46">
        <v>4635.959247560495</v>
      </c>
      <c r="J67" s="46">
        <v>4012.4920455718443</v>
      </c>
      <c r="K67" s="46">
        <v>3573.1714818978771</v>
      </c>
      <c r="L67" s="46">
        <v>3506.3122197320504</v>
      </c>
      <c r="M67" s="46">
        <v>3351.3294442426541</v>
      </c>
      <c r="N67" s="46">
        <v>2798.4281354849991</v>
      </c>
      <c r="O67" s="46">
        <v>2854.2939854746373</v>
      </c>
      <c r="P67" s="46">
        <v>2933.5496647592195</v>
      </c>
      <c r="Q67" s="46">
        <v>2618.4238399505016</v>
      </c>
      <c r="R67" s="46">
        <v>3255.4910643344642</v>
      </c>
      <c r="S67" s="46">
        <v>5203.1055444939839</v>
      </c>
      <c r="T67" s="46">
        <v>4835.3540317391771</v>
      </c>
      <c r="U67" s="46">
        <v>5239.258813876052</v>
      </c>
      <c r="V67" s="46">
        <v>5402.4144706706256</v>
      </c>
      <c r="W67" s="46">
        <v>4441.6239369130963</v>
      </c>
      <c r="X67" s="46">
        <v>3095.1126521349679</v>
      </c>
    </row>
    <row r="68" spans="1:24" ht="15" x14ac:dyDescent="0.2">
      <c r="A68" s="113"/>
      <c r="B68" s="113"/>
      <c r="C68" s="50" t="s">
        <v>25</v>
      </c>
      <c r="D68" s="50"/>
      <c r="E68" s="50"/>
      <c r="F68" s="46">
        <v>48.692894709704028</v>
      </c>
      <c r="G68" s="46">
        <v>52.282817317295574</v>
      </c>
      <c r="H68" s="46">
        <v>55.064744101219659</v>
      </c>
      <c r="I68" s="46">
        <v>54.50205877376051</v>
      </c>
      <c r="J68" s="46">
        <v>62.252053925893257</v>
      </c>
      <c r="K68" s="46">
        <v>76.412485107555241</v>
      </c>
      <c r="L68" s="46">
        <v>91.851571923606159</v>
      </c>
      <c r="M68" s="46">
        <v>166.87066252535573</v>
      </c>
      <c r="N68" s="46">
        <v>189.63687327210542</v>
      </c>
      <c r="O68" s="46">
        <v>201.89855655615955</v>
      </c>
      <c r="P68" s="46">
        <v>210.49519732111946</v>
      </c>
      <c r="Q68" s="46">
        <v>287.92677724706851</v>
      </c>
      <c r="R68" s="46">
        <v>365.12949498024778</v>
      </c>
      <c r="S68" s="46">
        <v>382.01454562734187</v>
      </c>
      <c r="T68" s="46">
        <v>370.35921839318172</v>
      </c>
      <c r="U68" s="46">
        <v>387.42129943239252</v>
      </c>
      <c r="V68" s="46">
        <v>412.4545061370834</v>
      </c>
      <c r="W68" s="46">
        <v>408.19569728340929</v>
      </c>
      <c r="X68" s="46">
        <v>419.84542955366823</v>
      </c>
    </row>
    <row r="69" spans="1:24" ht="15" x14ac:dyDescent="0.2">
      <c r="A69" s="113"/>
      <c r="B69" s="113"/>
      <c r="C69" s="50" t="s">
        <v>107</v>
      </c>
      <c r="D69" s="50"/>
      <c r="E69" s="50"/>
      <c r="F69" s="46" t="s">
        <v>162</v>
      </c>
      <c r="G69" s="46" t="s">
        <v>162</v>
      </c>
      <c r="H69" s="46" t="s">
        <v>162</v>
      </c>
      <c r="I69" s="46" t="s">
        <v>162</v>
      </c>
      <c r="J69" s="46" t="s">
        <v>162</v>
      </c>
      <c r="K69" s="46" t="s">
        <v>162</v>
      </c>
      <c r="L69" s="46" t="s">
        <v>162</v>
      </c>
      <c r="M69" s="46" t="s">
        <v>162</v>
      </c>
      <c r="N69" s="46">
        <v>540.03062729137514</v>
      </c>
      <c r="O69" s="46">
        <v>555.30827409145093</v>
      </c>
      <c r="P69" s="46">
        <v>572.71509105142843</v>
      </c>
      <c r="Q69" s="46">
        <v>581.40379805203418</v>
      </c>
      <c r="R69" s="46">
        <v>587.10097175384874</v>
      </c>
      <c r="S69" s="46">
        <v>595.75662133289279</v>
      </c>
      <c r="T69" s="46">
        <v>610.8501394917987</v>
      </c>
      <c r="U69" s="46">
        <v>609.17081512866366</v>
      </c>
      <c r="V69" s="46">
        <v>608.26091252999709</v>
      </c>
      <c r="W69" s="46">
        <v>605.98499210984778</v>
      </c>
      <c r="X69" s="46">
        <v>602.99958955664647</v>
      </c>
    </row>
    <row r="70" spans="1:24" ht="15" x14ac:dyDescent="0.2">
      <c r="A70" s="113"/>
      <c r="B70" s="113"/>
      <c r="C70" s="50" t="s">
        <v>27</v>
      </c>
      <c r="D70" s="50"/>
      <c r="E70" s="50"/>
      <c r="F70" s="46" t="s">
        <v>162</v>
      </c>
      <c r="G70" s="46" t="s">
        <v>162</v>
      </c>
      <c r="H70" s="46" t="s">
        <v>162</v>
      </c>
      <c r="I70" s="46" t="s">
        <v>162</v>
      </c>
      <c r="J70" s="46" t="s">
        <v>162</v>
      </c>
      <c r="K70" s="46" t="s">
        <v>162</v>
      </c>
      <c r="L70" s="46" t="s">
        <v>162</v>
      </c>
      <c r="M70" s="46">
        <v>3059.4314838622581</v>
      </c>
      <c r="N70" s="46">
        <v>7579.0091838432381</v>
      </c>
      <c r="O70" s="46">
        <v>7936.1486514016569</v>
      </c>
      <c r="P70" s="46">
        <v>8257.6100745904569</v>
      </c>
      <c r="Q70" s="46">
        <v>8604.8930122105357</v>
      </c>
      <c r="R70" s="46">
        <v>8778.2723439429483</v>
      </c>
      <c r="S70" s="46">
        <v>9030.0543502167657</v>
      </c>
      <c r="T70" s="46">
        <v>8909.2818651420748</v>
      </c>
      <c r="U70" s="46">
        <v>8551.0209227476098</v>
      </c>
      <c r="V70" s="46">
        <v>7849.6412515574257</v>
      </c>
      <c r="W70" s="46">
        <v>7210.486244832271</v>
      </c>
      <c r="X70" s="46">
        <v>6641.2641066553124</v>
      </c>
    </row>
    <row r="71" spans="1:24" ht="30" customHeight="1" x14ac:dyDescent="0.2">
      <c r="A71" s="113"/>
      <c r="B71" s="113"/>
      <c r="C71" s="50" t="s">
        <v>123</v>
      </c>
      <c r="D71" s="50"/>
      <c r="E71" s="50"/>
      <c r="F71" s="46" t="s">
        <v>162</v>
      </c>
      <c r="G71" s="46" t="s">
        <v>162</v>
      </c>
      <c r="H71" s="46" t="s">
        <v>162</v>
      </c>
      <c r="I71" s="46" t="s">
        <v>162</v>
      </c>
      <c r="J71" s="46" t="s">
        <v>162</v>
      </c>
      <c r="K71" s="46" t="s">
        <v>162</v>
      </c>
      <c r="L71" s="46" t="s">
        <v>162</v>
      </c>
      <c r="M71" s="46" t="s">
        <v>162</v>
      </c>
      <c r="N71" s="46" t="s">
        <v>162</v>
      </c>
      <c r="O71" s="46" t="s">
        <v>162</v>
      </c>
      <c r="P71" s="46" t="s">
        <v>162</v>
      </c>
      <c r="Q71" s="46" t="s">
        <v>162</v>
      </c>
      <c r="R71" s="46" t="s">
        <v>162</v>
      </c>
      <c r="S71" s="46" t="s">
        <v>162</v>
      </c>
      <c r="T71" s="46" t="s">
        <v>162</v>
      </c>
      <c r="U71" s="46" t="s">
        <v>162</v>
      </c>
      <c r="V71" s="46" t="s">
        <v>162</v>
      </c>
      <c r="W71" s="46">
        <v>164.11457939880484</v>
      </c>
      <c r="X71" s="46">
        <v>1574.4528066072439</v>
      </c>
    </row>
    <row r="72" spans="1:24" ht="15" x14ac:dyDescent="0.2">
      <c r="A72" s="113"/>
      <c r="B72" s="112"/>
      <c r="C72" s="50" t="s">
        <v>28</v>
      </c>
      <c r="D72" s="50"/>
      <c r="E72" s="50"/>
      <c r="F72" s="46">
        <v>1346.7453494740855</v>
      </c>
      <c r="G72" s="46">
        <v>1459.3329260153735</v>
      </c>
      <c r="H72" s="46">
        <v>1415.2278885897122</v>
      </c>
      <c r="I72" s="46">
        <v>1431.9218405089525</v>
      </c>
      <c r="J72" s="46">
        <v>1408.7588382909557</v>
      </c>
      <c r="K72" s="46">
        <v>1422.9152079898049</v>
      </c>
      <c r="L72" s="46">
        <v>1277.4571091339014</v>
      </c>
      <c r="M72" s="46">
        <v>1223.7983645811721</v>
      </c>
      <c r="N72" s="46">
        <v>1163.902534645465</v>
      </c>
      <c r="O72" s="46">
        <v>1109.7492847858366</v>
      </c>
      <c r="P72" s="46">
        <v>1084.2031257120441</v>
      </c>
      <c r="Q72" s="46">
        <v>1047.3065980290603</v>
      </c>
      <c r="R72" s="46">
        <v>1009.1788183301924</v>
      </c>
      <c r="S72" s="46">
        <v>1004.9934463003667</v>
      </c>
      <c r="T72" s="46">
        <v>958.28434352854185</v>
      </c>
      <c r="U72" s="46">
        <v>933.34882579676639</v>
      </c>
      <c r="V72" s="46">
        <v>924.95677747965749</v>
      </c>
      <c r="W72" s="46">
        <v>879.00919654670156</v>
      </c>
      <c r="X72" s="46">
        <v>742.02487964303305</v>
      </c>
    </row>
    <row r="73" spans="1:24" ht="15" x14ac:dyDescent="0.2">
      <c r="A73" s="113"/>
      <c r="B73" s="113"/>
      <c r="C73" s="115" t="s">
        <v>12</v>
      </c>
      <c r="D73" s="115"/>
      <c r="E73" s="115"/>
      <c r="F73" s="46" t="s">
        <v>162</v>
      </c>
      <c r="G73" s="46" t="s">
        <v>162</v>
      </c>
      <c r="H73" s="46" t="s">
        <v>162</v>
      </c>
      <c r="I73" s="46" t="s">
        <v>162</v>
      </c>
      <c r="J73" s="46">
        <v>1182.4487227758045</v>
      </c>
      <c r="K73" s="46">
        <v>1196.5288703212159</v>
      </c>
      <c r="L73" s="46">
        <v>1060.4780831243572</v>
      </c>
      <c r="M73" s="46">
        <v>1001.6112286926362</v>
      </c>
      <c r="N73" s="46">
        <v>1006.3670402313421</v>
      </c>
      <c r="O73" s="46">
        <v>951.55964377796158</v>
      </c>
      <c r="P73" s="46">
        <v>921.91609622532167</v>
      </c>
      <c r="Q73" s="46">
        <v>813.1525380241219</v>
      </c>
      <c r="R73" s="46">
        <v>809.45955047693917</v>
      </c>
      <c r="S73" s="46">
        <v>801.71941660138759</v>
      </c>
      <c r="T73" s="46">
        <v>774.78983892139252</v>
      </c>
      <c r="U73" s="46">
        <v>753.81379043994957</v>
      </c>
      <c r="V73" s="46">
        <v>758.57702663196096</v>
      </c>
      <c r="W73" s="46">
        <v>712.46860631487255</v>
      </c>
      <c r="X73" s="46">
        <v>605.0727892577454</v>
      </c>
    </row>
    <row r="74" spans="1:24" ht="15" x14ac:dyDescent="0.2">
      <c r="A74" s="113"/>
      <c r="B74" s="113"/>
      <c r="C74" s="115" t="s">
        <v>13</v>
      </c>
      <c r="D74" s="115"/>
      <c r="E74" s="115"/>
      <c r="F74" s="46" t="s">
        <v>162</v>
      </c>
      <c r="G74" s="46" t="s">
        <v>162</v>
      </c>
      <c r="H74" s="46" t="s">
        <v>162</v>
      </c>
      <c r="I74" s="46" t="s">
        <v>162</v>
      </c>
      <c r="J74" s="46">
        <v>226.31011551515161</v>
      </c>
      <c r="K74" s="46">
        <v>226.38633766858902</v>
      </c>
      <c r="L74" s="46">
        <v>216.97902600954413</v>
      </c>
      <c r="M74" s="46">
        <v>222.18713588853583</v>
      </c>
      <c r="N74" s="46">
        <v>157.53549441412284</v>
      </c>
      <c r="O74" s="46">
        <v>158.189641007875</v>
      </c>
      <c r="P74" s="46">
        <v>162.28702948672233</v>
      </c>
      <c r="Q74" s="46">
        <v>234.1540600049384</v>
      </c>
      <c r="R74" s="46">
        <v>199.71926785325343</v>
      </c>
      <c r="S74" s="46">
        <v>203.27402969897904</v>
      </c>
      <c r="T74" s="46">
        <v>183.49450460714925</v>
      </c>
      <c r="U74" s="46">
        <v>179.53503535681688</v>
      </c>
      <c r="V74" s="46">
        <v>166.37975084769636</v>
      </c>
      <c r="W74" s="46">
        <v>166.5405902318287</v>
      </c>
      <c r="X74" s="46">
        <v>136.95209038528762</v>
      </c>
    </row>
    <row r="75" spans="1:24" ht="15" x14ac:dyDescent="0.2">
      <c r="A75" s="112"/>
      <c r="B75" s="112"/>
      <c r="C75" s="117" t="s">
        <v>29</v>
      </c>
      <c r="D75" s="117"/>
      <c r="E75" s="117"/>
      <c r="F75" s="46">
        <v>46094.362569050871</v>
      </c>
      <c r="G75" s="46">
        <v>47462.507527528949</v>
      </c>
      <c r="H75" s="46">
        <v>49493.623011880947</v>
      </c>
      <c r="I75" s="46">
        <v>51973.400207278995</v>
      </c>
      <c r="J75" s="46">
        <v>51998.236191682474</v>
      </c>
      <c r="K75" s="46">
        <v>55417.893005791026</v>
      </c>
      <c r="L75" s="46">
        <v>57119.44450969329</v>
      </c>
      <c r="M75" s="46">
        <v>58609.569122201938</v>
      </c>
      <c r="N75" s="46">
        <v>59557.735499416311</v>
      </c>
      <c r="O75" s="46">
        <v>60997.505188254363</v>
      </c>
      <c r="P75" s="46">
        <v>61915.915318255727</v>
      </c>
      <c r="Q75" s="46">
        <v>64561.169769323824</v>
      </c>
      <c r="R75" s="46">
        <v>67325.61325552169</v>
      </c>
      <c r="S75" s="46">
        <v>71260.491693717137</v>
      </c>
      <c r="T75" s="46">
        <v>72235.567247064813</v>
      </c>
      <c r="U75" s="46">
        <v>75380.254773173059</v>
      </c>
      <c r="V75" s="46">
        <v>79853.285319657822</v>
      </c>
      <c r="W75" s="46">
        <v>81546.065919591725</v>
      </c>
      <c r="X75" s="46">
        <v>83666.212319664046</v>
      </c>
    </row>
    <row r="76" spans="1:24" ht="30.75" customHeight="1" x14ac:dyDescent="0.2">
      <c r="A76" s="112"/>
      <c r="B76" s="112"/>
      <c r="C76" s="117" t="s">
        <v>30</v>
      </c>
      <c r="D76" s="117"/>
      <c r="E76" s="117"/>
      <c r="F76" s="46" t="s">
        <v>162</v>
      </c>
      <c r="G76" s="46" t="s">
        <v>162</v>
      </c>
      <c r="H76" s="46" t="s">
        <v>162</v>
      </c>
      <c r="I76" s="46" t="s">
        <v>162</v>
      </c>
      <c r="J76" s="46" t="s">
        <v>162</v>
      </c>
      <c r="K76" s="46" t="s">
        <v>162</v>
      </c>
      <c r="L76" s="46" t="s">
        <v>162</v>
      </c>
      <c r="M76" s="46" t="s">
        <v>162</v>
      </c>
      <c r="N76" s="46">
        <v>1639.2614986235594</v>
      </c>
      <c r="O76" s="46">
        <v>1460.0757738326729</v>
      </c>
      <c r="P76" s="46">
        <v>1577.1229120647818</v>
      </c>
      <c r="Q76" s="46">
        <v>1893.4788256380145</v>
      </c>
      <c r="R76" s="46">
        <v>2213.6482875205816</v>
      </c>
      <c r="S76" s="46">
        <v>2245.3910281327962</v>
      </c>
      <c r="T76" s="46">
        <v>2303.3727079638898</v>
      </c>
      <c r="U76" s="46">
        <v>2327.0812042239077</v>
      </c>
      <c r="V76" s="46">
        <v>2334.7193252447605</v>
      </c>
      <c r="W76" s="46">
        <v>2267.1487334818216</v>
      </c>
      <c r="X76" s="46">
        <v>2257.3189098229927</v>
      </c>
    </row>
    <row r="77" spans="1:24" ht="15" x14ac:dyDescent="0.2">
      <c r="A77" s="112"/>
      <c r="B77" s="112"/>
      <c r="C77" s="117" t="s">
        <v>126</v>
      </c>
      <c r="D77" s="117"/>
      <c r="E77" s="117"/>
      <c r="F77" s="46" t="s">
        <v>162</v>
      </c>
      <c r="G77" s="46" t="s">
        <v>162</v>
      </c>
      <c r="H77" s="46" t="s">
        <v>162</v>
      </c>
      <c r="I77" s="46" t="s">
        <v>162</v>
      </c>
      <c r="J77" s="46" t="s">
        <v>162</v>
      </c>
      <c r="K77" s="46" t="s">
        <v>162</v>
      </c>
      <c r="L77" s="46" t="s">
        <v>162</v>
      </c>
      <c r="M77" s="46" t="s">
        <v>162</v>
      </c>
      <c r="N77" s="46" t="s">
        <v>162</v>
      </c>
      <c r="O77" s="46" t="s">
        <v>162</v>
      </c>
      <c r="P77" s="46" t="s">
        <v>162</v>
      </c>
      <c r="Q77" s="46" t="s">
        <v>162</v>
      </c>
      <c r="R77" s="46" t="s">
        <v>162</v>
      </c>
      <c r="S77" s="46" t="s">
        <v>162</v>
      </c>
      <c r="T77" s="46" t="s">
        <v>162</v>
      </c>
      <c r="U77" s="46" t="s">
        <v>162</v>
      </c>
      <c r="V77" s="46" t="s">
        <v>162</v>
      </c>
      <c r="W77" s="46">
        <v>5.9984632415387438</v>
      </c>
      <c r="X77" s="46">
        <v>56.711832926300005</v>
      </c>
    </row>
    <row r="78" spans="1:24" ht="15" x14ac:dyDescent="0.2">
      <c r="A78" s="116"/>
      <c r="B78" s="116"/>
      <c r="C78" s="117" t="s">
        <v>31</v>
      </c>
      <c r="D78" s="117"/>
      <c r="E78" s="117"/>
      <c r="F78" s="46" t="s">
        <v>162</v>
      </c>
      <c r="G78" s="46" t="s">
        <v>162</v>
      </c>
      <c r="H78" s="46" t="s">
        <v>162</v>
      </c>
      <c r="I78" s="46" t="s">
        <v>162</v>
      </c>
      <c r="J78" s="46">
        <v>2435.433226731363</v>
      </c>
      <c r="K78" s="46">
        <v>2304.8294905219705</v>
      </c>
      <c r="L78" s="46">
        <v>2277.6327167844197</v>
      </c>
      <c r="M78" s="46">
        <v>2504.7937137744589</v>
      </c>
      <c r="N78" s="46">
        <v>3135.1152984026594</v>
      </c>
      <c r="O78" s="46">
        <v>3837.8934767993637</v>
      </c>
      <c r="P78" s="46">
        <v>2413.6765763406038</v>
      </c>
      <c r="Q78" s="46">
        <v>2408.1698570305734</v>
      </c>
      <c r="R78" s="46">
        <v>3062.5814407271987</v>
      </c>
      <c r="S78" s="46">
        <v>3021.4268726299342</v>
      </c>
      <c r="T78" s="46">
        <v>2966.302880290923</v>
      </c>
      <c r="U78" s="46">
        <v>2269.0499536713319</v>
      </c>
      <c r="V78" s="46">
        <v>2218.5812136515096</v>
      </c>
      <c r="W78" s="46">
        <v>2169.3351144728595</v>
      </c>
      <c r="X78" s="46">
        <v>2113.3108700000007</v>
      </c>
    </row>
    <row r="79" spans="1:24" ht="36.75" customHeight="1" thickBot="1" x14ac:dyDescent="0.25">
      <c r="A79" s="126"/>
      <c r="B79" s="126"/>
      <c r="C79" s="127" t="s">
        <v>101</v>
      </c>
      <c r="D79" s="127"/>
      <c r="E79" s="127"/>
      <c r="F79" s="128">
        <v>115601.04586455213</v>
      </c>
      <c r="G79" s="128">
        <v>115118.74532684492</v>
      </c>
      <c r="H79" s="128">
        <v>115763.23477029518</v>
      </c>
      <c r="I79" s="128">
        <v>118086.38043663691</v>
      </c>
      <c r="J79" s="128">
        <v>121771.71699588207</v>
      </c>
      <c r="K79" s="128">
        <v>128083.63732619573</v>
      </c>
      <c r="L79" s="128">
        <v>130522.35205102741</v>
      </c>
      <c r="M79" s="128">
        <v>133025.30583261969</v>
      </c>
      <c r="N79" s="128">
        <v>137378.75685136244</v>
      </c>
      <c r="O79" s="128">
        <v>139154.57325662722</v>
      </c>
      <c r="P79" s="128">
        <v>139265.74570874139</v>
      </c>
      <c r="Q79" s="128">
        <v>143279.57605839497</v>
      </c>
      <c r="R79" s="128">
        <v>148902.25721072053</v>
      </c>
      <c r="S79" s="128">
        <v>159599.34426341666</v>
      </c>
      <c r="T79" s="128">
        <v>160759.87401077483</v>
      </c>
      <c r="U79" s="128">
        <v>164061.97012208067</v>
      </c>
      <c r="V79" s="128">
        <v>169185.5908613372</v>
      </c>
      <c r="W79" s="128">
        <v>163339.80157648388</v>
      </c>
      <c r="X79" s="128">
        <v>165192.87673974907</v>
      </c>
    </row>
  </sheetData>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6"/>
  <sheetViews>
    <sheetView zoomScale="70" zoomScaleNormal="70" workbookViewId="0">
      <selection activeCell="B3" sqref="B3"/>
    </sheetView>
  </sheetViews>
  <sheetFormatPr defaultColWidth="14.21875" defaultRowHeight="15" x14ac:dyDescent="0.2"/>
  <cols>
    <col min="1" max="4" width="14.21875" style="30"/>
    <col min="5" max="5" width="3.5546875" style="30" customWidth="1"/>
    <col min="6" max="6" width="1.88671875" style="30" customWidth="1"/>
    <col min="7" max="7" width="7.21875" style="30" customWidth="1"/>
    <col min="8" max="8" width="11.21875" style="30" customWidth="1"/>
    <col min="9" max="9" width="14.21875" style="30"/>
    <col min="10" max="10" width="15.33203125" style="30" customWidth="1"/>
    <col min="11" max="11" width="14.21875" style="30"/>
    <col min="12" max="12" width="14.21875" style="30" hidden="1" customWidth="1"/>
    <col min="13" max="13" width="14.21875" style="30"/>
    <col min="14" max="14" width="12.44140625" style="30" customWidth="1"/>
    <col min="15" max="15" width="13.109375" style="30" customWidth="1"/>
    <col min="16" max="16" width="13.21875" style="30" customWidth="1"/>
    <col min="17" max="18" width="14.21875" style="30"/>
    <col min="19" max="19" width="14.21875" style="30" hidden="1" customWidth="1"/>
    <col min="20" max="22" width="14.21875" style="30"/>
    <col min="23" max="23" width="14.21875" style="30" hidden="1" customWidth="1"/>
    <col min="24" max="25" width="14.21875" style="30"/>
    <col min="26" max="26" width="11.5546875" style="30" customWidth="1"/>
    <col min="27" max="27" width="12.109375" style="30" customWidth="1"/>
    <col min="28" max="28" width="14.6640625" style="30" customWidth="1"/>
    <col min="29" max="31" width="14.21875" style="30"/>
    <col min="32" max="32" width="13.109375" style="30" customWidth="1"/>
    <col min="33" max="33" width="13.44140625" style="30" hidden="1" customWidth="1"/>
    <col min="34" max="34" width="14.21875" style="30"/>
    <col min="35" max="35" width="12.77734375" style="30" customWidth="1"/>
    <col min="36" max="36" width="14.21875" style="30"/>
    <col min="37" max="37" width="12.33203125" style="30" customWidth="1"/>
    <col min="38" max="42" width="14.21875" style="30" hidden="1" customWidth="1"/>
    <col min="43" max="43" width="14.21875" style="30"/>
    <col min="44" max="44" width="14.21875" style="30" hidden="1" customWidth="1"/>
    <col min="45" max="16384" width="14.21875" style="30"/>
  </cols>
  <sheetData>
    <row r="1" spans="1:45" s="2" customFormat="1" ht="24" customHeight="1" x14ac:dyDescent="0.25">
      <c r="A1" s="1" t="s">
        <v>145</v>
      </c>
      <c r="B1" s="1"/>
      <c r="G1" s="4"/>
    </row>
    <row r="2" spans="1:45" s="80" customFormat="1" ht="26.25" customHeight="1" x14ac:dyDescent="0.25">
      <c r="A2" s="79" t="s">
        <v>2</v>
      </c>
      <c r="B2" s="8"/>
      <c r="C2" s="26"/>
      <c r="D2" s="26"/>
      <c r="E2" s="26"/>
      <c r="F2" s="26"/>
      <c r="G2" s="94"/>
    </row>
    <row r="3" spans="1:45" s="5" customFormat="1" ht="63" x14ac:dyDescent="0.2">
      <c r="A3" s="12" t="s">
        <v>3</v>
      </c>
      <c r="B3" s="13"/>
      <c r="C3" s="13" t="s">
        <v>4</v>
      </c>
      <c r="D3" s="13"/>
      <c r="E3" s="13"/>
      <c r="F3" s="13"/>
      <c r="G3" s="13"/>
      <c r="H3" s="14" t="s">
        <v>5</v>
      </c>
      <c r="I3" s="15" t="s">
        <v>6</v>
      </c>
      <c r="J3" s="15" t="s">
        <v>7</v>
      </c>
      <c r="K3" s="15" t="s">
        <v>8</v>
      </c>
      <c r="L3" s="15"/>
      <c r="M3" s="15" t="s">
        <v>9</v>
      </c>
      <c r="N3" s="15" t="s">
        <v>10</v>
      </c>
      <c r="O3" s="16" t="s">
        <v>11</v>
      </c>
      <c r="P3" s="16" t="s">
        <v>12</v>
      </c>
      <c r="Q3" s="16" t="s">
        <v>13</v>
      </c>
      <c r="R3" s="15" t="s">
        <v>14</v>
      </c>
      <c r="S3" s="16"/>
      <c r="T3" s="15" t="s">
        <v>16</v>
      </c>
      <c r="U3" s="15" t="s">
        <v>17</v>
      </c>
      <c r="V3" s="15" t="s">
        <v>18</v>
      </c>
      <c r="W3" s="15"/>
      <c r="X3" s="16" t="s">
        <v>19</v>
      </c>
      <c r="Y3" s="16" t="s">
        <v>20</v>
      </c>
      <c r="Z3" s="16" t="s">
        <v>21</v>
      </c>
      <c r="AA3" s="16" t="s">
        <v>22</v>
      </c>
      <c r="AB3" s="15" t="s">
        <v>160</v>
      </c>
      <c r="AC3" s="15" t="s">
        <v>24</v>
      </c>
      <c r="AD3" s="15" t="s">
        <v>25</v>
      </c>
      <c r="AE3" s="15" t="s">
        <v>26</v>
      </c>
      <c r="AF3" s="15" t="s">
        <v>27</v>
      </c>
      <c r="AG3" s="15"/>
      <c r="AH3" s="15" t="s">
        <v>28</v>
      </c>
      <c r="AI3" s="16" t="s">
        <v>12</v>
      </c>
      <c r="AJ3" s="16" t="s">
        <v>13</v>
      </c>
      <c r="AK3" s="15" t="s">
        <v>29</v>
      </c>
      <c r="AL3" s="15"/>
      <c r="AM3" s="15"/>
      <c r="AN3" s="15"/>
      <c r="AO3" s="15"/>
      <c r="AP3" s="15"/>
      <c r="AQ3" s="15" t="s">
        <v>30</v>
      </c>
      <c r="AR3" s="15"/>
      <c r="AS3" s="15" t="s">
        <v>31</v>
      </c>
    </row>
    <row r="4" spans="1:45" s="5" customFormat="1" ht="15.75" x14ac:dyDescent="0.2">
      <c r="A4" s="35"/>
      <c r="B4" s="35"/>
      <c r="C4" s="35"/>
      <c r="D4" s="35"/>
      <c r="E4" s="35"/>
      <c r="F4" s="35"/>
      <c r="G4" s="35"/>
      <c r="H4" s="158"/>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row>
    <row r="5" spans="1:45" s="5" customFormat="1" ht="15.75" customHeight="1" x14ac:dyDescent="0.25">
      <c r="A5" s="17">
        <v>925</v>
      </c>
      <c r="B5" s="17"/>
      <c r="C5" s="18" t="s">
        <v>32</v>
      </c>
      <c r="D5" s="18"/>
      <c r="E5" s="18"/>
      <c r="F5" s="18"/>
      <c r="G5" s="18"/>
      <c r="H5" s="19">
        <f t="shared" ref="H5:H26" si="0">IF(SUM(I5:N5,R5:V5,AB5:AH5,AK5:AS5)=0,"",SUM(I5:N5,R5:V5,AB5:AH5,AK5:AS5))</f>
        <v>110204.43770769883</v>
      </c>
      <c r="I5" s="20">
        <f t="shared" ref="I5:R5" si="1">I11+I23+I24+I7</f>
        <v>3673.5860000000016</v>
      </c>
      <c r="J5" s="20">
        <f t="shared" si="1"/>
        <v>922.80799999999988</v>
      </c>
      <c r="K5" s="20">
        <f t="shared" si="1"/>
        <v>1096.0409999999988</v>
      </c>
      <c r="L5" s="20"/>
      <c r="M5" s="20">
        <f t="shared" si="1"/>
        <v>3557.5824190100002</v>
      </c>
      <c r="N5" s="20">
        <f t="shared" si="1"/>
        <v>8079.1629999999996</v>
      </c>
      <c r="O5" s="20">
        <f t="shared" si="1"/>
        <v>842.13</v>
      </c>
      <c r="P5" s="20">
        <f t="shared" si="1"/>
        <v>4628.2519999999995</v>
      </c>
      <c r="Q5" s="20">
        <f t="shared" si="1"/>
        <v>2608.7810000000004</v>
      </c>
      <c r="R5" s="20">
        <f t="shared" si="1"/>
        <v>16.622024122071426</v>
      </c>
      <c r="S5" s="20"/>
      <c r="T5" s="20">
        <f>T11+T23+T24+T7</f>
        <v>13162.27006144</v>
      </c>
      <c r="U5" s="20">
        <f>U11+U23+U24+U7</f>
        <v>6662.0269999999973</v>
      </c>
      <c r="V5" s="20">
        <f>V11+V23+V24+V7</f>
        <v>10037.77677407898</v>
      </c>
      <c r="W5" s="20"/>
      <c r="X5" s="20">
        <f>X11+X23+X24+X7</f>
        <v>4855.6777992951511</v>
      </c>
      <c r="Y5" s="20">
        <f>Y11+Y23+Y24+Y7</f>
        <v>4587.9632156862672</v>
      </c>
      <c r="Z5" s="20">
        <f>Z11+Z23+Z24+Z7</f>
        <v>312.66128505767614</v>
      </c>
      <c r="AA5" s="20">
        <f>AA11+AA23+AA24+AA7</f>
        <v>281.47447403988542</v>
      </c>
      <c r="AB5" s="20">
        <v>749.94100000000003</v>
      </c>
      <c r="AC5" s="20">
        <f>AC11+AC23+AC24+AC7</f>
        <v>2204.4830000000015</v>
      </c>
      <c r="AD5" s="20">
        <v>149.76499999999999</v>
      </c>
      <c r="AE5" s="20">
        <v>435.49299999999999</v>
      </c>
      <c r="AF5" s="20">
        <f>AF11+AF23+AF24+AF7</f>
        <v>5970.6159999999991</v>
      </c>
      <c r="AG5" s="20"/>
      <c r="AH5" s="20">
        <f>AH11+AH23+AH24+AH7</f>
        <v>918.40400000000011</v>
      </c>
      <c r="AI5" s="20">
        <f>AI11+AI23+AI24+AI7</f>
        <v>794.12100000000009</v>
      </c>
      <c r="AJ5" s="20">
        <f>AJ11+AJ23+AJ24+AJ7</f>
        <v>124.28300000000004</v>
      </c>
      <c r="AK5" s="20">
        <f>AK11+AK23+AK24+AK7</f>
        <v>48801.804999999986</v>
      </c>
      <c r="AL5" s="20"/>
      <c r="AM5" s="20"/>
      <c r="AN5" s="20"/>
      <c r="AO5" s="20"/>
      <c r="AP5" s="20"/>
      <c r="AQ5" s="20">
        <v>1291.17</v>
      </c>
      <c r="AR5" s="20"/>
      <c r="AS5" s="20">
        <f>AS11+AS23+AS24+AS7</f>
        <v>2474.8844290477896</v>
      </c>
    </row>
    <row r="6" spans="1:45" s="5" customFormat="1" ht="15.75" customHeight="1" x14ac:dyDescent="0.25">
      <c r="A6" s="17"/>
      <c r="B6" s="17"/>
      <c r="C6" s="18"/>
      <c r="D6" s="18"/>
      <c r="E6" s="18"/>
      <c r="F6" s="18"/>
      <c r="G6" s="18"/>
      <c r="H6" s="160" t="str">
        <f t="shared" si="0"/>
        <v/>
      </c>
      <c r="I6" s="56"/>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165"/>
    </row>
    <row r="7" spans="1:45" s="5" customFormat="1" ht="15.75" x14ac:dyDescent="0.25">
      <c r="A7" s="4"/>
      <c r="B7" s="4"/>
      <c r="C7" s="2" t="s">
        <v>33</v>
      </c>
      <c r="D7" s="2"/>
      <c r="E7" s="2"/>
      <c r="F7" s="2"/>
      <c r="G7" s="2"/>
      <c r="H7" s="34">
        <f t="shared" si="0"/>
        <v>1987.4478037035208</v>
      </c>
      <c r="I7" s="23">
        <v>1.2809975466972452</v>
      </c>
      <c r="J7" s="23">
        <v>26.234479032471963</v>
      </c>
      <c r="K7" s="23">
        <v>0.20291748990917122</v>
      </c>
      <c r="L7" s="23"/>
      <c r="M7" s="23">
        <v>0</v>
      </c>
      <c r="N7" s="23">
        <v>6.5375304413965534</v>
      </c>
      <c r="O7" s="23">
        <v>0.558932602197168</v>
      </c>
      <c r="P7" s="23">
        <v>3.1732652334796372</v>
      </c>
      <c r="Q7" s="23">
        <v>2.8053326057197485</v>
      </c>
      <c r="R7" s="23">
        <v>0</v>
      </c>
      <c r="S7" s="23"/>
      <c r="T7" s="23">
        <v>0</v>
      </c>
      <c r="U7" s="162">
        <v>41.534675451281728</v>
      </c>
      <c r="V7" s="23">
        <v>1.0354705779954478</v>
      </c>
      <c r="W7" s="23"/>
      <c r="X7" s="23">
        <v>0.41982480028964086</v>
      </c>
      <c r="Y7" s="23">
        <v>0.44850044352321378</v>
      </c>
      <c r="Z7" s="23">
        <v>0</v>
      </c>
      <c r="AA7" s="23">
        <v>0.16714533418259334</v>
      </c>
      <c r="AB7" s="23">
        <v>10.849958586066835</v>
      </c>
      <c r="AC7" s="23">
        <v>0.29138156200034199</v>
      </c>
      <c r="AD7" s="23">
        <v>0.396859609744526</v>
      </c>
      <c r="AE7" s="23">
        <v>0</v>
      </c>
      <c r="AF7" s="23">
        <v>0.98315245266169271</v>
      </c>
      <c r="AG7" s="23"/>
      <c r="AH7" s="162">
        <v>1.6521352608846456</v>
      </c>
      <c r="AI7" s="162">
        <v>1.452513351248097</v>
      </c>
      <c r="AJ7" s="162">
        <v>0.19962190963654858</v>
      </c>
      <c r="AK7" s="23">
        <v>1890.9482456924106</v>
      </c>
      <c r="AL7" s="23"/>
      <c r="AM7" s="23"/>
      <c r="AN7" s="23"/>
      <c r="AO7" s="23"/>
      <c r="AP7" s="23"/>
      <c r="AQ7" s="23">
        <v>0</v>
      </c>
      <c r="AR7" s="23"/>
      <c r="AS7" s="23">
        <v>5.5</v>
      </c>
    </row>
    <row r="8" spans="1:45" s="5" customFormat="1" ht="15.75" customHeight="1" x14ac:dyDescent="0.25">
      <c r="A8" s="25"/>
      <c r="B8" s="25"/>
      <c r="C8" s="18"/>
      <c r="D8" s="26"/>
      <c r="E8" s="26"/>
      <c r="F8" s="26"/>
      <c r="G8" s="26"/>
      <c r="H8" s="19" t="str">
        <f t="shared" si="0"/>
        <v/>
      </c>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row>
    <row r="9" spans="1:45" s="5" customFormat="1" ht="15.75" customHeight="1" x14ac:dyDescent="0.25">
      <c r="A9" s="17">
        <v>941</v>
      </c>
      <c r="B9" s="17"/>
      <c r="C9" s="18" t="s">
        <v>34</v>
      </c>
      <c r="D9" s="18"/>
      <c r="E9" s="18"/>
      <c r="F9" s="18"/>
      <c r="G9" s="18"/>
      <c r="H9" s="19">
        <f t="shared" si="0"/>
        <v>97757.384531459713</v>
      </c>
      <c r="I9" s="20">
        <f t="shared" ref="I9:R9" si="2">I11+I23</f>
        <v>3312.6461638331684</v>
      </c>
      <c r="J9" s="20">
        <f t="shared" si="2"/>
        <v>801.26867013731498</v>
      </c>
      <c r="K9" s="20">
        <f t="shared" si="2"/>
        <v>989.47735847246929</v>
      </c>
      <c r="L9" s="20"/>
      <c r="M9" s="20">
        <f t="shared" si="2"/>
        <v>3200.0495460100001</v>
      </c>
      <c r="N9" s="20">
        <f t="shared" si="2"/>
        <v>7159.0371812765725</v>
      </c>
      <c r="O9" s="20">
        <f t="shared" si="2"/>
        <v>763.3781683998003</v>
      </c>
      <c r="P9" s="20">
        <f t="shared" si="2"/>
        <v>4096.6224807143844</v>
      </c>
      <c r="Q9" s="20">
        <f t="shared" si="2"/>
        <v>2299.0365321623876</v>
      </c>
      <c r="R9" s="20">
        <f t="shared" si="2"/>
        <v>14.382023122071427</v>
      </c>
      <c r="S9" s="20"/>
      <c r="T9" s="20">
        <f>T11+T23</f>
        <v>11973.868095440001</v>
      </c>
      <c r="U9" s="20">
        <f>U11+U23</f>
        <v>5811.2873967820451</v>
      </c>
      <c r="V9" s="20">
        <f>V11+V23</f>
        <v>9045.7464121366102</v>
      </c>
      <c r="W9" s="20"/>
      <c r="X9" s="20">
        <f>X11+X23</f>
        <v>4310.1563411132865</v>
      </c>
      <c r="Y9" s="20">
        <f>Y11+Y23</f>
        <v>4202.3707841072164</v>
      </c>
      <c r="Z9" s="20">
        <f>Z11+Z23</f>
        <v>280.45061274002973</v>
      </c>
      <c r="AA9" s="20">
        <f>AA11+AA23</f>
        <v>252.76867417607772</v>
      </c>
      <c r="AB9" s="20">
        <v>663.99847803976468</v>
      </c>
      <c r="AC9" s="20">
        <f>AC11+AC23</f>
        <v>1962.2244262698487</v>
      </c>
      <c r="AD9" s="20">
        <v>137.79613279935879</v>
      </c>
      <c r="AE9" s="20">
        <v>389.76098884631182</v>
      </c>
      <c r="AF9" s="20">
        <f>AF11+AF23</f>
        <v>5367.7840516077922</v>
      </c>
      <c r="AG9" s="20"/>
      <c r="AH9" s="20">
        <f>AH11+AH23</f>
        <v>815.05667352775902</v>
      </c>
      <c r="AI9" s="20">
        <f>AI11+AI23</f>
        <v>704.88069827842526</v>
      </c>
      <c r="AJ9" s="20">
        <f>AJ11+AJ23</f>
        <v>110.17597524933379</v>
      </c>
      <c r="AK9" s="20">
        <f>AK11+AK23</f>
        <v>42689.525783890407</v>
      </c>
      <c r="AL9" s="20"/>
      <c r="AM9" s="20"/>
      <c r="AN9" s="20"/>
      <c r="AO9" s="20"/>
      <c r="AP9" s="20"/>
      <c r="AQ9" s="20">
        <v>1172.6234577334915</v>
      </c>
      <c r="AR9" s="20"/>
      <c r="AS9" s="20">
        <f>AS11+AS23</f>
        <v>2250.8516915347091</v>
      </c>
    </row>
    <row r="10" spans="1:45" s="5" customFormat="1" ht="15.75" customHeight="1" x14ac:dyDescent="0.25">
      <c r="A10" s="25"/>
      <c r="B10" s="25"/>
      <c r="C10" s="26"/>
      <c r="D10" s="26"/>
      <c r="E10" s="26"/>
      <c r="F10" s="26"/>
      <c r="G10" s="26"/>
      <c r="H10" s="19" t="str">
        <f t="shared" si="0"/>
        <v/>
      </c>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t="s">
        <v>161</v>
      </c>
      <c r="AL10" s="20"/>
      <c r="AM10" s="20"/>
      <c r="AN10" s="20"/>
      <c r="AO10" s="20"/>
      <c r="AP10" s="20"/>
      <c r="AQ10" s="20"/>
      <c r="AR10" s="20"/>
      <c r="AS10" s="20"/>
    </row>
    <row r="11" spans="1:45" s="5" customFormat="1" ht="15.75" x14ac:dyDescent="0.25">
      <c r="A11" s="17">
        <v>921</v>
      </c>
      <c r="B11" s="17"/>
      <c r="C11" s="17" t="s">
        <v>35</v>
      </c>
      <c r="D11" s="18"/>
      <c r="E11" s="18"/>
      <c r="F11" s="18"/>
      <c r="G11" s="18"/>
      <c r="H11" s="19">
        <f t="shared" si="0"/>
        <v>91424.6225282331</v>
      </c>
      <c r="I11" s="20">
        <f t="shared" ref="I11:R11" si="3">SUM(I13:I21)</f>
        <v>3027.5209752100864</v>
      </c>
      <c r="J11" s="20">
        <f t="shared" si="3"/>
        <v>751.96311887261038</v>
      </c>
      <c r="K11" s="20">
        <f t="shared" si="3"/>
        <v>912.86701026782055</v>
      </c>
      <c r="L11" s="20"/>
      <c r="M11" s="20">
        <f t="shared" si="3"/>
        <v>3039.5921460100003</v>
      </c>
      <c r="N11" s="20">
        <f t="shared" si="3"/>
        <v>6486.3777824397393</v>
      </c>
      <c r="O11" s="20">
        <f t="shared" si="3"/>
        <v>711.41604887307142</v>
      </c>
      <c r="P11" s="20">
        <f t="shared" si="3"/>
        <v>3730.4309865614782</v>
      </c>
      <c r="Q11" s="20">
        <f t="shared" si="3"/>
        <v>2044.5307470051901</v>
      </c>
      <c r="R11" s="20">
        <f t="shared" si="3"/>
        <v>13.675157122071427</v>
      </c>
      <c r="S11" s="20"/>
      <c r="T11" s="20">
        <f>SUM(T13:T21)</f>
        <v>11414.81737744</v>
      </c>
      <c r="U11" s="20">
        <f>SUM(U13:U21)</f>
        <v>5212.344490293227</v>
      </c>
      <c r="V11" s="20">
        <f>SUM(V13:V21)</f>
        <v>8454.8171442203766</v>
      </c>
      <c r="W11" s="20"/>
      <c r="X11" s="20">
        <f>SUM(X13:X21)</f>
        <v>3995.3616177668996</v>
      </c>
      <c r="Y11" s="20">
        <f>SUM(Y13:Y21)</f>
        <v>3962.0079347249516</v>
      </c>
      <c r="Z11" s="20">
        <f>SUM(Z13:Z21)</f>
        <v>259.04297416663934</v>
      </c>
      <c r="AA11" s="20">
        <f>SUM(AA13:AA21)</f>
        <v>238.40461756188648</v>
      </c>
      <c r="AB11" s="20">
        <v>610.25049569403609</v>
      </c>
      <c r="AC11" s="20">
        <f>SUM(AC13:AC21)</f>
        <v>1857.0591059116509</v>
      </c>
      <c r="AD11" s="20">
        <v>130.78774157974755</v>
      </c>
      <c r="AE11" s="20">
        <v>366.12824337950042</v>
      </c>
      <c r="AF11" s="20">
        <f>SUM(AF13:AF21)</f>
        <v>5015.032715190232</v>
      </c>
      <c r="AG11" s="20"/>
      <c r="AH11" s="20">
        <f>SUM(AH13:AH21)</f>
        <v>753.95248880866211</v>
      </c>
      <c r="AI11" s="20">
        <f>SUM(AI13:AI21)</f>
        <v>654.30468659080088</v>
      </c>
      <c r="AJ11" s="20">
        <f>SUM(AJ13:AJ21)</f>
        <v>99.647802217861255</v>
      </c>
      <c r="AK11" s="20">
        <f>SUM(AK13:AK21)</f>
        <v>40152.071876140966</v>
      </c>
      <c r="AL11" s="20"/>
      <c r="AM11" s="20"/>
      <c r="AN11" s="20"/>
      <c r="AO11" s="20"/>
      <c r="AP11" s="20"/>
      <c r="AQ11" s="20">
        <v>1111.2513752613359</v>
      </c>
      <c r="AR11" s="20"/>
      <c r="AS11" s="20">
        <f>SUM(AS13:AS21)</f>
        <v>2114.1132843910391</v>
      </c>
    </row>
    <row r="12" spans="1:45" s="5" customFormat="1" ht="15.75" customHeight="1" x14ac:dyDescent="0.25">
      <c r="A12" s="29"/>
      <c r="B12" s="29"/>
      <c r="C12" s="39"/>
      <c r="D12" s="30"/>
      <c r="E12" s="30"/>
      <c r="F12" s="30"/>
      <c r="G12" s="30"/>
      <c r="H12" s="19" t="str">
        <f t="shared" si="0"/>
        <v/>
      </c>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t="s">
        <v>161</v>
      </c>
      <c r="AL12" s="20"/>
      <c r="AM12" s="20"/>
      <c r="AN12" s="20"/>
      <c r="AO12" s="20"/>
      <c r="AP12" s="20"/>
      <c r="AQ12" s="20"/>
      <c r="AR12" s="20"/>
      <c r="AS12" s="20"/>
    </row>
    <row r="13" spans="1:45" s="5" customFormat="1" ht="15.75" x14ac:dyDescent="0.25">
      <c r="A13" s="4" t="s">
        <v>36</v>
      </c>
      <c r="B13" s="4"/>
      <c r="C13" s="40" t="s">
        <v>164</v>
      </c>
      <c r="D13" s="2"/>
      <c r="E13" s="2"/>
      <c r="F13" s="2"/>
      <c r="G13" s="2"/>
      <c r="H13" s="19">
        <f t="shared" si="0"/>
        <v>5453.7748517815526</v>
      </c>
      <c r="I13" s="20">
        <v>174.90179879576058</v>
      </c>
      <c r="J13" s="20">
        <v>42.758604907048479</v>
      </c>
      <c r="K13" s="20">
        <v>66.185628493165098</v>
      </c>
      <c r="L13" s="20"/>
      <c r="M13" s="20">
        <v>201.48368999999997</v>
      </c>
      <c r="N13" s="20">
        <v>467.09859362128788</v>
      </c>
      <c r="O13" s="20">
        <v>41.939179898319694</v>
      </c>
      <c r="P13" s="20">
        <v>255.13531633743037</v>
      </c>
      <c r="Q13" s="20">
        <v>170.02409738553786</v>
      </c>
      <c r="R13" s="20">
        <v>0.34965999999999997</v>
      </c>
      <c r="S13" s="20"/>
      <c r="T13" s="20">
        <v>601.46406999999999</v>
      </c>
      <c r="U13" s="20">
        <v>483.36771324770058</v>
      </c>
      <c r="V13" s="20">
        <v>544.40653433713669</v>
      </c>
      <c r="W13" s="20"/>
      <c r="X13" s="20">
        <v>283.77993895443672</v>
      </c>
      <c r="Y13" s="20">
        <v>225.68290420614267</v>
      </c>
      <c r="Z13" s="20">
        <v>21.198530211722641</v>
      </c>
      <c r="AA13" s="20">
        <v>13.745160964834591</v>
      </c>
      <c r="AB13" s="20">
        <v>89.593533024446884</v>
      </c>
      <c r="AC13" s="20">
        <v>123.14797576565689</v>
      </c>
      <c r="AD13" s="20">
        <v>4.2380906019523552</v>
      </c>
      <c r="AE13" s="20">
        <v>18.676874343267677</v>
      </c>
      <c r="AF13" s="20">
        <v>313.57478197270194</v>
      </c>
      <c r="AG13" s="20"/>
      <c r="AH13" s="20">
        <v>50.776482716740944</v>
      </c>
      <c r="AI13" s="20">
        <v>43.162872970805097</v>
      </c>
      <c r="AJ13" s="20">
        <v>7.6136097459358503</v>
      </c>
      <c r="AK13" s="20">
        <v>2114.9770884882296</v>
      </c>
      <c r="AL13" s="20"/>
      <c r="AM13" s="20"/>
      <c r="AN13" s="20"/>
      <c r="AO13" s="20"/>
      <c r="AP13" s="20"/>
      <c r="AQ13" s="20">
        <v>45.685714521549691</v>
      </c>
      <c r="AR13" s="20"/>
      <c r="AS13" s="20">
        <v>111.08801694490683</v>
      </c>
    </row>
    <row r="14" spans="1:45" s="5" customFormat="1" ht="15.75" x14ac:dyDescent="0.25">
      <c r="A14" s="4" t="s">
        <v>37</v>
      </c>
      <c r="B14" s="4"/>
      <c r="C14" s="40" t="s">
        <v>166</v>
      </c>
      <c r="D14" s="2"/>
      <c r="E14" s="2"/>
      <c r="F14" s="2"/>
      <c r="G14" s="2"/>
      <c r="H14" s="19">
        <f t="shared" si="0"/>
        <v>13940.523719933561</v>
      </c>
      <c r="I14" s="20">
        <v>497.74995129073562</v>
      </c>
      <c r="J14" s="20">
        <v>113.81204249251655</v>
      </c>
      <c r="K14" s="20">
        <v>158.51631504873805</v>
      </c>
      <c r="L14" s="20"/>
      <c r="M14" s="20">
        <v>468.76739800000001</v>
      </c>
      <c r="N14" s="20">
        <v>1280.3627728983365</v>
      </c>
      <c r="O14" s="20">
        <v>105.94825692037696</v>
      </c>
      <c r="P14" s="20">
        <v>722.19271732289326</v>
      </c>
      <c r="Q14" s="20">
        <v>452.22179865506644</v>
      </c>
      <c r="R14" s="20">
        <v>1.6665194800000003</v>
      </c>
      <c r="S14" s="20"/>
      <c r="T14" s="20">
        <v>1509.1894820000002</v>
      </c>
      <c r="U14" s="20">
        <v>1073.7030611834903</v>
      </c>
      <c r="V14" s="20">
        <v>1480.0241302088939</v>
      </c>
      <c r="W14" s="20"/>
      <c r="X14" s="20">
        <v>783.14708825259368</v>
      </c>
      <c r="Y14" s="20">
        <v>614.76252068937345</v>
      </c>
      <c r="Z14" s="20">
        <v>46.449387114281052</v>
      </c>
      <c r="AA14" s="20">
        <v>35.665134152645734</v>
      </c>
      <c r="AB14" s="20">
        <v>109.88295558039187</v>
      </c>
      <c r="AC14" s="20">
        <v>258.12245232718652</v>
      </c>
      <c r="AD14" s="20">
        <v>15.710085480253603</v>
      </c>
      <c r="AE14" s="20">
        <v>49.146295116462468</v>
      </c>
      <c r="AF14" s="20">
        <v>788.58942632286346</v>
      </c>
      <c r="AG14" s="20"/>
      <c r="AH14" s="20">
        <v>127.1267502755264</v>
      </c>
      <c r="AI14" s="20">
        <v>108.98635396823663</v>
      </c>
      <c r="AJ14" s="20">
        <v>18.14039630728977</v>
      </c>
      <c r="AK14" s="20">
        <v>5563.5260361198398</v>
      </c>
      <c r="AL14" s="20"/>
      <c r="AM14" s="20"/>
      <c r="AN14" s="20"/>
      <c r="AO14" s="20"/>
      <c r="AP14" s="20"/>
      <c r="AQ14" s="20">
        <v>152.83011218237499</v>
      </c>
      <c r="AR14" s="20"/>
      <c r="AS14" s="20">
        <v>291.79793392595127</v>
      </c>
    </row>
    <row r="15" spans="1:45" s="5" customFormat="1" ht="15.75" x14ac:dyDescent="0.25">
      <c r="A15" s="4" t="s">
        <v>38</v>
      </c>
      <c r="B15" s="4"/>
      <c r="C15" s="40" t="s">
        <v>39</v>
      </c>
      <c r="D15" s="2"/>
      <c r="E15" s="2"/>
      <c r="F15" s="2"/>
      <c r="G15" s="2"/>
      <c r="H15" s="19">
        <f t="shared" si="0"/>
        <v>9276.3002041071231</v>
      </c>
      <c r="I15" s="20">
        <v>289.7324674908287</v>
      </c>
      <c r="J15" s="20">
        <v>77.125191502879559</v>
      </c>
      <c r="K15" s="20">
        <v>108.98337917501499</v>
      </c>
      <c r="L15" s="20"/>
      <c r="M15" s="20">
        <v>292.62079900000003</v>
      </c>
      <c r="N15" s="20">
        <v>777.51061512677802</v>
      </c>
      <c r="O15" s="20">
        <v>74.193241153184715</v>
      </c>
      <c r="P15" s="20">
        <v>439.29492985915488</v>
      </c>
      <c r="Q15" s="20">
        <v>264.02244411443849</v>
      </c>
      <c r="R15" s="20">
        <v>0.93624025999999994</v>
      </c>
      <c r="S15" s="20"/>
      <c r="T15" s="20">
        <v>926.70107099999996</v>
      </c>
      <c r="U15" s="20">
        <v>631.66124913069871</v>
      </c>
      <c r="V15" s="20">
        <v>864.26404546520985</v>
      </c>
      <c r="W15" s="20"/>
      <c r="X15" s="20">
        <v>417.08105400124253</v>
      </c>
      <c r="Y15" s="20">
        <v>389.77785646507471</v>
      </c>
      <c r="Z15" s="20">
        <v>34.774771770380084</v>
      </c>
      <c r="AA15" s="20">
        <v>22.630363228512529</v>
      </c>
      <c r="AB15" s="20">
        <v>80.303255985127151</v>
      </c>
      <c r="AC15" s="20">
        <v>197.90628826640079</v>
      </c>
      <c r="AD15" s="20">
        <v>12.679060502537485</v>
      </c>
      <c r="AE15" s="20">
        <v>37.024847445733165</v>
      </c>
      <c r="AF15" s="20">
        <v>528.62087316141037</v>
      </c>
      <c r="AG15" s="20"/>
      <c r="AH15" s="20">
        <v>83.7519691439621</v>
      </c>
      <c r="AI15" s="20">
        <v>71.866819625314179</v>
      </c>
      <c r="AJ15" s="20">
        <v>11.885149518647896</v>
      </c>
      <c r="AK15" s="20">
        <v>4057.4096429323899</v>
      </c>
      <c r="AL15" s="20"/>
      <c r="AM15" s="20"/>
      <c r="AN15" s="20"/>
      <c r="AO15" s="20"/>
      <c r="AP15" s="20"/>
      <c r="AQ15" s="20">
        <v>95.39428520578933</v>
      </c>
      <c r="AR15" s="20"/>
      <c r="AS15" s="20">
        <v>213.67492331236252</v>
      </c>
    </row>
    <row r="16" spans="1:45" s="5" customFormat="1" ht="15.75" x14ac:dyDescent="0.25">
      <c r="A16" s="4" t="s">
        <v>40</v>
      </c>
      <c r="B16" s="4"/>
      <c r="C16" s="40" t="s">
        <v>41</v>
      </c>
      <c r="D16" s="2"/>
      <c r="E16" s="2"/>
      <c r="F16" s="2"/>
      <c r="G16" s="2"/>
      <c r="H16" s="19">
        <f t="shared" si="0"/>
        <v>7460.3528870628888</v>
      </c>
      <c r="I16" s="20">
        <v>274.50777701590243</v>
      </c>
      <c r="J16" s="20">
        <v>65.693551141276686</v>
      </c>
      <c r="K16" s="20">
        <v>81.234085286149892</v>
      </c>
      <c r="L16" s="20"/>
      <c r="M16" s="20">
        <v>225.783952</v>
      </c>
      <c r="N16" s="20">
        <v>571.2258650978381</v>
      </c>
      <c r="O16" s="20">
        <v>59.763605505258525</v>
      </c>
      <c r="P16" s="20">
        <v>327.75668526059758</v>
      </c>
      <c r="Q16" s="20">
        <v>183.70557433198195</v>
      </c>
      <c r="R16" s="20">
        <v>0.59768449000000001</v>
      </c>
      <c r="S16" s="20"/>
      <c r="T16" s="20">
        <v>646.07493299999999</v>
      </c>
      <c r="U16" s="20">
        <v>473.16397291349563</v>
      </c>
      <c r="V16" s="20">
        <v>588.48052982925071</v>
      </c>
      <c r="W16" s="20"/>
      <c r="X16" s="20">
        <v>274.62269805306209</v>
      </c>
      <c r="Y16" s="20">
        <v>276.20607027656206</v>
      </c>
      <c r="Z16" s="20">
        <v>22.287005081064077</v>
      </c>
      <c r="AA16" s="20">
        <v>15.364756418562475</v>
      </c>
      <c r="AB16" s="20">
        <v>71.552764385464258</v>
      </c>
      <c r="AC16" s="20">
        <v>144.16200399984635</v>
      </c>
      <c r="AD16" s="20">
        <v>13.076077751879753</v>
      </c>
      <c r="AE16" s="20">
        <v>31.733443017532416</v>
      </c>
      <c r="AF16" s="20">
        <v>406.37897084475981</v>
      </c>
      <c r="AG16" s="20"/>
      <c r="AH16" s="20">
        <v>73.488583693983486</v>
      </c>
      <c r="AI16" s="20">
        <v>64.53336236605395</v>
      </c>
      <c r="AJ16" s="20">
        <v>8.9552213279295376</v>
      </c>
      <c r="AK16" s="20">
        <v>3527.052288464452</v>
      </c>
      <c r="AL16" s="20"/>
      <c r="AM16" s="20"/>
      <c r="AN16" s="20"/>
      <c r="AO16" s="20"/>
      <c r="AP16" s="20"/>
      <c r="AQ16" s="20">
        <v>83.370727049310105</v>
      </c>
      <c r="AR16" s="20"/>
      <c r="AS16" s="20">
        <v>182.77567708174666</v>
      </c>
    </row>
    <row r="17" spans="1:45" s="5" customFormat="1" ht="15.75" x14ac:dyDescent="0.25">
      <c r="A17" s="4" t="s">
        <v>42</v>
      </c>
      <c r="B17" s="4"/>
      <c r="C17" s="40" t="s">
        <v>43</v>
      </c>
      <c r="D17" s="2"/>
      <c r="E17" s="2"/>
      <c r="F17" s="2"/>
      <c r="G17" s="2"/>
      <c r="H17" s="19">
        <f t="shared" si="0"/>
        <v>10092.772129571767</v>
      </c>
      <c r="I17" s="20">
        <v>385.73067114994751</v>
      </c>
      <c r="J17" s="20">
        <v>88.528089103958678</v>
      </c>
      <c r="K17" s="20">
        <v>114.8455142269585</v>
      </c>
      <c r="L17" s="20"/>
      <c r="M17" s="20">
        <v>335.70128799999998</v>
      </c>
      <c r="N17" s="20">
        <v>771.91825635543819</v>
      </c>
      <c r="O17" s="20">
        <v>83.555937136715755</v>
      </c>
      <c r="P17" s="20">
        <v>428.36400882051055</v>
      </c>
      <c r="Q17" s="20">
        <v>259.9983103982118</v>
      </c>
      <c r="R17" s="20">
        <v>1.2975133100000003</v>
      </c>
      <c r="S17" s="20"/>
      <c r="T17" s="20">
        <v>1046.4092539999999</v>
      </c>
      <c r="U17" s="20">
        <v>623.46626205662676</v>
      </c>
      <c r="V17" s="20">
        <v>927.8160157161609</v>
      </c>
      <c r="W17" s="20"/>
      <c r="X17" s="20">
        <v>428.62529839659646</v>
      </c>
      <c r="Y17" s="20">
        <v>439.21864279654329</v>
      </c>
      <c r="Z17" s="20">
        <v>35.096835866548901</v>
      </c>
      <c r="AA17" s="20">
        <v>24.875238656472188</v>
      </c>
      <c r="AB17" s="20">
        <v>70.123282341749942</v>
      </c>
      <c r="AC17" s="20">
        <v>244.59925885995213</v>
      </c>
      <c r="AD17" s="20">
        <v>11.974784452858804</v>
      </c>
      <c r="AE17" s="20">
        <v>39.12696605572954</v>
      </c>
      <c r="AF17" s="20">
        <v>615.09390004246404</v>
      </c>
      <c r="AG17" s="20"/>
      <c r="AH17" s="20">
        <v>83.498347978656341</v>
      </c>
      <c r="AI17" s="20">
        <v>73.290601189753005</v>
      </c>
      <c r="AJ17" s="20">
        <v>10.207746788903334</v>
      </c>
      <c r="AK17" s="20">
        <v>4389.513649395125</v>
      </c>
      <c r="AL17" s="20"/>
      <c r="AM17" s="20"/>
      <c r="AN17" s="20"/>
      <c r="AO17" s="20"/>
      <c r="AP17" s="20"/>
      <c r="AQ17" s="20">
        <v>113.8302195386341</v>
      </c>
      <c r="AR17" s="20"/>
      <c r="AS17" s="20">
        <v>229.2988569875057</v>
      </c>
    </row>
    <row r="18" spans="1:45" s="5" customFormat="1" ht="15.75" x14ac:dyDescent="0.25">
      <c r="A18" s="4" t="s">
        <v>44</v>
      </c>
      <c r="B18" s="4"/>
      <c r="C18" s="40" t="s">
        <v>167</v>
      </c>
      <c r="D18" s="2"/>
      <c r="E18" s="2"/>
      <c r="F18" s="2"/>
      <c r="G18" s="2"/>
      <c r="H18" s="19">
        <f t="shared" si="0"/>
        <v>9225.2655072550569</v>
      </c>
      <c r="I18" s="20">
        <v>334.91976776156264</v>
      </c>
      <c r="J18" s="20">
        <v>81.570014720973887</v>
      </c>
      <c r="K18" s="20">
        <v>84.629821219975327</v>
      </c>
      <c r="L18" s="20"/>
      <c r="M18" s="20">
        <v>282.93917200000004</v>
      </c>
      <c r="N18" s="20">
        <v>568.85355231843425</v>
      </c>
      <c r="O18" s="20">
        <v>78.673441153763918</v>
      </c>
      <c r="P18" s="20">
        <v>327.99494782396812</v>
      </c>
      <c r="Q18" s="20">
        <v>162.18516334070225</v>
      </c>
      <c r="R18" s="20">
        <v>1.3698637120714268</v>
      </c>
      <c r="S18" s="20"/>
      <c r="T18" s="20">
        <v>925.334025</v>
      </c>
      <c r="U18" s="20">
        <v>420.4276851992592</v>
      </c>
      <c r="V18" s="20">
        <v>662.87870809700348</v>
      </c>
      <c r="W18" s="20"/>
      <c r="X18" s="20">
        <v>292.54255906810516</v>
      </c>
      <c r="Y18" s="20">
        <v>331.26009302162248</v>
      </c>
      <c r="Z18" s="20">
        <v>20.861308693424931</v>
      </c>
      <c r="AA18" s="20">
        <v>18.214747313850921</v>
      </c>
      <c r="AB18" s="20">
        <v>46.939633332971638</v>
      </c>
      <c r="AC18" s="20">
        <v>150.24827086325445</v>
      </c>
      <c r="AD18" s="20">
        <v>15.829484018502813</v>
      </c>
      <c r="AE18" s="20">
        <v>42.721544665064329</v>
      </c>
      <c r="AF18" s="20">
        <v>458.10853750249805</v>
      </c>
      <c r="AG18" s="20"/>
      <c r="AH18" s="20">
        <v>72.643780646939035</v>
      </c>
      <c r="AI18" s="20">
        <v>63.074051120099519</v>
      </c>
      <c r="AJ18" s="20">
        <v>9.569729526839529</v>
      </c>
      <c r="AK18" s="20">
        <v>4714.2105425312948</v>
      </c>
      <c r="AL18" s="20"/>
      <c r="AM18" s="20"/>
      <c r="AN18" s="20"/>
      <c r="AO18" s="20"/>
      <c r="AP18" s="20"/>
      <c r="AQ18" s="20">
        <v>120.89765291511314</v>
      </c>
      <c r="AR18" s="20"/>
      <c r="AS18" s="20">
        <v>240.74345075013912</v>
      </c>
    </row>
    <row r="19" spans="1:45" s="5" customFormat="1" ht="15.75" x14ac:dyDescent="0.25">
      <c r="A19" s="4" t="s">
        <v>45</v>
      </c>
      <c r="B19" s="4"/>
      <c r="C19" s="40" t="s">
        <v>46</v>
      </c>
      <c r="D19" s="2"/>
      <c r="E19" s="2"/>
      <c r="F19" s="2"/>
      <c r="G19" s="2"/>
      <c r="H19" s="19">
        <f t="shared" si="0"/>
        <v>13967.414238007012</v>
      </c>
      <c r="I19" s="20">
        <v>319.30478399440051</v>
      </c>
      <c r="J19" s="20">
        <v>91.157366282702625</v>
      </c>
      <c r="K19" s="20">
        <v>116.01234086701675</v>
      </c>
      <c r="L19" s="20"/>
      <c r="M19" s="20">
        <v>598.88055101000009</v>
      </c>
      <c r="N19" s="20">
        <v>796.30498164191772</v>
      </c>
      <c r="O19" s="20">
        <v>96.559325824165029</v>
      </c>
      <c r="P19" s="20">
        <v>496.57323706649368</v>
      </c>
      <c r="Q19" s="20">
        <v>203.17241875125904</v>
      </c>
      <c r="R19" s="20">
        <v>3.9302150000000005</v>
      </c>
      <c r="S19" s="20"/>
      <c r="T19" s="20">
        <v>3397.4533624400001</v>
      </c>
      <c r="U19" s="20">
        <v>526.69462328712621</v>
      </c>
      <c r="V19" s="20">
        <v>1877.7280449541772</v>
      </c>
      <c r="W19" s="20"/>
      <c r="X19" s="20">
        <v>813.90003621765254</v>
      </c>
      <c r="Y19" s="20">
        <v>958.13165104405402</v>
      </c>
      <c r="Z19" s="20">
        <v>35.406657828486303</v>
      </c>
      <c r="AA19" s="20">
        <v>70.289699863984197</v>
      </c>
      <c r="AB19" s="20">
        <v>31.996527870311095</v>
      </c>
      <c r="AC19" s="20">
        <v>435.0743575961842</v>
      </c>
      <c r="AD19" s="20">
        <v>17.879221724628717</v>
      </c>
      <c r="AE19" s="20">
        <v>38.816978478513434</v>
      </c>
      <c r="AF19" s="20">
        <v>878.36899917429537</v>
      </c>
      <c r="AG19" s="20"/>
      <c r="AH19" s="20">
        <v>81.361933420696062</v>
      </c>
      <c r="AI19" s="20">
        <v>71.51058256691185</v>
      </c>
      <c r="AJ19" s="20">
        <v>9.8513508537842203</v>
      </c>
      <c r="AK19" s="20">
        <v>4299.2312898123037</v>
      </c>
      <c r="AL19" s="20"/>
      <c r="AM19" s="20"/>
      <c r="AN19" s="20"/>
      <c r="AO19" s="20"/>
      <c r="AP19" s="20"/>
      <c r="AQ19" s="20">
        <v>213.35355952926628</v>
      </c>
      <c r="AR19" s="20"/>
      <c r="AS19" s="20">
        <v>243.86510092347163</v>
      </c>
    </row>
    <row r="20" spans="1:45" s="5" customFormat="1" ht="15.75" x14ac:dyDescent="0.25">
      <c r="A20" s="4" t="s">
        <v>47</v>
      </c>
      <c r="B20" s="4"/>
      <c r="C20" s="40" t="s">
        <v>168</v>
      </c>
      <c r="D20" s="2"/>
      <c r="E20" s="2"/>
      <c r="F20" s="2"/>
      <c r="G20" s="2"/>
      <c r="H20" s="19">
        <f t="shared" si="0"/>
        <v>12988.718057536009</v>
      </c>
      <c r="I20" s="20">
        <v>400.66101994671976</v>
      </c>
      <c r="J20" s="20">
        <v>119.3116659557312</v>
      </c>
      <c r="K20" s="20">
        <v>103.36306825749766</v>
      </c>
      <c r="L20" s="20"/>
      <c r="M20" s="20">
        <v>373.08997199999999</v>
      </c>
      <c r="N20" s="20">
        <v>707.62501231165072</v>
      </c>
      <c r="O20" s="20">
        <v>108.96104948745197</v>
      </c>
      <c r="P20" s="20">
        <v>412.09682445361773</v>
      </c>
      <c r="Q20" s="20">
        <v>186.56713837058103</v>
      </c>
      <c r="R20" s="20">
        <v>2.2484632799999997</v>
      </c>
      <c r="S20" s="20"/>
      <c r="T20" s="20">
        <v>1481.435422</v>
      </c>
      <c r="U20" s="20">
        <v>532.03841678571098</v>
      </c>
      <c r="V20" s="20">
        <v>892.33858045547674</v>
      </c>
      <c r="W20" s="20"/>
      <c r="X20" s="20">
        <v>389.84555261433468</v>
      </c>
      <c r="Y20" s="20">
        <v>455.27384391423095</v>
      </c>
      <c r="Z20" s="20">
        <v>24.111603112881685</v>
      </c>
      <c r="AA20" s="20">
        <v>23.107580814029422</v>
      </c>
      <c r="AB20" s="20">
        <v>61.009317129453805</v>
      </c>
      <c r="AC20" s="20">
        <v>191.32255005674043</v>
      </c>
      <c r="AD20" s="20">
        <v>24.689794473417482</v>
      </c>
      <c r="AE20" s="20">
        <v>63.34554382972032</v>
      </c>
      <c r="AF20" s="20">
        <v>569.13879600981682</v>
      </c>
      <c r="AG20" s="20"/>
      <c r="AH20" s="20">
        <v>103.79145674463267</v>
      </c>
      <c r="AI20" s="20">
        <v>90.147037768455135</v>
      </c>
      <c r="AJ20" s="20">
        <v>13.644418976177532</v>
      </c>
      <c r="AK20" s="20">
        <v>6826.3936316914569</v>
      </c>
      <c r="AL20" s="20"/>
      <c r="AM20" s="20"/>
      <c r="AN20" s="20"/>
      <c r="AO20" s="20"/>
      <c r="AP20" s="20"/>
      <c r="AQ20" s="20">
        <v>183.17211884960997</v>
      </c>
      <c r="AR20" s="20"/>
      <c r="AS20" s="20">
        <v>353.74322775837163</v>
      </c>
    </row>
    <row r="21" spans="1:45" s="5" customFormat="1" ht="15.75" x14ac:dyDescent="0.25">
      <c r="A21" s="4" t="s">
        <v>48</v>
      </c>
      <c r="B21" s="4"/>
      <c r="C21" s="40" t="s">
        <v>169</v>
      </c>
      <c r="D21" s="2"/>
      <c r="E21" s="2"/>
      <c r="F21" s="2"/>
      <c r="G21" s="2"/>
      <c r="H21" s="19">
        <f t="shared" si="0"/>
        <v>9019.5009329781387</v>
      </c>
      <c r="I21" s="20">
        <v>350.01273776422863</v>
      </c>
      <c r="J21" s="20">
        <v>72.006592765522825</v>
      </c>
      <c r="K21" s="20">
        <v>79.096857693304258</v>
      </c>
      <c r="L21" s="20"/>
      <c r="M21" s="20">
        <v>260.32532400000002</v>
      </c>
      <c r="N21" s="20">
        <v>545.47813306805801</v>
      </c>
      <c r="O21" s="20">
        <v>61.82201179383496</v>
      </c>
      <c r="P21" s="20">
        <v>321.02231961681201</v>
      </c>
      <c r="Q21" s="20">
        <v>162.63380165741114</v>
      </c>
      <c r="R21" s="20">
        <v>1.2789975899999999</v>
      </c>
      <c r="S21" s="20"/>
      <c r="T21" s="20">
        <v>880.75575800000001</v>
      </c>
      <c r="U21" s="20">
        <v>447.82150648911914</v>
      </c>
      <c r="V21" s="20">
        <v>616.88055515706787</v>
      </c>
      <c r="W21" s="20"/>
      <c r="X21" s="20">
        <v>311.81739220887596</v>
      </c>
      <c r="Y21" s="20">
        <v>271.69435231134764</v>
      </c>
      <c r="Z21" s="20">
        <v>18.856874487849673</v>
      </c>
      <c r="AA21" s="20">
        <v>14.511936148994401</v>
      </c>
      <c r="AB21" s="20">
        <v>48.849226044119405</v>
      </c>
      <c r="AC21" s="20">
        <v>112.47594817642904</v>
      </c>
      <c r="AD21" s="20">
        <v>14.711142573716522</v>
      </c>
      <c r="AE21" s="20">
        <v>45.535750427477097</v>
      </c>
      <c r="AF21" s="20">
        <v>457.15843015942238</v>
      </c>
      <c r="AG21" s="20"/>
      <c r="AH21" s="20">
        <v>77.513184187524971</v>
      </c>
      <c r="AI21" s="20">
        <v>67.733005015171386</v>
      </c>
      <c r="AJ21" s="20">
        <v>9.7801791723535789</v>
      </c>
      <c r="AK21" s="20">
        <v>4659.7577067058764</v>
      </c>
      <c r="AL21" s="20"/>
      <c r="AM21" s="20"/>
      <c r="AN21" s="20"/>
      <c r="AO21" s="20"/>
      <c r="AP21" s="20"/>
      <c r="AQ21" s="20">
        <v>102.71698546968817</v>
      </c>
      <c r="AR21" s="20"/>
      <c r="AS21" s="20">
        <v>247.12609670658389</v>
      </c>
    </row>
    <row r="22" spans="1:45" s="5" customFormat="1" ht="15.75" customHeight="1" x14ac:dyDescent="0.25">
      <c r="A22" s="29"/>
      <c r="B22" s="4"/>
      <c r="C22" s="41"/>
      <c r="D22" s="30"/>
      <c r="E22" s="30"/>
      <c r="F22" s="30"/>
      <c r="G22" s="30"/>
      <c r="H22" s="19" t="str">
        <f t="shared" si="0"/>
        <v/>
      </c>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t="s">
        <v>161</v>
      </c>
      <c r="AL22" s="20"/>
      <c r="AM22" s="20"/>
      <c r="AN22" s="20"/>
      <c r="AO22" s="20"/>
      <c r="AP22" s="20"/>
      <c r="AQ22" s="20"/>
      <c r="AR22" s="20"/>
      <c r="AS22" s="20"/>
    </row>
    <row r="23" spans="1:45" s="5" customFormat="1" ht="15.75" x14ac:dyDescent="0.25">
      <c r="A23" s="1">
        <v>924</v>
      </c>
      <c r="B23" s="4"/>
      <c r="C23" s="40" t="s">
        <v>49</v>
      </c>
      <c r="D23" s="2"/>
      <c r="E23" s="2"/>
      <c r="F23" s="2"/>
      <c r="G23" s="2"/>
      <c r="H23" s="19">
        <f t="shared" si="0"/>
        <v>6332.762003226595</v>
      </c>
      <c r="I23" s="20">
        <v>285.1251886230819</v>
      </c>
      <c r="J23" s="20">
        <v>49.30555126470459</v>
      </c>
      <c r="K23" s="20">
        <v>76.610348204648758</v>
      </c>
      <c r="L23" s="20"/>
      <c r="M23" s="20">
        <v>160.45740000000001</v>
      </c>
      <c r="N23" s="20">
        <v>672.65939883683325</v>
      </c>
      <c r="O23" s="20">
        <v>51.96211952672887</v>
      </c>
      <c r="P23" s="20">
        <v>366.19149415290661</v>
      </c>
      <c r="Q23" s="20">
        <v>254.50578515719766</v>
      </c>
      <c r="R23" s="20">
        <v>0.70686599999999988</v>
      </c>
      <c r="S23" s="20"/>
      <c r="T23" s="20">
        <v>559.05071800000007</v>
      </c>
      <c r="U23" s="20">
        <v>598.94290648881827</v>
      </c>
      <c r="V23" s="20">
        <v>590.92926791623347</v>
      </c>
      <c r="W23" s="20"/>
      <c r="X23" s="20">
        <v>314.7947233463874</v>
      </c>
      <c r="Y23" s="20">
        <v>240.36284938226441</v>
      </c>
      <c r="Z23" s="20">
        <v>21.407638573390393</v>
      </c>
      <c r="AA23" s="20">
        <v>14.364056614191238</v>
      </c>
      <c r="AB23" s="20">
        <v>53.74798234572858</v>
      </c>
      <c r="AC23" s="20">
        <v>105.1653203581977</v>
      </c>
      <c r="AD23" s="20">
        <v>7.0083912196112541</v>
      </c>
      <c r="AE23" s="20">
        <v>23.632745466811379</v>
      </c>
      <c r="AF23" s="20">
        <v>352.75133641756003</v>
      </c>
      <c r="AG23" s="20"/>
      <c r="AH23" s="20">
        <v>61.104184719096928</v>
      </c>
      <c r="AI23" s="20">
        <v>50.576011687624401</v>
      </c>
      <c r="AJ23" s="20">
        <v>10.528173031472532</v>
      </c>
      <c r="AK23" s="20">
        <v>2537.4539077494433</v>
      </c>
      <c r="AL23" s="20"/>
      <c r="AM23" s="20"/>
      <c r="AN23" s="20"/>
      <c r="AO23" s="20"/>
      <c r="AP23" s="20"/>
      <c r="AQ23" s="20">
        <v>61.372082472155618</v>
      </c>
      <c r="AR23" s="20"/>
      <c r="AS23" s="20">
        <v>136.73840714366995</v>
      </c>
    </row>
    <row r="24" spans="1:45" s="5" customFormat="1" ht="15.75" x14ac:dyDescent="0.25">
      <c r="A24" s="1">
        <v>923</v>
      </c>
      <c r="B24" s="4"/>
      <c r="C24" s="40" t="s">
        <v>50</v>
      </c>
      <c r="D24" s="2"/>
      <c r="E24" s="2"/>
      <c r="F24" s="2"/>
      <c r="G24" s="2"/>
      <c r="H24" s="19">
        <f t="shared" si="0"/>
        <v>10449.469367514928</v>
      </c>
      <c r="I24" s="20">
        <v>359.65883862013612</v>
      </c>
      <c r="J24" s="20">
        <v>95.304850830212843</v>
      </c>
      <c r="K24" s="20">
        <v>106.36072403762044</v>
      </c>
      <c r="L24" s="20"/>
      <c r="M24" s="20">
        <v>357.53287299999994</v>
      </c>
      <c r="N24" s="20">
        <v>913.58828828203104</v>
      </c>
      <c r="O24" s="20">
        <v>78.192898998002505</v>
      </c>
      <c r="P24" s="20">
        <v>528.45625405213536</v>
      </c>
      <c r="Q24" s="20">
        <v>306.93913523189309</v>
      </c>
      <c r="R24" s="20">
        <v>2.2400010000000004</v>
      </c>
      <c r="S24" s="20"/>
      <c r="T24" s="20">
        <v>1188.4019659999999</v>
      </c>
      <c r="U24" s="20">
        <v>809.20492776666981</v>
      </c>
      <c r="V24" s="20">
        <v>990.99489136437478</v>
      </c>
      <c r="W24" s="20"/>
      <c r="X24" s="20">
        <v>545.10163338157486</v>
      </c>
      <c r="Y24" s="20">
        <v>385.14393113552796</v>
      </c>
      <c r="Z24" s="20">
        <v>32.210672317646399</v>
      </c>
      <c r="AA24" s="20">
        <v>28.538654529625127</v>
      </c>
      <c r="AB24" s="20">
        <v>75.092563374168563</v>
      </c>
      <c r="AC24" s="20">
        <v>241.96719216815242</v>
      </c>
      <c r="AD24" s="20">
        <v>11.572007590896671</v>
      </c>
      <c r="AE24" s="20">
        <v>35.596006133002504</v>
      </c>
      <c r="AF24" s="20">
        <v>601.84879593954554</v>
      </c>
      <c r="AG24" s="20"/>
      <c r="AH24" s="20">
        <v>101.69519121135649</v>
      </c>
      <c r="AI24" s="20">
        <v>87.787788370326808</v>
      </c>
      <c r="AJ24" s="20">
        <v>13.907402841029713</v>
      </c>
      <c r="AK24" s="20">
        <v>4221.3309704171734</v>
      </c>
      <c r="AL24" s="20"/>
      <c r="AM24" s="20"/>
      <c r="AN24" s="20"/>
      <c r="AO24" s="20"/>
      <c r="AP24" s="20"/>
      <c r="AQ24" s="20">
        <v>118.54654226650877</v>
      </c>
      <c r="AR24" s="20"/>
      <c r="AS24" s="20">
        <v>218.53273751308055</v>
      </c>
    </row>
    <row r="25" spans="1:45" s="5" customFormat="1" ht="15.75" x14ac:dyDescent="0.25">
      <c r="A25" s="1">
        <v>922</v>
      </c>
      <c r="B25" s="4"/>
      <c r="C25" s="2" t="s">
        <v>51</v>
      </c>
      <c r="D25" s="2"/>
      <c r="E25" s="2"/>
      <c r="F25" s="2"/>
      <c r="G25" s="2"/>
      <c r="H25" s="19">
        <f t="shared" si="0"/>
        <v>10.136005020685571</v>
      </c>
      <c r="I25" s="20"/>
      <c r="J25" s="20"/>
      <c r="K25" s="20"/>
      <c r="L25" s="20"/>
      <c r="M25" s="20"/>
      <c r="N25" s="20"/>
      <c r="O25" s="20"/>
      <c r="P25" s="20"/>
      <c r="Q25" s="20"/>
      <c r="R25" s="20"/>
      <c r="S25" s="20"/>
      <c r="T25" s="20"/>
      <c r="U25" s="20"/>
      <c r="V25" s="20"/>
      <c r="W25" s="20"/>
      <c r="X25" s="20"/>
      <c r="Y25" s="20"/>
      <c r="Z25" s="20"/>
      <c r="AA25" s="20"/>
      <c r="AB25" s="20"/>
      <c r="AC25" s="20"/>
      <c r="AD25" s="20"/>
      <c r="AE25" s="20">
        <v>10.136005020685571</v>
      </c>
      <c r="AF25" s="20"/>
      <c r="AG25" s="20"/>
      <c r="AH25" s="20"/>
      <c r="AI25" s="20"/>
      <c r="AJ25" s="20"/>
      <c r="AK25" s="20"/>
      <c r="AL25" s="20"/>
      <c r="AM25" s="20"/>
      <c r="AN25" s="20"/>
      <c r="AO25" s="20"/>
      <c r="AP25" s="20"/>
      <c r="AQ25" s="20"/>
      <c r="AR25" s="20"/>
      <c r="AS25" s="20"/>
    </row>
    <row r="26" spans="1:45" s="5" customFormat="1" ht="15.75" customHeight="1" x14ac:dyDescent="0.25">
      <c r="A26" s="25"/>
      <c r="B26" s="25"/>
      <c r="C26" s="26"/>
      <c r="D26" s="26"/>
      <c r="E26" s="26"/>
      <c r="F26" s="26"/>
      <c r="G26" s="26"/>
      <c r="H26" s="19" t="str">
        <f t="shared" si="0"/>
        <v/>
      </c>
      <c r="I26" s="20"/>
      <c r="AS26" s="56"/>
    </row>
  </sheetData>
  <conditionalFormatting sqref="B13:B24">
    <cfRule type="cellIs" dxfId="382" priority="1" stopIfTrue="1" operator="equal">
      <formula>TRUE</formula>
    </cfRule>
    <cfRule type="cellIs" dxfId="381" priority="2" stopIfTrue="1" operator="equal">
      <formula>FALSE</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6"/>
  <sheetViews>
    <sheetView zoomScale="70" zoomScaleNormal="70" workbookViewId="0">
      <selection activeCell="B3" sqref="B3"/>
    </sheetView>
  </sheetViews>
  <sheetFormatPr defaultColWidth="14.6640625" defaultRowHeight="15" x14ac:dyDescent="0.2"/>
  <cols>
    <col min="1" max="3" width="14.6640625" style="30"/>
    <col min="4" max="4" width="14.6640625" style="30" customWidth="1"/>
    <col min="5" max="5" width="0.6640625" style="30" customWidth="1"/>
    <col min="6" max="6" width="2.109375" style="30" customWidth="1"/>
    <col min="7" max="7" width="7.44140625" style="30" bestFit="1" customWidth="1"/>
    <col min="8" max="9" width="14.6640625" style="30"/>
    <col min="10" max="10" width="15.33203125" style="30" bestFit="1" customWidth="1"/>
    <col min="11" max="11" width="14.6640625" style="30"/>
    <col min="12" max="12" width="14.6640625" style="30" hidden="1" customWidth="1"/>
    <col min="13" max="13" width="14.6640625" style="30"/>
    <col min="14" max="14" width="13.5546875" style="30" customWidth="1"/>
    <col min="15" max="15" width="12.88671875" style="30" customWidth="1"/>
    <col min="16" max="16" width="13.21875" style="30" customWidth="1"/>
    <col min="17" max="18" width="14.6640625" style="30"/>
    <col min="19" max="19" width="14.6640625" style="30" hidden="1" customWidth="1"/>
    <col min="20" max="20" width="13.6640625" style="30" customWidth="1"/>
    <col min="21" max="22" width="14.6640625" style="30"/>
    <col min="23" max="23" width="14.6640625" style="30" hidden="1" customWidth="1"/>
    <col min="24" max="24" width="14.6640625" style="30"/>
    <col min="25" max="25" width="11.5546875" style="30" customWidth="1"/>
    <col min="26" max="26" width="10.5546875" style="30" customWidth="1"/>
    <col min="27" max="27" width="12.88671875" style="30" customWidth="1"/>
    <col min="28" max="28" width="15.33203125" style="30" customWidth="1"/>
    <col min="29" max="31" width="14.6640625" style="30"/>
    <col min="32" max="32" width="12.109375" style="30" customWidth="1"/>
    <col min="33" max="33" width="13.44140625" style="30" hidden="1" customWidth="1"/>
    <col min="34" max="34" width="14.6640625" style="30"/>
    <col min="35" max="35" width="13.5546875" style="30" customWidth="1"/>
    <col min="36" max="36" width="14.6640625" style="30"/>
    <col min="37" max="37" width="12.109375" style="30" customWidth="1"/>
    <col min="38" max="42" width="14.6640625" style="30" hidden="1" customWidth="1"/>
    <col min="43" max="43" width="14.6640625" style="30"/>
    <col min="44" max="44" width="14.6640625" style="30" hidden="1" customWidth="1"/>
    <col min="45" max="16384" width="14.6640625" style="30"/>
  </cols>
  <sheetData>
    <row r="1" spans="1:45" s="2" customFormat="1" ht="24" customHeight="1" x14ac:dyDescent="0.25">
      <c r="A1" s="1" t="s">
        <v>146</v>
      </c>
      <c r="B1" s="1"/>
      <c r="G1" s="4"/>
    </row>
    <row r="2" spans="1:45" s="80" customFormat="1" ht="27.75" customHeight="1" x14ac:dyDescent="0.25">
      <c r="A2" s="79" t="s">
        <v>2</v>
      </c>
      <c r="B2" s="8"/>
      <c r="C2" s="26"/>
      <c r="D2" s="26"/>
      <c r="E2" s="26"/>
      <c r="F2" s="26"/>
      <c r="G2" s="94"/>
    </row>
    <row r="3" spans="1:45" s="5" customFormat="1" ht="63" x14ac:dyDescent="0.2">
      <c r="A3" s="12" t="s">
        <v>3</v>
      </c>
      <c r="B3" s="13"/>
      <c r="C3" s="13" t="s">
        <v>4</v>
      </c>
      <c r="D3" s="13"/>
      <c r="E3" s="13"/>
      <c r="F3" s="13"/>
      <c r="G3" s="13"/>
      <c r="H3" s="14" t="s">
        <v>5</v>
      </c>
      <c r="I3" s="15" t="s">
        <v>6</v>
      </c>
      <c r="J3" s="15" t="s">
        <v>7</v>
      </c>
      <c r="K3" s="15" t="s">
        <v>8</v>
      </c>
      <c r="L3" s="15"/>
      <c r="M3" s="15" t="s">
        <v>9</v>
      </c>
      <c r="N3" s="15" t="s">
        <v>10</v>
      </c>
      <c r="O3" s="16" t="s">
        <v>11</v>
      </c>
      <c r="P3" s="16" t="s">
        <v>12</v>
      </c>
      <c r="Q3" s="16" t="s">
        <v>13</v>
      </c>
      <c r="R3" s="15" t="s">
        <v>14</v>
      </c>
      <c r="S3" s="16"/>
      <c r="T3" s="15" t="s">
        <v>16</v>
      </c>
      <c r="U3" s="15" t="s">
        <v>17</v>
      </c>
      <c r="V3" s="15" t="s">
        <v>18</v>
      </c>
      <c r="W3" s="15"/>
      <c r="X3" s="16" t="s">
        <v>19</v>
      </c>
      <c r="Y3" s="16" t="s">
        <v>20</v>
      </c>
      <c r="Z3" s="16" t="s">
        <v>21</v>
      </c>
      <c r="AA3" s="16" t="s">
        <v>22</v>
      </c>
      <c r="AB3" s="15" t="s">
        <v>160</v>
      </c>
      <c r="AC3" s="15" t="s">
        <v>24</v>
      </c>
      <c r="AD3" s="15" t="s">
        <v>25</v>
      </c>
      <c r="AE3" s="15" t="s">
        <v>26</v>
      </c>
      <c r="AF3" s="15" t="s">
        <v>27</v>
      </c>
      <c r="AG3" s="15"/>
      <c r="AH3" s="15" t="s">
        <v>28</v>
      </c>
      <c r="AI3" s="16" t="s">
        <v>12</v>
      </c>
      <c r="AJ3" s="16" t="s">
        <v>13</v>
      </c>
      <c r="AK3" s="15" t="s">
        <v>29</v>
      </c>
      <c r="AL3" s="15"/>
      <c r="AM3" s="15"/>
      <c r="AN3" s="15"/>
      <c r="AO3" s="15"/>
      <c r="AP3" s="15"/>
      <c r="AQ3" s="15" t="s">
        <v>30</v>
      </c>
      <c r="AR3" s="15"/>
      <c r="AS3" s="15" t="s">
        <v>31</v>
      </c>
    </row>
    <row r="4" spans="1:45" s="5" customFormat="1" ht="15.75" x14ac:dyDescent="0.2">
      <c r="A4" s="35"/>
      <c r="B4" s="35"/>
      <c r="C4" s="35"/>
      <c r="D4" s="35"/>
      <c r="E4" s="35"/>
      <c r="F4" s="35"/>
      <c r="G4" s="35"/>
      <c r="H4" s="158"/>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row>
    <row r="5" spans="1:45" s="5" customFormat="1" ht="15.75" customHeight="1" x14ac:dyDescent="0.25">
      <c r="A5" s="17">
        <v>925</v>
      </c>
      <c r="B5" s="17"/>
      <c r="C5" s="18" t="s">
        <v>32</v>
      </c>
      <c r="D5" s="18"/>
      <c r="E5" s="18"/>
      <c r="F5" s="18"/>
      <c r="G5" s="18"/>
      <c r="H5" s="19">
        <f t="shared" ref="H5:H26" si="0">IF(SUM(I5:N5,R5:V5,AB5:AH5,AK5:AS5)=0,"",SUM(I5:N5,R5:V5,AB5:AH5,AK5:AS5))</f>
        <v>114813.46939423811</v>
      </c>
      <c r="I5" s="20">
        <f t="shared" ref="I5:R5" si="1">I11+I23+I24+I7</f>
        <v>3924.140378130001</v>
      </c>
      <c r="J5" s="20">
        <f t="shared" si="1"/>
        <v>874.53990900999997</v>
      </c>
      <c r="K5" s="20">
        <f t="shared" si="1"/>
        <v>1149.1385723000008</v>
      </c>
      <c r="L5" s="20"/>
      <c r="M5" s="20">
        <f t="shared" si="1"/>
        <v>3774.0895750000004</v>
      </c>
      <c r="N5" s="20">
        <f t="shared" si="1"/>
        <v>8618.3022953999953</v>
      </c>
      <c r="O5" s="20">
        <f t="shared" si="1"/>
        <v>923.76479697783884</v>
      </c>
      <c r="P5" s="20">
        <f t="shared" si="1"/>
        <v>4869.6964021188751</v>
      </c>
      <c r="Q5" s="20">
        <f t="shared" si="1"/>
        <v>2824.8410963032825</v>
      </c>
      <c r="R5" s="20">
        <f t="shared" si="1"/>
        <v>17.693564299999998</v>
      </c>
      <c r="S5" s="20"/>
      <c r="T5" s="20">
        <f>T11+T23+T24+T7</f>
        <v>13928.205135</v>
      </c>
      <c r="U5" s="20">
        <f>U11+U23+U24+U7</f>
        <v>6649.9306075199993</v>
      </c>
      <c r="V5" s="20">
        <f>V11+V23+V24+V7</f>
        <v>9149.9960046049982</v>
      </c>
      <c r="W5" s="20"/>
      <c r="X5" s="20">
        <f>X11+X23+X24+X7</f>
        <v>4532.1900443650766</v>
      </c>
      <c r="Y5" s="20">
        <f>Y11+Y23+Y24+Y7</f>
        <v>3943.0085425279767</v>
      </c>
      <c r="Z5" s="20">
        <f>Z11+Z23+Z24+Z7</f>
        <v>296.30574154435209</v>
      </c>
      <c r="AA5" s="20">
        <f>AA11+AA23+AA24+AA7</f>
        <v>378.49167616759223</v>
      </c>
      <c r="AB5" s="20">
        <v>745.66237929900012</v>
      </c>
      <c r="AC5" s="20">
        <f>AC11+AC23+AC24+AC7</f>
        <v>2311.2043118300007</v>
      </c>
      <c r="AD5" s="20">
        <v>163.62538309999999</v>
      </c>
      <c r="AE5" s="20">
        <v>460.57299999999998</v>
      </c>
      <c r="AF5" s="20">
        <f>AF11+AF23+AF24+AF7</f>
        <v>6426.2752195999983</v>
      </c>
      <c r="AG5" s="20"/>
      <c r="AH5" s="20">
        <f>AH11+AH23+AH24+AH7</f>
        <v>900.21167600999968</v>
      </c>
      <c r="AI5" s="20">
        <f>AI11+AI23+AI24+AI7</f>
        <v>771.95111937118679</v>
      </c>
      <c r="AJ5" s="20">
        <f>AJ11+AJ23+AJ24+AJ7</f>
        <v>128.26055663881274</v>
      </c>
      <c r="AK5" s="20">
        <f>AK11+AK23+AK24+AK7</f>
        <v>51422.462685709987</v>
      </c>
      <c r="AL5" s="20"/>
      <c r="AM5" s="20"/>
      <c r="AN5" s="20"/>
      <c r="AO5" s="20"/>
      <c r="AP5" s="20"/>
      <c r="AQ5" s="20">
        <v>1183.6549443026729</v>
      </c>
      <c r="AR5" s="20"/>
      <c r="AS5" s="20">
        <f>AS11+AS23+AS24+AS7</f>
        <v>3113.7637531214655</v>
      </c>
    </row>
    <row r="6" spans="1:45" s="5" customFormat="1" ht="15.75" customHeight="1" x14ac:dyDescent="0.25">
      <c r="A6" s="17"/>
      <c r="B6" s="17"/>
      <c r="C6" s="18"/>
      <c r="D6" s="18"/>
      <c r="E6" s="18"/>
      <c r="F6" s="18"/>
      <c r="G6" s="18"/>
      <c r="H6" s="160" t="str">
        <f t="shared" si="0"/>
        <v/>
      </c>
      <c r="I6" s="56"/>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165"/>
    </row>
    <row r="7" spans="1:45" s="5" customFormat="1" ht="15.75" x14ac:dyDescent="0.25">
      <c r="A7" s="4"/>
      <c r="B7" s="4"/>
      <c r="C7" s="2" t="s">
        <v>33</v>
      </c>
      <c r="D7" s="2"/>
      <c r="E7" s="2"/>
      <c r="F7" s="2"/>
      <c r="G7" s="2"/>
      <c r="H7" s="34">
        <f t="shared" si="0"/>
        <v>2135.5212066454255</v>
      </c>
      <c r="I7" s="23">
        <v>1.3551307785987141</v>
      </c>
      <c r="J7" s="23">
        <v>25.217539613784226</v>
      </c>
      <c r="K7" s="23">
        <v>0.23287380703620139</v>
      </c>
      <c r="L7" s="23"/>
      <c r="M7" s="23">
        <v>0</v>
      </c>
      <c r="N7" s="23">
        <v>7.1865223798493467</v>
      </c>
      <c r="O7" s="23">
        <v>0.62634396564734485</v>
      </c>
      <c r="P7" s="23">
        <v>3.4208658999985535</v>
      </c>
      <c r="Q7" s="23">
        <v>3.1393125142034481</v>
      </c>
      <c r="R7" s="23">
        <v>0</v>
      </c>
      <c r="S7" s="23"/>
      <c r="T7" s="23">
        <v>0</v>
      </c>
      <c r="U7" s="162">
        <v>43.760300524315618</v>
      </c>
      <c r="V7" s="23">
        <v>0.58174244298748112</v>
      </c>
      <c r="W7" s="23"/>
      <c r="X7" s="23">
        <v>0.22464273837186483</v>
      </c>
      <c r="Y7" s="23">
        <v>0.21548382003303268</v>
      </c>
      <c r="Z7" s="23">
        <v>0</v>
      </c>
      <c r="AA7" s="23">
        <v>0.14161588458258362</v>
      </c>
      <c r="AB7" s="23">
        <v>10.849233288456924</v>
      </c>
      <c r="AC7" s="23">
        <v>0.21529537268885268</v>
      </c>
      <c r="AD7" s="23">
        <v>0.15751713584208893</v>
      </c>
      <c r="AE7" s="23">
        <v>0</v>
      </c>
      <c r="AF7" s="23">
        <v>0.74496248741917359</v>
      </c>
      <c r="AG7" s="23"/>
      <c r="AH7" s="162">
        <v>1.6993219173085448</v>
      </c>
      <c r="AI7" s="162">
        <v>1.517556302446097</v>
      </c>
      <c r="AJ7" s="162">
        <v>0.18176561486244783</v>
      </c>
      <c r="AK7" s="23">
        <v>2035.6212325466122</v>
      </c>
      <c r="AL7" s="23"/>
      <c r="AM7" s="23"/>
      <c r="AN7" s="23"/>
      <c r="AO7" s="23"/>
      <c r="AP7" s="23"/>
      <c r="AQ7" s="23">
        <v>1.499534350526045</v>
      </c>
      <c r="AR7" s="23"/>
      <c r="AS7" s="23">
        <v>6.4</v>
      </c>
    </row>
    <row r="8" spans="1:45" s="5" customFormat="1" ht="15.75" customHeight="1" x14ac:dyDescent="0.25">
      <c r="A8" s="25"/>
      <c r="B8" s="25"/>
      <c r="C8" s="18"/>
      <c r="D8" s="26"/>
      <c r="E8" s="26"/>
      <c r="F8" s="26"/>
      <c r="G8" s="26"/>
      <c r="H8" s="19" t="str">
        <f t="shared" si="0"/>
        <v/>
      </c>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row>
    <row r="9" spans="1:45" s="5" customFormat="1" ht="15.75" customHeight="1" x14ac:dyDescent="0.25">
      <c r="A9" s="17">
        <v>941</v>
      </c>
      <c r="B9" s="17"/>
      <c r="C9" s="18" t="s">
        <v>34</v>
      </c>
      <c r="D9" s="18"/>
      <c r="E9" s="18"/>
      <c r="F9" s="18"/>
      <c r="G9" s="18"/>
      <c r="H9" s="19">
        <f t="shared" si="0"/>
        <v>101897.26195033308</v>
      </c>
      <c r="I9" s="20">
        <f t="shared" ref="I9:R9" si="2">I11+I23</f>
        <v>3541.4073186108953</v>
      </c>
      <c r="J9" s="20">
        <f t="shared" si="2"/>
        <v>759.1070775826696</v>
      </c>
      <c r="K9" s="20">
        <f t="shared" si="2"/>
        <v>1038.4902992491559</v>
      </c>
      <c r="L9" s="20"/>
      <c r="M9" s="20">
        <f t="shared" si="2"/>
        <v>3406.3127060000006</v>
      </c>
      <c r="N9" s="20">
        <f t="shared" si="2"/>
        <v>7636.7530789916282</v>
      </c>
      <c r="O9" s="20">
        <f t="shared" si="2"/>
        <v>838.11118511601603</v>
      </c>
      <c r="P9" s="20">
        <f t="shared" si="2"/>
        <v>4307.0186235357151</v>
      </c>
      <c r="Q9" s="20">
        <f t="shared" si="2"/>
        <v>2491.6232703398973</v>
      </c>
      <c r="R9" s="20">
        <f t="shared" si="2"/>
        <v>15.678125299999998</v>
      </c>
      <c r="S9" s="20"/>
      <c r="T9" s="20">
        <f>T11+T23</f>
        <v>12714.585476</v>
      </c>
      <c r="U9" s="20">
        <f>U11+U23</f>
        <v>5807.0980460777291</v>
      </c>
      <c r="V9" s="20">
        <f>V11+V23</f>
        <v>8245.6170228558185</v>
      </c>
      <c r="W9" s="20"/>
      <c r="X9" s="20">
        <f>X11+X23</f>
        <v>4021.3018307476132</v>
      </c>
      <c r="Y9" s="20">
        <f>Y11+Y23</f>
        <v>3615.282873174935</v>
      </c>
      <c r="Z9" s="20">
        <f>Z11+Z23</f>
        <v>265.60399190848494</v>
      </c>
      <c r="AA9" s="20">
        <f>AA11+AA23</f>
        <v>343.4283270247862</v>
      </c>
      <c r="AB9" s="20">
        <v>659.51946698865231</v>
      </c>
      <c r="AC9" s="20">
        <f>AC11+AC23</f>
        <v>2081.9527649185288</v>
      </c>
      <c r="AD9" s="20">
        <v>150.60319292627909</v>
      </c>
      <c r="AE9" s="20">
        <v>411.88043913723175</v>
      </c>
      <c r="AF9" s="20">
        <f>AF11+AF23</f>
        <v>5781.1887486515297</v>
      </c>
      <c r="AG9" s="20"/>
      <c r="AH9" s="20">
        <f>AH11+AH23</f>
        <v>798.59577637165262</v>
      </c>
      <c r="AI9" s="20">
        <f>AI11+AI23</f>
        <v>684.92238022332594</v>
      </c>
      <c r="AJ9" s="20">
        <f>AJ11+AJ23</f>
        <v>113.67339614832657</v>
      </c>
      <c r="AK9" s="20">
        <f>AK11+AK23</f>
        <v>44946.274892417256</v>
      </c>
      <c r="AL9" s="20"/>
      <c r="AM9" s="20"/>
      <c r="AN9" s="20"/>
      <c r="AO9" s="20"/>
      <c r="AP9" s="20"/>
      <c r="AQ9" s="20">
        <v>1067.7159772678749</v>
      </c>
      <c r="AR9" s="20"/>
      <c r="AS9" s="20">
        <f>AS11+AS23</f>
        <v>2834.481540986174</v>
      </c>
    </row>
    <row r="10" spans="1:45" s="5" customFormat="1" ht="15.75" customHeight="1" x14ac:dyDescent="0.25">
      <c r="A10" s="25"/>
      <c r="B10" s="25"/>
      <c r="C10" s="26"/>
      <c r="D10" s="26"/>
      <c r="E10" s="26"/>
      <c r="F10" s="26"/>
      <c r="G10" s="26"/>
      <c r="H10" s="19" t="str">
        <f t="shared" si="0"/>
        <v/>
      </c>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t="s">
        <v>161</v>
      </c>
      <c r="AL10" s="20"/>
      <c r="AM10" s="20"/>
      <c r="AN10" s="20"/>
      <c r="AO10" s="20"/>
      <c r="AP10" s="20"/>
      <c r="AQ10" s="20"/>
      <c r="AR10" s="20"/>
      <c r="AS10" s="20"/>
    </row>
    <row r="11" spans="1:45" s="5" customFormat="1" ht="15.75" x14ac:dyDescent="0.25">
      <c r="A11" s="17">
        <v>921</v>
      </c>
      <c r="B11" s="17"/>
      <c r="C11" s="17" t="s">
        <v>35</v>
      </c>
      <c r="D11" s="18"/>
      <c r="E11" s="18"/>
      <c r="F11" s="18"/>
      <c r="G11" s="18"/>
      <c r="H11" s="19">
        <f t="shared" si="0"/>
        <v>95333.491367458817</v>
      </c>
      <c r="I11" s="20">
        <f t="shared" ref="I11:R11" si="3">SUM(I13:I21)</f>
        <v>3236.8813549783017</v>
      </c>
      <c r="J11" s="20">
        <f t="shared" si="3"/>
        <v>712.39122888031704</v>
      </c>
      <c r="K11" s="20">
        <f t="shared" si="3"/>
        <v>958.81522507206296</v>
      </c>
      <c r="L11" s="20"/>
      <c r="M11" s="20">
        <f t="shared" si="3"/>
        <v>3229.8402160000005</v>
      </c>
      <c r="N11" s="20">
        <f t="shared" si="3"/>
        <v>6924.2562859434911</v>
      </c>
      <c r="O11" s="20">
        <f t="shared" si="3"/>
        <v>781.10219746942937</v>
      </c>
      <c r="P11" s="20">
        <f t="shared" si="3"/>
        <v>3927.4013048766637</v>
      </c>
      <c r="Q11" s="20">
        <f t="shared" si="3"/>
        <v>2215.7527835973983</v>
      </c>
      <c r="R11" s="20">
        <f t="shared" si="3"/>
        <v>14.778396299999997</v>
      </c>
      <c r="S11" s="20"/>
      <c r="T11" s="20">
        <f>SUM(T13:T21)</f>
        <v>12131.485396</v>
      </c>
      <c r="U11" s="20">
        <f>SUM(U13:U21)</f>
        <v>5213.3877318937648</v>
      </c>
      <c r="V11" s="20">
        <f>SUM(V13:V21)</f>
        <v>7707.9280715407986</v>
      </c>
      <c r="W11" s="20"/>
      <c r="X11" s="20">
        <f>SUM(X13:X21)</f>
        <v>3729.124618449132</v>
      </c>
      <c r="Y11" s="20">
        <f>SUM(Y13:Y21)</f>
        <v>3408.6134873572373</v>
      </c>
      <c r="Z11" s="20">
        <f>SUM(Z13:Z21)</f>
        <v>245.24760059309861</v>
      </c>
      <c r="AA11" s="20">
        <f>SUM(AA13:AA21)</f>
        <v>324.9423651413307</v>
      </c>
      <c r="AB11" s="20">
        <v>605.89713146045392</v>
      </c>
      <c r="AC11" s="20">
        <f>SUM(AC13:AC21)</f>
        <v>1970.6871657855061</v>
      </c>
      <c r="AD11" s="20">
        <v>144.58228757261239</v>
      </c>
      <c r="AE11" s="20">
        <v>386.96937539827422</v>
      </c>
      <c r="AF11" s="20">
        <f>SUM(AF13:AF21)</f>
        <v>5400.2935582894315</v>
      </c>
      <c r="AG11" s="20"/>
      <c r="AH11" s="20">
        <f>SUM(AH13:AH21)</f>
        <v>738.8591147994814</v>
      </c>
      <c r="AI11" s="20">
        <f>SUM(AI13:AI21)</f>
        <v>635.82600846281002</v>
      </c>
      <c r="AJ11" s="20">
        <f>SUM(AJ13:AJ21)</f>
        <v>103.03310633667127</v>
      </c>
      <c r="AK11" s="20">
        <f>SUM(AK13:AK21)</f>
        <v>42270.834219636425</v>
      </c>
      <c r="AL11" s="20"/>
      <c r="AM11" s="20"/>
      <c r="AN11" s="20"/>
      <c r="AO11" s="20"/>
      <c r="AP11" s="20"/>
      <c r="AQ11" s="20">
        <v>1021.8685891701493</v>
      </c>
      <c r="AR11" s="20"/>
      <c r="AS11" s="20">
        <f>SUM(AS13:AS21)</f>
        <v>2663.7360187377508</v>
      </c>
    </row>
    <row r="12" spans="1:45" s="5" customFormat="1" ht="15.75" customHeight="1" x14ac:dyDescent="0.25">
      <c r="A12" s="29"/>
      <c r="B12" s="29"/>
      <c r="C12" s="39"/>
      <c r="D12" s="30"/>
      <c r="E12" s="30"/>
      <c r="F12" s="30"/>
      <c r="G12" s="30"/>
      <c r="H12" s="19" t="str">
        <f t="shared" si="0"/>
        <v/>
      </c>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t="s">
        <v>161</v>
      </c>
      <c r="AL12" s="20"/>
      <c r="AM12" s="20"/>
      <c r="AN12" s="20"/>
      <c r="AO12" s="20"/>
      <c r="AP12" s="20"/>
      <c r="AQ12" s="20"/>
      <c r="AR12" s="20"/>
      <c r="AS12" s="20"/>
    </row>
    <row r="13" spans="1:45" s="5" customFormat="1" ht="15.75" x14ac:dyDescent="0.25">
      <c r="A13" s="4" t="s">
        <v>36</v>
      </c>
      <c r="B13" s="4"/>
      <c r="C13" s="40" t="s">
        <v>164</v>
      </c>
      <c r="D13" s="2"/>
      <c r="E13" s="2"/>
      <c r="F13" s="2"/>
      <c r="G13" s="2"/>
      <c r="H13" s="19">
        <f t="shared" si="0"/>
        <v>5595.2854355784757</v>
      </c>
      <c r="I13" s="20">
        <v>184.90334758609663</v>
      </c>
      <c r="J13" s="20">
        <v>40.129372583060771</v>
      </c>
      <c r="K13" s="20">
        <v>67.935721851698815</v>
      </c>
      <c r="L13" s="20"/>
      <c r="M13" s="20">
        <v>210.33748900000001</v>
      </c>
      <c r="N13" s="20">
        <v>488.93732320271238</v>
      </c>
      <c r="O13" s="20">
        <v>45.411987488589091</v>
      </c>
      <c r="P13" s="20">
        <v>261.55849329822126</v>
      </c>
      <c r="Q13" s="20">
        <v>181.96684241590202</v>
      </c>
      <c r="R13" s="20">
        <v>0.418682</v>
      </c>
      <c r="S13" s="20"/>
      <c r="T13" s="20">
        <v>621.21585800000003</v>
      </c>
      <c r="U13" s="20">
        <v>473.09312204290052</v>
      </c>
      <c r="V13" s="20">
        <v>485.5108970996796</v>
      </c>
      <c r="W13" s="20"/>
      <c r="X13" s="20">
        <v>258.92415210314857</v>
      </c>
      <c r="Y13" s="20">
        <v>190.42983520579301</v>
      </c>
      <c r="Z13" s="20">
        <v>19.748054564348898</v>
      </c>
      <c r="AA13" s="20">
        <v>16.408855226389154</v>
      </c>
      <c r="AB13" s="20">
        <v>88.329032817972049</v>
      </c>
      <c r="AC13" s="20">
        <v>128.10883183043259</v>
      </c>
      <c r="AD13" s="20">
        <v>5.53675727107297</v>
      </c>
      <c r="AE13" s="20">
        <v>19.800944333637112</v>
      </c>
      <c r="AF13" s="20">
        <v>332.79835202506746</v>
      </c>
      <c r="AG13" s="20"/>
      <c r="AH13" s="20">
        <v>49.749504443360053</v>
      </c>
      <c r="AI13" s="20">
        <v>41.969643955851538</v>
      </c>
      <c r="AJ13" s="20">
        <v>7.7798604875085093</v>
      </c>
      <c r="AK13" s="20">
        <v>2221.648455335072</v>
      </c>
      <c r="AL13" s="20"/>
      <c r="AM13" s="20"/>
      <c r="AN13" s="20"/>
      <c r="AO13" s="20"/>
      <c r="AP13" s="20"/>
      <c r="AQ13" s="20">
        <v>38.984342799458886</v>
      </c>
      <c r="AR13" s="20"/>
      <c r="AS13" s="20">
        <v>137.84740135625373</v>
      </c>
    </row>
    <row r="14" spans="1:45" s="5" customFormat="1" ht="15.75" x14ac:dyDescent="0.25">
      <c r="A14" s="4" t="s">
        <v>37</v>
      </c>
      <c r="B14" s="4"/>
      <c r="C14" s="40" t="s">
        <v>166</v>
      </c>
      <c r="D14" s="2"/>
      <c r="E14" s="2"/>
      <c r="F14" s="2"/>
      <c r="G14" s="2"/>
      <c r="H14" s="19">
        <f t="shared" si="0"/>
        <v>14393.205191305427</v>
      </c>
      <c r="I14" s="20">
        <v>533.68190359654716</v>
      </c>
      <c r="J14" s="20">
        <v>108.2063382808989</v>
      </c>
      <c r="K14" s="20">
        <v>164.41575542749891</v>
      </c>
      <c r="L14" s="20"/>
      <c r="M14" s="20">
        <v>490.902196</v>
      </c>
      <c r="N14" s="20">
        <v>1360.7353310049311</v>
      </c>
      <c r="O14" s="20">
        <v>116.37921994544678</v>
      </c>
      <c r="P14" s="20">
        <v>758.0097373755799</v>
      </c>
      <c r="Q14" s="20">
        <v>486.34637368390452</v>
      </c>
      <c r="R14" s="20">
        <v>1.8881659999999998</v>
      </c>
      <c r="S14" s="20"/>
      <c r="T14" s="20">
        <v>1555.0272790000004</v>
      </c>
      <c r="U14" s="20">
        <v>1060.8273492102089</v>
      </c>
      <c r="V14" s="20">
        <v>1340.3217004605244</v>
      </c>
      <c r="W14" s="20"/>
      <c r="X14" s="20">
        <v>724.32219273065334</v>
      </c>
      <c r="Y14" s="20">
        <v>525.17595281318836</v>
      </c>
      <c r="Z14" s="20">
        <v>43.891649032456684</v>
      </c>
      <c r="AA14" s="20">
        <v>46.931905884226104</v>
      </c>
      <c r="AB14" s="20">
        <v>109.63150237985721</v>
      </c>
      <c r="AC14" s="20">
        <v>281.65869938252456</v>
      </c>
      <c r="AD14" s="20">
        <v>18.642216662636255</v>
      </c>
      <c r="AE14" s="20">
        <v>51.849322500625156</v>
      </c>
      <c r="AF14" s="20">
        <v>844.38889551822751</v>
      </c>
      <c r="AG14" s="20"/>
      <c r="AH14" s="20">
        <v>124.37617012510216</v>
      </c>
      <c r="AI14" s="20">
        <v>105.6839651713199</v>
      </c>
      <c r="AJ14" s="20">
        <v>18.692204953782273</v>
      </c>
      <c r="AK14" s="20">
        <v>5847.3315024107505</v>
      </c>
      <c r="AL14" s="20"/>
      <c r="AM14" s="20"/>
      <c r="AN14" s="20"/>
      <c r="AO14" s="20"/>
      <c r="AP14" s="20"/>
      <c r="AQ14" s="20">
        <v>135.68765957754297</v>
      </c>
      <c r="AR14" s="20"/>
      <c r="AS14" s="20">
        <v>363.63320376755144</v>
      </c>
    </row>
    <row r="15" spans="1:45" s="5" customFormat="1" ht="15.75" x14ac:dyDescent="0.25">
      <c r="A15" s="4" t="s">
        <v>38</v>
      </c>
      <c r="B15" s="4"/>
      <c r="C15" s="40" t="s">
        <v>39</v>
      </c>
      <c r="D15" s="2"/>
      <c r="E15" s="2"/>
      <c r="F15" s="2"/>
      <c r="G15" s="2"/>
      <c r="H15" s="19">
        <f t="shared" si="0"/>
        <v>9633.5180943401774</v>
      </c>
      <c r="I15" s="20">
        <v>305.00024206262054</v>
      </c>
      <c r="J15" s="20">
        <v>72.493990236866878</v>
      </c>
      <c r="K15" s="20">
        <v>113.50924289006731</v>
      </c>
      <c r="L15" s="20"/>
      <c r="M15" s="20">
        <v>310.33110599999998</v>
      </c>
      <c r="N15" s="20">
        <v>824.42994906483057</v>
      </c>
      <c r="O15" s="20">
        <v>80.726300745457962</v>
      </c>
      <c r="P15" s="20">
        <v>459.02933673055418</v>
      </c>
      <c r="Q15" s="20">
        <v>284.67431158881845</v>
      </c>
      <c r="R15" s="20">
        <v>1.096338</v>
      </c>
      <c r="S15" s="20"/>
      <c r="T15" s="20">
        <v>966.44524999999999</v>
      </c>
      <c r="U15" s="20">
        <v>627.35618288964656</v>
      </c>
      <c r="V15" s="20">
        <v>781.0809762502422</v>
      </c>
      <c r="W15" s="20"/>
      <c r="X15" s="20">
        <v>386.96765633490253</v>
      </c>
      <c r="Y15" s="20">
        <v>330.24341228702048</v>
      </c>
      <c r="Z15" s="20">
        <v>32.541196658574087</v>
      </c>
      <c r="AA15" s="20">
        <v>31.328710969745046</v>
      </c>
      <c r="AB15" s="20">
        <v>79.199403005735547</v>
      </c>
      <c r="AC15" s="20">
        <v>216.64117346610016</v>
      </c>
      <c r="AD15" s="20">
        <v>15.408499916169694</v>
      </c>
      <c r="AE15" s="20">
        <v>39.070438298086174</v>
      </c>
      <c r="AF15" s="20">
        <v>562.49686560976284</v>
      </c>
      <c r="AG15" s="20"/>
      <c r="AH15" s="20">
        <v>82.287073469917246</v>
      </c>
      <c r="AI15" s="20">
        <v>70.075265080400456</v>
      </c>
      <c r="AJ15" s="20">
        <v>12.211808389516793</v>
      </c>
      <c r="AK15" s="20">
        <v>4266.841749897847</v>
      </c>
      <c r="AL15" s="20"/>
      <c r="AM15" s="20"/>
      <c r="AN15" s="20"/>
      <c r="AO15" s="20"/>
      <c r="AP15" s="20"/>
      <c r="AQ15" s="20">
        <v>101.60325731734007</v>
      </c>
      <c r="AR15" s="20"/>
      <c r="AS15" s="20">
        <v>268.22635596494558</v>
      </c>
    </row>
    <row r="16" spans="1:45" s="5" customFormat="1" ht="15.75" x14ac:dyDescent="0.25">
      <c r="A16" s="4" t="s">
        <v>40</v>
      </c>
      <c r="B16" s="4"/>
      <c r="C16" s="40" t="s">
        <v>41</v>
      </c>
      <c r="D16" s="2"/>
      <c r="E16" s="2"/>
      <c r="F16" s="2"/>
      <c r="G16" s="2"/>
      <c r="H16" s="19">
        <f t="shared" si="0"/>
        <v>7818.5557859676883</v>
      </c>
      <c r="I16" s="20">
        <v>292.11945133018304</v>
      </c>
      <c r="J16" s="20">
        <v>62.331484281472868</v>
      </c>
      <c r="K16" s="20">
        <v>85.337429361305581</v>
      </c>
      <c r="L16" s="20"/>
      <c r="M16" s="20">
        <v>239.992762</v>
      </c>
      <c r="N16" s="20">
        <v>612.29367264472467</v>
      </c>
      <c r="O16" s="20">
        <v>66.035205670972644</v>
      </c>
      <c r="P16" s="20">
        <v>346.10777265677518</v>
      </c>
      <c r="Q16" s="20">
        <v>200.15069431697691</v>
      </c>
      <c r="R16" s="20">
        <v>0.66558600000000001</v>
      </c>
      <c r="S16" s="20"/>
      <c r="T16" s="20">
        <v>686.50992200000007</v>
      </c>
      <c r="U16" s="20">
        <v>473.87985144378314</v>
      </c>
      <c r="V16" s="20">
        <v>532.70807984776502</v>
      </c>
      <c r="W16" s="20"/>
      <c r="X16" s="20">
        <v>256.6848983340239</v>
      </c>
      <c r="Y16" s="20">
        <v>234.66224379761147</v>
      </c>
      <c r="Z16" s="20">
        <v>21.085585367694279</v>
      </c>
      <c r="AA16" s="20">
        <v>20.275352348435312</v>
      </c>
      <c r="AB16" s="20">
        <v>71.851759761128093</v>
      </c>
      <c r="AC16" s="20">
        <v>155.80892705936299</v>
      </c>
      <c r="AD16" s="20">
        <v>14.025512190621161</v>
      </c>
      <c r="AE16" s="20">
        <v>33.627618155621043</v>
      </c>
      <c r="AF16" s="20">
        <v>436.30632524738741</v>
      </c>
      <c r="AG16" s="20"/>
      <c r="AH16" s="20">
        <v>71.898491264417146</v>
      </c>
      <c r="AI16" s="20">
        <v>62.613288346976688</v>
      </c>
      <c r="AJ16" s="20">
        <v>9.2852029174404436</v>
      </c>
      <c r="AK16" s="20">
        <v>3732.3984212277956</v>
      </c>
      <c r="AL16" s="20"/>
      <c r="AM16" s="20"/>
      <c r="AN16" s="20"/>
      <c r="AO16" s="20"/>
      <c r="AP16" s="20"/>
      <c r="AQ16" s="20">
        <v>84.846167224883573</v>
      </c>
      <c r="AR16" s="20"/>
      <c r="AS16" s="20">
        <v>231.95432492723785</v>
      </c>
    </row>
    <row r="17" spans="1:45" s="5" customFormat="1" ht="15.75" x14ac:dyDescent="0.25">
      <c r="A17" s="4" t="s">
        <v>42</v>
      </c>
      <c r="B17" s="4"/>
      <c r="C17" s="40" t="s">
        <v>43</v>
      </c>
      <c r="D17" s="2"/>
      <c r="E17" s="2"/>
      <c r="F17" s="2"/>
      <c r="G17" s="2"/>
      <c r="H17" s="19">
        <f t="shared" si="0"/>
        <v>10520.064563432907</v>
      </c>
      <c r="I17" s="20">
        <v>409.03378299743804</v>
      </c>
      <c r="J17" s="20">
        <v>84.402478637167007</v>
      </c>
      <c r="K17" s="20">
        <v>120.12681379351427</v>
      </c>
      <c r="L17" s="20"/>
      <c r="M17" s="20">
        <v>355.234422</v>
      </c>
      <c r="N17" s="20">
        <v>822.44862122499171</v>
      </c>
      <c r="O17" s="20">
        <v>92.024947080497725</v>
      </c>
      <c r="P17" s="20">
        <v>448.67061345113723</v>
      </c>
      <c r="Q17" s="20">
        <v>281.75306069335676</v>
      </c>
      <c r="R17" s="20">
        <v>1.4533966999999999</v>
      </c>
      <c r="S17" s="20"/>
      <c r="T17" s="20">
        <v>1096.5511639999997</v>
      </c>
      <c r="U17" s="20">
        <v>624.11195481514324</v>
      </c>
      <c r="V17" s="20">
        <v>844.74449020704265</v>
      </c>
      <c r="W17" s="20"/>
      <c r="X17" s="20">
        <v>396.59783867666806</v>
      </c>
      <c r="Y17" s="20">
        <v>380.78720638555149</v>
      </c>
      <c r="Z17" s="20">
        <v>33.262244064878075</v>
      </c>
      <c r="AA17" s="20">
        <v>34.09720107994508</v>
      </c>
      <c r="AB17" s="20">
        <v>69.996540868801958</v>
      </c>
      <c r="AC17" s="20">
        <v>274.93386755927389</v>
      </c>
      <c r="AD17" s="20">
        <v>13.659430837628079</v>
      </c>
      <c r="AE17" s="20">
        <v>41.44314009093344</v>
      </c>
      <c r="AF17" s="20">
        <v>659.12176183489134</v>
      </c>
      <c r="AG17" s="20"/>
      <c r="AH17" s="20">
        <v>81.75091052866668</v>
      </c>
      <c r="AI17" s="20">
        <v>71.198927838359396</v>
      </c>
      <c r="AJ17" s="20">
        <v>10.551982690307284</v>
      </c>
      <c r="AK17" s="20">
        <v>4627.3184655123277</v>
      </c>
      <c r="AL17" s="20"/>
      <c r="AM17" s="20"/>
      <c r="AN17" s="20"/>
      <c r="AO17" s="20"/>
      <c r="AP17" s="20"/>
      <c r="AQ17" s="20">
        <v>107.28155870184813</v>
      </c>
      <c r="AR17" s="20"/>
      <c r="AS17" s="20">
        <v>286.45176312323866</v>
      </c>
    </row>
    <row r="18" spans="1:45" s="5" customFormat="1" ht="15.75" x14ac:dyDescent="0.25">
      <c r="A18" s="4" t="s">
        <v>44</v>
      </c>
      <c r="B18" s="4"/>
      <c r="C18" s="40" t="s">
        <v>167</v>
      </c>
      <c r="D18" s="2"/>
      <c r="E18" s="2"/>
      <c r="F18" s="2"/>
      <c r="G18" s="2"/>
      <c r="H18" s="19">
        <f t="shared" si="0"/>
        <v>9697.2451156172938</v>
      </c>
      <c r="I18" s="20">
        <v>360.21474764958987</v>
      </c>
      <c r="J18" s="20">
        <v>77.33460194086291</v>
      </c>
      <c r="K18" s="20">
        <v>89.291235915948718</v>
      </c>
      <c r="L18" s="20"/>
      <c r="M18" s="20">
        <v>304.46233699999999</v>
      </c>
      <c r="N18" s="20">
        <v>608.10853402464522</v>
      </c>
      <c r="O18" s="20">
        <v>85.768663762333574</v>
      </c>
      <c r="P18" s="20">
        <v>345.14687494733829</v>
      </c>
      <c r="Q18" s="20">
        <v>177.19299531497336</v>
      </c>
      <c r="R18" s="20">
        <v>1.3782570000000001</v>
      </c>
      <c r="S18" s="20"/>
      <c r="T18" s="20">
        <v>1002.9745010000001</v>
      </c>
      <c r="U18" s="20">
        <v>425.99146235328811</v>
      </c>
      <c r="V18" s="20">
        <v>597.55003759818555</v>
      </c>
      <c r="W18" s="20"/>
      <c r="X18" s="20">
        <v>273.76715612462948</v>
      </c>
      <c r="Y18" s="20">
        <v>281.74539975919618</v>
      </c>
      <c r="Z18" s="20">
        <v>19.66363664395325</v>
      </c>
      <c r="AA18" s="20">
        <v>22.373845070406517</v>
      </c>
      <c r="AB18" s="20">
        <v>46.613730823855178</v>
      </c>
      <c r="AC18" s="20">
        <v>161.42890027523688</v>
      </c>
      <c r="AD18" s="20">
        <v>15.568715955408699</v>
      </c>
      <c r="AE18" s="20">
        <v>45.365627996530989</v>
      </c>
      <c r="AF18" s="20">
        <v>499.18509935425709</v>
      </c>
      <c r="AG18" s="20"/>
      <c r="AH18" s="20">
        <v>71.422235756897919</v>
      </c>
      <c r="AI18" s="20">
        <v>61.59123109038439</v>
      </c>
      <c r="AJ18" s="20">
        <v>9.8310046665135182</v>
      </c>
      <c r="AK18" s="20">
        <v>4983.8457450743499</v>
      </c>
      <c r="AL18" s="20"/>
      <c r="AM18" s="20"/>
      <c r="AN18" s="20"/>
      <c r="AO18" s="20"/>
      <c r="AP18" s="20"/>
      <c r="AQ18" s="20">
        <v>98.899730327390756</v>
      </c>
      <c r="AR18" s="20"/>
      <c r="AS18" s="20">
        <v>307.60961557084522</v>
      </c>
    </row>
    <row r="19" spans="1:45" s="5" customFormat="1" ht="15.75" x14ac:dyDescent="0.25">
      <c r="A19" s="4" t="s">
        <v>45</v>
      </c>
      <c r="B19" s="4"/>
      <c r="C19" s="40" t="s">
        <v>46</v>
      </c>
      <c r="D19" s="2"/>
      <c r="E19" s="2"/>
      <c r="F19" s="2"/>
      <c r="G19" s="2"/>
      <c r="H19" s="19">
        <f t="shared" si="0"/>
        <v>14503.30143376946</v>
      </c>
      <c r="I19" s="20">
        <v>339.44908999573573</v>
      </c>
      <c r="J19" s="20">
        <v>86.112993366631471</v>
      </c>
      <c r="K19" s="20">
        <v>124.29470140659936</v>
      </c>
      <c r="L19" s="20"/>
      <c r="M19" s="20">
        <v>634.32257400000003</v>
      </c>
      <c r="N19" s="20">
        <v>848.18897563273003</v>
      </c>
      <c r="O19" s="20">
        <v>106.26212472124594</v>
      </c>
      <c r="P19" s="20">
        <v>521.861711950021</v>
      </c>
      <c r="Q19" s="20">
        <v>220.06513896146311</v>
      </c>
      <c r="R19" s="20">
        <v>4.0867095999999998</v>
      </c>
      <c r="S19" s="20"/>
      <c r="T19" s="20">
        <v>3677.6562890000005</v>
      </c>
      <c r="U19" s="20">
        <v>530.34768735447619</v>
      </c>
      <c r="V19" s="20">
        <v>1746.3252002760255</v>
      </c>
      <c r="W19" s="20"/>
      <c r="X19" s="20">
        <v>765.90258569653793</v>
      </c>
      <c r="Y19" s="20">
        <v>844.89583368842818</v>
      </c>
      <c r="Z19" s="20">
        <v>34.295125694427824</v>
      </c>
      <c r="AA19" s="20">
        <v>101.23165519663161</v>
      </c>
      <c r="AB19" s="20">
        <v>30.741302522842691</v>
      </c>
      <c r="AC19" s="20">
        <v>429.07023864929613</v>
      </c>
      <c r="AD19" s="20">
        <v>18.555192937017033</v>
      </c>
      <c r="AE19" s="20">
        <v>40.671960784126114</v>
      </c>
      <c r="AF19" s="20">
        <v>948.18035041600251</v>
      </c>
      <c r="AG19" s="20"/>
      <c r="AH19" s="20">
        <v>79.21155579840817</v>
      </c>
      <c r="AI19" s="20">
        <v>69.043981801707687</v>
      </c>
      <c r="AJ19" s="20">
        <v>10.167573996700483</v>
      </c>
      <c r="AK19" s="20">
        <v>4469.4719996096446</v>
      </c>
      <c r="AL19" s="20"/>
      <c r="AM19" s="20"/>
      <c r="AN19" s="20"/>
      <c r="AO19" s="20"/>
      <c r="AP19" s="20"/>
      <c r="AQ19" s="20">
        <v>195.82522936204785</v>
      </c>
      <c r="AR19" s="20"/>
      <c r="AS19" s="20">
        <v>300.78938305787614</v>
      </c>
    </row>
    <row r="20" spans="1:45" s="5" customFormat="1" ht="15.75" x14ac:dyDescent="0.25">
      <c r="A20" s="4" t="s">
        <v>47</v>
      </c>
      <c r="B20" s="4"/>
      <c r="C20" s="40" t="s">
        <v>168</v>
      </c>
      <c r="D20" s="2"/>
      <c r="E20" s="2"/>
      <c r="F20" s="2"/>
      <c r="G20" s="2"/>
      <c r="H20" s="19">
        <f t="shared" si="0"/>
        <v>13682.544226291689</v>
      </c>
      <c r="I20" s="20">
        <v>436.99190525108509</v>
      </c>
      <c r="J20" s="20">
        <v>112.97452731593565</v>
      </c>
      <c r="K20" s="20">
        <v>110.74218205632667</v>
      </c>
      <c r="L20" s="20"/>
      <c r="M20" s="20">
        <v>402.78706699999998</v>
      </c>
      <c r="N20" s="20">
        <v>766.11444351095179</v>
      </c>
      <c r="O20" s="20">
        <v>120.03029739473804</v>
      </c>
      <c r="P20" s="20">
        <v>441.49076238003408</v>
      </c>
      <c r="Q20" s="20">
        <v>204.5933837361795</v>
      </c>
      <c r="R20" s="20">
        <v>2.4976560000000001</v>
      </c>
      <c r="S20" s="20"/>
      <c r="T20" s="20">
        <v>1584.4125989999998</v>
      </c>
      <c r="U20" s="20">
        <v>542.01782201057608</v>
      </c>
      <c r="V20" s="20">
        <v>814.01963079946904</v>
      </c>
      <c r="W20" s="20"/>
      <c r="X20" s="20">
        <v>369.63458060869908</v>
      </c>
      <c r="Y20" s="20">
        <v>389.04112712815436</v>
      </c>
      <c r="Z20" s="20">
        <v>23.006505261084722</v>
      </c>
      <c r="AA20" s="20">
        <v>32.33741780153094</v>
      </c>
      <c r="AB20" s="20">
        <v>60.403106333483919</v>
      </c>
      <c r="AC20" s="20">
        <v>203.76588899102055</v>
      </c>
      <c r="AD20" s="20">
        <v>25.196965856868154</v>
      </c>
      <c r="AE20" s="20">
        <v>67.002445219970483</v>
      </c>
      <c r="AF20" s="20">
        <v>620.85110287075042</v>
      </c>
      <c r="AG20" s="20"/>
      <c r="AH20" s="20">
        <v>102.07406381119661</v>
      </c>
      <c r="AI20" s="20">
        <v>87.849319721330858</v>
      </c>
      <c r="AJ20" s="20">
        <v>14.224744089865752</v>
      </c>
      <c r="AK20" s="20">
        <v>7206.0281802838617</v>
      </c>
      <c r="AL20" s="20"/>
      <c r="AM20" s="20"/>
      <c r="AN20" s="20"/>
      <c r="AO20" s="20"/>
      <c r="AP20" s="20"/>
      <c r="AQ20" s="20">
        <v>171.75615572307757</v>
      </c>
      <c r="AR20" s="20"/>
      <c r="AS20" s="20">
        <v>452.9084842571138</v>
      </c>
    </row>
    <row r="21" spans="1:45" s="5" customFormat="1" ht="15.75" x14ac:dyDescent="0.25">
      <c r="A21" s="4" t="s">
        <v>48</v>
      </c>
      <c r="B21" s="4"/>
      <c r="C21" s="40" t="s">
        <v>169</v>
      </c>
      <c r="D21" s="2"/>
      <c r="E21" s="2"/>
      <c r="F21" s="2"/>
      <c r="G21" s="2"/>
      <c r="H21" s="19">
        <f t="shared" si="0"/>
        <v>9489.7715211557079</v>
      </c>
      <c r="I21" s="20">
        <v>375.48688450900534</v>
      </c>
      <c r="J21" s="20">
        <v>68.405442237420615</v>
      </c>
      <c r="K21" s="20">
        <v>83.162142369103165</v>
      </c>
      <c r="L21" s="20"/>
      <c r="M21" s="20">
        <v>281.47026299999999</v>
      </c>
      <c r="N21" s="20">
        <v>592.99943563297393</v>
      </c>
      <c r="O21" s="20">
        <v>68.463450660147629</v>
      </c>
      <c r="P21" s="20">
        <v>345.52600208700278</v>
      </c>
      <c r="Q21" s="20">
        <v>179.00998288582366</v>
      </c>
      <c r="R21" s="20">
        <v>1.2936049999999999</v>
      </c>
      <c r="S21" s="20"/>
      <c r="T21" s="20">
        <v>940.6925339999998</v>
      </c>
      <c r="U21" s="20">
        <v>455.76229977374123</v>
      </c>
      <c r="V21" s="20">
        <v>565.6670590018648</v>
      </c>
      <c r="W21" s="20"/>
      <c r="X21" s="20">
        <v>296.32355783986884</v>
      </c>
      <c r="Y21" s="20">
        <v>231.6324762922942</v>
      </c>
      <c r="Z21" s="20">
        <v>17.753603305680809</v>
      </c>
      <c r="AA21" s="20">
        <v>19.957421564020944</v>
      </c>
      <c r="AB21" s="20">
        <v>49.130752946777172</v>
      </c>
      <c r="AC21" s="20">
        <v>119.27063857225812</v>
      </c>
      <c r="AD21" s="20">
        <v>17.988995945190347</v>
      </c>
      <c r="AE21" s="20">
        <v>48.13787801874372</v>
      </c>
      <c r="AF21" s="20">
        <v>496.96480541308466</v>
      </c>
      <c r="AG21" s="20"/>
      <c r="AH21" s="20">
        <v>76.089109601515347</v>
      </c>
      <c r="AI21" s="20">
        <v>65.800385456479148</v>
      </c>
      <c r="AJ21" s="20">
        <v>10.288724145036207</v>
      </c>
      <c r="AK21" s="20">
        <v>4915.9497002847811</v>
      </c>
      <c r="AL21" s="20"/>
      <c r="AM21" s="20"/>
      <c r="AN21" s="20"/>
      <c r="AO21" s="20"/>
      <c r="AP21" s="20"/>
      <c r="AQ21" s="20">
        <v>86.984488136559563</v>
      </c>
      <c r="AR21" s="20"/>
      <c r="AS21" s="20">
        <v>314.3154867126882</v>
      </c>
    </row>
    <row r="22" spans="1:45" s="5" customFormat="1" ht="15.75" customHeight="1" x14ac:dyDescent="0.25">
      <c r="A22" s="29"/>
      <c r="B22" s="4"/>
      <c r="C22" s="41"/>
      <c r="D22" s="30"/>
      <c r="E22" s="30"/>
      <c r="F22" s="30"/>
      <c r="G22" s="30"/>
      <c r="H22" s="19" t="str">
        <f t="shared" si="0"/>
        <v/>
      </c>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t="s">
        <v>161</v>
      </c>
      <c r="AL22" s="20"/>
      <c r="AM22" s="20"/>
      <c r="AN22" s="20"/>
      <c r="AO22" s="20"/>
      <c r="AP22" s="20"/>
      <c r="AQ22" s="20"/>
      <c r="AR22" s="20"/>
      <c r="AS22" s="20"/>
    </row>
    <row r="23" spans="1:45" s="5" customFormat="1" ht="15.75" x14ac:dyDescent="0.25">
      <c r="A23" s="1">
        <v>924</v>
      </c>
      <c r="B23" s="4"/>
      <c r="C23" s="40" t="s">
        <v>49</v>
      </c>
      <c r="D23" s="2"/>
      <c r="E23" s="2"/>
      <c r="F23" s="2"/>
      <c r="G23" s="2"/>
      <c r="H23" s="19">
        <f t="shared" si="0"/>
        <v>6563.7705828742573</v>
      </c>
      <c r="I23" s="20">
        <v>304.52596363259346</v>
      </c>
      <c r="J23" s="20">
        <v>46.715848702352531</v>
      </c>
      <c r="K23" s="20">
        <v>79.675074177092995</v>
      </c>
      <c r="L23" s="20"/>
      <c r="M23" s="20">
        <v>176.47248999999999</v>
      </c>
      <c r="N23" s="20">
        <v>712.49679304813719</v>
      </c>
      <c r="O23" s="20">
        <v>57.008987646586633</v>
      </c>
      <c r="P23" s="20">
        <v>379.6173186590517</v>
      </c>
      <c r="Q23" s="20">
        <v>275.87048674249888</v>
      </c>
      <c r="R23" s="20">
        <v>0.89972900000000022</v>
      </c>
      <c r="S23" s="20"/>
      <c r="T23" s="20">
        <v>583.10007999999993</v>
      </c>
      <c r="U23" s="20">
        <v>593.7103141839641</v>
      </c>
      <c r="V23" s="20">
        <v>537.68895131502074</v>
      </c>
      <c r="W23" s="20"/>
      <c r="X23" s="20">
        <v>292.17721229848098</v>
      </c>
      <c r="Y23" s="20">
        <v>206.66938581769796</v>
      </c>
      <c r="Z23" s="20">
        <v>20.356391315386318</v>
      </c>
      <c r="AA23" s="20">
        <v>18.485961883455495</v>
      </c>
      <c r="AB23" s="20">
        <v>53.622335528198349</v>
      </c>
      <c r="AC23" s="20">
        <v>111.26559913302277</v>
      </c>
      <c r="AD23" s="20">
        <v>6.0209053536666977</v>
      </c>
      <c r="AE23" s="20">
        <v>24.911063738957544</v>
      </c>
      <c r="AF23" s="20">
        <v>380.8951903620985</v>
      </c>
      <c r="AG23" s="20"/>
      <c r="AH23" s="20">
        <v>59.73666157217118</v>
      </c>
      <c r="AI23" s="20">
        <v>49.096371760515865</v>
      </c>
      <c r="AJ23" s="20">
        <v>10.640289811655308</v>
      </c>
      <c r="AK23" s="20">
        <v>2675.4406727808314</v>
      </c>
      <c r="AL23" s="20"/>
      <c r="AM23" s="20"/>
      <c r="AN23" s="20"/>
      <c r="AO23" s="20"/>
      <c r="AP23" s="20"/>
      <c r="AQ23" s="20">
        <v>45.847388097725528</v>
      </c>
      <c r="AR23" s="20"/>
      <c r="AS23" s="20">
        <v>170.74552224842296</v>
      </c>
    </row>
    <row r="24" spans="1:45" s="5" customFormat="1" ht="15.75" x14ac:dyDescent="0.25">
      <c r="A24" s="1">
        <v>923</v>
      </c>
      <c r="B24" s="4"/>
      <c r="C24" s="40" t="s">
        <v>50</v>
      </c>
      <c r="D24" s="2"/>
      <c r="E24" s="2"/>
      <c r="F24" s="2"/>
      <c r="G24" s="2"/>
      <c r="H24" s="19">
        <f t="shared" si="0"/>
        <v>10769.720505713369</v>
      </c>
      <c r="I24" s="20">
        <v>381.37792874050683</v>
      </c>
      <c r="J24" s="20">
        <v>90.215291813546202</v>
      </c>
      <c r="K24" s="20">
        <v>110.41539924380874</v>
      </c>
      <c r="L24" s="20"/>
      <c r="M24" s="20">
        <v>367.77686899999998</v>
      </c>
      <c r="N24" s="20">
        <v>974.36269402851849</v>
      </c>
      <c r="O24" s="20">
        <v>85.027267896175459</v>
      </c>
      <c r="P24" s="20">
        <v>559.25691268316098</v>
      </c>
      <c r="Q24" s="20">
        <v>330.0785134491818</v>
      </c>
      <c r="R24" s="20">
        <v>2.0154389999999998</v>
      </c>
      <c r="S24" s="20"/>
      <c r="T24" s="20">
        <v>1213.6196590000002</v>
      </c>
      <c r="U24" s="20">
        <v>799.07226091795462</v>
      </c>
      <c r="V24" s="20">
        <v>903.79723930619139</v>
      </c>
      <c r="W24" s="20"/>
      <c r="X24" s="20">
        <v>510.66357087909182</v>
      </c>
      <c r="Y24" s="20">
        <v>327.51018553300867</v>
      </c>
      <c r="Z24" s="20">
        <v>30.70174963586712</v>
      </c>
      <c r="AA24" s="20">
        <v>34.921733258223476</v>
      </c>
      <c r="AB24" s="20">
        <v>75.293679021891052</v>
      </c>
      <c r="AC24" s="20">
        <v>229.03625153878303</v>
      </c>
      <c r="AD24" s="20">
        <v>12.864673037878816</v>
      </c>
      <c r="AE24" s="20">
        <v>37.726829316514866</v>
      </c>
      <c r="AF24" s="20">
        <v>644.34150846104956</v>
      </c>
      <c r="AG24" s="20"/>
      <c r="AH24" s="20">
        <v>99.91657772103845</v>
      </c>
      <c r="AI24" s="20">
        <v>85.511182845414709</v>
      </c>
      <c r="AJ24" s="20">
        <v>14.40539487562371</v>
      </c>
      <c r="AK24" s="20">
        <v>4440.5665607461233</v>
      </c>
      <c r="AL24" s="20"/>
      <c r="AM24" s="20"/>
      <c r="AN24" s="20"/>
      <c r="AO24" s="20"/>
      <c r="AP24" s="20"/>
      <c r="AQ24" s="20">
        <v>114.43943268427213</v>
      </c>
      <c r="AR24" s="20"/>
      <c r="AS24" s="20">
        <v>272.88221213529124</v>
      </c>
    </row>
    <row r="25" spans="1:45" s="5" customFormat="1" ht="15.75" x14ac:dyDescent="0.25">
      <c r="A25" s="1">
        <v>922</v>
      </c>
      <c r="B25" s="4"/>
      <c r="C25" s="2" t="s">
        <v>51</v>
      </c>
      <c r="D25" s="2"/>
      <c r="E25" s="2"/>
      <c r="F25" s="2"/>
      <c r="G25" s="2"/>
      <c r="H25" s="19">
        <f t="shared" si="0"/>
        <v>10.965731546253361</v>
      </c>
      <c r="I25" s="20"/>
      <c r="J25" s="20"/>
      <c r="K25" s="20"/>
      <c r="L25" s="20"/>
      <c r="M25" s="20"/>
      <c r="N25" s="20"/>
      <c r="O25" s="20"/>
      <c r="P25" s="20"/>
      <c r="Q25" s="20"/>
      <c r="R25" s="20"/>
      <c r="S25" s="20"/>
      <c r="T25" s="20"/>
      <c r="U25" s="20"/>
      <c r="V25" s="20"/>
      <c r="W25" s="20"/>
      <c r="X25" s="20"/>
      <c r="Y25" s="20"/>
      <c r="Z25" s="20"/>
      <c r="AA25" s="20"/>
      <c r="AB25" s="20"/>
      <c r="AC25" s="20"/>
      <c r="AD25" s="20"/>
      <c r="AE25" s="20">
        <v>10.965731546253361</v>
      </c>
      <c r="AF25" s="20"/>
      <c r="AG25" s="20"/>
      <c r="AH25" s="20"/>
      <c r="AI25" s="20"/>
      <c r="AJ25" s="20"/>
      <c r="AK25" s="20"/>
      <c r="AL25" s="20"/>
      <c r="AM25" s="20"/>
      <c r="AN25" s="20"/>
      <c r="AO25" s="20"/>
      <c r="AP25" s="20"/>
      <c r="AQ25" s="20"/>
      <c r="AR25" s="20"/>
      <c r="AS25" s="20"/>
    </row>
    <row r="26" spans="1:45" s="5" customFormat="1" ht="15.75" customHeight="1" x14ac:dyDescent="0.25">
      <c r="A26" s="25"/>
      <c r="B26" s="25"/>
      <c r="C26" s="26"/>
      <c r="D26" s="26"/>
      <c r="E26" s="26"/>
      <c r="F26" s="26"/>
      <c r="G26" s="26"/>
      <c r="H26" s="19" t="str">
        <f t="shared" si="0"/>
        <v/>
      </c>
      <c r="I26" s="20"/>
      <c r="AS26" s="56"/>
    </row>
  </sheetData>
  <conditionalFormatting sqref="B13:B24">
    <cfRule type="cellIs" dxfId="380" priority="1" stopIfTrue="1" operator="equal">
      <formula>TRUE</formula>
    </cfRule>
    <cfRule type="cellIs" dxfId="379" priority="2" stopIfTrue="1" operator="equal">
      <formula>FALSE</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6"/>
  <sheetViews>
    <sheetView zoomScale="70" zoomScaleNormal="70" workbookViewId="0">
      <selection activeCell="B3" sqref="B3"/>
    </sheetView>
  </sheetViews>
  <sheetFormatPr defaultRowHeight="15" x14ac:dyDescent="0.2"/>
  <cols>
    <col min="1" max="8" width="8.88671875" style="30"/>
    <col min="9" max="9" width="11.109375" style="30" bestFit="1" customWidth="1"/>
    <col min="10" max="10" width="15.33203125" style="30" bestFit="1" customWidth="1"/>
    <col min="11" max="11" width="10.109375" style="30" bestFit="1" customWidth="1"/>
    <col min="12" max="12" width="10.109375" style="30" hidden="1" customWidth="1"/>
    <col min="13" max="13" width="11.109375" style="30" bestFit="1" customWidth="1"/>
    <col min="14" max="14" width="10.109375" style="30" bestFit="1" customWidth="1"/>
    <col min="15" max="15" width="8" style="30" bestFit="1" customWidth="1"/>
    <col min="16" max="16" width="11.109375" style="30" bestFit="1" customWidth="1"/>
    <col min="17" max="17" width="10.44140625" style="30" bestFit="1" customWidth="1"/>
    <col min="18" max="18" width="12.77734375" style="30" bestFit="1" customWidth="1"/>
    <col min="19" max="19" width="8.88671875" style="30" hidden="1" customWidth="1"/>
    <col min="20" max="20" width="8.6640625" style="30" customWidth="1"/>
    <col min="21" max="21" width="9.6640625" style="30" bestFit="1" customWidth="1"/>
    <col min="22" max="22" width="8" style="30" bestFit="1" customWidth="1"/>
    <col min="23" max="23" width="8.88671875" style="30" hidden="1" customWidth="1"/>
    <col min="24" max="24" width="9.6640625" style="30" bestFit="1" customWidth="1"/>
    <col min="25" max="25" width="10.77734375" style="30" customWidth="1"/>
    <col min="26" max="27" width="8" style="30" bestFit="1" customWidth="1"/>
    <col min="28" max="28" width="12" style="30" bestFit="1" customWidth="1"/>
    <col min="29" max="29" width="12.21875" style="30" bestFit="1" customWidth="1"/>
    <col min="30" max="30" width="10.109375" style="30" bestFit="1" customWidth="1"/>
    <col min="31" max="31" width="10.44140625" style="30" bestFit="1" customWidth="1"/>
    <col min="32" max="32" width="8.21875" style="30" bestFit="1" customWidth="1"/>
    <col min="33" max="33" width="13.44140625" style="30" hidden="1" customWidth="1"/>
    <col min="34" max="34" width="12" style="30" bestFit="1" customWidth="1"/>
    <col min="35" max="35" width="11.109375" style="30" bestFit="1" customWidth="1"/>
    <col min="36" max="36" width="10.44140625" style="30" bestFit="1" customWidth="1"/>
    <col min="37" max="37" width="8.21875" style="30" bestFit="1" customWidth="1"/>
    <col min="38" max="42" width="8.88671875" style="30" hidden="1" customWidth="1"/>
    <col min="43" max="43" width="10" style="30" customWidth="1"/>
    <col min="44" max="44" width="8.88671875" style="30" hidden="1" customWidth="1"/>
    <col min="45" max="45" width="9.5546875" style="30" customWidth="1"/>
    <col min="46" max="16384" width="8.88671875" style="30"/>
  </cols>
  <sheetData>
    <row r="1" spans="1:45" s="2" customFormat="1" ht="24" customHeight="1" x14ac:dyDescent="0.25">
      <c r="A1" s="1" t="s">
        <v>147</v>
      </c>
      <c r="B1" s="1"/>
      <c r="G1" s="4"/>
    </row>
    <row r="2" spans="1:45" s="80" customFormat="1" ht="33" customHeight="1" x14ac:dyDescent="0.25">
      <c r="A2" s="79" t="s">
        <v>2</v>
      </c>
      <c r="B2" s="8"/>
      <c r="C2" s="26"/>
      <c r="D2" s="26"/>
      <c r="E2" s="26"/>
      <c r="F2" s="26"/>
      <c r="G2" s="94"/>
    </row>
    <row r="3" spans="1:45" s="5" customFormat="1" ht="63" x14ac:dyDescent="0.2">
      <c r="A3" s="12" t="s">
        <v>3</v>
      </c>
      <c r="B3" s="13"/>
      <c r="C3" s="13" t="s">
        <v>4</v>
      </c>
      <c r="D3" s="13"/>
      <c r="E3" s="13"/>
      <c r="F3" s="13"/>
      <c r="G3" s="13"/>
      <c r="H3" s="14" t="s">
        <v>5</v>
      </c>
      <c r="I3" s="15" t="s">
        <v>6</v>
      </c>
      <c r="J3" s="15" t="s">
        <v>7</v>
      </c>
      <c r="K3" s="15" t="s">
        <v>8</v>
      </c>
      <c r="L3" s="15"/>
      <c r="M3" s="15" t="s">
        <v>9</v>
      </c>
      <c r="N3" s="15" t="s">
        <v>10</v>
      </c>
      <c r="O3" s="16" t="s">
        <v>11</v>
      </c>
      <c r="P3" s="16" t="s">
        <v>12</v>
      </c>
      <c r="Q3" s="16" t="s">
        <v>13</v>
      </c>
      <c r="R3" s="15" t="s">
        <v>14</v>
      </c>
      <c r="S3" s="16"/>
      <c r="T3" s="15" t="s">
        <v>16</v>
      </c>
      <c r="U3" s="15" t="s">
        <v>17</v>
      </c>
      <c r="V3" s="15" t="s">
        <v>18</v>
      </c>
      <c r="W3" s="15"/>
      <c r="X3" s="16" t="s">
        <v>19</v>
      </c>
      <c r="Y3" s="16" t="s">
        <v>20</v>
      </c>
      <c r="Z3" s="16" t="s">
        <v>21</v>
      </c>
      <c r="AA3" s="16" t="s">
        <v>22</v>
      </c>
      <c r="AB3" s="15" t="s">
        <v>160</v>
      </c>
      <c r="AC3" s="15" t="s">
        <v>24</v>
      </c>
      <c r="AD3" s="15" t="s">
        <v>25</v>
      </c>
      <c r="AE3" s="15" t="s">
        <v>26</v>
      </c>
      <c r="AF3" s="15" t="s">
        <v>27</v>
      </c>
      <c r="AG3" s="15"/>
      <c r="AH3" s="15" t="s">
        <v>28</v>
      </c>
      <c r="AI3" s="16" t="s">
        <v>12</v>
      </c>
      <c r="AJ3" s="16" t="s">
        <v>13</v>
      </c>
      <c r="AK3" s="15" t="s">
        <v>29</v>
      </c>
      <c r="AL3" s="15"/>
      <c r="AM3" s="15"/>
      <c r="AN3" s="15"/>
      <c r="AO3" s="15"/>
      <c r="AP3" s="15"/>
      <c r="AQ3" s="15" t="s">
        <v>30</v>
      </c>
      <c r="AR3" s="15"/>
      <c r="AS3" s="15" t="s">
        <v>31</v>
      </c>
    </row>
    <row r="4" spans="1:45" s="5" customFormat="1" ht="15.75" x14ac:dyDescent="0.2">
      <c r="A4" s="35"/>
      <c r="B4" s="35"/>
      <c r="C4" s="35"/>
      <c r="D4" s="35"/>
      <c r="E4" s="35"/>
      <c r="F4" s="35"/>
      <c r="G4" s="35"/>
      <c r="H4" s="158"/>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row>
    <row r="5" spans="1:45" s="5" customFormat="1" ht="15.75" customHeight="1" x14ac:dyDescent="0.25">
      <c r="A5" s="17">
        <v>925</v>
      </c>
      <c r="B5" s="17"/>
      <c r="C5" s="18" t="s">
        <v>32</v>
      </c>
      <c r="D5" s="18"/>
      <c r="E5" s="18"/>
      <c r="F5" s="18"/>
      <c r="G5" s="18"/>
      <c r="H5" s="19">
        <f t="shared" ref="H5:H26" si="0">IF(SUM(I5:N5,R5:V5,AB5:AH5,AK5:AS5)=0,"",SUM(I5:N5,R5:V5,AB5:AH5,AK5:AS5))</f>
        <v>118105.27997976511</v>
      </c>
      <c r="I5" s="20">
        <f t="shared" ref="I5:R5" si="1">I11+I23+I24+I7</f>
        <v>4149.4057829300009</v>
      </c>
      <c r="J5" s="20">
        <f t="shared" si="1"/>
        <v>796.54773575000047</v>
      </c>
      <c r="K5" s="20">
        <f t="shared" si="1"/>
        <v>1181.2635561099992</v>
      </c>
      <c r="L5" s="20"/>
      <c r="M5" s="20">
        <f t="shared" si="1"/>
        <v>3941.0267049999993</v>
      </c>
      <c r="N5" s="20">
        <f t="shared" si="1"/>
        <v>9155.446463860002</v>
      </c>
      <c r="O5" s="20">
        <f t="shared" si="1"/>
        <v>972.69087379439611</v>
      </c>
      <c r="P5" s="20">
        <f t="shared" si="1"/>
        <v>5122.9964421995719</v>
      </c>
      <c r="Q5" s="20">
        <f t="shared" si="1"/>
        <v>3059.7591478660347</v>
      </c>
      <c r="R5" s="20">
        <f t="shared" si="1"/>
        <v>19.498030839999998</v>
      </c>
      <c r="S5" s="90"/>
      <c r="T5" s="20">
        <f>T11+T23+T24+T7</f>
        <v>14840.547586000001</v>
      </c>
      <c r="U5" s="20">
        <f>U11+U23+U24+U7</f>
        <v>6566.1693209299983</v>
      </c>
      <c r="V5" s="20">
        <f>V11+V23+V24+V7</f>
        <v>8838.7708489100005</v>
      </c>
      <c r="W5" s="20"/>
      <c r="X5" s="20">
        <f>X11+X23+X24+X7</f>
        <v>4574.2510630700244</v>
      </c>
      <c r="Y5" s="20">
        <f>Y11+Y23+Y24+Y7</f>
        <v>3604.466288319868</v>
      </c>
      <c r="Z5" s="20">
        <f>Z11+Z23+Z24+Z7</f>
        <v>290.48548701729499</v>
      </c>
      <c r="AA5" s="20">
        <f>AA11+AA23+AA24+AA7</f>
        <v>369.56801050281325</v>
      </c>
      <c r="AB5" s="20">
        <v>750.09489891999988</v>
      </c>
      <c r="AC5" s="20">
        <f>AC11+AC23+AC24+AC7</f>
        <v>2439.7983671900015</v>
      </c>
      <c r="AD5" s="20">
        <v>175.38975154999997</v>
      </c>
      <c r="AE5" s="20">
        <v>487.84199999999998</v>
      </c>
      <c r="AF5" s="20">
        <f>AF11+AF23+AF24+AF7</f>
        <v>6868.5436596000027</v>
      </c>
      <c r="AG5" s="20"/>
      <c r="AH5" s="20">
        <f>AH11+AH23+AH24+AH7</f>
        <v>903.50131325999996</v>
      </c>
      <c r="AI5" s="20">
        <f>AI11+AI23+AI24+AI7</f>
        <v>768.33523924275983</v>
      </c>
      <c r="AJ5" s="20">
        <f>AJ11+AJ23+AJ24+AJ7</f>
        <v>135.16607401724019</v>
      </c>
      <c r="AK5" s="20">
        <f>AK11+AK23+AK24+AK7</f>
        <v>53663.456746919997</v>
      </c>
      <c r="AL5" s="20"/>
      <c r="AM5" s="20"/>
      <c r="AN5" s="20"/>
      <c r="AO5" s="20"/>
      <c r="AP5" s="20"/>
      <c r="AQ5" s="20">
        <v>1312.9542119951134</v>
      </c>
      <c r="AR5" s="20"/>
      <c r="AS5" s="20">
        <f>AS11+AS23+AS24+AS7</f>
        <v>2015.0229999999999</v>
      </c>
    </row>
    <row r="6" spans="1:45" s="169" customFormat="1" ht="15.75" customHeight="1" x14ac:dyDescent="0.25">
      <c r="A6" s="166"/>
      <c r="B6" s="166"/>
      <c r="C6" s="167"/>
      <c r="D6" s="167"/>
      <c r="E6" s="167"/>
      <c r="F6" s="167"/>
      <c r="G6" s="167"/>
      <c r="H6" s="168" t="str">
        <f t="shared" si="0"/>
        <v/>
      </c>
      <c r="I6" s="165"/>
      <c r="J6" s="20"/>
      <c r="K6" s="20"/>
      <c r="L6" s="20"/>
      <c r="M6" s="20"/>
      <c r="N6" s="56"/>
      <c r="O6" s="56"/>
      <c r="P6" s="56"/>
      <c r="Q6" s="56"/>
      <c r="R6" s="56"/>
      <c r="S6" s="56"/>
      <c r="T6" s="20"/>
      <c r="U6" s="20"/>
      <c r="V6" s="20"/>
      <c r="W6" s="20"/>
      <c r="X6" s="20"/>
      <c r="Y6" s="20"/>
      <c r="Z6" s="20"/>
      <c r="AA6" s="20"/>
      <c r="AB6" s="20"/>
      <c r="AC6" s="20"/>
      <c r="AD6" s="20"/>
      <c r="AE6" s="20"/>
      <c r="AF6" s="20"/>
      <c r="AG6" s="20"/>
      <c r="AH6" s="20"/>
      <c r="AI6" s="20"/>
      <c r="AJ6" s="20"/>
      <c r="AK6" s="20"/>
      <c r="AL6" s="20"/>
      <c r="AM6" s="20"/>
      <c r="AN6" s="20"/>
      <c r="AO6" s="20"/>
      <c r="AP6" s="20"/>
      <c r="AQ6" s="20"/>
      <c r="AR6" s="20"/>
      <c r="AS6" s="165"/>
    </row>
    <row r="7" spans="1:45" s="5" customFormat="1" ht="15.75" x14ac:dyDescent="0.25">
      <c r="A7" s="4"/>
      <c r="B7" s="4"/>
      <c r="C7" s="2" t="s">
        <v>33</v>
      </c>
      <c r="D7" s="2"/>
      <c r="E7" s="2"/>
      <c r="F7" s="2"/>
      <c r="G7" s="2"/>
      <c r="H7" s="34">
        <f t="shared" si="0"/>
        <v>2279.7644387649325</v>
      </c>
      <c r="I7" s="23">
        <v>1.221531470376489</v>
      </c>
      <c r="J7" s="23">
        <v>23.89345397582256</v>
      </c>
      <c r="K7" s="23">
        <v>0.26961032804237534</v>
      </c>
      <c r="L7" s="23"/>
      <c r="M7" s="23">
        <v>0</v>
      </c>
      <c r="N7" s="23">
        <v>7.6684564343532653</v>
      </c>
      <c r="O7" s="23">
        <v>0.60469167657474776</v>
      </c>
      <c r="P7" s="23">
        <v>3.6519823784929595</v>
      </c>
      <c r="Q7" s="23">
        <v>3.4117823792855586</v>
      </c>
      <c r="R7" s="23">
        <v>0</v>
      </c>
      <c r="S7" s="23"/>
      <c r="T7" s="23">
        <v>0</v>
      </c>
      <c r="U7" s="162">
        <v>44.033400025121672</v>
      </c>
      <c r="V7" s="23">
        <v>1.3313105960080005</v>
      </c>
      <c r="W7" s="23"/>
      <c r="X7" s="23">
        <v>0.145297438882698</v>
      </c>
      <c r="Y7" s="23">
        <v>0.28468507073468496</v>
      </c>
      <c r="Z7" s="23">
        <v>0</v>
      </c>
      <c r="AA7" s="23">
        <v>0.90132808639061746</v>
      </c>
      <c r="AB7" s="23">
        <v>14.25368895217213</v>
      </c>
      <c r="AC7" s="23">
        <v>0.24684795776013954</v>
      </c>
      <c r="AD7" s="23">
        <v>0.34111181341117669</v>
      </c>
      <c r="AE7" s="23">
        <v>0</v>
      </c>
      <c r="AF7" s="23">
        <v>1.4824181643426242</v>
      </c>
      <c r="AG7" s="23"/>
      <c r="AH7" s="162">
        <v>1.8737000440989178</v>
      </c>
      <c r="AI7" s="162">
        <v>1.6661624689258825</v>
      </c>
      <c r="AJ7" s="162">
        <v>0.20753757517303537</v>
      </c>
      <c r="AK7" s="23">
        <v>2173.936356712717</v>
      </c>
      <c r="AL7" s="23"/>
      <c r="AM7" s="23"/>
      <c r="AN7" s="23"/>
      <c r="AO7" s="23"/>
      <c r="AP7" s="23"/>
      <c r="AQ7" s="23">
        <v>1.4125522907058992</v>
      </c>
      <c r="AR7" s="23"/>
      <c r="AS7" s="23">
        <v>7.8</v>
      </c>
    </row>
    <row r="8" spans="1:45" s="5" customFormat="1" ht="15.75" customHeight="1" x14ac:dyDescent="0.25">
      <c r="A8" s="25"/>
      <c r="B8" s="25"/>
      <c r="C8" s="18"/>
      <c r="D8" s="26"/>
      <c r="E8" s="26"/>
      <c r="F8" s="26"/>
      <c r="G8" s="26"/>
      <c r="H8" s="19" t="str">
        <f t="shared" si="0"/>
        <v/>
      </c>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row>
    <row r="9" spans="1:45" s="5" customFormat="1" ht="15.75" customHeight="1" x14ac:dyDescent="0.25">
      <c r="A9" s="17">
        <v>941</v>
      </c>
      <c r="B9" s="17"/>
      <c r="C9" s="18" t="s">
        <v>34</v>
      </c>
      <c r="D9" s="18"/>
      <c r="E9" s="18"/>
      <c r="F9" s="18"/>
      <c r="G9" s="18"/>
      <c r="H9" s="19">
        <f t="shared" si="0"/>
        <v>104827.47097034578</v>
      </c>
      <c r="I9" s="20">
        <f t="shared" ref="I9:R9" si="2">I11+I23</f>
        <v>3750.4342702758363</v>
      </c>
      <c r="J9" s="20">
        <f t="shared" si="2"/>
        <v>690.81251058032967</v>
      </c>
      <c r="K9" s="20">
        <f t="shared" si="2"/>
        <v>1068.834900345689</v>
      </c>
      <c r="L9" s="20"/>
      <c r="M9" s="20">
        <f t="shared" si="2"/>
        <v>3568.4191159999996</v>
      </c>
      <c r="N9" s="20">
        <f t="shared" si="2"/>
        <v>8114.138609099009</v>
      </c>
      <c r="O9" s="20">
        <f t="shared" si="2"/>
        <v>883.32143320473415</v>
      </c>
      <c r="P9" s="20">
        <f t="shared" si="2"/>
        <v>4529.5840044188199</v>
      </c>
      <c r="Q9" s="20">
        <f t="shared" si="2"/>
        <v>2701.2331714754559</v>
      </c>
      <c r="R9" s="20">
        <f t="shared" si="2"/>
        <v>17.18616784</v>
      </c>
      <c r="S9" s="20"/>
      <c r="T9" s="20">
        <f>T11+T23</f>
        <v>13581.420669000001</v>
      </c>
      <c r="U9" s="20">
        <f>U11+U23</f>
        <v>5742.1804585099471</v>
      </c>
      <c r="V9" s="20">
        <f>V11+V23</f>
        <v>7965.498493751189</v>
      </c>
      <c r="W9" s="20"/>
      <c r="X9" s="20">
        <f>X11+X23</f>
        <v>4060.1741153102334</v>
      </c>
      <c r="Y9" s="20">
        <f>Y11+Y23</f>
        <v>3307.8348051893395</v>
      </c>
      <c r="Z9" s="20">
        <f>Z11+Z23</f>
        <v>260.70027293149411</v>
      </c>
      <c r="AA9" s="20">
        <f>AA11+AA23</f>
        <v>336.78930032012141</v>
      </c>
      <c r="AB9" s="20">
        <v>660.05270115271105</v>
      </c>
      <c r="AC9" s="20">
        <f>AC11+AC23</f>
        <v>2211.5479094553452</v>
      </c>
      <c r="AD9" s="20">
        <v>160.85873073071716</v>
      </c>
      <c r="AE9" s="20">
        <v>436.19425732570448</v>
      </c>
      <c r="AF9" s="20">
        <f>AF11+AF23</f>
        <v>6181.3946089797855</v>
      </c>
      <c r="AG9" s="20"/>
      <c r="AH9" s="20">
        <f>AH11+AH23</f>
        <v>801.64812904686971</v>
      </c>
      <c r="AI9" s="20">
        <f>AI11+AI23</f>
        <v>681.58008806054988</v>
      </c>
      <c r="AJ9" s="20">
        <f>AJ11+AJ23</f>
        <v>120.06804098631984</v>
      </c>
      <c r="AK9" s="20">
        <f>AK11+AK23</f>
        <v>46858.31208866505</v>
      </c>
      <c r="AL9" s="20"/>
      <c r="AM9" s="20"/>
      <c r="AN9" s="20"/>
      <c r="AO9" s="20"/>
      <c r="AP9" s="20"/>
      <c r="AQ9" s="20">
        <v>1189.033903927241</v>
      </c>
      <c r="AR9" s="20"/>
      <c r="AS9" s="20">
        <f>AS11+AS23</f>
        <v>1829.5034456603616</v>
      </c>
    </row>
    <row r="10" spans="1:45" s="5" customFormat="1" ht="15.75" customHeight="1" x14ac:dyDescent="0.25">
      <c r="A10" s="25"/>
      <c r="B10" s="25"/>
      <c r="C10" s="26"/>
      <c r="D10" s="26"/>
      <c r="E10" s="26"/>
      <c r="F10" s="26"/>
      <c r="G10" s="26"/>
      <c r="H10" s="19" t="str">
        <f t="shared" si="0"/>
        <v/>
      </c>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t="s">
        <v>161</v>
      </c>
      <c r="AL10" s="20"/>
      <c r="AM10" s="20"/>
      <c r="AN10" s="20"/>
      <c r="AO10" s="20"/>
      <c r="AP10" s="20"/>
      <c r="AQ10" s="20"/>
      <c r="AR10" s="20"/>
      <c r="AS10" s="20"/>
    </row>
    <row r="11" spans="1:45" s="5" customFormat="1" ht="15.75" x14ac:dyDescent="0.25">
      <c r="A11" s="17">
        <v>921</v>
      </c>
      <c r="B11" s="17"/>
      <c r="C11" s="17" t="s">
        <v>35</v>
      </c>
      <c r="D11" s="18"/>
      <c r="E11" s="18"/>
      <c r="F11" s="18"/>
      <c r="G11" s="18"/>
      <c r="H11" s="19">
        <f t="shared" si="0"/>
        <v>98102.603184844076</v>
      </c>
      <c r="I11" s="20">
        <f t="shared" ref="I11:R11" si="3">SUM(I13:I21)</f>
        <v>3427.5343229039381</v>
      </c>
      <c r="J11" s="20">
        <f t="shared" si="3"/>
        <v>648.17329229303118</v>
      </c>
      <c r="K11" s="20">
        <f t="shared" si="3"/>
        <v>988.38842421432287</v>
      </c>
      <c r="L11" s="20"/>
      <c r="M11" s="20">
        <f t="shared" si="3"/>
        <v>3384.6566729999995</v>
      </c>
      <c r="N11" s="20">
        <f t="shared" si="3"/>
        <v>7363.7381346206494</v>
      </c>
      <c r="O11" s="20">
        <f t="shared" si="3"/>
        <v>823.56918266784282</v>
      </c>
      <c r="P11" s="20">
        <f t="shared" si="3"/>
        <v>4138.2444911152279</v>
      </c>
      <c r="Q11" s="20">
        <f t="shared" si="3"/>
        <v>2401.9244608375798</v>
      </c>
      <c r="R11" s="20">
        <f t="shared" si="3"/>
        <v>16.28512684</v>
      </c>
      <c r="S11" s="20"/>
      <c r="T11" s="20">
        <f>SUM(T13:T21)</f>
        <v>12967.698325000001</v>
      </c>
      <c r="U11" s="20">
        <f>SUM(U13:U21)</f>
        <v>5164.714256049705</v>
      </c>
      <c r="V11" s="20">
        <f>SUM(V13:V21)</f>
        <v>7445.771009560659</v>
      </c>
      <c r="W11" s="20"/>
      <c r="X11" s="20">
        <f>SUM(X13:X21)</f>
        <v>3767.1314075266459</v>
      </c>
      <c r="Y11" s="20">
        <f>SUM(Y13:Y21)</f>
        <v>3120.531616370336</v>
      </c>
      <c r="Z11" s="20">
        <f>SUM(Z13:Z21)</f>
        <v>240.88311204484455</v>
      </c>
      <c r="AA11" s="20">
        <f>SUM(AA13:AA21)</f>
        <v>317.22487361883236</v>
      </c>
      <c r="AB11" s="20">
        <v>606.63151961638744</v>
      </c>
      <c r="AC11" s="20">
        <f>SUM(AC13:AC21)</f>
        <v>2097.7112189862819</v>
      </c>
      <c r="AD11" s="20">
        <v>154.01050263346011</v>
      </c>
      <c r="AE11" s="20">
        <v>409.8744911225607</v>
      </c>
      <c r="AF11" s="20">
        <f>SUM(AF13:AF21)</f>
        <v>5771.4705782417195</v>
      </c>
      <c r="AG11" s="20"/>
      <c r="AH11" s="20">
        <f>SUM(AH13:AH21)</f>
        <v>741.7911442795064</v>
      </c>
      <c r="AI11" s="20">
        <f>SUM(AI13:AI21)</f>
        <v>632.86255720413533</v>
      </c>
      <c r="AJ11" s="20">
        <f>SUM(AJ13:AJ21)</f>
        <v>108.92858707537113</v>
      </c>
      <c r="AK11" s="20">
        <f>SUM(AK13:AK21)</f>
        <v>44064.793884634819</v>
      </c>
      <c r="AL11" s="20"/>
      <c r="AM11" s="20"/>
      <c r="AN11" s="20"/>
      <c r="AO11" s="20"/>
      <c r="AP11" s="20"/>
      <c r="AQ11" s="20">
        <v>1131.0676515306241</v>
      </c>
      <c r="AR11" s="20"/>
      <c r="AS11" s="20">
        <f>SUM(AS13:AS21)</f>
        <v>1718.2926293164007</v>
      </c>
    </row>
    <row r="12" spans="1:45" s="5" customFormat="1" ht="15.75" customHeight="1" x14ac:dyDescent="0.25">
      <c r="A12" s="29"/>
      <c r="B12" s="29"/>
      <c r="C12" s="39"/>
      <c r="D12" s="30"/>
      <c r="E12" s="30"/>
      <c r="F12" s="30"/>
      <c r="G12" s="30"/>
      <c r="H12" s="19" t="str">
        <f t="shared" si="0"/>
        <v/>
      </c>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t="s">
        <v>161</v>
      </c>
      <c r="AL12" s="20"/>
      <c r="AM12" s="20"/>
      <c r="AN12" s="20"/>
      <c r="AO12" s="20"/>
      <c r="AP12" s="20"/>
      <c r="AQ12" s="20"/>
      <c r="AR12" s="20"/>
      <c r="AS12" s="20"/>
    </row>
    <row r="13" spans="1:45" s="5" customFormat="1" ht="15.75" x14ac:dyDescent="0.25">
      <c r="A13" s="4" t="s">
        <v>36</v>
      </c>
      <c r="B13" s="4"/>
      <c r="C13" s="40" t="s">
        <v>164</v>
      </c>
      <c r="D13" s="2"/>
      <c r="E13" s="2"/>
      <c r="F13" s="2"/>
      <c r="G13" s="2"/>
      <c r="H13" s="19">
        <f t="shared" si="0"/>
        <v>5710.0610045687254</v>
      </c>
      <c r="I13" s="20">
        <v>194.09187507665183</v>
      </c>
      <c r="J13" s="20">
        <v>36.67554856756513</v>
      </c>
      <c r="K13" s="20">
        <v>69.112324232888085</v>
      </c>
      <c r="L13" s="20"/>
      <c r="M13" s="20">
        <v>216.43165699999997</v>
      </c>
      <c r="N13" s="20">
        <v>515.27171531103909</v>
      </c>
      <c r="O13" s="20">
        <v>47.949824270150515</v>
      </c>
      <c r="P13" s="20">
        <v>273.02569601556615</v>
      </c>
      <c r="Q13" s="20">
        <v>194.29619502532233</v>
      </c>
      <c r="R13" s="20">
        <v>0.52835100000000002</v>
      </c>
      <c r="S13" s="20"/>
      <c r="T13" s="20">
        <v>648.67623700000001</v>
      </c>
      <c r="U13" s="20">
        <v>455.89390939680686</v>
      </c>
      <c r="V13" s="20">
        <v>465.90861274476902</v>
      </c>
      <c r="W13" s="20"/>
      <c r="X13" s="20">
        <v>255.5301018032923</v>
      </c>
      <c r="Y13" s="20">
        <v>173.55317806088328</v>
      </c>
      <c r="Z13" s="20">
        <v>19.18519056168936</v>
      </c>
      <c r="AA13" s="20">
        <v>17.640142318904097</v>
      </c>
      <c r="AB13" s="20">
        <v>87.654704867800078</v>
      </c>
      <c r="AC13" s="20">
        <v>136.97037132038895</v>
      </c>
      <c r="AD13" s="20">
        <v>6.0925466107614188</v>
      </c>
      <c r="AE13" s="20">
        <v>21.053082168637857</v>
      </c>
      <c r="AF13" s="20">
        <v>355.62933943321497</v>
      </c>
      <c r="AG13" s="20"/>
      <c r="AH13" s="20">
        <v>50.028740091724245</v>
      </c>
      <c r="AI13" s="20">
        <v>41.905277626074962</v>
      </c>
      <c r="AJ13" s="20">
        <v>8.1234624656492898</v>
      </c>
      <c r="AK13" s="20">
        <v>2311.8501370370732</v>
      </c>
      <c r="AL13" s="20"/>
      <c r="AM13" s="20"/>
      <c r="AN13" s="20"/>
      <c r="AO13" s="20"/>
      <c r="AP13" s="20"/>
      <c r="AQ13" s="20">
        <v>48.097665607664062</v>
      </c>
      <c r="AR13" s="20"/>
      <c r="AS13" s="20">
        <v>90.094187101741568</v>
      </c>
    </row>
    <row r="14" spans="1:45" s="5" customFormat="1" ht="15.75" x14ac:dyDescent="0.25">
      <c r="A14" s="4" t="s">
        <v>37</v>
      </c>
      <c r="B14" s="4"/>
      <c r="C14" s="40" t="s">
        <v>166</v>
      </c>
      <c r="D14" s="2"/>
      <c r="E14" s="2"/>
      <c r="F14" s="2"/>
      <c r="G14" s="2"/>
      <c r="H14" s="19">
        <f t="shared" si="0"/>
        <v>14741.395252734501</v>
      </c>
      <c r="I14" s="20">
        <v>566.66011253388024</v>
      </c>
      <c r="J14" s="20">
        <v>98.429383591281749</v>
      </c>
      <c r="K14" s="20">
        <v>167.68510093429717</v>
      </c>
      <c r="L14" s="20"/>
      <c r="M14" s="20">
        <v>506.199836</v>
      </c>
      <c r="N14" s="20">
        <v>1442.4402065380978</v>
      </c>
      <c r="O14" s="20">
        <v>122.67008104987283</v>
      </c>
      <c r="P14" s="20">
        <v>795.82618330959997</v>
      </c>
      <c r="Q14" s="20">
        <v>523.94394217862532</v>
      </c>
      <c r="R14" s="20">
        <v>2.19305905</v>
      </c>
      <c r="S14" s="20"/>
      <c r="T14" s="20">
        <v>1633.598066</v>
      </c>
      <c r="U14" s="20">
        <v>1037.6606898589464</v>
      </c>
      <c r="V14" s="20">
        <v>1294.7624985488496</v>
      </c>
      <c r="W14" s="20"/>
      <c r="X14" s="20">
        <v>727.23262050676783</v>
      </c>
      <c r="Y14" s="20">
        <v>478.08802400419353</v>
      </c>
      <c r="Z14" s="20">
        <v>42.676295617694812</v>
      </c>
      <c r="AA14" s="20">
        <v>46.765558420193578</v>
      </c>
      <c r="AB14" s="20">
        <v>109.86304869289596</v>
      </c>
      <c r="AC14" s="20">
        <v>307.09422007137937</v>
      </c>
      <c r="AD14" s="20">
        <v>17.301085558623893</v>
      </c>
      <c r="AE14" s="20">
        <v>54.774102953619654</v>
      </c>
      <c r="AF14" s="20">
        <v>899.74808409851562</v>
      </c>
      <c r="AG14" s="20"/>
      <c r="AH14" s="20">
        <v>124.76056906629026</v>
      </c>
      <c r="AI14" s="20">
        <v>105.05632717733829</v>
      </c>
      <c r="AJ14" s="20">
        <v>19.704241888951952</v>
      </c>
      <c r="AK14" s="20">
        <v>6087.0027826395999</v>
      </c>
      <c r="AL14" s="20"/>
      <c r="AM14" s="20"/>
      <c r="AN14" s="20"/>
      <c r="AO14" s="20"/>
      <c r="AP14" s="20"/>
      <c r="AQ14" s="20">
        <v>154.54947252261152</v>
      </c>
      <c r="AR14" s="20"/>
      <c r="AS14" s="20">
        <v>236.67293407561226</v>
      </c>
    </row>
    <row r="15" spans="1:45" s="5" customFormat="1" ht="15.75" x14ac:dyDescent="0.25">
      <c r="A15" s="4" t="s">
        <v>38</v>
      </c>
      <c r="B15" s="4"/>
      <c r="C15" s="40" t="s">
        <v>39</v>
      </c>
      <c r="D15" s="2"/>
      <c r="E15" s="2"/>
      <c r="F15" s="2"/>
      <c r="G15" s="2"/>
      <c r="H15" s="19">
        <f t="shared" si="0"/>
        <v>9865.392963961729</v>
      </c>
      <c r="I15" s="20">
        <v>319.93050381194882</v>
      </c>
      <c r="J15" s="20">
        <v>65.85178050474795</v>
      </c>
      <c r="K15" s="20">
        <v>116.20927713495357</v>
      </c>
      <c r="L15" s="20"/>
      <c r="M15" s="20">
        <v>323.31541699999997</v>
      </c>
      <c r="N15" s="20">
        <v>872.91532845647021</v>
      </c>
      <c r="O15" s="20">
        <v>84.752161999471255</v>
      </c>
      <c r="P15" s="20">
        <v>480.64133776713624</v>
      </c>
      <c r="Q15" s="20">
        <v>307.52182868986262</v>
      </c>
      <c r="R15" s="20">
        <v>1.227301</v>
      </c>
      <c r="S15" s="20"/>
      <c r="T15" s="20">
        <v>1021.1888</v>
      </c>
      <c r="U15" s="20">
        <v>614.01897550406807</v>
      </c>
      <c r="V15" s="20">
        <v>751.71692455965933</v>
      </c>
      <c r="W15" s="20"/>
      <c r="X15" s="20">
        <v>385.36711564308155</v>
      </c>
      <c r="Y15" s="20">
        <v>300.4592642561322</v>
      </c>
      <c r="Z15" s="20">
        <v>31.830358047449923</v>
      </c>
      <c r="AA15" s="20">
        <v>34.060186612995565</v>
      </c>
      <c r="AB15" s="20">
        <v>78.902391632360548</v>
      </c>
      <c r="AC15" s="20">
        <v>236.87483481675491</v>
      </c>
      <c r="AD15" s="20">
        <v>16.429657919186194</v>
      </c>
      <c r="AE15" s="20">
        <v>41.331100780957357</v>
      </c>
      <c r="AF15" s="20">
        <v>599.75753378243712</v>
      </c>
      <c r="AG15" s="20"/>
      <c r="AH15" s="20">
        <v>82.565135431512573</v>
      </c>
      <c r="AI15" s="20">
        <v>69.673397853734485</v>
      </c>
      <c r="AJ15" s="20">
        <v>12.89173757777808</v>
      </c>
      <c r="AK15" s="20">
        <v>4445.4649214662004</v>
      </c>
      <c r="AL15" s="20"/>
      <c r="AM15" s="20"/>
      <c r="AN15" s="20"/>
      <c r="AO15" s="20"/>
      <c r="AP15" s="20"/>
      <c r="AQ15" s="20">
        <v>103.79042825757092</v>
      </c>
      <c r="AR15" s="20"/>
      <c r="AS15" s="20">
        <v>173.90265190290296</v>
      </c>
    </row>
    <row r="16" spans="1:45" s="5" customFormat="1" ht="15.75" x14ac:dyDescent="0.25">
      <c r="A16" s="4" t="s">
        <v>40</v>
      </c>
      <c r="B16" s="4"/>
      <c r="C16" s="40" t="s">
        <v>41</v>
      </c>
      <c r="D16" s="2"/>
      <c r="E16" s="2"/>
      <c r="F16" s="2"/>
      <c r="G16" s="2"/>
      <c r="H16" s="19">
        <f t="shared" si="0"/>
        <v>8053.2064719282507</v>
      </c>
      <c r="I16" s="20">
        <v>307.15986984196178</v>
      </c>
      <c r="J16" s="20">
        <v>56.672722036125975</v>
      </c>
      <c r="K16" s="20">
        <v>88.596404394559158</v>
      </c>
      <c r="L16" s="20"/>
      <c r="M16" s="20">
        <v>252.44721299999998</v>
      </c>
      <c r="N16" s="20">
        <v>653.81700548365473</v>
      </c>
      <c r="O16" s="20">
        <v>71.119148759331679</v>
      </c>
      <c r="P16" s="20">
        <v>364.72119953839814</v>
      </c>
      <c r="Q16" s="20">
        <v>217.97665718592486</v>
      </c>
      <c r="R16" s="20">
        <v>0.73865100000000006</v>
      </c>
      <c r="S16" s="20"/>
      <c r="T16" s="20">
        <v>733.65526099999988</v>
      </c>
      <c r="U16" s="20">
        <v>472.34293315853427</v>
      </c>
      <c r="V16" s="20">
        <v>516.58309799967856</v>
      </c>
      <c r="W16" s="20"/>
      <c r="X16" s="20">
        <v>262.64872213688398</v>
      </c>
      <c r="Y16" s="20">
        <v>214.50748260563014</v>
      </c>
      <c r="Z16" s="20">
        <v>20.783232088941332</v>
      </c>
      <c r="AA16" s="20">
        <v>18.643661168223058</v>
      </c>
      <c r="AB16" s="20">
        <v>72.548535672526882</v>
      </c>
      <c r="AC16" s="20">
        <v>167.70107537338748</v>
      </c>
      <c r="AD16" s="20">
        <v>12.250613259123018</v>
      </c>
      <c r="AE16" s="20">
        <v>35.658813538222638</v>
      </c>
      <c r="AF16" s="20">
        <v>467.17915154634244</v>
      </c>
      <c r="AG16" s="20"/>
      <c r="AH16" s="20">
        <v>72.031410949477163</v>
      </c>
      <c r="AI16" s="20">
        <v>62.198174721309442</v>
      </c>
      <c r="AJ16" s="20">
        <v>9.8332362281677277</v>
      </c>
      <c r="AK16" s="20">
        <v>3907.5468732816848</v>
      </c>
      <c r="AL16" s="20"/>
      <c r="AM16" s="20"/>
      <c r="AN16" s="20"/>
      <c r="AO16" s="20"/>
      <c r="AP16" s="20"/>
      <c r="AQ16" s="20">
        <v>86.27941997072611</v>
      </c>
      <c r="AR16" s="20"/>
      <c r="AS16" s="20">
        <v>149.99742042224665</v>
      </c>
    </row>
    <row r="17" spans="1:45" s="5" customFormat="1" ht="15.75" x14ac:dyDescent="0.25">
      <c r="A17" s="4" t="s">
        <v>42</v>
      </c>
      <c r="B17" s="4"/>
      <c r="C17" s="40" t="s">
        <v>43</v>
      </c>
      <c r="D17" s="2"/>
      <c r="E17" s="2"/>
      <c r="F17" s="2"/>
      <c r="G17" s="2"/>
      <c r="H17" s="19">
        <f t="shared" si="0"/>
        <v>10833.542890807441</v>
      </c>
      <c r="I17" s="20">
        <v>434.87053824456746</v>
      </c>
      <c r="J17" s="20">
        <v>76.769298815987781</v>
      </c>
      <c r="K17" s="20">
        <v>123.68288768397503</v>
      </c>
      <c r="L17" s="20"/>
      <c r="M17" s="20">
        <v>373.78547199999997</v>
      </c>
      <c r="N17" s="20">
        <v>873.81577809667806</v>
      </c>
      <c r="O17" s="20">
        <v>96.694643902631938</v>
      </c>
      <c r="P17" s="20">
        <v>472.15732605452223</v>
      </c>
      <c r="Q17" s="20">
        <v>304.96380813952391</v>
      </c>
      <c r="R17" s="20">
        <v>1.4678119999999999</v>
      </c>
      <c r="S17" s="20"/>
      <c r="T17" s="20">
        <v>1184.007752</v>
      </c>
      <c r="U17" s="20">
        <v>617.4055693663837</v>
      </c>
      <c r="V17" s="20">
        <v>812.77637949709208</v>
      </c>
      <c r="W17" s="20"/>
      <c r="X17" s="20">
        <v>396.4005945115905</v>
      </c>
      <c r="Y17" s="20">
        <v>351.32566733269476</v>
      </c>
      <c r="Z17" s="20">
        <v>32.805917270020551</v>
      </c>
      <c r="AA17" s="20">
        <v>32.244200382786119</v>
      </c>
      <c r="AB17" s="20">
        <v>70.139114020803945</v>
      </c>
      <c r="AC17" s="20">
        <v>296.90586708504435</v>
      </c>
      <c r="AD17" s="20">
        <v>13.510428961002837</v>
      </c>
      <c r="AE17" s="20">
        <v>43.985593064514006</v>
      </c>
      <c r="AF17" s="20">
        <v>702.08435593991555</v>
      </c>
      <c r="AG17" s="20"/>
      <c r="AH17" s="20">
        <v>82.248971493834844</v>
      </c>
      <c r="AI17" s="20">
        <v>71.025649819129555</v>
      </c>
      <c r="AJ17" s="20">
        <v>11.223321674705296</v>
      </c>
      <c r="AK17" s="20">
        <v>4828.0430858324698</v>
      </c>
      <c r="AL17" s="20"/>
      <c r="AM17" s="20"/>
      <c r="AN17" s="20"/>
      <c r="AO17" s="20"/>
      <c r="AP17" s="20"/>
      <c r="AQ17" s="20">
        <v>111.10570609798808</v>
      </c>
      <c r="AR17" s="20"/>
      <c r="AS17" s="20">
        <v>186.93828060718249</v>
      </c>
    </row>
    <row r="18" spans="1:45" s="5" customFormat="1" ht="15.75" x14ac:dyDescent="0.25">
      <c r="A18" s="4" t="s">
        <v>44</v>
      </c>
      <c r="B18" s="4"/>
      <c r="C18" s="40" t="s">
        <v>167</v>
      </c>
      <c r="D18" s="2"/>
      <c r="E18" s="2"/>
      <c r="F18" s="2"/>
      <c r="G18" s="2"/>
      <c r="H18" s="19">
        <f t="shared" si="0"/>
        <v>10048.098523275808</v>
      </c>
      <c r="I18" s="20">
        <v>384.40257581652162</v>
      </c>
      <c r="J18" s="20">
        <v>69.881787197907585</v>
      </c>
      <c r="K18" s="20">
        <v>92.463259035320348</v>
      </c>
      <c r="L18" s="20"/>
      <c r="M18" s="20">
        <v>322.27401799999996</v>
      </c>
      <c r="N18" s="20">
        <v>647.17500787292192</v>
      </c>
      <c r="O18" s="20">
        <v>90.32665545571912</v>
      </c>
      <c r="P18" s="20">
        <v>362.61521550500248</v>
      </c>
      <c r="Q18" s="20">
        <v>194.23313691220034</v>
      </c>
      <c r="R18" s="20">
        <v>1.5551507899999999</v>
      </c>
      <c r="S18" s="20"/>
      <c r="T18" s="20">
        <v>1087.9350750000001</v>
      </c>
      <c r="U18" s="20">
        <v>428.90640075068967</v>
      </c>
      <c r="V18" s="20">
        <v>580.80802379978036</v>
      </c>
      <c r="W18" s="20"/>
      <c r="X18" s="20">
        <v>279.74907919558791</v>
      </c>
      <c r="Y18" s="20">
        <v>258.65577290447374</v>
      </c>
      <c r="Z18" s="20">
        <v>19.281857835791659</v>
      </c>
      <c r="AA18" s="20">
        <v>23.121313863927003</v>
      </c>
      <c r="AB18" s="20">
        <v>46.933011969056011</v>
      </c>
      <c r="AC18" s="20">
        <v>174.35728775307027</v>
      </c>
      <c r="AD18" s="20">
        <v>17.519532441745504</v>
      </c>
      <c r="AE18" s="20">
        <v>48.226623045736488</v>
      </c>
      <c r="AF18" s="20">
        <v>538.45085595237902</v>
      </c>
      <c r="AG18" s="20"/>
      <c r="AH18" s="20">
        <v>71.944432807019126</v>
      </c>
      <c r="AI18" s="20">
        <v>61.532438728682102</v>
      </c>
      <c r="AJ18" s="20">
        <v>10.411994078337028</v>
      </c>
      <c r="AK18" s="20">
        <v>5218.6311511606782</v>
      </c>
      <c r="AL18" s="20"/>
      <c r="AM18" s="20"/>
      <c r="AN18" s="20"/>
      <c r="AO18" s="20"/>
      <c r="AP18" s="20"/>
      <c r="AQ18" s="20">
        <v>119.40505273345049</v>
      </c>
      <c r="AR18" s="20"/>
      <c r="AS18" s="20">
        <v>197.22927714953133</v>
      </c>
    </row>
    <row r="19" spans="1:45" s="5" customFormat="1" ht="15.75" x14ac:dyDescent="0.25">
      <c r="A19" s="4" t="s">
        <v>45</v>
      </c>
      <c r="B19" s="4"/>
      <c r="C19" s="40" t="s">
        <v>46</v>
      </c>
      <c r="D19" s="2"/>
      <c r="E19" s="2"/>
      <c r="F19" s="2"/>
      <c r="G19" s="2"/>
      <c r="H19" s="19">
        <f t="shared" si="0"/>
        <v>14895.190008876929</v>
      </c>
      <c r="I19" s="20">
        <v>355.50166306402485</v>
      </c>
      <c r="J19" s="20">
        <v>78.912250598444047</v>
      </c>
      <c r="K19" s="20">
        <v>130.14286961550965</v>
      </c>
      <c r="L19" s="20"/>
      <c r="M19" s="20">
        <v>666.59790199999998</v>
      </c>
      <c r="N19" s="20">
        <v>898.43990880662818</v>
      </c>
      <c r="O19" s="20">
        <v>111.54879995342851</v>
      </c>
      <c r="P19" s="20">
        <v>548.95344908775564</v>
      </c>
      <c r="Q19" s="20">
        <v>237.93765976544415</v>
      </c>
      <c r="R19" s="20">
        <v>4.4264489999999999</v>
      </c>
      <c r="S19" s="20"/>
      <c r="T19" s="20">
        <v>3941.9163560000002</v>
      </c>
      <c r="U19" s="20">
        <v>525.68086552721627</v>
      </c>
      <c r="V19" s="20">
        <v>1676.1749226861439</v>
      </c>
      <c r="W19" s="20"/>
      <c r="X19" s="20">
        <v>773.20838492843291</v>
      </c>
      <c r="Y19" s="20">
        <v>776.7811626728485</v>
      </c>
      <c r="Z19" s="20">
        <v>34.368980573259492</v>
      </c>
      <c r="AA19" s="20">
        <v>91.816394511602994</v>
      </c>
      <c r="AB19" s="20">
        <v>30.269901365160933</v>
      </c>
      <c r="AC19" s="20">
        <v>437.4083455635041</v>
      </c>
      <c r="AD19" s="20">
        <v>22.215216274939003</v>
      </c>
      <c r="AE19" s="20">
        <v>42.705600365806568</v>
      </c>
      <c r="AF19" s="20">
        <v>1004.4980238912814</v>
      </c>
      <c r="AG19" s="20"/>
      <c r="AH19" s="20">
        <v>79.059122726669528</v>
      </c>
      <c r="AI19" s="20">
        <v>68.251585895020384</v>
      </c>
      <c r="AJ19" s="20">
        <v>10.807536831649157</v>
      </c>
      <c r="AK19" s="20">
        <v>4591.0784969735196</v>
      </c>
      <c r="AL19" s="20"/>
      <c r="AM19" s="20"/>
      <c r="AN19" s="20"/>
      <c r="AO19" s="20"/>
      <c r="AP19" s="20"/>
      <c r="AQ19" s="20">
        <v>214.59720459630725</v>
      </c>
      <c r="AR19" s="20"/>
      <c r="AS19" s="20">
        <v>195.56490982177036</v>
      </c>
    </row>
    <row r="20" spans="1:45" s="5" customFormat="1" ht="15.75" x14ac:dyDescent="0.25">
      <c r="A20" s="4" t="s">
        <v>47</v>
      </c>
      <c r="B20" s="4"/>
      <c r="C20" s="40" t="s">
        <v>168</v>
      </c>
      <c r="D20" s="2"/>
      <c r="E20" s="2"/>
      <c r="F20" s="2"/>
      <c r="G20" s="2"/>
      <c r="H20" s="19">
        <f t="shared" si="0"/>
        <v>14140.565288669597</v>
      </c>
      <c r="I20" s="20">
        <v>465.03216141369182</v>
      </c>
      <c r="J20" s="20">
        <v>102.64641992369734</v>
      </c>
      <c r="K20" s="20">
        <v>114.90162222737395</v>
      </c>
      <c r="L20" s="20"/>
      <c r="M20" s="20">
        <v>425.75884799999994</v>
      </c>
      <c r="N20" s="20">
        <v>821.54589087979321</v>
      </c>
      <c r="O20" s="20">
        <v>125.81614702973174</v>
      </c>
      <c r="P20" s="20">
        <v>470.66912382453296</v>
      </c>
      <c r="Q20" s="20">
        <v>225.06062002552864</v>
      </c>
      <c r="R20" s="20">
        <v>2.5884400000000003</v>
      </c>
      <c r="S20" s="20"/>
      <c r="T20" s="20">
        <v>1703.0188120000003</v>
      </c>
      <c r="U20" s="20">
        <v>549.44186690676702</v>
      </c>
      <c r="V20" s="20">
        <v>789.93400473737518</v>
      </c>
      <c r="W20" s="20"/>
      <c r="X20" s="20">
        <v>379.95516299762608</v>
      </c>
      <c r="Y20" s="20">
        <v>354.68643527029002</v>
      </c>
      <c r="Z20" s="20">
        <v>22.799614980005355</v>
      </c>
      <c r="AA20" s="20">
        <v>32.492791489453751</v>
      </c>
      <c r="AB20" s="20">
        <v>60.446605533326895</v>
      </c>
      <c r="AC20" s="20">
        <v>214.21455817039526</v>
      </c>
      <c r="AD20" s="20">
        <v>28.899992898759614</v>
      </c>
      <c r="AE20" s="20">
        <v>71.116030234335526</v>
      </c>
      <c r="AF20" s="20">
        <v>669.72694011381134</v>
      </c>
      <c r="AG20" s="20"/>
      <c r="AH20" s="20">
        <v>102.55437389572319</v>
      </c>
      <c r="AI20" s="20">
        <v>87.481232475330842</v>
      </c>
      <c r="AJ20" s="20">
        <v>15.073141420392339</v>
      </c>
      <c r="AK20" s="20">
        <v>7534.8475875942968</v>
      </c>
      <c r="AL20" s="20"/>
      <c r="AM20" s="20"/>
      <c r="AN20" s="20"/>
      <c r="AO20" s="20"/>
      <c r="AP20" s="20"/>
      <c r="AQ20" s="20">
        <v>196.69708181869657</v>
      </c>
      <c r="AR20" s="20"/>
      <c r="AS20" s="20">
        <v>287.19405232155503</v>
      </c>
    </row>
    <row r="21" spans="1:45" s="5" customFormat="1" ht="15.75" x14ac:dyDescent="0.25">
      <c r="A21" s="4" t="s">
        <v>48</v>
      </c>
      <c r="B21" s="4"/>
      <c r="C21" s="40" t="s">
        <v>169</v>
      </c>
      <c r="D21" s="2"/>
      <c r="E21" s="2"/>
      <c r="F21" s="2"/>
      <c r="G21" s="2"/>
      <c r="H21" s="19">
        <f t="shared" si="0"/>
        <v>9815.1507800210875</v>
      </c>
      <c r="I21" s="20">
        <v>399.88502310068964</v>
      </c>
      <c r="J21" s="20">
        <v>62.334101057273664</v>
      </c>
      <c r="K21" s="20">
        <v>85.594678955445985</v>
      </c>
      <c r="L21" s="20"/>
      <c r="M21" s="20">
        <v>297.84630999999996</v>
      </c>
      <c r="N21" s="20">
        <v>638.31729317536724</v>
      </c>
      <c r="O21" s="20">
        <v>72.691720247505259</v>
      </c>
      <c r="P21" s="20">
        <v>369.63496001271437</v>
      </c>
      <c r="Q21" s="20">
        <v>195.99061291514769</v>
      </c>
      <c r="R21" s="20">
        <v>1.5599129999999999</v>
      </c>
      <c r="S21" s="20"/>
      <c r="T21" s="20">
        <v>1013.701966</v>
      </c>
      <c r="U21" s="20">
        <v>463.36304558029275</v>
      </c>
      <c r="V21" s="20">
        <v>557.10654498731105</v>
      </c>
      <c r="W21" s="20"/>
      <c r="X21" s="20">
        <v>307.03962580338282</v>
      </c>
      <c r="Y21" s="20">
        <v>212.47462926318997</v>
      </c>
      <c r="Z21" s="20">
        <v>17.151665069992092</v>
      </c>
      <c r="AA21" s="20">
        <v>20.440624850746193</v>
      </c>
      <c r="AB21" s="20">
        <v>49.874205862456144</v>
      </c>
      <c r="AC21" s="20">
        <v>126.18465883235727</v>
      </c>
      <c r="AD21" s="20">
        <v>19.79142870931863</v>
      </c>
      <c r="AE21" s="20">
        <v>51.023544970730569</v>
      </c>
      <c r="AF21" s="20">
        <v>534.396293483823</v>
      </c>
      <c r="AG21" s="20"/>
      <c r="AH21" s="20">
        <v>76.598387817255428</v>
      </c>
      <c r="AI21" s="20">
        <v>65.738472907515188</v>
      </c>
      <c r="AJ21" s="20">
        <v>10.859914909740246</v>
      </c>
      <c r="AK21" s="20">
        <v>5140.3288486492984</v>
      </c>
      <c r="AL21" s="20"/>
      <c r="AM21" s="20"/>
      <c r="AN21" s="20"/>
      <c r="AO21" s="20"/>
      <c r="AP21" s="20"/>
      <c r="AQ21" s="20">
        <v>96.545619925609103</v>
      </c>
      <c r="AR21" s="20"/>
      <c r="AS21" s="20">
        <v>200.69891591385795</v>
      </c>
    </row>
    <row r="22" spans="1:45" s="5" customFormat="1" ht="15.75" customHeight="1" x14ac:dyDescent="0.25">
      <c r="A22" s="29"/>
      <c r="B22" s="4"/>
      <c r="C22" s="41"/>
      <c r="D22" s="30"/>
      <c r="E22" s="30"/>
      <c r="F22" s="30"/>
      <c r="G22" s="30"/>
      <c r="H22" s="19" t="str">
        <f t="shared" si="0"/>
        <v/>
      </c>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t="s">
        <v>161</v>
      </c>
      <c r="AL22" s="20"/>
      <c r="AM22" s="20"/>
      <c r="AN22" s="20"/>
      <c r="AO22" s="20"/>
      <c r="AP22" s="20"/>
      <c r="AQ22" s="20"/>
      <c r="AR22" s="20"/>
      <c r="AS22" s="20"/>
    </row>
    <row r="23" spans="1:45" s="5" customFormat="1" ht="15.75" x14ac:dyDescent="0.25">
      <c r="A23" s="1">
        <v>924</v>
      </c>
      <c r="B23" s="4"/>
      <c r="C23" s="40" t="s">
        <v>49</v>
      </c>
      <c r="D23" s="2"/>
      <c r="E23" s="2"/>
      <c r="F23" s="2"/>
      <c r="G23" s="2"/>
      <c r="H23" s="19">
        <f t="shared" si="0"/>
        <v>6724.8677855017204</v>
      </c>
      <c r="I23" s="20">
        <v>322.89994737189818</v>
      </c>
      <c r="J23" s="20">
        <v>42.639218287298547</v>
      </c>
      <c r="K23" s="20">
        <v>80.446476131366197</v>
      </c>
      <c r="L23" s="20"/>
      <c r="M23" s="20">
        <v>183.76244300000002</v>
      </c>
      <c r="N23" s="20">
        <v>750.40047447835934</v>
      </c>
      <c r="O23" s="20">
        <v>59.752250536891289</v>
      </c>
      <c r="P23" s="20">
        <v>391.33951330359167</v>
      </c>
      <c r="Q23" s="20">
        <v>299.30871063787635</v>
      </c>
      <c r="R23" s="20">
        <v>0.90104099999999987</v>
      </c>
      <c r="S23" s="20"/>
      <c r="T23" s="20">
        <v>613.72234400000002</v>
      </c>
      <c r="U23" s="20">
        <v>577.46620246024247</v>
      </c>
      <c r="V23" s="20">
        <v>519.72748419052959</v>
      </c>
      <c r="W23" s="20"/>
      <c r="X23" s="20">
        <v>293.04270778358739</v>
      </c>
      <c r="Y23" s="20">
        <v>187.30318881900365</v>
      </c>
      <c r="Z23" s="20">
        <v>19.81716088664955</v>
      </c>
      <c r="AA23" s="20">
        <v>19.564426701289051</v>
      </c>
      <c r="AB23" s="20">
        <v>53.421181536323594</v>
      </c>
      <c r="AC23" s="20">
        <v>113.83669046906338</v>
      </c>
      <c r="AD23" s="20">
        <v>6.8482280972570422</v>
      </c>
      <c r="AE23" s="20">
        <v>26.319766203143804</v>
      </c>
      <c r="AF23" s="20">
        <v>409.92403073806639</v>
      </c>
      <c r="AG23" s="20"/>
      <c r="AH23" s="20">
        <v>59.856984767363301</v>
      </c>
      <c r="AI23" s="20">
        <v>48.717530856414577</v>
      </c>
      <c r="AJ23" s="20">
        <v>11.139453910948722</v>
      </c>
      <c r="AK23" s="20">
        <v>2793.5182040302307</v>
      </c>
      <c r="AL23" s="20"/>
      <c r="AM23" s="20"/>
      <c r="AN23" s="20"/>
      <c r="AO23" s="20"/>
      <c r="AP23" s="20"/>
      <c r="AQ23" s="20">
        <v>57.96625239661698</v>
      </c>
      <c r="AR23" s="20"/>
      <c r="AS23" s="20">
        <v>111.21081634396087</v>
      </c>
    </row>
    <row r="24" spans="1:45" s="5" customFormat="1" ht="15.75" x14ac:dyDescent="0.25">
      <c r="A24" s="1">
        <v>923</v>
      </c>
      <c r="B24" s="4"/>
      <c r="C24" s="40" t="s">
        <v>50</v>
      </c>
      <c r="D24" s="2"/>
      <c r="E24" s="2"/>
      <c r="F24" s="2"/>
      <c r="G24" s="2"/>
      <c r="H24" s="19">
        <f t="shared" si="0"/>
        <v>10986.474708551343</v>
      </c>
      <c r="I24" s="20">
        <v>397.74998118378801</v>
      </c>
      <c r="J24" s="20">
        <v>81.841771193848274</v>
      </c>
      <c r="K24" s="20">
        <v>112.15904543626786</v>
      </c>
      <c r="L24" s="20"/>
      <c r="M24" s="20">
        <v>372.60758899999996</v>
      </c>
      <c r="N24" s="20">
        <v>1033.6393983266398</v>
      </c>
      <c r="O24" s="20">
        <v>88.764748913087288</v>
      </c>
      <c r="P24" s="20">
        <v>589.76045540225903</v>
      </c>
      <c r="Q24" s="20">
        <v>355.11419401129348</v>
      </c>
      <c r="R24" s="20">
        <v>2.3118630000000002</v>
      </c>
      <c r="S24" s="20"/>
      <c r="T24" s="20">
        <v>1259.126917</v>
      </c>
      <c r="U24" s="20">
        <v>779.95546239492967</v>
      </c>
      <c r="V24" s="20">
        <v>871.94104456280422</v>
      </c>
      <c r="W24" s="20"/>
      <c r="X24" s="20">
        <v>513.93165032090815</v>
      </c>
      <c r="Y24" s="20">
        <v>296.34679805979397</v>
      </c>
      <c r="Z24" s="20">
        <v>29.785214085800853</v>
      </c>
      <c r="AA24" s="20">
        <v>31.877382096301215</v>
      </c>
      <c r="AB24" s="20">
        <v>75.788508815116785</v>
      </c>
      <c r="AC24" s="20">
        <v>228.00360977689624</v>
      </c>
      <c r="AD24" s="20">
        <v>14.189909005871653</v>
      </c>
      <c r="AE24" s="20">
        <v>40.077880571241906</v>
      </c>
      <c r="AF24" s="20">
        <v>685.66663245587506</v>
      </c>
      <c r="AG24" s="20"/>
      <c r="AH24" s="20">
        <v>99.979484169031338</v>
      </c>
      <c r="AI24" s="20">
        <v>85.088988713283996</v>
      </c>
      <c r="AJ24" s="20">
        <v>14.890495455747319</v>
      </c>
      <c r="AK24" s="20">
        <v>4631.2083015422295</v>
      </c>
      <c r="AL24" s="20"/>
      <c r="AM24" s="20"/>
      <c r="AN24" s="20"/>
      <c r="AO24" s="20"/>
      <c r="AP24" s="20"/>
      <c r="AQ24" s="20">
        <v>122.50775577716634</v>
      </c>
      <c r="AR24" s="20"/>
      <c r="AS24" s="20">
        <v>177.71955433963836</v>
      </c>
    </row>
    <row r="25" spans="1:45" s="5" customFormat="1" ht="15.75" x14ac:dyDescent="0.25">
      <c r="A25" s="1">
        <v>922</v>
      </c>
      <c r="B25" s="4"/>
      <c r="C25" s="2" t="s">
        <v>51</v>
      </c>
      <c r="D25" s="2"/>
      <c r="E25" s="2"/>
      <c r="F25" s="2"/>
      <c r="G25" s="2"/>
      <c r="H25" s="19">
        <f t="shared" si="0"/>
        <v>11.569862103053612</v>
      </c>
      <c r="I25" s="20"/>
      <c r="J25" s="20"/>
      <c r="K25" s="20"/>
      <c r="L25" s="20"/>
      <c r="M25" s="20"/>
      <c r="N25" s="20"/>
      <c r="O25" s="20"/>
      <c r="P25" s="20"/>
      <c r="Q25" s="20"/>
      <c r="R25" s="20"/>
      <c r="S25" s="20"/>
      <c r="T25" s="20"/>
      <c r="U25" s="20"/>
      <c r="V25" s="20"/>
      <c r="W25" s="20"/>
      <c r="X25" s="20"/>
      <c r="Y25" s="20"/>
      <c r="Z25" s="20"/>
      <c r="AA25" s="20"/>
      <c r="AB25" s="20"/>
      <c r="AC25" s="20"/>
      <c r="AD25" s="20"/>
      <c r="AE25" s="20">
        <v>11.569862103053612</v>
      </c>
      <c r="AF25" s="20"/>
      <c r="AG25" s="20"/>
      <c r="AH25" s="20"/>
      <c r="AI25" s="20"/>
      <c r="AJ25" s="20"/>
      <c r="AK25" s="20"/>
      <c r="AL25" s="20"/>
      <c r="AM25" s="20"/>
      <c r="AN25" s="20"/>
      <c r="AO25" s="20"/>
      <c r="AP25" s="20"/>
      <c r="AQ25" s="20"/>
      <c r="AR25" s="20"/>
      <c r="AS25" s="20"/>
    </row>
    <row r="26" spans="1:45" s="5" customFormat="1" ht="15.75" x14ac:dyDescent="0.25">
      <c r="A26" s="1"/>
      <c r="B26" s="1"/>
      <c r="C26" s="42"/>
      <c r="D26" s="2"/>
      <c r="E26" s="2"/>
      <c r="F26" s="2"/>
      <c r="G26" s="2"/>
      <c r="H26" s="19" t="str">
        <f t="shared" si="0"/>
        <v/>
      </c>
      <c r="I26" s="20"/>
      <c r="J26" s="56"/>
      <c r="K26" s="56"/>
      <c r="L26" s="56"/>
      <c r="V26" s="56"/>
      <c r="W26" s="56"/>
      <c r="X26" s="56"/>
      <c r="Y26" s="56"/>
      <c r="Z26" s="56"/>
      <c r="AA26" s="56"/>
      <c r="AB26" s="53"/>
      <c r="AC26" s="56"/>
      <c r="AD26" s="53"/>
      <c r="AE26" s="53"/>
      <c r="AF26" s="56"/>
      <c r="AG26" s="56"/>
      <c r="AK26" s="56"/>
      <c r="AL26" s="56"/>
      <c r="AM26" s="56"/>
      <c r="AN26" s="56"/>
      <c r="AO26" s="56"/>
      <c r="AP26" s="56"/>
      <c r="AQ26" s="53"/>
      <c r="AR26" s="53"/>
      <c r="AS26" s="56"/>
    </row>
  </sheetData>
  <conditionalFormatting sqref="B13:B24">
    <cfRule type="cellIs" dxfId="378" priority="1" stopIfTrue="1" operator="equal">
      <formula>TRUE</formula>
    </cfRule>
    <cfRule type="cellIs" dxfId="377" priority="2" stopIfTrue="1" operator="equal">
      <formula>FALSE</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Notes</vt:lpstr>
      <vt:lpstr>% of Expenditure covered</vt:lpstr>
      <vt:lpstr>2000-01</vt:lpstr>
      <vt:lpstr>2001-02</vt:lpstr>
      <vt:lpstr>2002-03</vt:lpstr>
      <vt:lpstr>2003-04</vt:lpstr>
      <vt:lpstr>2004-05</vt:lpstr>
      <vt:lpstr>2005-06</vt:lpstr>
      <vt:lpstr>2006-07</vt:lpstr>
      <vt:lpstr>2007-08</vt:lpstr>
      <vt:lpstr>2008-09</vt:lpstr>
      <vt:lpstr>2009-10</vt:lpstr>
      <vt:lpstr>2010-11</vt:lpstr>
      <vt:lpstr>2011-12</vt:lpstr>
      <vt:lpstr>2012-13</vt:lpstr>
      <vt:lpstr>2013-14</vt:lpstr>
      <vt:lpstr>2014-15</vt:lpstr>
      <vt:lpstr>AA</vt:lpstr>
      <vt:lpstr>BBWB</vt:lpstr>
      <vt:lpstr>CA</vt:lpstr>
      <vt:lpstr>CWP</vt:lpstr>
      <vt:lpstr>CTB</vt:lpstr>
      <vt:lpstr>DLA</vt:lpstr>
      <vt:lpstr>DLA children</vt:lpstr>
      <vt:lpstr>DLA WA</vt:lpstr>
      <vt:lpstr>DLA pens</vt:lpstr>
      <vt:lpstr>DHP</vt:lpstr>
      <vt:lpstr>ESA</vt:lpstr>
      <vt:lpstr>HB</vt:lpstr>
      <vt:lpstr>IB</vt:lpstr>
      <vt:lpstr>IS</vt:lpstr>
      <vt:lpstr>IS MIG</vt:lpstr>
      <vt:lpstr>IS incap</vt:lpstr>
      <vt:lpstr>IS LP</vt:lpstr>
      <vt:lpstr>IS Carer</vt:lpstr>
      <vt:lpstr>IS Others</vt:lpstr>
      <vt:lpstr>IIDB</vt:lpstr>
      <vt:lpstr>JSA</vt:lpstr>
      <vt:lpstr>MA</vt:lpstr>
      <vt:lpstr>PC</vt:lpstr>
      <vt:lpstr>PIP</vt:lpstr>
      <vt:lpstr>SDA</vt:lpstr>
      <vt:lpstr>SDA WA</vt:lpstr>
      <vt:lpstr>SDA pens</vt:lpstr>
      <vt:lpstr>SP</vt:lpstr>
      <vt:lpstr>SMP</vt:lpstr>
      <vt:lpstr>TVL</vt:lpstr>
      <vt:lpstr>UC</vt:lpstr>
      <vt:lpstr>WFP</vt:lpstr>
      <vt:lpstr>England</vt:lpstr>
      <vt:lpstr>North East England</vt:lpstr>
      <vt:lpstr>North West England</vt:lpstr>
      <vt:lpstr>Yorkshire and The Humber</vt:lpstr>
      <vt:lpstr>East Midlands</vt:lpstr>
      <vt:lpstr>West Midlands</vt:lpstr>
      <vt:lpstr>East England</vt:lpstr>
      <vt:lpstr>London</vt:lpstr>
      <vt:lpstr>South East England</vt:lpstr>
      <vt:lpstr>South West England</vt:lpstr>
      <vt:lpstr>Scotland</vt:lpstr>
      <vt:lpstr>Wales</vt:lpstr>
      <vt:lpstr>Great Britain and overseas</vt:lpstr>
      <vt:lpstr>Overseas</vt:lpstr>
      <vt:lpstr>GB exc 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Benefit expenditure by country and region, 1996/97 to 2014/15</dc:title>
  <dc:creator/>
  <cp:lastModifiedBy/>
  <dcterms:created xsi:type="dcterms:W3CDTF">2016-05-09T09:02:43Z</dcterms:created>
  <dcterms:modified xsi:type="dcterms:W3CDTF">2016-05-09T09:03:50Z</dcterms:modified>
</cp:coreProperties>
</file>