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19035" windowHeight="11760" tabRatio="725"/>
  </bookViews>
  <sheets>
    <sheet name="Index" sheetId="15" r:id="rId1"/>
    <sheet name="A.1 Complex model" sheetId="3" r:id="rId2"/>
    <sheet name="A.2 Internediate model" sheetId="2" r:id="rId3"/>
    <sheet name="A.3 Basic model" sheetId="1" r:id="rId4"/>
    <sheet name="B.1 Established needs " sheetId="16" r:id="rId5"/>
    <sheet name="B.2 Combined needs" sheetId="17" r:id="rId6"/>
    <sheet name="B.3 Substance misuse comparison" sheetId="18" r:id="rId7"/>
  </sheets>
  <externalReferences>
    <externalReference r:id="rId8"/>
    <externalReference r:id="rId9"/>
    <externalReference r:id="rId10"/>
  </externalReferences>
  <calcPr calcId="125725"/>
</workbook>
</file>

<file path=xl/calcChain.xml><?xml version="1.0" encoding="utf-8"?>
<calcChain xmlns="http://schemas.openxmlformats.org/spreadsheetml/2006/main">
  <c r="D45" i="3"/>
  <c r="C45"/>
  <c r="B45"/>
  <c r="D44"/>
  <c r="C44"/>
  <c r="B44"/>
  <c r="D43"/>
  <c r="C43"/>
  <c r="B43"/>
  <c r="D42"/>
  <c r="C42"/>
  <c r="B42"/>
  <c r="D41"/>
  <c r="C41"/>
  <c r="B41"/>
  <c r="D40"/>
  <c r="C40"/>
  <c r="B40"/>
  <c r="D39"/>
  <c r="C39"/>
  <c r="B39"/>
  <c r="D38"/>
  <c r="C38"/>
  <c r="B38"/>
  <c r="D37"/>
  <c r="C37"/>
  <c r="B37"/>
  <c r="D36"/>
  <c r="C36"/>
  <c r="B36"/>
  <c r="D40" i="2" l="1"/>
  <c r="C40"/>
  <c r="B40"/>
  <c r="D39"/>
  <c r="C39"/>
  <c r="B39"/>
  <c r="D38"/>
  <c r="C38"/>
  <c r="B38"/>
  <c r="D37"/>
  <c r="C37"/>
  <c r="B37"/>
  <c r="D36"/>
  <c r="C36"/>
  <c r="B36"/>
  <c r="D34" i="3" l="1"/>
  <c r="D33"/>
  <c r="D32"/>
  <c r="D31"/>
  <c r="D30"/>
  <c r="C34"/>
  <c r="B34"/>
  <c r="C33"/>
  <c r="B33"/>
  <c r="C32"/>
  <c r="B32"/>
  <c r="C31"/>
  <c r="B31"/>
  <c r="C30"/>
  <c r="B30"/>
  <c r="D28"/>
  <c r="D27"/>
  <c r="D26"/>
  <c r="D25"/>
  <c r="D24"/>
  <c r="C28"/>
  <c r="B28"/>
  <c r="C27"/>
  <c r="B27"/>
  <c r="C26"/>
  <c r="B26"/>
  <c r="C25"/>
  <c r="B25"/>
  <c r="C24"/>
  <c r="B24"/>
  <c r="D22"/>
  <c r="D21"/>
  <c r="C22"/>
  <c r="B22"/>
  <c r="C21"/>
  <c r="B21"/>
  <c r="D19"/>
  <c r="D18"/>
  <c r="D17"/>
  <c r="D16"/>
  <c r="C19"/>
  <c r="B19"/>
  <c r="C18"/>
  <c r="B18"/>
  <c r="C17"/>
  <c r="B17"/>
  <c r="C16"/>
  <c r="B16"/>
  <c r="D14"/>
  <c r="C14"/>
  <c r="B14"/>
  <c r="D13"/>
  <c r="C13"/>
  <c r="B13"/>
  <c r="D7"/>
  <c r="C7"/>
  <c r="B7"/>
  <c r="D6"/>
  <c r="C6"/>
  <c r="B6"/>
  <c r="C4"/>
  <c r="B4"/>
  <c r="D34" i="2" l="1"/>
  <c r="C34"/>
  <c r="B34"/>
  <c r="D33"/>
  <c r="C33"/>
  <c r="B33"/>
  <c r="D32"/>
  <c r="C32"/>
  <c r="B32"/>
  <c r="D31"/>
  <c r="C31"/>
  <c r="B31"/>
  <c r="D30"/>
  <c r="C30"/>
  <c r="B30"/>
  <c r="D28"/>
  <c r="C28"/>
  <c r="B28"/>
  <c r="D27"/>
  <c r="C27"/>
  <c r="B27"/>
  <c r="D26"/>
  <c r="C26"/>
  <c r="B26"/>
  <c r="D25"/>
  <c r="C25"/>
  <c r="B25"/>
  <c r="D24"/>
  <c r="C24"/>
  <c r="B24"/>
  <c r="D22"/>
  <c r="C22"/>
  <c r="B22"/>
  <c r="D21"/>
  <c r="C21"/>
  <c r="B21"/>
  <c r="D19"/>
  <c r="C19"/>
  <c r="B19"/>
  <c r="D18"/>
  <c r="C18"/>
  <c r="B18"/>
  <c r="D17"/>
  <c r="C17"/>
  <c r="B17"/>
  <c r="D16"/>
  <c r="C16"/>
  <c r="B16"/>
  <c r="D14"/>
  <c r="C14"/>
  <c r="B14"/>
  <c r="D13"/>
  <c r="C13"/>
  <c r="B13"/>
  <c r="D7"/>
  <c r="D6"/>
  <c r="C7"/>
  <c r="B7"/>
  <c r="C6"/>
  <c r="B6"/>
  <c r="C4"/>
  <c r="B4"/>
  <c r="D34" i="1" l="1"/>
  <c r="C34"/>
  <c r="B34"/>
  <c r="D33"/>
  <c r="C33"/>
  <c r="B33"/>
  <c r="D32"/>
  <c r="C32"/>
  <c r="B32"/>
  <c r="D31"/>
  <c r="C31"/>
  <c r="B31"/>
  <c r="D30"/>
  <c r="C30"/>
  <c r="B30"/>
  <c r="D28"/>
  <c r="C28"/>
  <c r="B28"/>
  <c r="D27"/>
  <c r="C27"/>
  <c r="B27"/>
  <c r="D26"/>
  <c r="C26"/>
  <c r="B26"/>
  <c r="D25"/>
  <c r="C25"/>
  <c r="B25"/>
  <c r="D24"/>
  <c r="C24"/>
  <c r="B24"/>
  <c r="D22"/>
  <c r="C22"/>
  <c r="B22"/>
  <c r="D21"/>
  <c r="C21"/>
  <c r="B21"/>
  <c r="D19"/>
  <c r="C19"/>
  <c r="B19"/>
  <c r="D18"/>
  <c r="C18"/>
  <c r="B18"/>
  <c r="D17"/>
  <c r="C17"/>
  <c r="B17"/>
  <c r="D16"/>
  <c r="C16"/>
  <c r="B16"/>
  <c r="D14"/>
  <c r="C14"/>
  <c r="B14"/>
  <c r="D13"/>
  <c r="C13"/>
  <c r="B13"/>
  <c r="C4"/>
  <c r="B4"/>
  <c r="D7"/>
  <c r="C7"/>
  <c r="B7"/>
  <c r="D6"/>
  <c r="C6"/>
  <c r="B6"/>
</calcChain>
</file>

<file path=xl/sharedStrings.xml><?xml version="1.0" encoding="utf-8"?>
<sst xmlns="http://schemas.openxmlformats.org/spreadsheetml/2006/main" count="182" uniqueCount="86">
  <si>
    <t>Treatment Group</t>
  </si>
  <si>
    <t>Matched Control Group</t>
  </si>
  <si>
    <t>Standardised Difference</t>
  </si>
  <si>
    <t>Number in group</t>
  </si>
  <si>
    <t>Ethnicity</t>
  </si>
  <si>
    <t xml:space="preserve">White </t>
  </si>
  <si>
    <t>Nationality</t>
  </si>
  <si>
    <t>UK Citizen</t>
  </si>
  <si>
    <t>Gender</t>
  </si>
  <si>
    <t>Male</t>
  </si>
  <si>
    <t>Age</t>
  </si>
  <si>
    <t>Mean age at Index Offence</t>
  </si>
  <si>
    <t>Mean age at first contact with CJS</t>
  </si>
  <si>
    <t>Burglary</t>
  </si>
  <si>
    <t>Length of Custodial Sentence</t>
  </si>
  <si>
    <t>6 months to 4 years</t>
  </si>
  <si>
    <t>4 years to 10 years</t>
  </si>
  <si>
    <t>Mean total previous offences</t>
  </si>
  <si>
    <t>Mean previous criminal convictions</t>
  </si>
  <si>
    <t>Mean previous custodial sentences</t>
  </si>
  <si>
    <t>Mean previous court orders</t>
  </si>
  <si>
    <t>Employment and Benefit History</t>
  </si>
  <si>
    <t>In P45 employment (year prior to conviction)</t>
  </si>
  <si>
    <t>In P45 employment (month prior to conviction)</t>
  </si>
  <si>
    <t>Claiming Job Seekers Allowance (year prior to conviction)</t>
  </si>
  <si>
    <t>Claiming Incapacity Benefit and/or Income Support (year prior to conviction)</t>
  </si>
  <si>
    <t>Notes:</t>
  </si>
  <si>
    <t>All figures (except mean copas rate) are rounded to the nearest whole number, this may mean that percentages do not sum to 100%.</t>
  </si>
  <si>
    <t>Standardised Difference Key</t>
  </si>
  <si>
    <t>Green - the two groups were well matched on this variable (-5% to 5%)</t>
  </si>
  <si>
    <t>Amber - the two groups were reasonably matched on this variable (6% to 10% or -6% to -10%)</t>
  </si>
  <si>
    <t>Red - the two groups were poorly matched on this variable (greater than 10% or less than -10%)</t>
  </si>
  <si>
    <t>A.2</t>
  </si>
  <si>
    <t>A.1</t>
  </si>
  <si>
    <t>A.3</t>
  </si>
  <si>
    <t>Section A - Characteristics of treatment and control groups for comparisons to Justice Data Lab (JDL) control groups</t>
  </si>
  <si>
    <t>Annex Tables</t>
  </si>
  <si>
    <t>Table number</t>
  </si>
  <si>
    <t>Table title</t>
  </si>
  <si>
    <r>
      <t xml:space="preserve">4 </t>
    </r>
    <r>
      <rPr>
        <sz val="9"/>
        <color indexed="8"/>
        <rFont val="Arial"/>
        <family val="2"/>
      </rPr>
      <t>All excluding Penalty Notices for Disorder. All prior to Index Offence.</t>
    </r>
  </si>
  <si>
    <t>5 The Copas rate controls for the rate at which an offender has built up convictions throughout their criminal career. The higher the rate, the more convictions an offender has in a given amount of time.</t>
  </si>
  <si>
    <r>
      <t>6</t>
    </r>
    <r>
      <rPr>
        <sz val="9"/>
        <color indexed="8"/>
        <rFont val="Arial"/>
        <family val="2"/>
      </rPr>
      <t xml:space="preserve"> </t>
    </r>
    <r>
      <rPr>
        <sz val="9"/>
        <rFont val="Arial"/>
        <family val="2"/>
      </rPr>
      <t>Out of Work Benefits include people on Jobseeker’s Allowance (JSA), Employment and Support Allowance (ESA), Incapacity Benefits (IB) and Income Support (IS) but it does not count people whose primary benefit is Carer's Allowance (CA).</t>
    </r>
  </si>
  <si>
    <r>
      <t xml:space="preserve">4 </t>
    </r>
    <r>
      <rPr>
        <sz val="9"/>
        <color indexed="8"/>
        <rFont val="Arial"/>
        <family val="2"/>
      </rPr>
      <t>All excluding Penalty Notices for Disorder. All prior to Index Offence.</t>
    </r>
  </si>
  <si>
    <r>
      <t>6</t>
    </r>
    <r>
      <rPr>
        <sz val="9"/>
        <color indexed="8"/>
        <rFont val="Arial"/>
        <family val="2"/>
      </rPr>
      <t xml:space="preserve"> </t>
    </r>
    <r>
      <rPr>
        <sz val="9"/>
        <color indexed="8"/>
        <rFont val="Arial"/>
        <family val="2"/>
      </rPr>
      <t>Out of Work Benefits include people on Jobseeker’s Allowance (JSA), Employment and Support Allowance (ESA), Incapacity Benefits (IB) and Income Support (IS) but it does not count people whose primary benefit is Carer's Allowance (CA).</t>
    </r>
  </si>
  <si>
    <r>
      <t>Criminal History</t>
    </r>
    <r>
      <rPr>
        <b/>
        <vertAlign val="superscript"/>
        <sz val="9"/>
        <color rgb="FF000000"/>
        <rFont val="Arial"/>
        <family val="2"/>
      </rPr>
      <t>4</t>
    </r>
  </si>
  <si>
    <r>
      <t>Mean Copas Rate</t>
    </r>
    <r>
      <rPr>
        <vertAlign val="superscript"/>
        <sz val="9"/>
        <color rgb="FF000000"/>
        <rFont val="Arial"/>
        <family val="2"/>
      </rPr>
      <t>5</t>
    </r>
  </si>
  <si>
    <r>
      <t>Claiming Out of Work Benefits (year prior to conviction)</t>
    </r>
    <r>
      <rPr>
        <vertAlign val="superscript"/>
        <sz val="9"/>
        <color rgb="FF000000"/>
        <rFont val="Arial"/>
        <family val="2"/>
      </rPr>
      <t>6</t>
    </r>
  </si>
  <si>
    <t xml:space="preserve">Justice Data Lab (JDL) Re-offending Analysis: Phoenix Futures Group
</t>
  </si>
  <si>
    <t>Black Asian &amp; Other</t>
  </si>
  <si>
    <t>Violent offences, including robbery</t>
  </si>
  <si>
    <r>
      <t>Table A.2: Standardised Differences for Intermediate model</t>
    </r>
    <r>
      <rPr>
        <b/>
        <sz val="11"/>
        <color indexed="8"/>
        <rFont val="Calibri"/>
        <family val="2"/>
      </rPr>
      <t xml:space="preserve"> to JDL Control group</t>
    </r>
  </si>
  <si>
    <t xml:space="preserve">Black Asian &amp; Other </t>
  </si>
  <si>
    <t>Black, Asian &amp; Other</t>
  </si>
  <si>
    <r>
      <t>Index Offence</t>
    </r>
    <r>
      <rPr>
        <b/>
        <vertAlign val="superscript"/>
        <sz val="8"/>
        <color rgb="FF000000"/>
        <rFont val="Arial"/>
        <family val="2"/>
      </rPr>
      <t>1</t>
    </r>
  </si>
  <si>
    <t>1 Index Offence is based on OGRS categories. Further details on make-up of categories available upon request.</t>
  </si>
  <si>
    <r>
      <t>Drugs</t>
    </r>
    <r>
      <rPr>
        <vertAlign val="superscript"/>
        <sz val="9"/>
        <color rgb="FF000000"/>
        <rFont val="Arial"/>
        <family val="2"/>
      </rPr>
      <t>2</t>
    </r>
  </si>
  <si>
    <r>
      <t>Other</t>
    </r>
    <r>
      <rPr>
        <vertAlign val="superscript"/>
        <sz val="9"/>
        <color rgb="FF000000"/>
        <rFont val="Arial"/>
        <family val="2"/>
      </rPr>
      <t>3</t>
    </r>
  </si>
  <si>
    <r>
      <t xml:space="preserve">2 </t>
    </r>
    <r>
      <rPr>
        <sz val="9"/>
        <color indexed="8"/>
        <rFont val="Arial"/>
        <family val="2"/>
      </rPr>
      <t>Drug related offences including importation, exportation, possession, and supply of drugs.</t>
    </r>
  </si>
  <si>
    <t>3 Other offences include theft and handling, criminal or malicious damage and motoring offences, including theft of and from vehicles.</t>
  </si>
  <si>
    <t>OASys Variables</t>
  </si>
  <si>
    <t>Significant problems in drug use activity</t>
  </si>
  <si>
    <t>Significant problems in motivation to tackle drug misuse</t>
  </si>
  <si>
    <t>Significant problems in current use of alcohol</t>
  </si>
  <si>
    <t>Significant problems in motivation to tackle alcohol misuse</t>
  </si>
  <si>
    <t xml:space="preserve">Significant psychological problems </t>
  </si>
  <si>
    <t>Significant problems in family relationships</t>
  </si>
  <si>
    <t>No fixed abode</t>
  </si>
  <si>
    <t>Significant problems in the suitability of accomodation</t>
  </si>
  <si>
    <t>Pro-Criminal attitudes</t>
  </si>
  <si>
    <t>Member of family has criminal record</t>
  </si>
  <si>
    <t>Standardised Differences are rounded to the nearest whole number, this may mean that some categories have the same percentages but different standarised differences in some models.</t>
  </si>
  <si>
    <t>Intermediate Model - includes OASys information on mental health issues and drugs/alcohol misuse issues</t>
  </si>
  <si>
    <t>B.1</t>
  </si>
  <si>
    <t>B.2</t>
  </si>
  <si>
    <t>B.3</t>
  </si>
  <si>
    <r>
      <t>Table A.1: Standardised Differences for Complex model</t>
    </r>
    <r>
      <rPr>
        <b/>
        <sz val="11"/>
        <color indexed="8"/>
        <rFont val="Calibri"/>
        <family val="2"/>
      </rPr>
      <t xml:space="preserve"> to JDL Control group</t>
    </r>
  </si>
  <si>
    <r>
      <t>Table A.3: Standardised Differences for Basic model</t>
    </r>
    <r>
      <rPr>
        <b/>
        <sz val="11"/>
        <color indexed="8"/>
        <rFont val="Calibri"/>
        <family val="2"/>
      </rPr>
      <t xml:space="preserve"> to JDL Control group</t>
    </r>
  </si>
  <si>
    <t>Complex Model - includes OASys information on mental health issues, drugs/alcohol misuse issues, accomodation and relationship issues</t>
  </si>
  <si>
    <t>Basic Model - standard Justice Data Lab model without including any OASys information</t>
  </si>
  <si>
    <t>NFA is No Fixed Abode</t>
  </si>
  <si>
    <t>Profile of treatment group - Established needs (for treatment group offenders with OASys record)</t>
  </si>
  <si>
    <t>Profile of treatment group - Combined needs (for treatment group offenders with OASys record)</t>
  </si>
  <si>
    <t>Profile of treatment group - Comparison between current and previous substance misuse (for treatment group offenders with OASys record)</t>
  </si>
  <si>
    <t>Chart B.1: Profile of treatment group - Established needs (for treatment group offenders with OASys record)</t>
  </si>
  <si>
    <t>Chart B.2: Profile of treatment group - Combined needs (for treatment group offenders with OASys record)</t>
  </si>
  <si>
    <t>Chart B.3: Profile of treatment group - Comparison between current and previous substance misuse (for treatment group offenders with OASys record)</t>
  </si>
</sst>
</file>

<file path=xl/styles.xml><?xml version="1.0" encoding="utf-8"?>
<styleSheet xmlns="http://schemas.openxmlformats.org/spreadsheetml/2006/main">
  <fonts count="36">
    <font>
      <sz val="11"/>
      <color theme="1"/>
      <name val="Calibri"/>
      <family val="2"/>
      <scheme val="minor"/>
    </font>
    <font>
      <sz val="10"/>
      <name val="Arial"/>
      <family val="2"/>
    </font>
    <font>
      <b/>
      <sz val="10"/>
      <name val="Arial"/>
      <family val="2"/>
    </font>
    <font>
      <sz val="10"/>
      <name val="Arial"/>
      <family val="2"/>
    </font>
    <font>
      <sz val="9"/>
      <color indexed="8"/>
      <name val="Arial"/>
      <family val="2"/>
    </font>
    <font>
      <b/>
      <sz val="9"/>
      <name val="Arial"/>
      <family val="2"/>
    </font>
    <font>
      <sz val="9"/>
      <name val="Arial"/>
      <family val="2"/>
    </font>
    <font>
      <sz val="10"/>
      <color indexed="8"/>
      <name val="Arial"/>
      <family val="2"/>
    </font>
    <font>
      <b/>
      <sz val="14"/>
      <color indexed="8"/>
      <name val="Arial"/>
      <family val="2"/>
    </font>
    <font>
      <sz val="11"/>
      <color indexed="8"/>
      <name val="Arial"/>
      <family val="2"/>
    </font>
    <font>
      <b/>
      <sz val="11"/>
      <color indexed="8"/>
      <name val="Arial"/>
      <family val="2"/>
    </font>
    <font>
      <b/>
      <sz val="11"/>
      <color indexed="8"/>
      <name val="Calibri"/>
      <family val="2"/>
    </font>
    <font>
      <u/>
      <sz val="11"/>
      <color theme="10"/>
      <name val="Calibri"/>
      <family val="2"/>
    </font>
    <font>
      <b/>
      <sz val="11"/>
      <color theme="1"/>
      <name val="Calibri"/>
      <family val="2"/>
      <scheme val="minor"/>
    </font>
    <font>
      <b/>
      <sz val="9"/>
      <color rgb="FF000000"/>
      <name val="Arial"/>
      <family val="2"/>
    </font>
    <font>
      <sz val="10"/>
      <color rgb="FF000000"/>
      <name val="Arial"/>
      <family val="2"/>
    </font>
    <font>
      <sz val="9"/>
      <color rgb="FF000000"/>
      <name val="Arial"/>
      <family val="2"/>
    </font>
    <font>
      <sz val="9"/>
      <color rgb="FFFFFFFF"/>
      <name val="Arial"/>
      <family val="2"/>
    </font>
    <font>
      <sz val="9"/>
      <color rgb="FF000000"/>
      <name val="Calibri"/>
      <family val="2"/>
    </font>
    <font>
      <b/>
      <sz val="10"/>
      <color rgb="FFFF9900"/>
      <name val="Arial"/>
      <family val="2"/>
    </font>
    <font>
      <b/>
      <sz val="10"/>
      <color rgb="FF008000"/>
      <name val="Arial"/>
      <family val="2"/>
    </font>
    <font>
      <b/>
      <sz val="10"/>
      <color theme="1"/>
      <name val="Arial"/>
      <family val="2"/>
    </font>
    <font>
      <sz val="10"/>
      <color theme="1"/>
      <name val="Arial"/>
      <family val="2"/>
    </font>
    <font>
      <b/>
      <sz val="9"/>
      <color theme="1"/>
      <name val="Arial"/>
      <family val="2"/>
    </font>
    <font>
      <sz val="9"/>
      <color theme="1"/>
      <name val="Arial"/>
      <family val="2"/>
    </font>
    <font>
      <sz val="12"/>
      <color theme="1"/>
      <name val="Calibri"/>
      <family val="2"/>
    </font>
    <font>
      <sz val="10.5"/>
      <color theme="1"/>
      <name val="Consolas"/>
      <family val="3"/>
    </font>
    <font>
      <b/>
      <sz val="12"/>
      <color theme="1"/>
      <name val="Calibri"/>
      <family val="2"/>
    </font>
    <font>
      <b/>
      <sz val="9"/>
      <color rgb="FF008000"/>
      <name val="Arial"/>
      <family val="2"/>
    </font>
    <font>
      <b/>
      <sz val="9"/>
      <color rgb="FFFF9900"/>
      <name val="Arial"/>
      <family val="2"/>
    </font>
    <font>
      <b/>
      <sz val="9"/>
      <color rgb="FFFF0000"/>
      <name val="Arial"/>
      <family val="2"/>
    </font>
    <font>
      <b/>
      <vertAlign val="superscript"/>
      <sz val="9"/>
      <color rgb="FF000000"/>
      <name val="Arial"/>
      <family val="2"/>
    </font>
    <font>
      <vertAlign val="superscript"/>
      <sz val="9"/>
      <color rgb="FF000000"/>
      <name val="Arial"/>
      <family val="2"/>
    </font>
    <font>
      <b/>
      <vertAlign val="superscript"/>
      <sz val="8"/>
      <color rgb="FF000000"/>
      <name val="Arial"/>
      <family val="2"/>
    </font>
    <font>
      <i/>
      <sz val="11"/>
      <color theme="1"/>
      <name val="Calibri"/>
      <family val="2"/>
      <scheme val="minor"/>
    </font>
    <font>
      <b/>
      <sz val="10"/>
      <color theme="9" tint="-0.249977111117893"/>
      <name val="Arial"/>
      <family val="2"/>
    </font>
  </fonts>
  <fills count="4">
    <fill>
      <patternFill patternType="none"/>
    </fill>
    <fill>
      <patternFill patternType="gray125"/>
    </fill>
    <fill>
      <patternFill patternType="solid">
        <fgColor rgb="FF99CCFF"/>
        <bgColor indexed="64"/>
      </patternFill>
    </fill>
    <fill>
      <patternFill patternType="solid">
        <fgColor rgb="FFFFFFFF"/>
        <bgColor indexed="64"/>
      </patternFill>
    </fill>
  </fills>
  <borders count="14">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rgb="FF000000"/>
      </right>
      <top/>
      <bottom/>
      <diagonal/>
    </border>
    <border>
      <left/>
      <right style="medium">
        <color rgb="FF000000"/>
      </right>
      <top style="medium">
        <color indexed="64"/>
      </top>
      <bottom style="medium">
        <color indexed="64"/>
      </bottom>
      <diagonal/>
    </border>
    <border>
      <left/>
      <right style="medium">
        <color rgb="FF000000"/>
      </right>
      <top/>
      <bottom style="medium">
        <color indexed="64"/>
      </bottom>
      <diagonal/>
    </border>
  </borders>
  <cellStyleXfs count="3">
    <xf numFmtId="0" fontId="0" fillId="0" borderId="0"/>
    <xf numFmtId="0" fontId="12" fillId="0" borderId="0" applyNumberFormat="0" applyFill="0" applyBorder="0" applyAlignment="0" applyProtection="0">
      <alignment vertical="top"/>
      <protection locked="0"/>
    </xf>
    <xf numFmtId="0" fontId="1" fillId="0" borderId="0"/>
  </cellStyleXfs>
  <cellXfs count="108">
    <xf numFmtId="0" fontId="0" fillId="0" borderId="0" xfId="0"/>
    <xf numFmtId="0" fontId="14" fillId="0" borderId="1" xfId="2" applyFont="1" applyBorder="1" applyAlignment="1">
      <alignment wrapText="1"/>
    </xf>
    <xf numFmtId="3" fontId="2" fillId="0" borderId="2" xfId="2" applyNumberFormat="1" applyFont="1" applyBorder="1" applyAlignment="1">
      <alignment horizontal="right" wrapText="1"/>
    </xf>
    <xf numFmtId="0" fontId="14" fillId="0" borderId="1" xfId="2" applyFont="1" applyBorder="1"/>
    <xf numFmtId="0" fontId="15" fillId="0" borderId="2" xfId="2" applyFont="1" applyBorder="1" applyAlignment="1">
      <alignment horizontal="right"/>
    </xf>
    <xf numFmtId="0" fontId="16" fillId="0" borderId="1" xfId="2" applyFont="1" applyBorder="1"/>
    <xf numFmtId="9" fontId="3" fillId="0" borderId="2" xfId="2" applyNumberFormat="1" applyFont="1" applyBorder="1" applyAlignment="1">
      <alignment horizontal="right"/>
    </xf>
    <xf numFmtId="9" fontId="15" fillId="0" borderId="2" xfId="2" applyNumberFormat="1" applyFont="1" applyBorder="1" applyAlignment="1">
      <alignment horizontal="right"/>
    </xf>
    <xf numFmtId="0" fontId="5" fillId="0" borderId="1" xfId="2" applyFont="1" applyBorder="1"/>
    <xf numFmtId="0" fontId="6" fillId="0" borderId="1" xfId="2" applyFont="1" applyBorder="1"/>
    <xf numFmtId="0" fontId="16" fillId="0" borderId="1" xfId="2" applyFont="1" applyBorder="1" applyAlignment="1">
      <alignment wrapText="1"/>
    </xf>
    <xf numFmtId="0" fontId="17" fillId="2" borderId="3" xfId="2" applyFont="1" applyFill="1" applyBorder="1" applyAlignment="1">
      <alignment wrapText="1"/>
    </xf>
    <xf numFmtId="0" fontId="2" fillId="2" borderId="4" xfId="2" applyFont="1" applyFill="1" applyBorder="1" applyAlignment="1">
      <alignment horizontal="right" wrapText="1"/>
    </xf>
    <xf numFmtId="0" fontId="5" fillId="3" borderId="3" xfId="2" applyFont="1" applyFill="1" applyBorder="1"/>
    <xf numFmtId="0" fontId="18" fillId="3" borderId="4" xfId="2" applyFont="1" applyFill="1" applyBorder="1"/>
    <xf numFmtId="1" fontId="3" fillId="0" borderId="2" xfId="2" applyNumberFormat="1" applyFont="1" applyBorder="1" applyAlignment="1">
      <alignment horizontal="right"/>
    </xf>
    <xf numFmtId="1" fontId="15" fillId="0" borderId="2" xfId="2" applyNumberFormat="1" applyFont="1" applyBorder="1" applyAlignment="1">
      <alignment horizontal="right"/>
    </xf>
    <xf numFmtId="1" fontId="15" fillId="0" borderId="2" xfId="2" applyNumberFormat="1" applyFont="1" applyBorder="1" applyAlignment="1">
      <alignment horizontal="center" wrapText="1"/>
    </xf>
    <xf numFmtId="1" fontId="19" fillId="0" borderId="2" xfId="2" applyNumberFormat="1" applyFont="1" applyBorder="1" applyAlignment="1">
      <alignment horizontal="right"/>
    </xf>
    <xf numFmtId="1" fontId="20" fillId="0" borderId="2" xfId="2" applyNumberFormat="1" applyFont="1" applyBorder="1" applyAlignment="1">
      <alignment horizontal="right"/>
    </xf>
    <xf numFmtId="2" fontId="3" fillId="0" borderId="2" xfId="2" applyNumberFormat="1" applyFont="1" applyBorder="1" applyAlignment="1">
      <alignment horizontal="right"/>
    </xf>
    <xf numFmtId="0" fontId="17" fillId="2" borderId="3" xfId="0" applyFont="1" applyFill="1" applyBorder="1" applyAlignment="1">
      <alignment wrapText="1"/>
    </xf>
    <xf numFmtId="0" fontId="21" fillId="2" borderId="4" xfId="0" applyFont="1" applyFill="1" applyBorder="1" applyAlignment="1">
      <alignment horizontal="right" wrapText="1"/>
    </xf>
    <xf numFmtId="0" fontId="14" fillId="0" borderId="1" xfId="0" applyFont="1" applyBorder="1" applyAlignment="1">
      <alignment wrapText="1"/>
    </xf>
    <xf numFmtId="3" fontId="21" fillId="0" borderId="2" xfId="0" applyNumberFormat="1" applyFont="1" applyBorder="1" applyAlignment="1">
      <alignment horizontal="right" wrapText="1"/>
    </xf>
    <xf numFmtId="0" fontId="15" fillId="0" borderId="2" xfId="0" applyFont="1" applyBorder="1" applyAlignment="1">
      <alignment horizontal="center" wrapText="1"/>
    </xf>
    <xf numFmtId="0" fontId="14" fillId="0" borderId="1" xfId="0" applyFont="1" applyBorder="1"/>
    <xf numFmtId="0" fontId="15" fillId="0" borderId="2" xfId="0" applyFont="1" applyBorder="1" applyAlignment="1">
      <alignment horizontal="right"/>
    </xf>
    <xf numFmtId="0" fontId="19" fillId="0" borderId="2" xfId="0" applyFont="1" applyBorder="1" applyAlignment="1">
      <alignment horizontal="right"/>
    </xf>
    <xf numFmtId="0" fontId="16" fillId="0" borderId="1" xfId="0" applyFont="1" applyBorder="1"/>
    <xf numFmtId="9" fontId="22" fillId="0" borderId="2" xfId="0" applyNumberFormat="1" applyFont="1" applyBorder="1" applyAlignment="1">
      <alignment horizontal="right"/>
    </xf>
    <xf numFmtId="9" fontId="15" fillId="0" borderId="2" xfId="0" applyNumberFormat="1" applyFont="1" applyBorder="1" applyAlignment="1">
      <alignment horizontal="right"/>
    </xf>
    <xf numFmtId="0" fontId="23" fillId="0" borderId="1" xfId="0" applyFont="1" applyBorder="1"/>
    <xf numFmtId="0" fontId="24" fillId="0" borderId="1" xfId="0" applyFont="1" applyBorder="1"/>
    <xf numFmtId="0" fontId="16" fillId="0" borderId="1" xfId="0" applyFont="1" applyBorder="1" applyAlignment="1">
      <alignment wrapText="1"/>
    </xf>
    <xf numFmtId="0" fontId="23" fillId="3" borderId="1" xfId="0" applyFont="1" applyFill="1" applyBorder="1"/>
    <xf numFmtId="0" fontId="18" fillId="3" borderId="2" xfId="0" applyFont="1" applyFill="1" applyBorder="1"/>
    <xf numFmtId="0" fontId="13" fillId="0" borderId="0" xfId="0" applyFont="1"/>
    <xf numFmtId="0" fontId="25" fillId="0" borderId="0" xfId="0" applyFont="1"/>
    <xf numFmtId="0" fontId="12" fillId="0" borderId="0" xfId="1" applyAlignment="1" applyProtection="1"/>
    <xf numFmtId="0" fontId="9" fillId="0" borderId="0" xfId="0" applyFont="1"/>
    <xf numFmtId="0" fontId="7" fillId="0" borderId="0" xfId="0" applyFont="1"/>
    <xf numFmtId="0" fontId="10" fillId="0" borderId="0" xfId="0" applyFont="1"/>
    <xf numFmtId="0" fontId="26" fillId="0" borderId="0" xfId="0" applyFont="1"/>
    <xf numFmtId="0" fontId="27" fillId="0" borderId="0" xfId="0" applyFont="1"/>
    <xf numFmtId="0" fontId="25" fillId="0" borderId="0" xfId="0" applyFont="1" applyAlignment="1">
      <alignment horizontal="left"/>
    </xf>
    <xf numFmtId="1" fontId="20" fillId="0" borderId="2" xfId="0" applyNumberFormat="1" applyFont="1" applyBorder="1" applyAlignment="1">
      <alignment horizontal="right"/>
    </xf>
    <xf numFmtId="1" fontId="19" fillId="0" borderId="2" xfId="0" applyNumberFormat="1" applyFont="1" applyBorder="1" applyAlignment="1">
      <alignment horizontal="right"/>
    </xf>
    <xf numFmtId="1" fontId="22" fillId="0" borderId="2" xfId="0" applyNumberFormat="1" applyFont="1" applyBorder="1" applyAlignment="1">
      <alignment horizontal="right"/>
    </xf>
    <xf numFmtId="1" fontId="15" fillId="0" borderId="2" xfId="0" applyNumberFormat="1" applyFont="1" applyBorder="1" applyAlignment="1">
      <alignment horizontal="right"/>
    </xf>
    <xf numFmtId="2" fontId="22" fillId="0" borderId="2" xfId="0" applyNumberFormat="1" applyFont="1" applyBorder="1" applyAlignment="1">
      <alignment horizontal="right"/>
    </xf>
    <xf numFmtId="0" fontId="16" fillId="0" borderId="4" xfId="0" applyFont="1" applyBorder="1"/>
    <xf numFmtId="0" fontId="0" fillId="0" borderId="0" xfId="0" applyBorder="1"/>
    <xf numFmtId="0" fontId="14" fillId="0" borderId="3" xfId="2" applyFont="1" applyBorder="1"/>
    <xf numFmtId="0" fontId="16" fillId="0" borderId="3" xfId="0" applyFont="1" applyBorder="1"/>
    <xf numFmtId="0" fontId="16" fillId="0" borderId="3" xfId="0" applyFont="1" applyFill="1" applyBorder="1" applyAlignment="1">
      <alignment wrapText="1"/>
    </xf>
    <xf numFmtId="0" fontId="34" fillId="0" borderId="0" xfId="0" applyFont="1"/>
    <xf numFmtId="1" fontId="35" fillId="0" borderId="2" xfId="0" applyNumberFormat="1" applyFont="1" applyBorder="1" applyAlignment="1">
      <alignment horizontal="right"/>
    </xf>
    <xf numFmtId="0" fontId="8" fillId="0" borderId="0" xfId="0" applyFont="1" applyAlignment="1">
      <alignment wrapText="1"/>
    </xf>
    <xf numFmtId="0" fontId="0" fillId="0" borderId="0" xfId="0" applyAlignment="1"/>
    <xf numFmtId="0" fontId="16" fillId="3" borderId="5" xfId="2" applyFont="1" applyFill="1" applyBorder="1" applyAlignment="1">
      <alignment wrapText="1"/>
    </xf>
    <xf numFmtId="0" fontId="16" fillId="3" borderId="0" xfId="2" applyFont="1" applyFill="1" applyBorder="1" applyAlignment="1">
      <alignment wrapText="1"/>
    </xf>
    <xf numFmtId="0" fontId="16" fillId="3" borderId="6" xfId="2" applyFont="1" applyFill="1" applyBorder="1" applyAlignment="1">
      <alignment wrapText="1"/>
    </xf>
    <xf numFmtId="0" fontId="6" fillId="3" borderId="5" xfId="2" applyFont="1" applyFill="1" applyBorder="1" applyAlignment="1">
      <alignment wrapText="1"/>
    </xf>
    <xf numFmtId="0" fontId="6" fillId="3" borderId="0" xfId="2" applyFont="1" applyFill="1" applyBorder="1" applyAlignment="1">
      <alignment wrapText="1"/>
    </xf>
    <xf numFmtId="0" fontId="6" fillId="3" borderId="6" xfId="2" applyFont="1" applyFill="1" applyBorder="1" applyAlignment="1">
      <alignment wrapText="1"/>
    </xf>
    <xf numFmtId="0" fontId="24" fillId="3" borderId="5" xfId="0" applyFont="1" applyFill="1" applyBorder="1" applyAlignment="1">
      <alignment wrapText="1"/>
    </xf>
    <xf numFmtId="0" fontId="24" fillId="3" borderId="0" xfId="0" applyFont="1" applyFill="1" applyBorder="1" applyAlignment="1">
      <alignment wrapText="1"/>
    </xf>
    <xf numFmtId="0" fontId="24" fillId="3" borderId="11" xfId="0" applyFont="1" applyFill="1" applyBorder="1" applyAlignment="1">
      <alignment wrapText="1"/>
    </xf>
    <xf numFmtId="0" fontId="16" fillId="3" borderId="5" xfId="0" applyFont="1" applyFill="1" applyBorder="1" applyAlignment="1">
      <alignment wrapText="1"/>
    </xf>
    <xf numFmtId="0" fontId="16" fillId="3" borderId="0" xfId="0" applyFont="1" applyFill="1" applyBorder="1" applyAlignment="1">
      <alignment wrapText="1"/>
    </xf>
    <xf numFmtId="0" fontId="16" fillId="3" borderId="11" xfId="0" applyFont="1" applyFill="1" applyBorder="1" applyAlignment="1">
      <alignment wrapText="1"/>
    </xf>
    <xf numFmtId="0" fontId="24" fillId="3" borderId="9" xfId="0" applyFont="1" applyFill="1" applyBorder="1" applyAlignment="1">
      <alignment wrapText="1"/>
    </xf>
    <xf numFmtId="0" fontId="24" fillId="3" borderId="10" xfId="0" applyFont="1" applyFill="1" applyBorder="1" applyAlignment="1">
      <alignment wrapText="1"/>
    </xf>
    <xf numFmtId="0" fontId="24" fillId="3" borderId="13" xfId="0" applyFont="1" applyFill="1" applyBorder="1" applyAlignment="1">
      <alignment wrapText="1"/>
    </xf>
    <xf numFmtId="0" fontId="23" fillId="3" borderId="7" xfId="0" applyFont="1" applyFill="1" applyBorder="1"/>
    <xf numFmtId="0" fontId="23" fillId="3" borderId="8" xfId="0" applyFont="1" applyFill="1" applyBorder="1"/>
    <xf numFmtId="0" fontId="23" fillId="3" borderId="12" xfId="0" applyFont="1" applyFill="1" applyBorder="1"/>
    <xf numFmtId="0" fontId="28" fillId="3" borderId="7" xfId="0" applyFont="1" applyFill="1" applyBorder="1"/>
    <xf numFmtId="0" fontId="28" fillId="3" borderId="8" xfId="0" applyFont="1" applyFill="1" applyBorder="1"/>
    <xf numFmtId="0" fontId="28" fillId="3" borderId="12" xfId="0" applyFont="1" applyFill="1" applyBorder="1"/>
    <xf numFmtId="0" fontId="29" fillId="3" borderId="7" xfId="0" applyFont="1" applyFill="1" applyBorder="1"/>
    <xf numFmtId="0" fontId="29" fillId="3" borderId="8" xfId="0" applyFont="1" applyFill="1" applyBorder="1"/>
    <xf numFmtId="0" fontId="29" fillId="3" borderId="12" xfId="0" applyFont="1" applyFill="1" applyBorder="1"/>
    <xf numFmtId="0" fontId="30" fillId="3" borderId="7" xfId="0" applyFont="1" applyFill="1" applyBorder="1"/>
    <xf numFmtId="0" fontId="30" fillId="3" borderId="8" xfId="0" applyFont="1" applyFill="1" applyBorder="1"/>
    <xf numFmtId="0" fontId="30" fillId="3" borderId="12" xfId="0" applyFont="1" applyFill="1" applyBorder="1"/>
    <xf numFmtId="0" fontId="24" fillId="3" borderId="7" xfId="0" applyFont="1" applyFill="1" applyBorder="1" applyAlignment="1">
      <alignment wrapText="1"/>
    </xf>
    <xf numFmtId="0" fontId="24" fillId="3" borderId="8" xfId="0" applyFont="1" applyFill="1" applyBorder="1" applyAlignment="1">
      <alignment wrapText="1"/>
    </xf>
    <xf numFmtId="0" fontId="24" fillId="3" borderId="12" xfId="0" applyFont="1" applyFill="1" applyBorder="1" applyAlignment="1">
      <alignment wrapText="1"/>
    </xf>
    <xf numFmtId="0" fontId="28" fillId="3" borderId="7" xfId="2" applyFont="1" applyFill="1" applyBorder="1"/>
    <xf numFmtId="0" fontId="28" fillId="3" borderId="8" xfId="2" applyFont="1" applyFill="1" applyBorder="1"/>
    <xf numFmtId="0" fontId="28" fillId="3" borderId="4" xfId="2" applyFont="1" applyFill="1" applyBorder="1"/>
    <xf numFmtId="0" fontId="29" fillId="3" borderId="7" xfId="2" applyFont="1" applyFill="1" applyBorder="1"/>
    <xf numFmtId="0" fontId="29" fillId="3" borderId="8" xfId="2" applyFont="1" applyFill="1" applyBorder="1"/>
    <xf numFmtId="0" fontId="29" fillId="3" borderId="4" xfId="2" applyFont="1" applyFill="1" applyBorder="1"/>
    <xf numFmtId="0" fontId="30" fillId="3" borderId="7" xfId="2" applyFont="1" applyFill="1" applyBorder="1"/>
    <xf numFmtId="0" fontId="30" fillId="3" borderId="8" xfId="2" applyFont="1" applyFill="1" applyBorder="1"/>
    <xf numFmtId="0" fontId="30" fillId="3" borderId="4" xfId="2" applyFont="1" applyFill="1" applyBorder="1"/>
    <xf numFmtId="0" fontId="6" fillId="3" borderId="9" xfId="2" applyFont="1" applyFill="1" applyBorder="1" applyAlignment="1">
      <alignment wrapText="1"/>
    </xf>
    <xf numFmtId="0" fontId="6" fillId="3" borderId="10" xfId="2" applyFont="1" applyFill="1" applyBorder="1" applyAlignment="1">
      <alignment wrapText="1"/>
    </xf>
    <xf numFmtId="0" fontId="6" fillId="3" borderId="2" xfId="2" applyFont="1" applyFill="1" applyBorder="1" applyAlignment="1">
      <alignment wrapText="1"/>
    </xf>
    <xf numFmtId="0" fontId="6" fillId="3" borderId="7" xfId="2" applyFont="1" applyFill="1" applyBorder="1" applyAlignment="1">
      <alignment wrapText="1"/>
    </xf>
    <xf numFmtId="0" fontId="6" fillId="3" borderId="8" xfId="2" applyFont="1" applyFill="1" applyBorder="1" applyAlignment="1">
      <alignment wrapText="1"/>
    </xf>
    <xf numFmtId="0" fontId="6" fillId="3" borderId="4" xfId="2" applyFont="1" applyFill="1" applyBorder="1" applyAlignment="1">
      <alignment wrapText="1"/>
    </xf>
    <xf numFmtId="0" fontId="5" fillId="3" borderId="7" xfId="2" applyFont="1" applyFill="1" applyBorder="1"/>
    <xf numFmtId="0" fontId="5" fillId="3" borderId="8" xfId="2" applyFont="1" applyFill="1" applyBorder="1"/>
    <xf numFmtId="0" fontId="5" fillId="3" borderId="4" xfId="2" applyFont="1" applyFill="1" applyBorder="1"/>
  </cellXfs>
  <cellStyles count="3">
    <cellStyle name="Hyperlink" xfId="1" builtinId="8"/>
    <cellStyle name="Normal" xfId="0" builtinId="0"/>
    <cellStyle name="Normal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6</xdr:row>
      <xdr:rowOff>0</xdr:rowOff>
    </xdr:from>
    <xdr:to>
      <xdr:col>4</xdr:col>
      <xdr:colOff>9525</xdr:colOff>
      <xdr:row>7</xdr:row>
      <xdr:rowOff>9525</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828800" y="1143000"/>
          <a:ext cx="619125" cy="200025"/>
        </a:xfrm>
        <a:prstGeom prst="rect">
          <a:avLst/>
        </a:prstGeom>
        <a:noFill/>
      </xdr:spPr>
    </xdr:pic>
    <xdr:clientData/>
  </xdr:twoCellAnchor>
  <xdr:twoCellAnchor editAs="oneCell">
    <xdr:from>
      <xdr:col>1</xdr:col>
      <xdr:colOff>0</xdr:colOff>
      <xdr:row>2</xdr:row>
      <xdr:rowOff>190499</xdr:rowOff>
    </xdr:from>
    <xdr:to>
      <xdr:col>12</xdr:col>
      <xdr:colOff>0</xdr:colOff>
      <xdr:row>22</xdr:row>
      <xdr:rowOff>171450</xdr:rowOff>
    </xdr:to>
    <xdr:pic>
      <xdr:nvPicPr>
        <xdr:cNvPr id="8" name="Picture 7"/>
        <xdr:cNvPicPr>
          <a:picLocks noChangeAspect="1"/>
        </xdr:cNvPicPr>
      </xdr:nvPicPr>
      <xdr:blipFill>
        <a:blip xmlns:r="http://schemas.openxmlformats.org/officeDocument/2006/relationships" r:embed="rId2" cstate="print"/>
        <a:stretch>
          <a:fillRect/>
        </a:stretch>
      </xdr:blipFill>
      <xdr:spPr>
        <a:xfrm>
          <a:off x="609600" y="571499"/>
          <a:ext cx="6705600" cy="37909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14</xdr:col>
      <xdr:colOff>244548</xdr:colOff>
      <xdr:row>37</xdr:row>
      <xdr:rowOff>88961</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609600" y="571500"/>
          <a:ext cx="8169348" cy="65659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3</xdr:row>
      <xdr:rowOff>1</xdr:rowOff>
    </xdr:from>
    <xdr:to>
      <xdr:col>12</xdr:col>
      <xdr:colOff>19050</xdr:colOff>
      <xdr:row>27</xdr:row>
      <xdr:rowOff>152400</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609600" y="571501"/>
          <a:ext cx="6724650" cy="47243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sults/Complex_model_resul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sults/Intermediate_model_result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sults/basic_model_result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4">
          <cell r="I4">
            <v>3.2147167781661198E-2</v>
          </cell>
        </row>
        <row r="5">
          <cell r="I5">
            <v>0.32140345518748997</v>
          </cell>
        </row>
        <row r="6">
          <cell r="I6">
            <v>0.13858100114607799</v>
          </cell>
          <cell r="P6">
            <v>93</v>
          </cell>
        </row>
        <row r="7">
          <cell r="I7">
            <v>-0.26238391110916498</v>
          </cell>
        </row>
        <row r="8">
          <cell r="I8">
            <v>0.169532775088892</v>
          </cell>
        </row>
        <row r="9">
          <cell r="I9">
            <v>0.22561928541986401</v>
          </cell>
        </row>
        <row r="13">
          <cell r="I13">
            <v>9.1727114046336294E-2</v>
          </cell>
        </row>
        <row r="21">
          <cell r="L21">
            <v>30.505376344085999</v>
          </cell>
          <cell r="N21">
            <v>30.503311419120799</v>
          </cell>
          <cell r="P21">
            <v>43580</v>
          </cell>
        </row>
        <row r="22">
          <cell r="L22">
            <v>15.1720430107527</v>
          </cell>
          <cell r="N22">
            <v>15.159669253772501</v>
          </cell>
        </row>
        <row r="23">
          <cell r="L23">
            <v>-0.503441205602151</v>
          </cell>
          <cell r="N23">
            <v>-0.50432729388775099</v>
          </cell>
        </row>
        <row r="24">
          <cell r="L24">
            <v>5.2688172043010804</v>
          </cell>
          <cell r="N24">
            <v>5.2838976868323897</v>
          </cell>
        </row>
        <row r="25">
          <cell r="L25">
            <v>16.655913978494599</v>
          </cell>
          <cell r="N25">
            <v>16.635791146695802</v>
          </cell>
        </row>
        <row r="26">
          <cell r="L26">
            <v>4.7096774193548399</v>
          </cell>
          <cell r="N26">
            <v>4.7006110607909699</v>
          </cell>
        </row>
        <row r="28">
          <cell r="I28">
            <v>2.5786870946362499</v>
          </cell>
        </row>
        <row r="29">
          <cell r="I29">
            <v>-2.2480926654313902</v>
          </cell>
        </row>
        <row r="30">
          <cell r="I30">
            <v>0.22969131603144999</v>
          </cell>
          <cell r="L30">
            <v>44.236559139784902</v>
          </cell>
          <cell r="N30">
            <v>44.2016213959553</v>
          </cell>
        </row>
        <row r="31">
          <cell r="I31">
            <v>-0.134937148091438</v>
          </cell>
        </row>
        <row r="32">
          <cell r="I32">
            <v>-4.3774035381288199</v>
          </cell>
        </row>
        <row r="33">
          <cell r="I33">
            <v>0.45503892315623101</v>
          </cell>
        </row>
        <row r="34">
          <cell r="I34">
            <v>9.3697860782456802E-2</v>
          </cell>
        </row>
        <row r="35">
          <cell r="I35">
            <v>-0.26079607278897199</v>
          </cell>
        </row>
        <row r="36">
          <cell r="I36">
            <v>-0.37740680611407201</v>
          </cell>
        </row>
        <row r="40">
          <cell r="I40">
            <v>-0.30808091768956702</v>
          </cell>
        </row>
        <row r="41">
          <cell r="I41">
            <v>0.30808091768955598</v>
          </cell>
        </row>
        <row r="45">
          <cell r="L45">
            <v>0.29032258064516098</v>
          </cell>
          <cell r="N45">
            <v>0.27865673477317998</v>
          </cell>
        </row>
        <row r="46">
          <cell r="L46">
            <v>0.15053763440860199</v>
          </cell>
          <cell r="N46">
            <v>0.158686742225806</v>
          </cell>
        </row>
        <row r="47">
          <cell r="L47">
            <v>0.78494623655913998</v>
          </cell>
          <cell r="N47">
            <v>0.783999165545052</v>
          </cell>
        </row>
        <row r="48">
          <cell r="I48">
            <v>-9.0698839065092601E-2</v>
          </cell>
          <cell r="L48">
            <v>0.52688172043010795</v>
          </cell>
          <cell r="N48">
            <v>0.52755726548459103</v>
          </cell>
        </row>
        <row r="49">
          <cell r="I49">
            <v>9.0698839065047498E-2</v>
          </cell>
          <cell r="L49">
            <v>0.34408602150537598</v>
          </cell>
          <cell r="N49">
            <v>0.36507899882130901</v>
          </cell>
        </row>
        <row r="50">
          <cell r="L50">
            <v>0.26881720430107497</v>
          </cell>
          <cell r="N50">
            <v>0.26679664516037599</v>
          </cell>
        </row>
        <row r="51">
          <cell r="L51">
            <v>0.31182795698924698</v>
          </cell>
          <cell r="N51">
            <v>0.31139279385070501</v>
          </cell>
        </row>
        <row r="52">
          <cell r="L52">
            <v>6.4516129032258104E-2</v>
          </cell>
          <cell r="N52">
            <v>6.5160080409719795E-2</v>
          </cell>
        </row>
        <row r="53">
          <cell r="L53">
            <v>0.35483870967741898</v>
          </cell>
          <cell r="N53">
            <v>0.35665048057919901</v>
          </cell>
        </row>
        <row r="57">
          <cell r="L57">
            <v>0.51612903225806495</v>
          </cell>
          <cell r="N57">
            <v>0.51767281706175805</v>
          </cell>
        </row>
        <row r="58">
          <cell r="L58">
            <v>0.483870967741935</v>
          </cell>
          <cell r="N58">
            <v>0.48232718293824201</v>
          </cell>
        </row>
        <row r="65">
          <cell r="L65">
            <v>0.93548387096774199</v>
          </cell>
          <cell r="N65">
            <v>0.93570712515047605</v>
          </cell>
        </row>
        <row r="66">
          <cell r="L66">
            <v>6.4516129032258104E-2</v>
          </cell>
          <cell r="N66">
            <v>6.4292874849523896E-2</v>
          </cell>
        </row>
        <row r="77">
          <cell r="I77">
            <v>6.4893496930348897</v>
          </cell>
        </row>
        <row r="80">
          <cell r="I80">
            <v>-8.6412742936695805E-2</v>
          </cell>
        </row>
        <row r="83">
          <cell r="I83">
            <v>-0.875334019994914</v>
          </cell>
        </row>
        <row r="94">
          <cell r="I94">
            <v>2.0584643169685202</v>
          </cell>
          <cell r="L94">
            <v>9.6774193548387094E-2</v>
          </cell>
          <cell r="N94">
            <v>7.8384375237667406E-2</v>
          </cell>
        </row>
        <row r="97">
          <cell r="L97">
            <v>0.34408602150537598</v>
          </cell>
          <cell r="N97">
            <v>0.34449773139265</v>
          </cell>
        </row>
        <row r="100">
          <cell r="I100">
            <v>-0.60936977045881002</v>
          </cell>
          <cell r="L100">
            <v>0.15053763440860199</v>
          </cell>
          <cell r="N100">
            <v>0.153689817150089</v>
          </cell>
        </row>
        <row r="111">
          <cell r="L111">
            <v>5.3763440860215103E-2</v>
          </cell>
          <cell r="N111">
            <v>4.9201812786026103E-2</v>
          </cell>
        </row>
        <row r="117">
          <cell r="L117">
            <v>0.118279569892473</v>
          </cell>
          <cell r="N117">
            <v>0.120259981734085</v>
          </cell>
        </row>
        <row r="118">
          <cell r="I118">
            <v>-0.44864172389848</v>
          </cell>
        </row>
        <row r="127">
          <cell r="I127">
            <v>-0.77006534526237702</v>
          </cell>
        </row>
        <row r="130">
          <cell r="I130">
            <v>2.00316942963281</v>
          </cell>
        </row>
        <row r="135">
          <cell r="L135">
            <v>0.118279569892473</v>
          </cell>
          <cell r="N135">
            <v>0.119736252789445</v>
          </cell>
        </row>
        <row r="144">
          <cell r="L144">
            <v>0.17204301075268799</v>
          </cell>
          <cell r="N144">
            <v>0.17496710375588301</v>
          </cell>
        </row>
        <row r="147">
          <cell r="L147">
            <v>0.25806451612903197</v>
          </cell>
          <cell r="N147">
            <v>0.24932431992722301</v>
          </cell>
        </row>
        <row r="148">
          <cell r="I148">
            <v>-2.4792008188974699</v>
          </cell>
        </row>
        <row r="151">
          <cell r="I151">
            <v>-3.6159321436679899</v>
          </cell>
        </row>
        <row r="165">
          <cell r="L165">
            <v>0.33333333333333298</v>
          </cell>
          <cell r="N165">
            <v>0.34510221657194501</v>
          </cell>
        </row>
        <row r="168">
          <cell r="L168">
            <v>0.36559139784946199</v>
          </cell>
          <cell r="N168">
            <v>0.38313603035250199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sheetDataSet>
      <sheetData sheetId="0">
        <row r="5">
          <cell r="H5">
            <v>1.0381081142409101</v>
          </cell>
          <cell r="O5">
            <v>93</v>
          </cell>
        </row>
        <row r="6">
          <cell r="H6">
            <v>1.0023058878536499</v>
          </cell>
        </row>
        <row r="7">
          <cell r="H7">
            <v>-0.31637241433025698</v>
          </cell>
        </row>
        <row r="8">
          <cell r="H8">
            <v>-0.416393824062741</v>
          </cell>
        </row>
        <row r="9">
          <cell r="H9">
            <v>1.43432694843404</v>
          </cell>
        </row>
        <row r="10">
          <cell r="H10">
            <v>0.91212969098535701</v>
          </cell>
        </row>
        <row r="14">
          <cell r="H14">
            <v>0.14676336003946</v>
          </cell>
        </row>
        <row r="20">
          <cell r="O20">
            <v>43650</v>
          </cell>
        </row>
        <row r="22">
          <cell r="K22">
            <v>30.505376344085999</v>
          </cell>
          <cell r="M22">
            <v>30.4389881951254</v>
          </cell>
        </row>
        <row r="23">
          <cell r="K23">
            <v>15.1720430107527</v>
          </cell>
          <cell r="M23">
            <v>15.1337120106844</v>
          </cell>
        </row>
        <row r="24">
          <cell r="K24">
            <v>-0.503441205602151</v>
          </cell>
          <cell r="M24">
            <v>-0.50143074407621402</v>
          </cell>
        </row>
        <row r="25">
          <cell r="K25">
            <v>5.2688172043010804</v>
          </cell>
          <cell r="M25">
            <v>5.2924737424249404</v>
          </cell>
        </row>
        <row r="26">
          <cell r="K26">
            <v>16.655913978494599</v>
          </cell>
          <cell r="M26">
            <v>16.489459401210802</v>
          </cell>
        </row>
        <row r="27">
          <cell r="K27">
            <v>4.7096774193548399</v>
          </cell>
          <cell r="M27">
            <v>4.6734423607518503</v>
          </cell>
        </row>
        <row r="29">
          <cell r="H29">
            <v>-1.95547636812082E-2</v>
          </cell>
        </row>
        <row r="30">
          <cell r="H30">
            <v>-3.4226446036947</v>
          </cell>
        </row>
        <row r="31">
          <cell r="H31">
            <v>-6.3122031372099194E-2</v>
          </cell>
          <cell r="K31">
            <v>44.236559139784902</v>
          </cell>
          <cell r="M31">
            <v>44.181310259856701</v>
          </cell>
        </row>
        <row r="32">
          <cell r="H32">
            <v>-1.9732584543921501</v>
          </cell>
        </row>
        <row r="33">
          <cell r="H33">
            <v>-3.3056173550091201</v>
          </cell>
        </row>
        <row r="34">
          <cell r="H34">
            <v>-1.4031601535107401E-2</v>
          </cell>
        </row>
        <row r="35">
          <cell r="H35">
            <v>-2.51218482216641</v>
          </cell>
        </row>
        <row r="36">
          <cell r="H36">
            <v>0.62440518692776004</v>
          </cell>
        </row>
        <row r="37">
          <cell r="H37">
            <v>2.1456356952134699</v>
          </cell>
        </row>
        <row r="41">
          <cell r="H41">
            <v>-0.36965124691947299</v>
          </cell>
        </row>
        <row r="42">
          <cell r="H42">
            <v>0.36965124691944001</v>
          </cell>
        </row>
        <row r="46">
          <cell r="K46">
            <v>0.29032258064516098</v>
          </cell>
          <cell r="M46">
            <v>0.29041159036239</v>
          </cell>
        </row>
        <row r="47">
          <cell r="K47">
            <v>0.15053763440860199</v>
          </cell>
          <cell r="M47">
            <v>0.163013248114797</v>
          </cell>
        </row>
        <row r="48">
          <cell r="K48">
            <v>0.78494623655913998</v>
          </cell>
          <cell r="M48">
            <v>0.78520623712464199</v>
          </cell>
        </row>
        <row r="49">
          <cell r="H49">
            <v>-0.29475103636523597</v>
          </cell>
          <cell r="K49">
            <v>0.52688172043010795</v>
          </cell>
          <cell r="M49">
            <v>0.53675460518501905</v>
          </cell>
        </row>
        <row r="50">
          <cell r="H50">
            <v>0.29475103636516797</v>
          </cell>
          <cell r="K50">
            <v>0.34408602150537598</v>
          </cell>
          <cell r="M50">
            <v>0.35991419918970702</v>
          </cell>
        </row>
        <row r="51">
          <cell r="K51">
            <v>0.26881720430107497</v>
          </cell>
          <cell r="M51">
            <v>0.26887958366977999</v>
          </cell>
        </row>
        <row r="52">
          <cell r="K52">
            <v>0.31182795698924698</v>
          </cell>
          <cell r="M52">
            <v>0.32355503815028203</v>
          </cell>
        </row>
        <row r="53">
          <cell r="K53">
            <v>6.4516129032258104E-2</v>
          </cell>
          <cell r="M53">
            <v>6.2986421129456502E-2</v>
          </cell>
        </row>
        <row r="54">
          <cell r="K54">
            <v>0.35483870967741898</v>
          </cell>
          <cell r="M54">
            <v>0.34457895705048203</v>
          </cell>
        </row>
        <row r="58">
          <cell r="K58">
            <v>0.51612903225806495</v>
          </cell>
          <cell r="M58">
            <v>0.51798128022110101</v>
          </cell>
        </row>
        <row r="59">
          <cell r="K59">
            <v>0.483870967741935</v>
          </cell>
          <cell r="M59">
            <v>0.48201871977889899</v>
          </cell>
        </row>
        <row r="66">
          <cell r="K66">
            <v>0.93548387096774199</v>
          </cell>
          <cell r="M66">
            <v>0.93620808534258304</v>
          </cell>
        </row>
        <row r="67">
          <cell r="K67">
            <v>6.4516129032258104E-2</v>
          </cell>
          <cell r="M67">
            <v>6.3791914657416696E-2</v>
          </cell>
        </row>
        <row r="78">
          <cell r="H78">
            <v>7.4421609470883601</v>
          </cell>
        </row>
        <row r="81">
          <cell r="H81">
            <v>-9.7876738378890604E-2</v>
          </cell>
        </row>
        <row r="84">
          <cell r="H84">
            <v>-0.24355884329904101</v>
          </cell>
        </row>
        <row r="95">
          <cell r="H95">
            <v>3.6426807348503698</v>
          </cell>
          <cell r="K95">
            <v>9.6774193548387094E-2</v>
          </cell>
          <cell r="M95">
            <v>7.5827089651395702E-2</v>
          </cell>
        </row>
        <row r="98">
          <cell r="K98">
            <v>0.34408602150537598</v>
          </cell>
          <cell r="M98">
            <v>0.34455235885654301</v>
          </cell>
        </row>
        <row r="101">
          <cell r="H101">
            <v>1.1805073789459599</v>
          </cell>
          <cell r="K101">
            <v>0.13978494623655899</v>
          </cell>
          <cell r="M101">
            <v>0.14063290810865101</v>
          </cell>
        </row>
        <row r="112">
          <cell r="K112">
            <v>5.3763440860215103E-2</v>
          </cell>
          <cell r="M112">
            <v>4.5818120769758601E-2</v>
          </cell>
        </row>
        <row r="118">
          <cell r="K118">
            <v>0.118279569892473</v>
          </cell>
          <cell r="M118">
            <v>0.114483425219187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s>
    <sheetDataSet>
      <sheetData sheetId="0">
        <row r="4">
          <cell r="C4">
            <v>67502</v>
          </cell>
          <cell r="I4">
            <v>-0.21659671168334901</v>
          </cell>
        </row>
        <row r="5">
          <cell r="I5">
            <v>0.42304619608273197</v>
          </cell>
          <cell r="P5">
            <v>93</v>
          </cell>
        </row>
        <row r="6">
          <cell r="I6">
            <v>0.36736457927919303</v>
          </cell>
        </row>
        <row r="7">
          <cell r="I7">
            <v>-0.39619842397229399</v>
          </cell>
        </row>
        <row r="11">
          <cell r="I11">
            <v>-6.2203283735695301E-2</v>
          </cell>
        </row>
        <row r="12">
          <cell r="I12">
            <v>6.2203283735684303E-2</v>
          </cell>
        </row>
        <row r="19">
          <cell r="I19">
            <v>-0.55031519109627602</v>
          </cell>
        </row>
        <row r="20">
          <cell r="I20">
            <v>0.55031519109625904</v>
          </cell>
          <cell r="P20">
            <v>67502</v>
          </cell>
        </row>
        <row r="21">
          <cell r="I21">
            <v>0.84370540949346995</v>
          </cell>
          <cell r="L21">
            <v>0.26881720430107497</v>
          </cell>
          <cell r="N21">
            <v>0.26978063486328002</v>
          </cell>
        </row>
        <row r="22">
          <cell r="I22">
            <v>0.63402673959038403</v>
          </cell>
          <cell r="L22">
            <v>0.31182795698924698</v>
          </cell>
          <cell r="N22">
            <v>0.30986457685187102</v>
          </cell>
        </row>
        <row r="23">
          <cell r="I23">
            <v>-4.1130831339162599</v>
          </cell>
          <cell r="L23">
            <v>6.4516129032258104E-2</v>
          </cell>
          <cell r="N23">
            <v>6.36140921723964E-2</v>
          </cell>
        </row>
        <row r="24">
          <cell r="I24">
            <v>-0.178079672186573</v>
          </cell>
          <cell r="L24">
            <v>0.35483870967741898</v>
          </cell>
          <cell r="N24">
            <v>0.35674069611245202</v>
          </cell>
        </row>
        <row r="25">
          <cell r="I25">
            <v>-1.8960586247789499E-2</v>
          </cell>
        </row>
        <row r="26">
          <cell r="I26">
            <v>0.28318447605650798</v>
          </cell>
        </row>
        <row r="27">
          <cell r="I27">
            <v>0.88066518800466398</v>
          </cell>
        </row>
        <row r="28">
          <cell r="I28">
            <v>-0.60364525622029996</v>
          </cell>
          <cell r="L28">
            <v>0.51612903225806495</v>
          </cell>
          <cell r="N28">
            <v>0.51644072770293903</v>
          </cell>
        </row>
        <row r="29">
          <cell r="I29">
            <v>1.84627717210021</v>
          </cell>
          <cell r="L29">
            <v>0.483870967741935</v>
          </cell>
          <cell r="N29">
            <v>0.48355927229706003</v>
          </cell>
        </row>
        <row r="30">
          <cell r="I30">
            <v>2.6062029432312701</v>
          </cell>
        </row>
        <row r="31">
          <cell r="I31">
            <v>1.0257618541739799</v>
          </cell>
        </row>
        <row r="35">
          <cell r="I35">
            <v>2.0166570843601699</v>
          </cell>
        </row>
        <row r="36">
          <cell r="L36">
            <v>0.93548387096774199</v>
          </cell>
          <cell r="N36">
            <v>0.93683294098768699</v>
          </cell>
        </row>
        <row r="37">
          <cell r="L37">
            <v>6.4516129032258104E-2</v>
          </cell>
          <cell r="N37">
            <v>6.3167059012312607E-2</v>
          </cell>
        </row>
        <row r="38">
          <cell r="L38">
            <v>-0.503441205602151</v>
          </cell>
          <cell r="N38">
            <v>-0.50885291261593002</v>
          </cell>
        </row>
        <row r="39">
          <cell r="L39">
            <v>0.29032258064516098</v>
          </cell>
          <cell r="N39">
            <v>0.28744103889088501</v>
          </cell>
        </row>
        <row r="40">
          <cell r="L40">
            <v>0.15053763440860199</v>
          </cell>
          <cell r="N40">
            <v>0.16557822470365399</v>
          </cell>
        </row>
        <row r="41">
          <cell r="L41">
            <v>0.78494623655913998</v>
          </cell>
          <cell r="N41">
            <v>0.78567944681499402</v>
          </cell>
        </row>
        <row r="42">
          <cell r="L42">
            <v>0.52688172043010795</v>
          </cell>
          <cell r="N42">
            <v>0.52697664729815996</v>
          </cell>
        </row>
        <row r="43">
          <cell r="L43">
            <v>0.34408602150537598</v>
          </cell>
          <cell r="N43">
            <v>0.34273765177390197</v>
          </cell>
        </row>
        <row r="44">
          <cell r="L44">
            <v>30.505376344085999</v>
          </cell>
          <cell r="N44">
            <v>30.449043264841801</v>
          </cell>
        </row>
        <row r="45">
          <cell r="L45">
            <v>15.1720430107527</v>
          </cell>
          <cell r="N45">
            <v>15.1954065152038</v>
          </cell>
        </row>
        <row r="46">
          <cell r="L46">
            <v>16.655913978494599</v>
          </cell>
          <cell r="N46">
            <v>16.439948101683601</v>
          </cell>
        </row>
        <row r="47">
          <cell r="L47">
            <v>4.7096774193548399</v>
          </cell>
          <cell r="N47">
            <v>4.6075190117689502</v>
          </cell>
        </row>
        <row r="48">
          <cell r="L48">
            <v>5.2688172043010804</v>
          </cell>
          <cell r="N48">
            <v>5.2102573311314604</v>
          </cell>
        </row>
        <row r="52">
          <cell r="L52">
            <v>44.236559139784902</v>
          </cell>
          <cell r="N52">
            <v>43.482915336384799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dimension ref="A1:E24"/>
  <sheetViews>
    <sheetView tabSelected="1" workbookViewId="0">
      <selection sqref="A1:E1"/>
    </sheetView>
  </sheetViews>
  <sheetFormatPr defaultRowHeight="15"/>
  <cols>
    <col min="1" max="1" width="13.140625" customWidth="1"/>
    <col min="2" max="2" width="59.140625" bestFit="1" customWidth="1"/>
  </cols>
  <sheetData>
    <row r="1" spans="1:5" s="40" customFormat="1" ht="35.25" customHeight="1">
      <c r="A1" s="58" t="s">
        <v>47</v>
      </c>
      <c r="B1" s="59"/>
      <c r="C1" s="59"/>
      <c r="D1" s="59"/>
      <c r="E1" s="59"/>
    </row>
    <row r="2" spans="1:5" s="40" customFormat="1">
      <c r="A2" s="42" t="s">
        <v>36</v>
      </c>
      <c r="C2" s="41"/>
      <c r="D2" s="41"/>
    </row>
    <row r="3" spans="1:5" s="40" customFormat="1">
      <c r="A3" s="42"/>
      <c r="C3" s="41"/>
      <c r="D3" s="41"/>
    </row>
    <row r="4" spans="1:5">
      <c r="A4" t="s">
        <v>35</v>
      </c>
    </row>
    <row r="5" spans="1:5">
      <c r="A5" s="37" t="s">
        <v>37</v>
      </c>
      <c r="B5" s="37" t="s">
        <v>38</v>
      </c>
    </row>
    <row r="6" spans="1:5">
      <c r="A6" s="39" t="s">
        <v>33</v>
      </c>
      <c r="B6" t="s">
        <v>77</v>
      </c>
    </row>
    <row r="7" spans="1:5">
      <c r="A7" s="39" t="s">
        <v>32</v>
      </c>
      <c r="B7" t="s">
        <v>71</v>
      </c>
    </row>
    <row r="8" spans="1:5">
      <c r="A8" s="39" t="s">
        <v>34</v>
      </c>
      <c r="B8" t="s">
        <v>78</v>
      </c>
    </row>
    <row r="9" spans="1:5">
      <c r="A9" s="39" t="s">
        <v>72</v>
      </c>
      <c r="B9" t="s">
        <v>80</v>
      </c>
    </row>
    <row r="10" spans="1:5">
      <c r="A10" s="39" t="s">
        <v>73</v>
      </c>
      <c r="B10" t="s">
        <v>81</v>
      </c>
    </row>
    <row r="11" spans="1:5">
      <c r="A11" s="39" t="s">
        <v>74</v>
      </c>
      <c r="B11" t="s">
        <v>82</v>
      </c>
    </row>
    <row r="12" spans="1:5">
      <c r="A12" s="39"/>
    </row>
    <row r="13" spans="1:5">
      <c r="A13" s="39"/>
      <c r="D13" s="43"/>
    </row>
    <row r="14" spans="1:5">
      <c r="D14" s="43"/>
    </row>
    <row r="15" spans="1:5">
      <c r="D15" s="43"/>
    </row>
    <row r="16" spans="1:5">
      <c r="A16" s="37"/>
      <c r="B16" s="37"/>
      <c r="D16" s="43"/>
    </row>
    <row r="17" spans="1:4">
      <c r="A17" s="39"/>
      <c r="D17" s="43"/>
    </row>
    <row r="18" spans="1:4">
      <c r="A18" s="39"/>
      <c r="D18" s="43"/>
    </row>
    <row r="19" spans="1:4">
      <c r="A19" s="39"/>
    </row>
    <row r="20" spans="1:4">
      <c r="A20" s="39"/>
    </row>
    <row r="23" spans="1:4">
      <c r="A23" s="37"/>
      <c r="B23" s="37"/>
    </row>
    <row r="24" spans="1:4">
      <c r="A24" s="39"/>
    </row>
  </sheetData>
  <mergeCells count="1">
    <mergeCell ref="A1:E1"/>
  </mergeCells>
  <hyperlinks>
    <hyperlink ref="A6" location="'A.1 Complex model'!A1" display="A.1"/>
    <hyperlink ref="A7" location="'A.2 Internediate model'!A1" display="A.2"/>
    <hyperlink ref="A8" location="'A.3 Basic model'!A1" display="A.3"/>
    <hyperlink ref="A9" location="'B.1 Established needs '!A1" display="B.1"/>
    <hyperlink ref="A10" location="'B.2 Combined needs'!A1" display="B.2"/>
    <hyperlink ref="A11" location="'B.3 Substance misuse comparison'!A1" display="B.3"/>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D61"/>
  <sheetViews>
    <sheetView workbookViewId="0"/>
  </sheetViews>
  <sheetFormatPr defaultRowHeight="15"/>
  <cols>
    <col min="1" max="1" width="59.85546875" customWidth="1"/>
    <col min="2" max="3" width="11.7109375" customWidth="1"/>
    <col min="4" max="4" width="12.7109375" customWidth="1"/>
  </cols>
  <sheetData>
    <row r="1" spans="1:4">
      <c r="A1" s="37" t="s">
        <v>75</v>
      </c>
    </row>
    <row r="2" spans="1:4" ht="15.75" thickBot="1">
      <c r="A2" s="37"/>
    </row>
    <row r="3" spans="1:4" ht="39.75" thickBot="1">
      <c r="A3" s="21"/>
      <c r="B3" s="22" t="s">
        <v>0</v>
      </c>
      <c r="C3" s="22" t="s">
        <v>1</v>
      </c>
      <c r="D3" s="22" t="s">
        <v>2</v>
      </c>
    </row>
    <row r="4" spans="1:4" ht="15.75" thickBot="1">
      <c r="A4" s="23" t="s">
        <v>3</v>
      </c>
      <c r="B4" s="24">
        <f>[1]Sheet1!$P$6</f>
        <v>93</v>
      </c>
      <c r="C4" s="24">
        <f>[1]Sheet1!$P$21</f>
        <v>43580</v>
      </c>
      <c r="D4" s="25"/>
    </row>
    <row r="5" spans="1:4" ht="14.1" customHeight="1" thickBot="1">
      <c r="A5" s="26" t="s">
        <v>4</v>
      </c>
      <c r="B5" s="27"/>
      <c r="C5" s="27"/>
      <c r="D5" s="28"/>
    </row>
    <row r="6" spans="1:4" ht="14.1" customHeight="1" thickBot="1">
      <c r="A6" s="29" t="s">
        <v>5</v>
      </c>
      <c r="B6" s="30">
        <f>[1]Sheet1!$L$65</f>
        <v>0.93548387096774199</v>
      </c>
      <c r="C6" s="30">
        <f>[1]Sheet1!$N$65</f>
        <v>0.93570712515047605</v>
      </c>
      <c r="D6" s="46">
        <f>[1]Sheet1!$I$48</f>
        <v>-9.0698839065092601E-2</v>
      </c>
    </row>
    <row r="7" spans="1:4" ht="14.1" customHeight="1" thickBot="1">
      <c r="A7" s="29" t="s">
        <v>51</v>
      </c>
      <c r="B7" s="30">
        <f>[1]Sheet1!$L$66</f>
        <v>6.4516129032258104E-2</v>
      </c>
      <c r="C7" s="30">
        <f>[1]Sheet1!$N$66</f>
        <v>6.4292874849523896E-2</v>
      </c>
      <c r="D7" s="46">
        <f>[1]Sheet1!$I$49</f>
        <v>9.0698839065047498E-2</v>
      </c>
    </row>
    <row r="8" spans="1:4" ht="14.1" customHeight="1" thickBot="1">
      <c r="A8" s="26" t="s">
        <v>6</v>
      </c>
      <c r="B8" s="27"/>
      <c r="C8" s="27"/>
      <c r="D8" s="46"/>
    </row>
    <row r="9" spans="1:4" ht="14.1" customHeight="1" thickBot="1">
      <c r="A9" s="29" t="s">
        <v>7</v>
      </c>
      <c r="B9" s="30">
        <v>1</v>
      </c>
      <c r="C9" s="30">
        <v>1</v>
      </c>
      <c r="D9" s="46">
        <v>0</v>
      </c>
    </row>
    <row r="10" spans="1:4" ht="14.1" customHeight="1" thickBot="1">
      <c r="A10" s="26" t="s">
        <v>8</v>
      </c>
      <c r="B10" s="27"/>
      <c r="C10" s="27"/>
      <c r="D10" s="46"/>
    </row>
    <row r="11" spans="1:4" ht="14.1" customHeight="1" thickBot="1">
      <c r="A11" s="29" t="s">
        <v>9</v>
      </c>
      <c r="B11" s="31">
        <v>1</v>
      </c>
      <c r="C11" s="31">
        <v>1</v>
      </c>
      <c r="D11" s="46">
        <v>0</v>
      </c>
    </row>
    <row r="12" spans="1:4" ht="14.1" customHeight="1" thickBot="1">
      <c r="A12" s="26" t="s">
        <v>10</v>
      </c>
      <c r="B12" s="27"/>
      <c r="C12" s="27"/>
      <c r="D12" s="47"/>
    </row>
    <row r="13" spans="1:4" ht="14.1" customHeight="1" thickBot="1">
      <c r="A13" s="29" t="s">
        <v>11</v>
      </c>
      <c r="B13" s="48">
        <f>[1]Sheet1!$L$21</f>
        <v>30.505376344085999</v>
      </c>
      <c r="C13" s="48">
        <f>[1]Sheet1!$N$21</f>
        <v>30.503311419120799</v>
      </c>
      <c r="D13" s="46">
        <f>[1]Sheet1!$I$4</f>
        <v>3.2147167781661198E-2</v>
      </c>
    </row>
    <row r="14" spans="1:4" ht="14.1" customHeight="1" thickBot="1">
      <c r="A14" s="29" t="s">
        <v>12</v>
      </c>
      <c r="B14" s="48">
        <f>[1]Sheet1!$L$22</f>
        <v>15.1720430107527</v>
      </c>
      <c r="C14" s="48">
        <f>[1]Sheet1!$N$22</f>
        <v>15.159669253772501</v>
      </c>
      <c r="D14" s="46">
        <f>[1]Sheet1!$I$5</f>
        <v>0.32140345518748997</v>
      </c>
    </row>
    <row r="15" spans="1:4" ht="15" customHeight="1" thickBot="1">
      <c r="A15" s="53" t="s">
        <v>53</v>
      </c>
      <c r="B15" s="27"/>
      <c r="C15" s="27"/>
      <c r="D15" s="49"/>
    </row>
    <row r="16" spans="1:4" ht="14.1" customHeight="1" thickBot="1">
      <c r="A16" s="51" t="s">
        <v>49</v>
      </c>
      <c r="B16" s="30">
        <f>[1]Sheet1!$L$50</f>
        <v>0.26881720430107497</v>
      </c>
      <c r="C16" s="30">
        <f>[1]Sheet1!$N$50</f>
        <v>0.26679664516037599</v>
      </c>
      <c r="D16" s="46">
        <f>[1]Sheet1!$I$33</f>
        <v>0.45503892315623101</v>
      </c>
    </row>
    <row r="17" spans="1:4" ht="17.25" customHeight="1" thickBot="1">
      <c r="A17" s="5" t="s">
        <v>13</v>
      </c>
      <c r="B17" s="30">
        <f>[1]Sheet1!$L$51</f>
        <v>0.31182795698924698</v>
      </c>
      <c r="C17" s="30">
        <f>[1]Sheet1!$N$51</f>
        <v>0.31139279385070501</v>
      </c>
      <c r="D17" s="46">
        <f>[1]Sheet1!$I$34</f>
        <v>9.3697860782456802E-2</v>
      </c>
    </row>
    <row r="18" spans="1:4" ht="18.75" customHeight="1" thickBot="1">
      <c r="A18" s="5" t="s">
        <v>55</v>
      </c>
      <c r="B18" s="30">
        <f>[1]Sheet1!$L$53</f>
        <v>0.35483870967741898</v>
      </c>
      <c r="C18" s="30">
        <f>[1]Sheet1!$N$53</f>
        <v>0.35665048057919901</v>
      </c>
      <c r="D18" s="46">
        <f>[1]Sheet1!$I$36</f>
        <v>-0.37740680611407201</v>
      </c>
    </row>
    <row r="19" spans="1:4" ht="18" customHeight="1" thickBot="1">
      <c r="A19" s="5" t="s">
        <v>56</v>
      </c>
      <c r="B19" s="30">
        <f>[1]Sheet1!$L$52</f>
        <v>6.4516129032258104E-2</v>
      </c>
      <c r="C19" s="30">
        <f>[1]Sheet1!$N$52</f>
        <v>6.5160080409719795E-2</v>
      </c>
      <c r="D19" s="46">
        <f>[1]Sheet1!$I$35</f>
        <v>-0.26079607278897199</v>
      </c>
    </row>
    <row r="20" spans="1:4" ht="14.1" customHeight="1" thickBot="1">
      <c r="A20" s="32" t="s">
        <v>14</v>
      </c>
      <c r="B20" s="27"/>
      <c r="C20" s="27"/>
      <c r="D20" s="49"/>
    </row>
    <row r="21" spans="1:4" ht="14.1" customHeight="1" thickBot="1">
      <c r="A21" s="33" t="s">
        <v>15</v>
      </c>
      <c r="B21" s="30">
        <f>[1]Sheet1!$L$57</f>
        <v>0.51612903225806495</v>
      </c>
      <c r="C21" s="30">
        <f>[1]Sheet1!$N$57</f>
        <v>0.51767281706175805</v>
      </c>
      <c r="D21" s="46">
        <f>[1]Sheet1!$I$40</f>
        <v>-0.30808091768956702</v>
      </c>
    </row>
    <row r="22" spans="1:4" ht="14.1" customHeight="1" thickBot="1">
      <c r="A22" s="33" t="s">
        <v>16</v>
      </c>
      <c r="B22" s="30">
        <f>[1]Sheet1!$L$58</f>
        <v>0.483870967741935</v>
      </c>
      <c r="C22" s="30">
        <f>[1]Sheet1!$N$58</f>
        <v>0.48232718293824201</v>
      </c>
      <c r="D22" s="46">
        <f>[1]Sheet1!$I$41</f>
        <v>0.30808091768955598</v>
      </c>
    </row>
    <row r="23" spans="1:4" ht="17.25" customHeight="1" thickBot="1">
      <c r="A23" s="3" t="s">
        <v>44</v>
      </c>
      <c r="B23" s="27"/>
      <c r="C23" s="27"/>
      <c r="D23" s="49"/>
    </row>
    <row r="24" spans="1:4" ht="15.75" customHeight="1" thickBot="1">
      <c r="A24" s="5" t="s">
        <v>45</v>
      </c>
      <c r="B24" s="50">
        <f>[1]Sheet1!$L$23</f>
        <v>-0.503441205602151</v>
      </c>
      <c r="C24" s="50">
        <f>[1]Sheet1!$N$23</f>
        <v>-0.50432729388775099</v>
      </c>
      <c r="D24" s="46">
        <f>[1]Sheet1!$I$6</f>
        <v>0.13858100114607799</v>
      </c>
    </row>
    <row r="25" spans="1:4" ht="14.1" customHeight="1" thickBot="1">
      <c r="A25" s="29" t="s">
        <v>17</v>
      </c>
      <c r="B25" s="48">
        <f>[1]Sheet1!$L$30</f>
        <v>44.236559139784902</v>
      </c>
      <c r="C25" s="48">
        <f>[1]Sheet1!$N$30</f>
        <v>44.2016213959553</v>
      </c>
      <c r="D25" s="46">
        <f>[1]Sheet1!$I$13</f>
        <v>9.1727114046336294E-2</v>
      </c>
    </row>
    <row r="26" spans="1:4" ht="14.1" customHeight="1" thickBot="1">
      <c r="A26" s="29" t="s">
        <v>18</v>
      </c>
      <c r="B26" s="48">
        <f>[1]Sheet1!$L$25</f>
        <v>16.655913978494599</v>
      </c>
      <c r="C26" s="48">
        <f>[1]Sheet1!$N$25</f>
        <v>16.635791146695802</v>
      </c>
      <c r="D26" s="46">
        <f>[1]Sheet1!$I$8</f>
        <v>0.169532775088892</v>
      </c>
    </row>
    <row r="27" spans="1:4" ht="14.1" customHeight="1" thickBot="1">
      <c r="A27" s="29" t="s">
        <v>19</v>
      </c>
      <c r="B27" s="48">
        <f>[1]Sheet1!$L$24</f>
        <v>5.2688172043010804</v>
      </c>
      <c r="C27" s="48">
        <f>[1]Sheet1!$N$24</f>
        <v>5.2838976868323897</v>
      </c>
      <c r="D27" s="46">
        <f>[1]Sheet1!$I$7</f>
        <v>-0.26238391110916498</v>
      </c>
    </row>
    <row r="28" spans="1:4" ht="14.1" customHeight="1" thickBot="1">
      <c r="A28" s="29" t="s">
        <v>20</v>
      </c>
      <c r="B28" s="49">
        <f>[1]Sheet1!$L$26</f>
        <v>4.7096774193548399</v>
      </c>
      <c r="C28" s="49">
        <f>[1]Sheet1!$N$26</f>
        <v>4.7006110607909699</v>
      </c>
      <c r="D28" s="46">
        <f>[1]Sheet1!$I$9</f>
        <v>0.22561928541986401</v>
      </c>
    </row>
    <row r="29" spans="1:4" ht="14.1" customHeight="1" thickBot="1">
      <c r="A29" s="26" t="s">
        <v>21</v>
      </c>
      <c r="B29" s="27"/>
      <c r="C29" s="27"/>
      <c r="D29" s="49"/>
    </row>
    <row r="30" spans="1:4" ht="14.1" customHeight="1" thickBot="1">
      <c r="A30" s="34" t="s">
        <v>22</v>
      </c>
      <c r="B30" s="30">
        <f>[1]Sheet1!$L$45</f>
        <v>0.29032258064516098</v>
      </c>
      <c r="C30" s="30">
        <f>[1]Sheet1!$N$45</f>
        <v>0.27865673477317998</v>
      </c>
      <c r="D30" s="46">
        <f>[1]Sheet1!$I$28</f>
        <v>2.5786870946362499</v>
      </c>
    </row>
    <row r="31" spans="1:4" ht="13.5" customHeight="1" thickBot="1">
      <c r="A31" s="34" t="s">
        <v>23</v>
      </c>
      <c r="B31" s="30">
        <f>[1]Sheet1!$L$46</f>
        <v>0.15053763440860199</v>
      </c>
      <c r="C31" s="30">
        <f>[1]Sheet1!$N$46</f>
        <v>0.158686742225806</v>
      </c>
      <c r="D31" s="46">
        <f>[1]Sheet1!$I$29</f>
        <v>-2.2480926654313902</v>
      </c>
    </row>
    <row r="32" spans="1:4" ht="16.5" customHeight="1" thickBot="1">
      <c r="A32" s="10" t="s">
        <v>46</v>
      </c>
      <c r="B32" s="30">
        <f>[1]Sheet1!$L$47</f>
        <v>0.78494623655913998</v>
      </c>
      <c r="C32" s="30">
        <f>[1]Sheet1!$N$47</f>
        <v>0.783999165545052</v>
      </c>
      <c r="D32" s="46">
        <f>[1]Sheet1!$I$30</f>
        <v>0.22969131603144999</v>
      </c>
    </row>
    <row r="33" spans="1:4" ht="14.1" customHeight="1" thickBot="1">
      <c r="A33" s="34" t="s">
        <v>24</v>
      </c>
      <c r="B33" s="30">
        <f>[1]Sheet1!$L$48</f>
        <v>0.52688172043010795</v>
      </c>
      <c r="C33" s="30">
        <f>[1]Sheet1!$N$48</f>
        <v>0.52755726548459103</v>
      </c>
      <c r="D33" s="46">
        <f>[1]Sheet1!$I$31</f>
        <v>-0.134937148091438</v>
      </c>
    </row>
    <row r="34" spans="1:4" ht="14.1" customHeight="1" thickBot="1">
      <c r="A34" s="34" t="s">
        <v>25</v>
      </c>
      <c r="B34" s="30">
        <f>[1]Sheet1!$L$49</f>
        <v>0.34408602150537598</v>
      </c>
      <c r="C34" s="30">
        <f>[1]Sheet1!$N$49</f>
        <v>0.36507899882130901</v>
      </c>
      <c r="D34" s="46">
        <f>[1]Sheet1!$I$32</f>
        <v>-4.3774035381288199</v>
      </c>
    </row>
    <row r="35" spans="1:4" ht="16.5" customHeight="1" thickBot="1">
      <c r="A35" s="23" t="s">
        <v>59</v>
      </c>
      <c r="B35" s="30"/>
      <c r="C35" s="30"/>
      <c r="D35" s="46"/>
    </row>
    <row r="36" spans="1:4" ht="14.1" customHeight="1" thickBot="1">
      <c r="A36" s="34" t="s">
        <v>60</v>
      </c>
      <c r="B36" s="30">
        <f>[1]Sheet1!$L$97</f>
        <v>0.34408602150537598</v>
      </c>
      <c r="C36" s="30">
        <f>[1]Sheet1!$N$97</f>
        <v>0.34449773139265</v>
      </c>
      <c r="D36" s="46">
        <f>[1]Sheet1!$I$80</f>
        <v>-8.6412742936695805E-2</v>
      </c>
    </row>
    <row r="37" spans="1:4" ht="14.1" customHeight="1" thickBot="1">
      <c r="A37" s="34" t="s">
        <v>61</v>
      </c>
      <c r="B37" s="30">
        <f>[1]Sheet1!$L$94</f>
        <v>9.6774193548387094E-2</v>
      </c>
      <c r="C37" s="30">
        <f>[1]Sheet1!$N$94</f>
        <v>7.8384375237667406E-2</v>
      </c>
      <c r="D37" s="57">
        <f>[1]Sheet1!$I$77</f>
        <v>6.4893496930348897</v>
      </c>
    </row>
    <row r="38" spans="1:4" ht="14.1" customHeight="1" thickBot="1">
      <c r="A38" s="34" t="s">
        <v>62</v>
      </c>
      <c r="B38" s="30">
        <f>[1]Sheet1!$L$100</f>
        <v>0.15053763440860199</v>
      </c>
      <c r="C38" s="30">
        <f>[1]Sheet1!$N$100</f>
        <v>0.153689817150089</v>
      </c>
      <c r="D38" s="46">
        <f>[1]Sheet1!$I$83</f>
        <v>-0.875334019994914</v>
      </c>
    </row>
    <row r="39" spans="1:4" ht="14.1" customHeight="1" thickBot="1">
      <c r="A39" s="34" t="s">
        <v>63</v>
      </c>
      <c r="B39" s="30">
        <f>[1]Sheet1!$L$111</f>
        <v>5.3763440860215103E-2</v>
      </c>
      <c r="C39" s="30">
        <f>[1]Sheet1!$N$111</f>
        <v>4.9201812786026103E-2</v>
      </c>
      <c r="D39" s="46">
        <f>[1]Sheet1!$I$94</f>
        <v>2.0584643169685202</v>
      </c>
    </row>
    <row r="40" spans="1:4" ht="14.1" customHeight="1" thickBot="1">
      <c r="A40" s="34" t="s">
        <v>64</v>
      </c>
      <c r="B40" s="30">
        <f>[1]Sheet1!$L$117</f>
        <v>0.118279569892473</v>
      </c>
      <c r="C40" s="30">
        <f>[1]Sheet1!$N$117</f>
        <v>0.120259981734085</v>
      </c>
      <c r="D40" s="46">
        <f>[1]Sheet1!$I$100</f>
        <v>-0.60936977045881002</v>
      </c>
    </row>
    <row r="41" spans="1:4" ht="14.1" customHeight="1" thickBot="1">
      <c r="A41" s="34" t="s">
        <v>65</v>
      </c>
      <c r="B41" s="30">
        <f>[1]Sheet1!$L$144</f>
        <v>0.17204301075268799</v>
      </c>
      <c r="C41" s="30">
        <f>[1]Sheet1!$N$144</f>
        <v>0.17496710375588301</v>
      </c>
      <c r="D41" s="46">
        <f>[1]Sheet1!$I$127</f>
        <v>-0.77006534526237702</v>
      </c>
    </row>
    <row r="42" spans="1:4" ht="14.1" customHeight="1" thickBot="1">
      <c r="A42" s="55" t="s">
        <v>69</v>
      </c>
      <c r="B42" s="30">
        <f>[1]Sheet1!$L$147</f>
        <v>0.25806451612903197</v>
      </c>
      <c r="C42" s="30">
        <f>[1]Sheet1!$N$147</f>
        <v>0.24932431992722301</v>
      </c>
      <c r="D42" s="46">
        <f>[1]Sheet1!$I$130</f>
        <v>2.00316942963281</v>
      </c>
    </row>
    <row r="43" spans="1:4" ht="14.1" customHeight="1" thickBot="1">
      <c r="A43" s="34" t="s">
        <v>66</v>
      </c>
      <c r="B43" s="30">
        <f>[1]Sheet1!$L$165</f>
        <v>0.33333333333333298</v>
      </c>
      <c r="C43" s="30">
        <f>[1]Sheet1!$N$165</f>
        <v>0.34510221657194501</v>
      </c>
      <c r="D43" s="46">
        <f>[1]Sheet1!$I$148</f>
        <v>-2.4792008188974699</v>
      </c>
    </row>
    <row r="44" spans="1:4" ht="14.1" customHeight="1" thickBot="1">
      <c r="A44" s="34" t="s">
        <v>67</v>
      </c>
      <c r="B44" s="30">
        <f>[1]Sheet1!$L$168</f>
        <v>0.36559139784946199</v>
      </c>
      <c r="C44" s="30">
        <f>[1]Sheet1!$N$168</f>
        <v>0.38313603035250199</v>
      </c>
      <c r="D44" s="46">
        <f>[1]Sheet1!$I$151</f>
        <v>-3.6159321436679899</v>
      </c>
    </row>
    <row r="45" spans="1:4" ht="14.1" customHeight="1" thickBot="1">
      <c r="A45" s="34" t="s">
        <v>68</v>
      </c>
      <c r="B45" s="30">
        <f>[1]Sheet1!$L$135</f>
        <v>0.118279569892473</v>
      </c>
      <c r="C45" s="30">
        <f>[1]Sheet1!$N$135</f>
        <v>0.119736252789445</v>
      </c>
      <c r="D45" s="46">
        <f>[1]Sheet1!$I$118</f>
        <v>-0.44864172389848</v>
      </c>
    </row>
    <row r="46" spans="1:4" ht="15.75" thickBot="1">
      <c r="A46" s="35" t="s">
        <v>26</v>
      </c>
      <c r="B46" s="36"/>
      <c r="C46" s="36"/>
      <c r="D46" s="36"/>
    </row>
    <row r="47" spans="1:4" ht="22.5" customHeight="1">
      <c r="A47" s="60" t="s">
        <v>54</v>
      </c>
      <c r="B47" s="61"/>
      <c r="C47" s="61"/>
      <c r="D47" s="62"/>
    </row>
    <row r="48" spans="1:4" ht="16.5" customHeight="1">
      <c r="A48" s="63" t="s">
        <v>57</v>
      </c>
      <c r="B48" s="64"/>
      <c r="C48" s="64"/>
      <c r="D48" s="65"/>
    </row>
    <row r="49" spans="1:4" ht="26.25" customHeight="1">
      <c r="A49" s="63" t="s">
        <v>58</v>
      </c>
      <c r="B49" s="64"/>
      <c r="C49" s="64"/>
      <c r="D49" s="65"/>
    </row>
    <row r="50" spans="1:4" ht="15.75" customHeight="1">
      <c r="A50" s="66" t="s">
        <v>42</v>
      </c>
      <c r="B50" s="67"/>
      <c r="C50" s="67"/>
      <c r="D50" s="68"/>
    </row>
    <row r="51" spans="1:4" ht="31.5" customHeight="1">
      <c r="A51" s="69" t="s">
        <v>40</v>
      </c>
      <c r="B51" s="70"/>
      <c r="C51" s="70"/>
      <c r="D51" s="71"/>
    </row>
    <row r="52" spans="1:4" ht="42.75" customHeight="1" thickBot="1">
      <c r="A52" s="72" t="s">
        <v>43</v>
      </c>
      <c r="B52" s="73"/>
      <c r="C52" s="73"/>
      <c r="D52" s="74"/>
    </row>
    <row r="53" spans="1:4" ht="32.25" customHeight="1" thickBot="1">
      <c r="A53" s="87" t="s">
        <v>27</v>
      </c>
      <c r="B53" s="88"/>
      <c r="C53" s="88"/>
      <c r="D53" s="89"/>
    </row>
    <row r="54" spans="1:4" ht="32.25" customHeight="1" thickBot="1">
      <c r="A54" s="87" t="s">
        <v>70</v>
      </c>
      <c r="B54" s="88"/>
      <c r="C54" s="88"/>
      <c r="D54" s="89"/>
    </row>
    <row r="55" spans="1:4" ht="15.75" thickBot="1">
      <c r="A55" s="75" t="s">
        <v>28</v>
      </c>
      <c r="B55" s="76"/>
      <c r="C55" s="76"/>
      <c r="D55" s="77"/>
    </row>
    <row r="56" spans="1:4" ht="15.75" thickBot="1">
      <c r="A56" s="78" t="s">
        <v>29</v>
      </c>
      <c r="B56" s="79"/>
      <c r="C56" s="79"/>
      <c r="D56" s="80"/>
    </row>
    <row r="57" spans="1:4" ht="15.75" thickBot="1">
      <c r="A57" s="81" t="s">
        <v>30</v>
      </c>
      <c r="B57" s="82"/>
      <c r="C57" s="82"/>
      <c r="D57" s="83"/>
    </row>
    <row r="58" spans="1:4" ht="15.75" thickBot="1">
      <c r="A58" s="84" t="s">
        <v>31</v>
      </c>
      <c r="B58" s="85"/>
      <c r="C58" s="85"/>
      <c r="D58" s="86"/>
    </row>
    <row r="60" spans="1:4" ht="15.75">
      <c r="A60" s="45"/>
    </row>
    <row r="61" spans="1:4" ht="15.75">
      <c r="A61" s="44"/>
    </row>
  </sheetData>
  <mergeCells count="12">
    <mergeCell ref="A55:D55"/>
    <mergeCell ref="A56:D56"/>
    <mergeCell ref="A57:D57"/>
    <mergeCell ref="A58:D58"/>
    <mergeCell ref="A53:D53"/>
    <mergeCell ref="A54:D54"/>
    <mergeCell ref="A47:D47"/>
    <mergeCell ref="A49:D49"/>
    <mergeCell ref="A50:D50"/>
    <mergeCell ref="A51:D51"/>
    <mergeCell ref="A52:D52"/>
    <mergeCell ref="A48:D48"/>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D56"/>
  <sheetViews>
    <sheetView zoomScaleNormal="100" workbookViewId="0"/>
  </sheetViews>
  <sheetFormatPr defaultRowHeight="15"/>
  <cols>
    <col min="1" max="1" width="59.85546875" customWidth="1"/>
    <col min="2" max="3" width="11.7109375" customWidth="1"/>
    <col min="4" max="4" width="12.7109375" customWidth="1"/>
  </cols>
  <sheetData>
    <row r="1" spans="1:4">
      <c r="A1" s="37" t="s">
        <v>50</v>
      </c>
    </row>
    <row r="2" spans="1:4" ht="15.75" thickBot="1">
      <c r="A2" s="37"/>
    </row>
    <row r="3" spans="1:4" ht="39.75" thickBot="1">
      <c r="A3" s="21"/>
      <c r="B3" s="22" t="s">
        <v>0</v>
      </c>
      <c r="C3" s="22" t="s">
        <v>1</v>
      </c>
      <c r="D3" s="22" t="s">
        <v>2</v>
      </c>
    </row>
    <row r="4" spans="1:4" ht="15.75" thickBot="1">
      <c r="A4" s="23" t="s">
        <v>3</v>
      </c>
      <c r="B4" s="24">
        <f>[2]Sheet1!$O$5</f>
        <v>93</v>
      </c>
      <c r="C4" s="24">
        <f>[2]Sheet1!$O$20</f>
        <v>43650</v>
      </c>
      <c r="D4" s="25"/>
    </row>
    <row r="5" spans="1:4" ht="14.1" customHeight="1" thickBot="1">
      <c r="A5" s="26" t="s">
        <v>4</v>
      </c>
      <c r="B5" s="27"/>
      <c r="C5" s="27"/>
      <c r="D5" s="28"/>
    </row>
    <row r="6" spans="1:4" ht="14.1" customHeight="1" thickBot="1">
      <c r="A6" s="29" t="s">
        <v>5</v>
      </c>
      <c r="B6" s="30">
        <f>[2]Sheet1!$K$66</f>
        <v>0.93548387096774199</v>
      </c>
      <c r="C6" s="30">
        <f>[2]Sheet1!$M$66</f>
        <v>0.93620808534258304</v>
      </c>
      <c r="D6" s="46">
        <f>[2]Sheet1!$H$49</f>
        <v>-0.29475103636523597</v>
      </c>
    </row>
    <row r="7" spans="1:4" ht="14.1" customHeight="1" thickBot="1">
      <c r="A7" s="29" t="s">
        <v>48</v>
      </c>
      <c r="B7" s="30">
        <f>[2]Sheet1!$K$67</f>
        <v>6.4516129032258104E-2</v>
      </c>
      <c r="C7" s="30">
        <f>[2]Sheet1!$M$67</f>
        <v>6.3791914657416696E-2</v>
      </c>
      <c r="D7" s="46">
        <f>[2]Sheet1!$H$50</f>
        <v>0.29475103636516797</v>
      </c>
    </row>
    <row r="8" spans="1:4" ht="14.1" customHeight="1" thickBot="1">
      <c r="A8" s="26" t="s">
        <v>6</v>
      </c>
      <c r="B8" s="27"/>
      <c r="C8" s="27"/>
      <c r="D8" s="46"/>
    </row>
    <row r="9" spans="1:4" ht="14.1" customHeight="1" thickBot="1">
      <c r="A9" s="29" t="s">
        <v>7</v>
      </c>
      <c r="B9" s="30">
        <v>1</v>
      </c>
      <c r="C9" s="30">
        <v>1</v>
      </c>
      <c r="D9" s="46">
        <v>0</v>
      </c>
    </row>
    <row r="10" spans="1:4" ht="14.1" customHeight="1" thickBot="1">
      <c r="A10" s="26" t="s">
        <v>8</v>
      </c>
      <c r="B10" s="27"/>
      <c r="C10" s="27"/>
      <c r="D10" s="46"/>
    </row>
    <row r="11" spans="1:4" ht="14.1" customHeight="1" thickBot="1">
      <c r="A11" s="29" t="s">
        <v>9</v>
      </c>
      <c r="B11" s="31">
        <v>1</v>
      </c>
      <c r="C11" s="31">
        <v>1</v>
      </c>
      <c r="D11" s="46">
        <v>0</v>
      </c>
    </row>
    <row r="12" spans="1:4" ht="14.1" customHeight="1" thickBot="1">
      <c r="A12" s="26" t="s">
        <v>10</v>
      </c>
      <c r="B12" s="27"/>
      <c r="C12" s="27"/>
      <c r="D12" s="47"/>
    </row>
    <row r="13" spans="1:4" ht="14.1" customHeight="1" thickBot="1">
      <c r="A13" s="29" t="s">
        <v>11</v>
      </c>
      <c r="B13" s="48">
        <f>[2]Sheet1!$K$22</f>
        <v>30.505376344085999</v>
      </c>
      <c r="C13" s="48">
        <f>[2]Sheet1!$M$22</f>
        <v>30.4389881951254</v>
      </c>
      <c r="D13" s="46">
        <f>[2]Sheet1!$H$5</f>
        <v>1.0381081142409101</v>
      </c>
    </row>
    <row r="14" spans="1:4" ht="14.1" customHeight="1" thickBot="1">
      <c r="A14" s="29" t="s">
        <v>12</v>
      </c>
      <c r="B14" s="48">
        <f>[2]Sheet1!$K$23</f>
        <v>15.1720430107527</v>
      </c>
      <c r="C14" s="48">
        <f>[2]Sheet1!$M$23</f>
        <v>15.1337120106844</v>
      </c>
      <c r="D14" s="46">
        <f>[2]Sheet1!$H$6</f>
        <v>1.0023058878536499</v>
      </c>
    </row>
    <row r="15" spans="1:4" ht="15.75" thickBot="1">
      <c r="A15" s="53" t="s">
        <v>53</v>
      </c>
      <c r="B15" s="27"/>
      <c r="C15" s="27"/>
      <c r="D15" s="49"/>
    </row>
    <row r="16" spans="1:4" ht="14.1" customHeight="1" thickBot="1">
      <c r="A16" s="51" t="s">
        <v>49</v>
      </c>
      <c r="B16" s="30">
        <f>[2]Sheet1!$K$51</f>
        <v>0.26881720430107497</v>
      </c>
      <c r="C16" s="30">
        <f>[2]Sheet1!$M$51</f>
        <v>0.26887958366977999</v>
      </c>
      <c r="D16" s="46">
        <f>[2]Sheet1!$H$34</f>
        <v>-1.4031601535107401E-2</v>
      </c>
    </row>
    <row r="17" spans="1:4" ht="14.1" customHeight="1" thickBot="1">
      <c r="A17" s="5" t="s">
        <v>13</v>
      </c>
      <c r="B17" s="30">
        <f>[2]Sheet1!$K$52</f>
        <v>0.31182795698924698</v>
      </c>
      <c r="C17" s="30">
        <f>[2]Sheet1!$M$52</f>
        <v>0.32355503815028203</v>
      </c>
      <c r="D17" s="46">
        <f>[2]Sheet1!$H$35</f>
        <v>-2.51218482216641</v>
      </c>
    </row>
    <row r="18" spans="1:4" ht="15.75" customHeight="1" thickBot="1">
      <c r="A18" s="5" t="s">
        <v>55</v>
      </c>
      <c r="B18" s="30">
        <f>[2]Sheet1!$K$54</f>
        <v>0.35483870967741898</v>
      </c>
      <c r="C18" s="30">
        <f>[2]Sheet1!$M$54</f>
        <v>0.34457895705048203</v>
      </c>
      <c r="D18" s="46">
        <f>[2]Sheet1!$H$37</f>
        <v>2.1456356952134699</v>
      </c>
    </row>
    <row r="19" spans="1:4" ht="15" customHeight="1" thickBot="1">
      <c r="A19" s="5" t="s">
        <v>56</v>
      </c>
      <c r="B19" s="30">
        <f>[2]Sheet1!$K$53</f>
        <v>6.4516129032258104E-2</v>
      </c>
      <c r="C19" s="30">
        <f>[2]Sheet1!$M$53</f>
        <v>6.2986421129456502E-2</v>
      </c>
      <c r="D19" s="46">
        <f>[2]Sheet1!$H$36</f>
        <v>0.62440518692776004</v>
      </c>
    </row>
    <row r="20" spans="1:4" ht="14.1" customHeight="1" thickBot="1">
      <c r="A20" s="32" t="s">
        <v>14</v>
      </c>
      <c r="B20" s="27"/>
      <c r="C20" s="27"/>
      <c r="D20" s="49"/>
    </row>
    <row r="21" spans="1:4" ht="14.1" customHeight="1" thickBot="1">
      <c r="A21" s="9" t="s">
        <v>15</v>
      </c>
      <c r="B21" s="30">
        <f>[2]Sheet1!$K$58</f>
        <v>0.51612903225806495</v>
      </c>
      <c r="C21" s="30">
        <f>[2]Sheet1!$M$58</f>
        <v>0.51798128022110101</v>
      </c>
      <c r="D21" s="46">
        <f>[2]Sheet1!$H$41</f>
        <v>-0.36965124691947299</v>
      </c>
    </row>
    <row r="22" spans="1:4" ht="15" customHeight="1" thickBot="1">
      <c r="A22" s="9" t="s">
        <v>16</v>
      </c>
      <c r="B22" s="30">
        <f>[2]Sheet1!$K$59</f>
        <v>0.483870967741935</v>
      </c>
      <c r="C22" s="30">
        <f>[2]Sheet1!$M$59</f>
        <v>0.48201871977889899</v>
      </c>
      <c r="D22" s="46">
        <f>[2]Sheet1!$H$42</f>
        <v>0.36965124691944001</v>
      </c>
    </row>
    <row r="23" spans="1:4" ht="16.5" customHeight="1" thickBot="1">
      <c r="A23" s="3" t="s">
        <v>44</v>
      </c>
      <c r="B23" s="27"/>
      <c r="C23" s="27"/>
      <c r="D23" s="49"/>
    </row>
    <row r="24" spans="1:4" ht="18" customHeight="1" thickBot="1">
      <c r="A24" s="5" t="s">
        <v>45</v>
      </c>
      <c r="B24" s="50">
        <f>[2]Sheet1!$K$24</f>
        <v>-0.503441205602151</v>
      </c>
      <c r="C24" s="50">
        <f>[2]Sheet1!$M$24</f>
        <v>-0.50143074407621402</v>
      </c>
      <c r="D24" s="46">
        <f>[2]Sheet1!$H$7</f>
        <v>-0.31637241433025698</v>
      </c>
    </row>
    <row r="25" spans="1:4" ht="14.1" customHeight="1" thickBot="1">
      <c r="A25" s="29" t="s">
        <v>17</v>
      </c>
      <c r="B25" s="48">
        <f>[2]Sheet1!$K$31</f>
        <v>44.236559139784902</v>
      </c>
      <c r="C25" s="48">
        <f>[2]Sheet1!$M$31</f>
        <v>44.181310259856701</v>
      </c>
      <c r="D25" s="46">
        <f>[2]Sheet1!$H$14</f>
        <v>0.14676336003946</v>
      </c>
    </row>
    <row r="26" spans="1:4" ht="14.1" customHeight="1" thickBot="1">
      <c r="A26" s="29" t="s">
        <v>18</v>
      </c>
      <c r="B26" s="48">
        <f>[2]Sheet1!$K$26</f>
        <v>16.655913978494599</v>
      </c>
      <c r="C26" s="48">
        <f>[2]Sheet1!$M$26</f>
        <v>16.489459401210802</v>
      </c>
      <c r="D26" s="46">
        <f>[2]Sheet1!$H$9</f>
        <v>1.43432694843404</v>
      </c>
    </row>
    <row r="27" spans="1:4" ht="14.1" customHeight="1" thickBot="1">
      <c r="A27" s="29" t="s">
        <v>19</v>
      </c>
      <c r="B27" s="48">
        <f>[2]Sheet1!$K$25</f>
        <v>5.2688172043010804</v>
      </c>
      <c r="C27" s="48">
        <f>[2]Sheet1!$M$25</f>
        <v>5.2924737424249404</v>
      </c>
      <c r="D27" s="46">
        <f>[2]Sheet1!$H$8</f>
        <v>-0.416393824062741</v>
      </c>
    </row>
    <row r="28" spans="1:4" ht="14.1" customHeight="1" thickBot="1">
      <c r="A28" s="29" t="s">
        <v>20</v>
      </c>
      <c r="B28" s="49">
        <f>[2]Sheet1!$K$27</f>
        <v>4.7096774193548399</v>
      </c>
      <c r="C28" s="49">
        <f>[2]Sheet1!$M$27</f>
        <v>4.6734423607518503</v>
      </c>
      <c r="D28" s="46">
        <f>[2]Sheet1!$H$10</f>
        <v>0.91212969098535701</v>
      </c>
    </row>
    <row r="29" spans="1:4" ht="14.1" customHeight="1" thickBot="1">
      <c r="A29" s="26" t="s">
        <v>21</v>
      </c>
      <c r="B29" s="27"/>
      <c r="C29" s="27"/>
      <c r="D29" s="49"/>
    </row>
    <row r="30" spans="1:4" ht="14.1" customHeight="1" thickBot="1">
      <c r="A30" s="34" t="s">
        <v>22</v>
      </c>
      <c r="B30" s="30">
        <f>[2]Sheet1!$K$46</f>
        <v>0.29032258064516098</v>
      </c>
      <c r="C30" s="30">
        <f>[2]Sheet1!$M$46</f>
        <v>0.29041159036239</v>
      </c>
      <c r="D30" s="46">
        <f>[2]Sheet1!$H$29</f>
        <v>-1.95547636812082E-2</v>
      </c>
    </row>
    <row r="31" spans="1:4" ht="15" customHeight="1" thickBot="1">
      <c r="A31" s="34" t="s">
        <v>23</v>
      </c>
      <c r="B31" s="31">
        <f>[2]Sheet1!$K$47</f>
        <v>0.15053763440860199</v>
      </c>
      <c r="C31" s="31">
        <f>[2]Sheet1!$M$47</f>
        <v>0.163013248114797</v>
      </c>
      <c r="D31" s="46">
        <f>[2]Sheet1!$H$30</f>
        <v>-3.4226446036947</v>
      </c>
    </row>
    <row r="32" spans="1:4" ht="18.75" customHeight="1" thickBot="1">
      <c r="A32" s="10" t="s">
        <v>46</v>
      </c>
      <c r="B32" s="31">
        <f>[2]Sheet1!$K$48</f>
        <v>0.78494623655913998</v>
      </c>
      <c r="C32" s="31">
        <f>[2]Sheet1!$M$48</f>
        <v>0.78520623712464199</v>
      </c>
      <c r="D32" s="46">
        <f>[2]Sheet1!$H$31</f>
        <v>-6.3122031372099194E-2</v>
      </c>
    </row>
    <row r="33" spans="1:4" ht="14.1" customHeight="1" thickBot="1">
      <c r="A33" s="34" t="s">
        <v>24</v>
      </c>
      <c r="B33" s="30">
        <f>[2]Sheet1!$K$49</f>
        <v>0.52688172043010795</v>
      </c>
      <c r="C33" s="30">
        <f>[2]Sheet1!$M$49</f>
        <v>0.53675460518501905</v>
      </c>
      <c r="D33" s="46">
        <f>[2]Sheet1!$H$32</f>
        <v>-1.9732584543921501</v>
      </c>
    </row>
    <row r="34" spans="1:4" ht="13.5" customHeight="1" thickBot="1">
      <c r="A34" s="34" t="s">
        <v>25</v>
      </c>
      <c r="B34" s="30">
        <f>[2]Sheet1!$K$50</f>
        <v>0.34408602150537598</v>
      </c>
      <c r="C34" s="30">
        <f>[2]Sheet1!$M$50</f>
        <v>0.35991419918970702</v>
      </c>
      <c r="D34" s="46">
        <f>[2]Sheet1!$H$33</f>
        <v>-3.3056173550091201</v>
      </c>
    </row>
    <row r="35" spans="1:4" ht="15.75" customHeight="1" thickBot="1">
      <c r="A35" s="23" t="s">
        <v>59</v>
      </c>
      <c r="B35" s="30"/>
      <c r="C35" s="30"/>
      <c r="D35" s="46"/>
    </row>
    <row r="36" spans="1:4" ht="14.1" customHeight="1" thickBot="1">
      <c r="A36" s="34" t="s">
        <v>60</v>
      </c>
      <c r="B36" s="30">
        <f>[2]Sheet1!$K$98</f>
        <v>0.34408602150537598</v>
      </c>
      <c r="C36" s="30">
        <f>[2]Sheet1!$M$98</f>
        <v>0.34455235885654301</v>
      </c>
      <c r="D36" s="46">
        <f>[2]Sheet1!$H$81</f>
        <v>-9.7876738378890604E-2</v>
      </c>
    </row>
    <row r="37" spans="1:4" ht="14.1" customHeight="1" thickBot="1">
      <c r="A37" s="34" t="s">
        <v>61</v>
      </c>
      <c r="B37" s="30">
        <f>[2]Sheet1!$K$95</f>
        <v>9.6774193548387094E-2</v>
      </c>
      <c r="C37" s="30">
        <f>[2]Sheet1!$M$95</f>
        <v>7.5827089651395702E-2</v>
      </c>
      <c r="D37" s="57">
        <f>[2]Sheet1!$H$78</f>
        <v>7.4421609470883601</v>
      </c>
    </row>
    <row r="38" spans="1:4" ht="14.1" customHeight="1" thickBot="1">
      <c r="A38" s="34" t="s">
        <v>62</v>
      </c>
      <c r="B38" s="30">
        <f>[2]Sheet1!$K$101</f>
        <v>0.13978494623655899</v>
      </c>
      <c r="C38" s="30">
        <f>[2]Sheet1!$M$101</f>
        <v>0.14063290810865101</v>
      </c>
      <c r="D38" s="46">
        <f>[2]Sheet1!$H$84</f>
        <v>-0.24355884329904101</v>
      </c>
    </row>
    <row r="39" spans="1:4" ht="14.1" customHeight="1" thickBot="1">
      <c r="A39" s="34" t="s">
        <v>63</v>
      </c>
      <c r="B39" s="30">
        <f>[2]Sheet1!$K$112</f>
        <v>5.3763440860215103E-2</v>
      </c>
      <c r="C39" s="30">
        <f>[2]Sheet1!$M$112</f>
        <v>4.5818120769758601E-2</v>
      </c>
      <c r="D39" s="46">
        <f>[2]Sheet1!$H$95</f>
        <v>3.6426807348503698</v>
      </c>
    </row>
    <row r="40" spans="1:4" ht="14.1" customHeight="1" thickBot="1">
      <c r="A40" s="34" t="s">
        <v>64</v>
      </c>
      <c r="B40" s="30">
        <f>[2]Sheet1!$K$118</f>
        <v>0.118279569892473</v>
      </c>
      <c r="C40" s="30">
        <f>[2]Sheet1!$M$118</f>
        <v>0.114483425219187</v>
      </c>
      <c r="D40" s="46">
        <f>[2]Sheet1!$H$101</f>
        <v>1.1805073789459599</v>
      </c>
    </row>
    <row r="41" spans="1:4" ht="15.75" thickBot="1">
      <c r="A41" s="35" t="s">
        <v>26</v>
      </c>
      <c r="B41" s="36"/>
      <c r="C41" s="36"/>
      <c r="D41" s="36"/>
    </row>
    <row r="42" spans="1:4" ht="24" customHeight="1">
      <c r="A42" s="60" t="s">
        <v>54</v>
      </c>
      <c r="B42" s="61"/>
      <c r="C42" s="61"/>
      <c r="D42" s="62"/>
    </row>
    <row r="43" spans="1:4" ht="16.5" customHeight="1">
      <c r="A43" s="63" t="s">
        <v>57</v>
      </c>
      <c r="B43" s="64"/>
      <c r="C43" s="64"/>
      <c r="D43" s="65"/>
    </row>
    <row r="44" spans="1:4" ht="26.25" customHeight="1">
      <c r="A44" s="63" t="s">
        <v>58</v>
      </c>
      <c r="B44" s="64"/>
      <c r="C44" s="64"/>
      <c r="D44" s="65"/>
    </row>
    <row r="45" spans="1:4" ht="16.5" customHeight="1">
      <c r="A45" s="66" t="s">
        <v>42</v>
      </c>
      <c r="B45" s="67"/>
      <c r="C45" s="67"/>
      <c r="D45" s="68"/>
    </row>
    <row r="46" spans="1:4" ht="28.5" customHeight="1">
      <c r="A46" s="69" t="s">
        <v>40</v>
      </c>
      <c r="B46" s="70"/>
      <c r="C46" s="70"/>
      <c r="D46" s="71"/>
    </row>
    <row r="47" spans="1:4" ht="39" customHeight="1" thickBot="1">
      <c r="A47" s="72" t="s">
        <v>43</v>
      </c>
      <c r="B47" s="73"/>
      <c r="C47" s="73"/>
      <c r="D47" s="74"/>
    </row>
    <row r="48" spans="1:4" ht="28.5" customHeight="1" thickBot="1">
      <c r="A48" s="87" t="s">
        <v>27</v>
      </c>
      <c r="B48" s="88"/>
      <c r="C48" s="88"/>
      <c r="D48" s="89"/>
    </row>
    <row r="49" spans="1:4" ht="28.5" customHeight="1" thickBot="1">
      <c r="A49" s="87" t="s">
        <v>70</v>
      </c>
      <c r="B49" s="88"/>
      <c r="C49" s="88"/>
      <c r="D49" s="89"/>
    </row>
    <row r="50" spans="1:4" ht="15.75" thickBot="1">
      <c r="A50" s="75" t="s">
        <v>28</v>
      </c>
      <c r="B50" s="76"/>
      <c r="C50" s="76"/>
      <c r="D50" s="77"/>
    </row>
    <row r="51" spans="1:4" ht="15.75" thickBot="1">
      <c r="A51" s="78" t="s">
        <v>29</v>
      </c>
      <c r="B51" s="79"/>
      <c r="C51" s="79"/>
      <c r="D51" s="80"/>
    </row>
    <row r="52" spans="1:4" ht="15.75" thickBot="1">
      <c r="A52" s="81" t="s">
        <v>30</v>
      </c>
      <c r="B52" s="82"/>
      <c r="C52" s="82"/>
      <c r="D52" s="83"/>
    </row>
    <row r="53" spans="1:4" ht="15.75" thickBot="1">
      <c r="A53" s="84" t="s">
        <v>31</v>
      </c>
      <c r="B53" s="85"/>
      <c r="C53" s="85"/>
      <c r="D53" s="86"/>
    </row>
    <row r="55" spans="1:4" ht="15.75">
      <c r="A55" s="45"/>
    </row>
    <row r="56" spans="1:4" ht="15.75">
      <c r="A56" s="44"/>
    </row>
  </sheetData>
  <mergeCells count="12">
    <mergeCell ref="A50:D50"/>
    <mergeCell ref="A51:D51"/>
    <mergeCell ref="A52:D52"/>
    <mergeCell ref="A53:D53"/>
    <mergeCell ref="A48:D48"/>
    <mergeCell ref="A49:D49"/>
    <mergeCell ref="A42:D42"/>
    <mergeCell ref="A44:D44"/>
    <mergeCell ref="A45:D45"/>
    <mergeCell ref="A46:D46"/>
    <mergeCell ref="A47:D47"/>
    <mergeCell ref="A43:D43"/>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G49"/>
  <sheetViews>
    <sheetView workbookViewId="0"/>
  </sheetViews>
  <sheetFormatPr defaultRowHeight="15"/>
  <cols>
    <col min="1" max="1" width="59.85546875" customWidth="1"/>
    <col min="2" max="3" width="11.7109375" customWidth="1"/>
    <col min="4" max="4" width="12.7109375" customWidth="1"/>
  </cols>
  <sheetData>
    <row r="1" spans="1:7">
      <c r="A1" s="37" t="s">
        <v>76</v>
      </c>
      <c r="F1" s="52"/>
      <c r="G1" s="52"/>
    </row>
    <row r="2" spans="1:7" ht="15.75" thickBot="1">
      <c r="A2" s="37"/>
    </row>
    <row r="3" spans="1:7" ht="39.75" thickBot="1">
      <c r="A3" s="11"/>
      <c r="B3" s="12" t="s">
        <v>0</v>
      </c>
      <c r="C3" s="12" t="s">
        <v>1</v>
      </c>
      <c r="D3" s="12" t="s">
        <v>2</v>
      </c>
    </row>
    <row r="4" spans="1:7" ht="15.75" thickBot="1">
      <c r="A4" s="1" t="s">
        <v>3</v>
      </c>
      <c r="B4" s="2">
        <f>[3]Sheet1!$P$5</f>
        <v>93</v>
      </c>
      <c r="C4" s="2">
        <f>[3]Sheet1!$P$20</f>
        <v>67502</v>
      </c>
      <c r="D4" s="17"/>
    </row>
    <row r="5" spans="1:7" ht="15" customHeight="1" thickBot="1">
      <c r="A5" s="3" t="s">
        <v>4</v>
      </c>
      <c r="B5" s="4"/>
      <c r="C5" s="4"/>
      <c r="D5" s="18"/>
    </row>
    <row r="6" spans="1:7" ht="15" customHeight="1" thickBot="1">
      <c r="A6" s="5" t="s">
        <v>5</v>
      </c>
      <c r="B6" s="6">
        <f>[3]Sheet1!$L$36</f>
        <v>0.93548387096774199</v>
      </c>
      <c r="C6" s="6">
        <f>[3]Sheet1!$N$36</f>
        <v>0.93683294098768699</v>
      </c>
      <c r="D6" s="19">
        <f>[3]Sheet1!$I$19</f>
        <v>-0.55031519109627602</v>
      </c>
    </row>
    <row r="7" spans="1:7" ht="15" customHeight="1" thickBot="1">
      <c r="A7" s="5" t="s">
        <v>52</v>
      </c>
      <c r="B7" s="6">
        <f>[3]Sheet1!$L$37</f>
        <v>6.4516129032258104E-2</v>
      </c>
      <c r="C7" s="6">
        <f>[3]Sheet1!$N$37</f>
        <v>6.3167059012312607E-2</v>
      </c>
      <c r="D7" s="19">
        <f>[3]Sheet1!$I$20</f>
        <v>0.55031519109625904</v>
      </c>
    </row>
    <row r="8" spans="1:7" ht="15" customHeight="1" thickBot="1">
      <c r="A8" s="3" t="s">
        <v>6</v>
      </c>
      <c r="B8" s="4"/>
      <c r="C8" s="4"/>
      <c r="D8" s="19"/>
    </row>
    <row r="9" spans="1:7" ht="15" customHeight="1" thickBot="1">
      <c r="A9" s="5" t="s">
        <v>7</v>
      </c>
      <c r="B9" s="6">
        <v>1</v>
      </c>
      <c r="C9" s="6">
        <v>1</v>
      </c>
      <c r="D9" s="19">
        <v>0</v>
      </c>
    </row>
    <row r="10" spans="1:7" ht="15" customHeight="1" thickBot="1">
      <c r="A10" s="3" t="s">
        <v>8</v>
      </c>
      <c r="B10" s="4"/>
      <c r="C10" s="4"/>
      <c r="D10" s="19"/>
    </row>
    <row r="11" spans="1:7" ht="15" customHeight="1" thickBot="1">
      <c r="A11" s="5" t="s">
        <v>9</v>
      </c>
      <c r="B11" s="7">
        <v>1</v>
      </c>
      <c r="C11" s="7">
        <v>1</v>
      </c>
      <c r="D11" s="19">
        <v>0</v>
      </c>
    </row>
    <row r="12" spans="1:7" ht="15" customHeight="1" thickBot="1">
      <c r="A12" s="3" t="s">
        <v>10</v>
      </c>
      <c r="B12" s="4"/>
      <c r="C12" s="4"/>
      <c r="D12" s="18"/>
    </row>
    <row r="13" spans="1:7" ht="15" customHeight="1" thickBot="1">
      <c r="A13" s="5" t="s">
        <v>11</v>
      </c>
      <c r="B13" s="15">
        <f>[3]Sheet1!$L$44</f>
        <v>30.505376344085999</v>
      </c>
      <c r="C13" s="15">
        <f>[3]Sheet1!$N$44</f>
        <v>30.449043264841801</v>
      </c>
      <c r="D13" s="19">
        <f>[3]Sheet1!$I$27</f>
        <v>0.88066518800466398</v>
      </c>
    </row>
    <row r="14" spans="1:7" ht="15" customHeight="1" thickBot="1">
      <c r="A14" s="5" t="s">
        <v>12</v>
      </c>
      <c r="B14" s="15">
        <f>[3]Sheet1!$L$45</f>
        <v>15.1720430107527</v>
      </c>
      <c r="C14" s="15">
        <f>[3]Sheet1!$N$45</f>
        <v>15.1954065152038</v>
      </c>
      <c r="D14" s="19">
        <f>[3]Sheet1!$I$28</f>
        <v>-0.60364525622029996</v>
      </c>
    </row>
    <row r="15" spans="1:7" ht="15" customHeight="1" thickBot="1">
      <c r="A15" s="53" t="s">
        <v>53</v>
      </c>
      <c r="B15" s="4"/>
      <c r="C15" s="4"/>
      <c r="D15" s="16"/>
    </row>
    <row r="16" spans="1:7" ht="15" customHeight="1" thickBot="1">
      <c r="A16" s="54" t="s">
        <v>49</v>
      </c>
      <c r="B16" s="6">
        <f>[3]Sheet1!$L$21</f>
        <v>0.26881720430107497</v>
      </c>
      <c r="C16" s="6">
        <f>[3]Sheet1!$N$21</f>
        <v>0.26978063486328002</v>
      </c>
      <c r="D16" s="19">
        <f>[3]Sheet1!$I$4</f>
        <v>-0.21659671168334901</v>
      </c>
    </row>
    <row r="17" spans="1:4" ht="15" customHeight="1" thickBot="1">
      <c r="A17" s="5" t="s">
        <v>13</v>
      </c>
      <c r="B17" s="6">
        <f>[3]Sheet1!$L$22</f>
        <v>0.31182795698924698</v>
      </c>
      <c r="C17" s="6">
        <f>[3]Sheet1!$N$22</f>
        <v>0.30986457685187102</v>
      </c>
      <c r="D17" s="19">
        <f>[3]Sheet1!$I$5</f>
        <v>0.42304619608273197</v>
      </c>
    </row>
    <row r="18" spans="1:4" ht="15" customHeight="1" thickBot="1">
      <c r="A18" s="5" t="s">
        <v>55</v>
      </c>
      <c r="B18" s="6">
        <f>[3]Sheet1!$L$24</f>
        <v>0.35483870967741898</v>
      </c>
      <c r="C18" s="6">
        <f>[3]Sheet1!$N$24</f>
        <v>0.35674069611245202</v>
      </c>
      <c r="D18" s="19">
        <f>[3]Sheet1!$I$7</f>
        <v>-0.39619842397229399</v>
      </c>
    </row>
    <row r="19" spans="1:4" ht="15" customHeight="1" thickBot="1">
      <c r="A19" s="5" t="s">
        <v>56</v>
      </c>
      <c r="B19" s="6">
        <f>[3]Sheet1!$L$23</f>
        <v>6.4516129032258104E-2</v>
      </c>
      <c r="C19" s="6">
        <f>[3]Sheet1!$N$23</f>
        <v>6.36140921723964E-2</v>
      </c>
      <c r="D19" s="19">
        <f>[3]Sheet1!$I$6</f>
        <v>0.36736457927919303</v>
      </c>
    </row>
    <row r="20" spans="1:4" ht="15" customHeight="1" thickBot="1">
      <c r="A20" s="8" t="s">
        <v>14</v>
      </c>
      <c r="B20" s="4"/>
      <c r="C20" s="4"/>
      <c r="D20" s="16"/>
    </row>
    <row r="21" spans="1:4" ht="15" customHeight="1" thickBot="1">
      <c r="A21" s="9" t="s">
        <v>15</v>
      </c>
      <c r="B21" s="6">
        <f>[3]Sheet1!$L$28</f>
        <v>0.51612903225806495</v>
      </c>
      <c r="C21" s="6">
        <f>[3]Sheet1!$N$28</f>
        <v>0.51644072770293903</v>
      </c>
      <c r="D21" s="19">
        <f>[3]Sheet1!$I$11</f>
        <v>-6.2203283735695301E-2</v>
      </c>
    </row>
    <row r="22" spans="1:4" ht="15" customHeight="1" thickBot="1">
      <c r="A22" s="9" t="s">
        <v>16</v>
      </c>
      <c r="B22" s="6">
        <f>[3]Sheet1!$L$29</f>
        <v>0.483870967741935</v>
      </c>
      <c r="C22" s="6">
        <f>[3]Sheet1!$N$29</f>
        <v>0.48355927229706003</v>
      </c>
      <c r="D22" s="19">
        <f>[3]Sheet1!$I$12</f>
        <v>6.2203283735684303E-2</v>
      </c>
    </row>
    <row r="23" spans="1:4" ht="15" customHeight="1" thickBot="1">
      <c r="A23" s="3" t="s">
        <v>44</v>
      </c>
      <c r="B23" s="4"/>
      <c r="C23" s="4"/>
      <c r="D23" s="16"/>
    </row>
    <row r="24" spans="1:4" ht="15" customHeight="1" thickBot="1">
      <c r="A24" s="5" t="s">
        <v>45</v>
      </c>
      <c r="B24" s="20">
        <f>[3]Sheet1!$L$38</f>
        <v>-0.503441205602151</v>
      </c>
      <c r="C24" s="20">
        <f>[3]Sheet1!$N$38</f>
        <v>-0.50885291261593002</v>
      </c>
      <c r="D24" s="19">
        <f>[3]Sheet1!$I$21</f>
        <v>0.84370540949346995</v>
      </c>
    </row>
    <row r="25" spans="1:4" ht="15" customHeight="1" thickBot="1">
      <c r="A25" s="5" t="s">
        <v>17</v>
      </c>
      <c r="B25" s="15">
        <f>[3]Sheet1!$L$52</f>
        <v>44.236559139784902</v>
      </c>
      <c r="C25" s="15">
        <f>[3]Sheet1!$N$52</f>
        <v>43.482915336384799</v>
      </c>
      <c r="D25" s="19">
        <f>[3]Sheet1!$I$35</f>
        <v>2.0166570843601699</v>
      </c>
    </row>
    <row r="26" spans="1:4" ht="15" customHeight="1" thickBot="1">
      <c r="A26" s="5" t="s">
        <v>18</v>
      </c>
      <c r="B26" s="15">
        <f>[3]Sheet1!$L$46</f>
        <v>16.655913978494599</v>
      </c>
      <c r="C26" s="15">
        <f>[3]Sheet1!$N$46</f>
        <v>16.439948101683601</v>
      </c>
      <c r="D26" s="19">
        <f>[3]Sheet1!$I$29</f>
        <v>1.84627717210021</v>
      </c>
    </row>
    <row r="27" spans="1:4" ht="15" customHeight="1" thickBot="1">
      <c r="A27" s="5" t="s">
        <v>19</v>
      </c>
      <c r="B27" s="15">
        <f>[3]Sheet1!$L$48</f>
        <v>5.2688172043010804</v>
      </c>
      <c r="C27" s="15">
        <f>[3]Sheet1!$N$48</f>
        <v>5.2102573311314604</v>
      </c>
      <c r="D27" s="19">
        <f>[3]Sheet1!$I$31</f>
        <v>1.0257618541739799</v>
      </c>
    </row>
    <row r="28" spans="1:4" ht="15" customHeight="1" thickBot="1">
      <c r="A28" s="5" t="s">
        <v>20</v>
      </c>
      <c r="B28" s="16">
        <f>[3]Sheet1!$L$47</f>
        <v>4.7096774193548399</v>
      </c>
      <c r="C28" s="16">
        <f>[3]Sheet1!$N$47</f>
        <v>4.6075190117689502</v>
      </c>
      <c r="D28" s="19">
        <f>[3]Sheet1!$I$30</f>
        <v>2.6062029432312701</v>
      </c>
    </row>
    <row r="29" spans="1:4" ht="15" customHeight="1" thickBot="1">
      <c r="A29" s="3" t="s">
        <v>21</v>
      </c>
      <c r="B29" s="4"/>
      <c r="C29" s="4"/>
      <c r="D29" s="16"/>
    </row>
    <row r="30" spans="1:4" ht="15" customHeight="1" thickBot="1">
      <c r="A30" s="10" t="s">
        <v>22</v>
      </c>
      <c r="B30" s="6">
        <f>[3]Sheet1!$L$39</f>
        <v>0.29032258064516098</v>
      </c>
      <c r="C30" s="6">
        <f>[3]Sheet1!$N$39</f>
        <v>0.28744103889088501</v>
      </c>
      <c r="D30" s="19">
        <f>[3]Sheet1!$I$22</f>
        <v>0.63402673959038403</v>
      </c>
    </row>
    <row r="31" spans="1:4" ht="15" customHeight="1" thickBot="1">
      <c r="A31" s="10" t="s">
        <v>23</v>
      </c>
      <c r="B31" s="7">
        <f>[3]Sheet1!$L$40</f>
        <v>0.15053763440860199</v>
      </c>
      <c r="C31" s="7">
        <f>[3]Sheet1!$N$40</f>
        <v>0.16557822470365399</v>
      </c>
      <c r="D31" s="19">
        <f>[3]Sheet1!$I$23</f>
        <v>-4.1130831339162599</v>
      </c>
    </row>
    <row r="32" spans="1:4" ht="16.5" customHeight="1" thickBot="1">
      <c r="A32" s="10" t="s">
        <v>46</v>
      </c>
      <c r="B32" s="7">
        <f>[3]Sheet1!$L$41</f>
        <v>0.78494623655913998</v>
      </c>
      <c r="C32" s="7">
        <f>[3]Sheet1!$N$41</f>
        <v>0.78567944681499402</v>
      </c>
      <c r="D32" s="19">
        <f>[3]Sheet1!$I$24</f>
        <v>-0.178079672186573</v>
      </c>
    </row>
    <row r="33" spans="1:4" ht="15" customHeight="1" thickBot="1">
      <c r="A33" s="10" t="s">
        <v>24</v>
      </c>
      <c r="B33" s="6">
        <f>[3]Sheet1!$L$42</f>
        <v>0.52688172043010795</v>
      </c>
      <c r="C33" s="6">
        <f>[3]Sheet1!$N$42</f>
        <v>0.52697664729815996</v>
      </c>
      <c r="D33" s="19">
        <f>[3]Sheet1!$I$25</f>
        <v>-1.8960586247789499E-2</v>
      </c>
    </row>
    <row r="34" spans="1:4" ht="15" customHeight="1" thickBot="1">
      <c r="A34" s="10" t="s">
        <v>25</v>
      </c>
      <c r="B34" s="6">
        <f>[3]Sheet1!$L$43</f>
        <v>0.34408602150537598</v>
      </c>
      <c r="C34" s="6">
        <f>[3]Sheet1!$N$43</f>
        <v>0.34273765177390197</v>
      </c>
      <c r="D34" s="19">
        <f>[3]Sheet1!$I$26</f>
        <v>0.28318447605650798</v>
      </c>
    </row>
    <row r="35" spans="1:4" ht="15.75" thickBot="1">
      <c r="A35" s="13" t="s">
        <v>26</v>
      </c>
      <c r="B35" s="14"/>
      <c r="C35" s="14"/>
      <c r="D35" s="14"/>
    </row>
    <row r="36" spans="1:4">
      <c r="A36" s="60" t="s">
        <v>54</v>
      </c>
      <c r="B36" s="61"/>
      <c r="C36" s="61"/>
      <c r="D36" s="62"/>
    </row>
    <row r="37" spans="1:4">
      <c r="A37" s="63" t="s">
        <v>57</v>
      </c>
      <c r="B37" s="64"/>
      <c r="C37" s="64"/>
      <c r="D37" s="65"/>
    </row>
    <row r="38" spans="1:4" ht="27" customHeight="1">
      <c r="A38" s="63" t="s">
        <v>58</v>
      </c>
      <c r="B38" s="64"/>
      <c r="C38" s="64"/>
      <c r="D38" s="65"/>
    </row>
    <row r="39" spans="1:4">
      <c r="A39" s="63" t="s">
        <v>39</v>
      </c>
      <c r="B39" s="64"/>
      <c r="C39" s="64"/>
      <c r="D39" s="65"/>
    </row>
    <row r="40" spans="1:4" ht="30.75" customHeight="1">
      <c r="A40" s="60" t="s">
        <v>40</v>
      </c>
      <c r="B40" s="61"/>
      <c r="C40" s="61"/>
      <c r="D40" s="62"/>
    </row>
    <row r="41" spans="1:4" ht="47.25" customHeight="1" thickBot="1">
      <c r="A41" s="99" t="s">
        <v>41</v>
      </c>
      <c r="B41" s="100"/>
      <c r="C41" s="100"/>
      <c r="D41" s="101"/>
    </row>
    <row r="42" spans="1:4" ht="30.75" customHeight="1" thickBot="1">
      <c r="A42" s="102" t="s">
        <v>27</v>
      </c>
      <c r="B42" s="103"/>
      <c r="C42" s="103"/>
      <c r="D42" s="104"/>
    </row>
    <row r="43" spans="1:4" ht="30.75" customHeight="1" thickBot="1">
      <c r="A43" s="102" t="s">
        <v>70</v>
      </c>
      <c r="B43" s="103"/>
      <c r="C43" s="103"/>
      <c r="D43" s="104"/>
    </row>
    <row r="44" spans="1:4" ht="15.75" thickBot="1">
      <c r="A44" s="105" t="s">
        <v>28</v>
      </c>
      <c r="B44" s="106"/>
      <c r="C44" s="106"/>
      <c r="D44" s="107"/>
    </row>
    <row r="45" spans="1:4" ht="15.75" thickBot="1">
      <c r="A45" s="90" t="s">
        <v>29</v>
      </c>
      <c r="B45" s="91"/>
      <c r="C45" s="91"/>
      <c r="D45" s="92"/>
    </row>
    <row r="46" spans="1:4" ht="15.75" thickBot="1">
      <c r="A46" s="93" t="s">
        <v>30</v>
      </c>
      <c r="B46" s="94"/>
      <c r="C46" s="94"/>
      <c r="D46" s="95"/>
    </row>
    <row r="47" spans="1:4" ht="15.75" thickBot="1">
      <c r="A47" s="96" t="s">
        <v>31</v>
      </c>
      <c r="B47" s="97"/>
      <c r="C47" s="97"/>
      <c r="D47" s="98"/>
    </row>
    <row r="49" spans="1:1" ht="15.75">
      <c r="A49" s="38"/>
    </row>
  </sheetData>
  <mergeCells count="12">
    <mergeCell ref="A45:D45"/>
    <mergeCell ref="A46:D46"/>
    <mergeCell ref="A47:D47"/>
    <mergeCell ref="A39:D39"/>
    <mergeCell ref="A36:D36"/>
    <mergeCell ref="A38:D38"/>
    <mergeCell ref="A40:D40"/>
    <mergeCell ref="A41:D41"/>
    <mergeCell ref="A42:D42"/>
    <mergeCell ref="A44:D44"/>
    <mergeCell ref="A37:D37"/>
    <mergeCell ref="A43:D4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2:B2"/>
  <sheetViews>
    <sheetView workbookViewId="0"/>
  </sheetViews>
  <sheetFormatPr defaultRowHeight="15"/>
  <sheetData>
    <row r="2" spans="1:2">
      <c r="A2" s="37" t="s">
        <v>83</v>
      </c>
      <c r="B2" s="56"/>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dimension ref="A2:B39"/>
  <sheetViews>
    <sheetView workbookViewId="0"/>
  </sheetViews>
  <sheetFormatPr defaultRowHeight="15"/>
  <sheetData>
    <row r="2" spans="1:2">
      <c r="A2" s="37" t="s">
        <v>84</v>
      </c>
      <c r="B2" s="56"/>
    </row>
    <row r="39" spans="2:2">
      <c r="B39" t="s">
        <v>79</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A2:B2"/>
  <sheetViews>
    <sheetView workbookViewId="0"/>
  </sheetViews>
  <sheetFormatPr defaultRowHeight="15"/>
  <sheetData>
    <row r="2" spans="1:2">
      <c r="A2" s="37" t="s">
        <v>85</v>
      </c>
      <c r="B2" s="56"/>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Index</vt:lpstr>
      <vt:lpstr>A.1 Complex model</vt:lpstr>
      <vt:lpstr>A.2 Internediate model</vt:lpstr>
      <vt:lpstr>A.3 Basic model</vt:lpstr>
      <vt:lpstr>B.1 Established needs </vt:lpstr>
      <vt:lpstr>B.2 Combined needs</vt:lpstr>
      <vt:lpstr>B.3 Substance misuse comparison</vt:lpstr>
    </vt:vector>
  </TitlesOfParts>
  <Company>MOJ</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hwilliams</dc:creator>
  <cp:lastModifiedBy>STF77S</cp:lastModifiedBy>
  <dcterms:created xsi:type="dcterms:W3CDTF">2015-08-06T10:13:59Z</dcterms:created>
  <dcterms:modified xsi:type="dcterms:W3CDTF">2016-02-15T16:22:48Z</dcterms:modified>
</cp:coreProperties>
</file>