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00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<sst xmlns="http://schemas.openxmlformats.org/spreadsheetml/2006/main" count="160" uniqueCount="46">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</sst>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#,##0.0"/>
    <numFmt numFmtId="191" formatCode="#,##0.00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1">
      <selection activeCell="AK4" sqref="AK4:AL10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4" width="11.10546875" style="15" customWidth="1"/>
    <col min="5" max="5" width="10.4453125" style="15" customWidth="1"/>
    <col min="6" max="6" width="11.21484375" style="15" customWidth="1"/>
    <col min="7" max="7" width="10.4453125" style="15" customWidth="1"/>
    <col min="8" max="8" width="11.10546875" style="15" customWidth="1"/>
    <col min="9" max="9" width="10.4453125" style="15" customWidth="1"/>
    <col min="10" max="10" width="11.21484375" style="15" customWidth="1"/>
    <col min="11" max="11" width="10.4453125" style="15" customWidth="1"/>
    <col min="12" max="12" width="10.88671875" style="15" customWidth="1"/>
    <col min="13" max="13" width="10.4453125" style="15" customWidth="1"/>
    <col min="14" max="14" width="10.77734375" style="15" bestFit="1" customWidth="1"/>
    <col min="15" max="15" width="10.4453125" style="15" customWidth="1"/>
    <col min="16" max="16" width="10.77734375" style="15" bestFit="1" customWidth="1"/>
    <col min="17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2"/>
      <c r="T1" s="32"/>
      <c r="U1" s="32"/>
      <c r="V1" s="32"/>
      <c r="W1" s="32"/>
      <c r="X1" s="32"/>
      <c r="Y1" s="32"/>
      <c r="Z1" s="32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" customHeight="1">
      <c r="A4" s="3" t="s">
        <v>42</v>
      </c>
      <c r="B4" s="3" t="s">
        <v>34</v>
      </c>
      <c r="C4" s="3" t="s">
        <v>42</v>
      </c>
      <c r="D4" s="27">
        <v>48281</v>
      </c>
      <c r="E4" s="27">
        <v>41147.5</v>
      </c>
      <c r="F4" s="27">
        <v>40349</v>
      </c>
      <c r="G4" s="27">
        <v>35684.170000000086</v>
      </c>
      <c r="H4" s="27">
        <v>9996</v>
      </c>
      <c r="I4" s="27">
        <v>9523.24</v>
      </c>
      <c r="J4" s="27">
        <v>2166</v>
      </c>
      <c r="K4" s="27">
        <v>2098.97</v>
      </c>
      <c r="L4" s="27">
        <v>227</v>
      </c>
      <c r="M4" s="27">
        <v>220.81</v>
      </c>
      <c r="N4" s="27">
        <v>9</v>
      </c>
      <c r="O4" s="27">
        <v>8.61</v>
      </c>
      <c r="P4" s="13">
        <f aca="true" t="shared" si="0" ref="P4:P10">SUM(N4,L4,J4,H4,F4,D4)</f>
        <v>101028</v>
      </c>
      <c r="Q4" s="13">
        <f>SUM(O4,M4,K4,I4,G4,E4)</f>
        <v>88683.30000000008</v>
      </c>
      <c r="R4" s="26" t="s">
        <v>45</v>
      </c>
      <c r="S4" s="26" t="s">
        <v>45</v>
      </c>
      <c r="T4" s="26" t="s">
        <v>45</v>
      </c>
      <c r="U4" s="26" t="s">
        <v>45</v>
      </c>
      <c r="V4" s="27">
        <v>82</v>
      </c>
      <c r="W4" s="27">
        <v>82</v>
      </c>
      <c r="X4" s="26" t="s">
        <v>45</v>
      </c>
      <c r="Y4" s="26" t="s">
        <v>45</v>
      </c>
      <c r="Z4" s="28">
        <f aca="true" t="shared" si="1" ref="Z4:AA10">SUM(X4,V4,,T4,R4)</f>
        <v>82</v>
      </c>
      <c r="AA4" s="28">
        <f t="shared" si="1"/>
        <v>82</v>
      </c>
      <c r="AB4" s="4">
        <f>Z4+P4</f>
        <v>101110</v>
      </c>
      <c r="AC4" s="4">
        <f>AA4+Q4</f>
        <v>88765.30000000008</v>
      </c>
      <c r="AD4" s="21">
        <v>173771241.1844798</v>
      </c>
      <c r="AE4" s="22">
        <v>1958036.16</v>
      </c>
      <c r="AF4" s="22">
        <v>539381.52674</v>
      </c>
      <c r="AG4" s="22">
        <v>1067280.56</v>
      </c>
      <c r="AH4" s="22">
        <v>31488898.68519199</v>
      </c>
      <c r="AI4" s="22">
        <v>11135824.703588225</v>
      </c>
      <c r="AJ4" s="23">
        <f>SUM(AD4:AI4)</f>
        <v>219960662.82000002</v>
      </c>
      <c r="AK4" s="21">
        <v>834149.44</v>
      </c>
      <c r="AL4" s="21">
        <v>2055155.26</v>
      </c>
      <c r="AM4" s="24">
        <f>SUM(AK4:AL4)</f>
        <v>2889304.7</v>
      </c>
      <c r="AN4" s="24">
        <f>AM4+AJ4</f>
        <v>222849967.52</v>
      </c>
      <c r="AO4" s="18"/>
    </row>
    <row r="5" spans="1:41" ht="15" customHeight="1">
      <c r="A5" s="3" t="s">
        <v>43</v>
      </c>
      <c r="B5" s="3" t="s">
        <v>35</v>
      </c>
      <c r="C5" s="3" t="s">
        <v>42</v>
      </c>
      <c r="D5" s="27">
        <v>497</v>
      </c>
      <c r="E5" s="27">
        <v>438.9</v>
      </c>
      <c r="F5" s="27">
        <v>486</v>
      </c>
      <c r="G5" s="27">
        <v>451.08</v>
      </c>
      <c r="H5" s="27">
        <v>1658</v>
      </c>
      <c r="I5" s="27">
        <v>1564.75</v>
      </c>
      <c r="J5" s="27">
        <v>645</v>
      </c>
      <c r="K5" s="27">
        <v>611.99</v>
      </c>
      <c r="L5" s="27">
        <v>33</v>
      </c>
      <c r="M5" s="27">
        <v>32.79</v>
      </c>
      <c r="N5" s="26" t="s">
        <v>45</v>
      </c>
      <c r="O5" s="26" t="s">
        <v>45</v>
      </c>
      <c r="P5" s="13">
        <f t="shared" si="0"/>
        <v>3319</v>
      </c>
      <c r="Q5" s="13">
        <f aca="true" t="shared" si="2" ref="Q5:Q10">SUM(O5,M5,K5,I5,G5,E5)</f>
        <v>3099.5099999999998</v>
      </c>
      <c r="R5" s="26" t="s">
        <v>45</v>
      </c>
      <c r="S5" s="26" t="s">
        <v>45</v>
      </c>
      <c r="T5" s="26" t="s">
        <v>45</v>
      </c>
      <c r="U5" s="26" t="s">
        <v>45</v>
      </c>
      <c r="V5" s="27" t="s">
        <v>45</v>
      </c>
      <c r="W5" s="31" t="s">
        <v>45</v>
      </c>
      <c r="X5" s="26" t="s">
        <v>45</v>
      </c>
      <c r="Y5" s="26" t="s">
        <v>45</v>
      </c>
      <c r="Z5" s="28">
        <f t="shared" si="1"/>
        <v>0</v>
      </c>
      <c r="AA5" s="30">
        <f>SUM(Y5,W5,U5,S5)</f>
        <v>0</v>
      </c>
      <c r="AB5" s="4">
        <f aca="true" t="shared" si="3" ref="AB5:AB10">Z5+P5</f>
        <v>3319</v>
      </c>
      <c r="AC5" s="4">
        <f aca="true" t="shared" si="4" ref="AC5:AC10">AA5+Q5</f>
        <v>3099.5099999999998</v>
      </c>
      <c r="AD5" s="22">
        <v>10930086.350000005</v>
      </c>
      <c r="AE5" s="22">
        <v>154235.16</v>
      </c>
      <c r="AF5" s="22">
        <v>0</v>
      </c>
      <c r="AG5" s="22">
        <v>32494.61</v>
      </c>
      <c r="AH5" s="22">
        <v>2186761.24</v>
      </c>
      <c r="AI5" s="22">
        <v>950984.1700000009</v>
      </c>
      <c r="AJ5" s="23">
        <f aca="true" t="shared" si="5" ref="AJ5:AJ10">SUM(AD5:AI5)</f>
        <v>14254561.530000005</v>
      </c>
      <c r="AK5" s="21">
        <v>0</v>
      </c>
      <c r="AL5" s="22">
        <v>2403.75</v>
      </c>
      <c r="AM5" s="24">
        <f aca="true" t="shared" si="6" ref="AM5:AM10">SUM(AK5:AL5)</f>
        <v>2403.75</v>
      </c>
      <c r="AN5" s="24">
        <f aca="true" t="shared" si="7" ref="AN5:AN10">AM5+AJ5</f>
        <v>14256965.280000005</v>
      </c>
      <c r="AO5" s="18"/>
    </row>
    <row r="6" spans="1:41" ht="15" customHeight="1">
      <c r="A6" s="3" t="s">
        <v>36</v>
      </c>
      <c r="B6" s="3" t="s">
        <v>37</v>
      </c>
      <c r="C6" s="3" t="s">
        <v>42</v>
      </c>
      <c r="D6" s="27">
        <v>73</v>
      </c>
      <c r="E6" s="27">
        <v>61.58</v>
      </c>
      <c r="F6" s="27">
        <v>27</v>
      </c>
      <c r="G6" s="27">
        <v>23.94</v>
      </c>
      <c r="H6" s="27">
        <v>15</v>
      </c>
      <c r="I6" s="27">
        <v>13.77</v>
      </c>
      <c r="J6" s="27">
        <v>5</v>
      </c>
      <c r="K6" s="27">
        <v>4.92</v>
      </c>
      <c r="L6" s="27">
        <v>1</v>
      </c>
      <c r="M6" s="27">
        <v>1</v>
      </c>
      <c r="N6" s="26" t="s">
        <v>45</v>
      </c>
      <c r="O6" s="26" t="s">
        <v>45</v>
      </c>
      <c r="P6" s="13">
        <f t="shared" si="0"/>
        <v>121</v>
      </c>
      <c r="Q6" s="13">
        <f t="shared" si="2"/>
        <v>105.21</v>
      </c>
      <c r="R6" s="26">
        <v>1</v>
      </c>
      <c r="S6" s="29">
        <v>1</v>
      </c>
      <c r="T6" s="26" t="s">
        <v>45</v>
      </c>
      <c r="U6" s="26" t="s">
        <v>45</v>
      </c>
      <c r="V6" s="26" t="s">
        <v>45</v>
      </c>
      <c r="W6" s="26" t="s">
        <v>45</v>
      </c>
      <c r="X6" s="26" t="s">
        <v>45</v>
      </c>
      <c r="Y6" s="26" t="s">
        <v>45</v>
      </c>
      <c r="Z6" s="28">
        <f t="shared" si="1"/>
        <v>1</v>
      </c>
      <c r="AA6" s="30">
        <f t="shared" si="1"/>
        <v>1</v>
      </c>
      <c r="AB6" s="4">
        <f t="shared" si="3"/>
        <v>122</v>
      </c>
      <c r="AC6" s="4">
        <f t="shared" si="4"/>
        <v>106.21</v>
      </c>
      <c r="AD6" s="22">
        <v>222254.35</v>
      </c>
      <c r="AE6" s="22">
        <v>1229.61</v>
      </c>
      <c r="AF6" s="22">
        <v>0</v>
      </c>
      <c r="AG6" s="22">
        <v>4252.85</v>
      </c>
      <c r="AH6" s="22">
        <v>39472.55</v>
      </c>
      <c r="AI6" s="22">
        <v>15488.76</v>
      </c>
      <c r="AJ6" s="23">
        <f t="shared" si="5"/>
        <v>282698.12</v>
      </c>
      <c r="AK6" s="22">
        <v>5681.01</v>
      </c>
      <c r="AL6" s="22">
        <v>0</v>
      </c>
      <c r="AM6" s="24">
        <f t="shared" si="6"/>
        <v>5681.01</v>
      </c>
      <c r="AN6" s="24">
        <f t="shared" si="7"/>
        <v>288379.13</v>
      </c>
      <c r="AO6" s="9"/>
    </row>
    <row r="7" spans="1:41" ht="15" customHeight="1">
      <c r="A7" s="3" t="s">
        <v>38</v>
      </c>
      <c r="B7" s="3" t="s">
        <v>37</v>
      </c>
      <c r="C7" s="3" t="s">
        <v>42</v>
      </c>
      <c r="D7" s="26" t="s">
        <v>45</v>
      </c>
      <c r="E7" s="26" t="s">
        <v>45</v>
      </c>
      <c r="F7" s="26" t="s">
        <v>45</v>
      </c>
      <c r="G7" s="26" t="s">
        <v>45</v>
      </c>
      <c r="H7" s="26" t="s">
        <v>45</v>
      </c>
      <c r="I7" s="26" t="s">
        <v>45</v>
      </c>
      <c r="J7" s="26" t="s">
        <v>45</v>
      </c>
      <c r="K7" s="26" t="s">
        <v>45</v>
      </c>
      <c r="L7" s="26" t="s">
        <v>45</v>
      </c>
      <c r="M7" s="26" t="s">
        <v>45</v>
      </c>
      <c r="N7" s="26">
        <v>253</v>
      </c>
      <c r="O7" s="26">
        <v>246.7195652173913</v>
      </c>
      <c r="P7" s="13">
        <f t="shared" si="0"/>
        <v>253</v>
      </c>
      <c r="Q7" s="13">
        <f t="shared" si="2"/>
        <v>246.7195652173913</v>
      </c>
      <c r="R7" s="26" t="s">
        <v>45</v>
      </c>
      <c r="S7" s="26" t="s">
        <v>45</v>
      </c>
      <c r="T7" s="26">
        <v>27</v>
      </c>
      <c r="U7" s="26">
        <v>23.336956521739136</v>
      </c>
      <c r="V7" s="26" t="s">
        <v>45</v>
      </c>
      <c r="W7" s="26" t="s">
        <v>45</v>
      </c>
      <c r="X7" s="26">
        <v>6</v>
      </c>
      <c r="Y7" s="26">
        <v>5.021739130434782</v>
      </c>
      <c r="Z7" s="28">
        <f t="shared" si="1"/>
        <v>33</v>
      </c>
      <c r="AA7" s="28">
        <f t="shared" si="1"/>
        <v>28.358695652173918</v>
      </c>
      <c r="AB7" s="4">
        <f t="shared" si="3"/>
        <v>286</v>
      </c>
      <c r="AC7" s="4">
        <f t="shared" si="4"/>
        <v>275.0782608695652</v>
      </c>
      <c r="AD7" s="22">
        <v>1223333.87</v>
      </c>
      <c r="AE7" s="22">
        <v>5299.188</v>
      </c>
      <c r="AF7" s="22">
        <v>1594.4199999999998</v>
      </c>
      <c r="AG7" s="22">
        <v>0</v>
      </c>
      <c r="AH7" s="22">
        <v>147376.404</v>
      </c>
      <c r="AI7" s="22">
        <v>92943.35799999989</v>
      </c>
      <c r="AJ7" s="23">
        <f t="shared" si="5"/>
        <v>1470547.2400000002</v>
      </c>
      <c r="AK7" s="22">
        <v>321212.25833333336</v>
      </c>
      <c r="AL7" s="22">
        <v>111245.95000000001</v>
      </c>
      <c r="AM7" s="24">
        <f t="shared" si="6"/>
        <v>432458.2083333334</v>
      </c>
      <c r="AN7" s="24">
        <f t="shared" si="7"/>
        <v>1903005.4483333337</v>
      </c>
      <c r="AO7" s="25"/>
    </row>
    <row r="8" spans="1:41" ht="15" customHeight="1">
      <c r="A8" s="3" t="s">
        <v>39</v>
      </c>
      <c r="B8" s="3" t="s">
        <v>37</v>
      </c>
      <c r="C8" s="3" t="s">
        <v>42</v>
      </c>
      <c r="D8" s="26" t="s">
        <v>45</v>
      </c>
      <c r="E8" s="26" t="s">
        <v>45</v>
      </c>
      <c r="F8" s="26" t="s">
        <v>45</v>
      </c>
      <c r="G8" s="26" t="s">
        <v>45</v>
      </c>
      <c r="H8" s="26" t="s">
        <v>45</v>
      </c>
      <c r="I8" s="26" t="s">
        <v>45</v>
      </c>
      <c r="J8" s="26" t="s">
        <v>45</v>
      </c>
      <c r="K8" s="26" t="s">
        <v>45</v>
      </c>
      <c r="L8" s="26" t="s">
        <v>45</v>
      </c>
      <c r="M8" s="26" t="s">
        <v>45</v>
      </c>
      <c r="N8" s="27">
        <v>1368</v>
      </c>
      <c r="O8" s="27">
        <v>1289.5</v>
      </c>
      <c r="P8" s="13">
        <f t="shared" si="0"/>
        <v>1368</v>
      </c>
      <c r="Q8" s="13">
        <f t="shared" si="2"/>
        <v>1289.5</v>
      </c>
      <c r="R8" s="26">
        <v>80</v>
      </c>
      <c r="S8" s="26">
        <v>76.1</v>
      </c>
      <c r="T8" s="26">
        <v>22.5</v>
      </c>
      <c r="U8" s="26">
        <v>22.5</v>
      </c>
      <c r="V8" s="26" t="s">
        <v>45</v>
      </c>
      <c r="W8" s="26" t="s">
        <v>45</v>
      </c>
      <c r="X8" s="26" t="s">
        <v>45</v>
      </c>
      <c r="Y8" s="26" t="s">
        <v>45</v>
      </c>
      <c r="Z8" s="28">
        <f t="shared" si="1"/>
        <v>102.5</v>
      </c>
      <c r="AA8" s="28">
        <f t="shared" si="1"/>
        <v>98.6</v>
      </c>
      <c r="AB8" s="4">
        <f t="shared" si="3"/>
        <v>1470.5</v>
      </c>
      <c r="AC8" s="4">
        <f t="shared" si="4"/>
        <v>1388.1</v>
      </c>
      <c r="AD8" s="22">
        <v>3014385.17</v>
      </c>
      <c r="AE8" s="22">
        <v>0</v>
      </c>
      <c r="AF8" s="22">
        <v>12425.13</v>
      </c>
      <c r="AG8" s="22">
        <v>32798.39</v>
      </c>
      <c r="AH8" s="22">
        <v>251077</v>
      </c>
      <c r="AI8" s="22">
        <v>343777.02</v>
      </c>
      <c r="AJ8" s="23">
        <f t="shared" si="5"/>
        <v>3654462.71</v>
      </c>
      <c r="AK8" s="22">
        <v>417114.75</v>
      </c>
      <c r="AL8" s="22">
        <v>0</v>
      </c>
      <c r="AM8" s="24">
        <f t="shared" si="6"/>
        <v>417114.75</v>
      </c>
      <c r="AN8" s="24">
        <f t="shared" si="7"/>
        <v>4071577.46</v>
      </c>
      <c r="AO8" s="18" t="s">
        <v>44</v>
      </c>
    </row>
    <row r="9" spans="1:41" ht="15" customHeight="1">
      <c r="A9" s="3" t="s">
        <v>40</v>
      </c>
      <c r="B9" s="3" t="s">
        <v>37</v>
      </c>
      <c r="C9" s="3" t="s">
        <v>42</v>
      </c>
      <c r="D9" s="26" t="s">
        <v>45</v>
      </c>
      <c r="E9" s="26" t="s">
        <v>45</v>
      </c>
      <c r="F9" s="26" t="s">
        <v>45</v>
      </c>
      <c r="G9" s="26" t="s">
        <v>45</v>
      </c>
      <c r="H9" s="26" t="s">
        <v>45</v>
      </c>
      <c r="I9" s="26" t="s">
        <v>45</v>
      </c>
      <c r="J9" s="26" t="s">
        <v>45</v>
      </c>
      <c r="K9" s="26" t="s">
        <v>45</v>
      </c>
      <c r="L9" s="26" t="s">
        <v>45</v>
      </c>
      <c r="M9" s="26" t="s">
        <v>45</v>
      </c>
      <c r="N9" s="26">
        <v>41</v>
      </c>
      <c r="O9" s="26">
        <v>40.26</v>
      </c>
      <c r="P9" s="13">
        <f t="shared" si="0"/>
        <v>41</v>
      </c>
      <c r="Q9" s="13">
        <f t="shared" si="2"/>
        <v>40.26</v>
      </c>
      <c r="R9" s="26">
        <v>1</v>
      </c>
      <c r="S9" s="29">
        <v>0.03</v>
      </c>
      <c r="T9" s="26" t="s">
        <v>45</v>
      </c>
      <c r="U9" s="29" t="s">
        <v>45</v>
      </c>
      <c r="V9" s="26" t="s">
        <v>45</v>
      </c>
      <c r="W9" s="26" t="s">
        <v>45</v>
      </c>
      <c r="X9" s="26" t="s">
        <v>45</v>
      </c>
      <c r="Y9" s="29" t="s">
        <v>45</v>
      </c>
      <c r="Z9" s="28">
        <f t="shared" si="1"/>
        <v>1</v>
      </c>
      <c r="AA9" s="30">
        <f t="shared" si="1"/>
        <v>0.03</v>
      </c>
      <c r="AB9" s="4">
        <f t="shared" si="3"/>
        <v>42</v>
      </c>
      <c r="AC9" s="4">
        <f t="shared" si="4"/>
        <v>40.29</v>
      </c>
      <c r="AD9" s="22">
        <v>132417.87</v>
      </c>
      <c r="AE9" s="22">
        <v>0</v>
      </c>
      <c r="AF9" s="22">
        <v>0</v>
      </c>
      <c r="AG9" s="22">
        <v>0</v>
      </c>
      <c r="AH9" s="22">
        <v>23558.97</v>
      </c>
      <c r="AI9" s="22">
        <v>11961.58</v>
      </c>
      <c r="AJ9" s="23">
        <f t="shared" si="5"/>
        <v>167938.41999999998</v>
      </c>
      <c r="AK9" s="22">
        <v>936.01</v>
      </c>
      <c r="AL9" s="22">
        <v>17626.04</v>
      </c>
      <c r="AM9" s="24">
        <f t="shared" si="6"/>
        <v>18562.05</v>
      </c>
      <c r="AN9" s="24">
        <f t="shared" si="7"/>
        <v>186500.46999999997</v>
      </c>
      <c r="AO9" s="9"/>
    </row>
    <row r="10" spans="1:41" ht="15" customHeight="1">
      <c r="A10" s="3" t="s">
        <v>41</v>
      </c>
      <c r="B10" s="3" t="s">
        <v>37</v>
      </c>
      <c r="C10" s="3" t="s">
        <v>42</v>
      </c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 t="s">
        <v>45</v>
      </c>
      <c r="K10" s="26" t="s">
        <v>45</v>
      </c>
      <c r="L10" s="26" t="s">
        <v>45</v>
      </c>
      <c r="M10" s="26" t="s">
        <v>45</v>
      </c>
      <c r="N10" s="27">
        <v>467</v>
      </c>
      <c r="O10" s="27">
        <v>449</v>
      </c>
      <c r="P10" s="13">
        <f t="shared" si="0"/>
        <v>467</v>
      </c>
      <c r="Q10" s="13">
        <f t="shared" si="2"/>
        <v>449</v>
      </c>
      <c r="R10" s="26">
        <v>19</v>
      </c>
      <c r="S10" s="26">
        <v>18</v>
      </c>
      <c r="T10" s="26" t="s">
        <v>45</v>
      </c>
      <c r="U10" s="26" t="s">
        <v>45</v>
      </c>
      <c r="V10" s="26">
        <v>10</v>
      </c>
      <c r="W10" s="26">
        <v>7.8</v>
      </c>
      <c r="X10" s="26">
        <v>5</v>
      </c>
      <c r="Y10" s="26">
        <v>5</v>
      </c>
      <c r="Z10" s="28">
        <f t="shared" si="1"/>
        <v>34</v>
      </c>
      <c r="AA10" s="28">
        <f t="shared" si="1"/>
        <v>30.8</v>
      </c>
      <c r="AB10" s="4">
        <f t="shared" si="3"/>
        <v>501</v>
      </c>
      <c r="AC10" s="4">
        <f t="shared" si="4"/>
        <v>479.8</v>
      </c>
      <c r="AD10" s="22">
        <v>1817523.9000000001</v>
      </c>
      <c r="AE10" s="22">
        <v>1713</v>
      </c>
      <c r="AF10" s="22">
        <v>62753.17</v>
      </c>
      <c r="AG10" s="22">
        <v>2344.13</v>
      </c>
      <c r="AH10" s="22">
        <v>372108.82000000007</v>
      </c>
      <c r="AI10" s="22">
        <v>174868.88999999998</v>
      </c>
      <c r="AJ10" s="23">
        <f t="shared" si="5"/>
        <v>2431311.91</v>
      </c>
      <c r="AK10" s="22">
        <v>292017.77</v>
      </c>
      <c r="AL10" s="22">
        <v>102287</v>
      </c>
      <c r="AM10" s="24">
        <f t="shared" si="6"/>
        <v>394304.77</v>
      </c>
      <c r="AN10" s="24">
        <f t="shared" si="7"/>
        <v>2825616.68</v>
      </c>
      <c r="AO10" s="19"/>
    </row>
    <row r="11" spans="1:41" ht="15" customHeight="1">
      <c r="A11" s="3"/>
      <c r="B11" s="3"/>
      <c r="C11" s="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13"/>
      <c r="Q11" s="13"/>
      <c r="R11" s="27"/>
      <c r="S11" s="27"/>
      <c r="T11" s="26"/>
      <c r="U11" s="26"/>
      <c r="V11" s="26"/>
      <c r="W11" s="26"/>
      <c r="X11" s="26"/>
      <c r="Y11" s="26"/>
      <c r="Z11" s="28"/>
      <c r="AA11" s="28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H7:H10 J7:J10 L7:L10 D7:D10 F7:F10">
    <cfRule type="expression" priority="10" dxfId="0">
      <formula>AND(NOT(ISBLANK(E4)),ISBLANK(D4))</formula>
    </cfRule>
  </conditionalFormatting>
  <conditionalFormatting sqref="O8:O100 S9 U4 S4:S7 U6 Y5:Y6 W6:W9 U10 Y8:Y10 O4:O6 I7:I10 K7:K10 M7:M10 E7:E10 G7:G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AO4:AO65536 P4:Q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80708011</cp:lastModifiedBy>
  <cp:lastPrinted>2011-05-16T09:46:00Z</cp:lastPrinted>
  <dcterms:created xsi:type="dcterms:W3CDTF">2011-03-30T15:28:39Z</dcterms:created>
  <dcterms:modified xsi:type="dcterms:W3CDTF">2014-05-27T12:11:23Z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-158247300</vt:i4>
  </property>
  <property fmtid="{D5CDD505-2E9C-101B-9397-08002B2CF9AE}" pid="16" name="_NewReviewCycle">
    <vt:lpwstr/>
  </property>
  <property fmtid="{D5CDD505-2E9C-101B-9397-08002B2CF9AE}" pid="17" name="_EmailSubject">
    <vt:lpwstr>For Action - Cabinet Office WFM Return - October 2013 data for publication</vt:lpwstr>
  </property>
  <property fmtid="{D5CDD505-2E9C-101B-9397-08002B2CF9AE}" pid="18" name="_AuthorEmail">
    <vt:lpwstr>LOUISE.IBBETSON@DWP.GSI.GOV.UK</vt:lpwstr>
  </property>
  <property fmtid="{D5CDD505-2E9C-101B-9397-08002B2CF9AE}" pid="19" name="_AuthorEmailDisplayName">
    <vt:lpwstr>Ibbetson Louise DWP HR SERVICES</vt:lpwstr>
  </property>
  <property fmtid="{D5CDD505-2E9C-101B-9397-08002B2CF9AE}" pid="20" name="_PreviousAdHocReviewCycleID">
    <vt:i4>-861124858</vt:i4>
  </property>
  <property fmtid="{D5CDD505-2E9C-101B-9397-08002B2CF9AE}" pid="21" name="_ReviewingToolsShownOnce">
    <vt:lpwstr/>
  </property>
</Properties>
</file>