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0" yWindow="135" windowWidth="19050" windowHeight="11550" tabRatio="827" firstSheet="1" activeTab="1"/>
  </bookViews>
  <sheets>
    <sheet name="RS 2004-05 data" sheetId="25" state="hidden" r:id="rId1"/>
    <sheet name="Table 1" sheetId="4" r:id="rId2"/>
  </sheets>
  <externalReferences>
    <externalReference r:id="rId3"/>
    <externalReference r:id="rId4"/>
    <externalReference r:id="rId5"/>
  </externalReferences>
  <definedNames>
    <definedName name="data">[1]Data!$A$8:$D$450</definedName>
    <definedName name="Data_col1">'[2]RA LA Data 2011-12 (1)'!$B$10:$GQ$475</definedName>
    <definedName name="Data_col2">#REF!</definedName>
    <definedName name="Data_col3">#REF!</definedName>
    <definedName name="INSIDEAEF">'[3]RG raw'!$J$6:$L$71</definedName>
    <definedName name="LA_List">#REF!</definedName>
    <definedName name="OUTSIDEAEF">'[3]RG raw'!$J$74:$L$109</definedName>
    <definedName name="_xlnm.Print_Area" localSheetId="1">'Table 1'!$A$1:$H$72</definedName>
    <definedName name="RGDATA">'[3]RG raw'!$A$6:$C$112</definedName>
    <definedName name="RSXdata">#REF!</definedName>
    <definedName name="SG_data">#REF!</definedName>
    <definedName name="VW_Col1">#REF!</definedName>
    <definedName name="VW_Col2">#REF!</definedName>
    <definedName name="VW_Col3">#REF!</definedName>
  </definedNames>
  <calcPr calcId="145621"/>
</workbook>
</file>

<file path=xl/calcChain.xml><?xml version="1.0" encoding="utf-8"?>
<calcChain xmlns="http://schemas.openxmlformats.org/spreadsheetml/2006/main">
  <c r="C9" i="25" l="1"/>
  <c r="D9" i="25" s="1"/>
  <c r="C23" i="25"/>
  <c r="D23" i="25" s="1"/>
  <c r="C24" i="25"/>
  <c r="D24" i="25" s="1"/>
  <c r="C25" i="25"/>
  <c r="D25" i="25" s="1"/>
  <c r="C35" i="25"/>
  <c r="C22" i="25"/>
  <c r="D22" i="25"/>
  <c r="C17" i="25"/>
  <c r="D17" i="25" s="1"/>
  <c r="C31" i="25"/>
  <c r="D31" i="25" s="1"/>
  <c r="C32" i="25"/>
  <c r="D32" i="25" s="1"/>
  <c r="C33" i="25"/>
  <c r="D33" i="25" s="1"/>
  <c r="C34" i="25"/>
  <c r="D34" i="25" s="1"/>
  <c r="C16" i="25"/>
  <c r="D16" i="25"/>
  <c r="C26" i="25"/>
  <c r="D26" i="25" s="1"/>
  <c r="C30" i="25"/>
  <c r="D30" i="25" s="1"/>
  <c r="C14" i="25"/>
  <c r="D14" i="25" s="1"/>
  <c r="C29" i="25"/>
  <c r="D29" i="25"/>
  <c r="C11" i="25"/>
  <c r="D11" i="25" s="1"/>
  <c r="C28" i="25"/>
  <c r="D28" i="25" s="1"/>
  <c r="C10" i="25"/>
  <c r="D10" i="25" s="1"/>
  <c r="C12" i="25"/>
  <c r="D12" i="25" s="1"/>
  <c r="C7" i="25"/>
  <c r="D7" i="25" s="1"/>
  <c r="C27" i="25"/>
  <c r="D27" i="25"/>
  <c r="J92" i="25"/>
  <c r="C92" i="25"/>
  <c r="D92" i="25" s="1"/>
  <c r="C76" i="25"/>
  <c r="C77" i="25"/>
  <c r="D77" i="25" s="1"/>
  <c r="C78" i="25"/>
  <c r="D78" i="25" s="1"/>
  <c r="C79" i="25"/>
  <c r="C80" i="25"/>
  <c r="C81" i="25"/>
  <c r="D81" i="25" s="1"/>
  <c r="C82" i="25"/>
  <c r="D82" i="25" s="1"/>
  <c r="C83" i="25"/>
  <c r="C84" i="25"/>
  <c r="D84" i="25" s="1"/>
  <c r="C85" i="25"/>
  <c r="D85" i="25" s="1"/>
  <c r="C86" i="25"/>
  <c r="D86" i="25" s="1"/>
  <c r="C87" i="25"/>
  <c r="D87" i="25" s="1"/>
  <c r="C88" i="25"/>
  <c r="C89" i="25"/>
  <c r="D89" i="25" s="1"/>
  <c r="C90" i="25"/>
  <c r="D90" i="25" s="1"/>
  <c r="C91" i="25"/>
  <c r="D91" i="25" s="1"/>
  <c r="J91" i="25"/>
  <c r="J90" i="25"/>
  <c r="J89" i="25"/>
  <c r="J88" i="25"/>
  <c r="D88" i="25"/>
  <c r="J87" i="25"/>
  <c r="J86" i="25"/>
  <c r="J85" i="25"/>
  <c r="J84" i="25"/>
  <c r="J83" i="25"/>
  <c r="D83" i="25"/>
  <c r="J82" i="25"/>
  <c r="J81" i="25"/>
  <c r="J80" i="25"/>
  <c r="D80" i="25"/>
  <c r="J79" i="25"/>
  <c r="D79" i="25"/>
  <c r="J78" i="25"/>
  <c r="J77" i="25"/>
  <c r="J76" i="25"/>
  <c r="D76" i="25"/>
  <c r="J75" i="25"/>
  <c r="C75" i="25"/>
  <c r="D75" i="25" s="1"/>
  <c r="J74" i="25"/>
  <c r="C74" i="25"/>
  <c r="D74" i="25" s="1"/>
  <c r="J73" i="25"/>
  <c r="C73" i="25"/>
  <c r="D73" i="25"/>
  <c r="J72" i="25"/>
  <c r="C72" i="25"/>
  <c r="D72" i="25" s="1"/>
  <c r="J71" i="25"/>
  <c r="C71" i="25"/>
  <c r="D71" i="25"/>
  <c r="J70" i="25"/>
  <c r="C70" i="25"/>
  <c r="D70" i="25" s="1"/>
  <c r="J69" i="25"/>
  <c r="C69" i="25"/>
  <c r="D69" i="25" s="1"/>
  <c r="J68" i="25"/>
  <c r="C68" i="25"/>
  <c r="D68" i="25" s="1"/>
  <c r="J67" i="25"/>
  <c r="C67" i="25"/>
  <c r="D67" i="25"/>
  <c r="J66" i="25"/>
  <c r="C66" i="25"/>
  <c r="D66" i="25" s="1"/>
  <c r="J65" i="25"/>
  <c r="C65" i="25"/>
  <c r="D65" i="25" s="1"/>
  <c r="C59" i="25"/>
  <c r="C60" i="25"/>
  <c r="C61" i="25"/>
  <c r="C62" i="25"/>
  <c r="D62" i="25" s="1"/>
  <c r="C63" i="25"/>
  <c r="C64" i="25"/>
  <c r="D64" i="25" s="1"/>
  <c r="J64" i="25"/>
  <c r="J63" i="25"/>
  <c r="D63" i="25"/>
  <c r="J62" i="25"/>
  <c r="J61" i="25"/>
  <c r="D61" i="25"/>
  <c r="J60" i="25"/>
  <c r="D60" i="25"/>
  <c r="J59" i="25"/>
  <c r="C53" i="25"/>
  <c r="C54" i="25"/>
  <c r="D54" i="25" s="1"/>
  <c r="C55" i="25"/>
  <c r="D55" i="25" s="1"/>
  <c r="C56" i="25"/>
  <c r="C57" i="25"/>
  <c r="D57" i="25" s="1"/>
  <c r="C58" i="25"/>
  <c r="D58" i="25" s="1"/>
  <c r="D59" i="25"/>
  <c r="J58" i="25"/>
  <c r="J57" i="25"/>
  <c r="J56" i="25"/>
  <c r="D56" i="25"/>
  <c r="J55" i="25"/>
  <c r="J54" i="25"/>
  <c r="J53" i="25"/>
  <c r="C51" i="25"/>
  <c r="C52" i="25"/>
  <c r="D52" i="25" s="1"/>
  <c r="J52" i="25"/>
  <c r="J51" i="25"/>
  <c r="C47" i="25"/>
  <c r="D47" i="25" s="1"/>
  <c r="C48" i="25"/>
  <c r="D48" i="25" s="1"/>
  <c r="C49" i="25"/>
  <c r="D49" i="25" s="1"/>
  <c r="C50" i="25"/>
  <c r="D50" i="25" s="1"/>
  <c r="D51" i="25"/>
  <c r="J50" i="25"/>
  <c r="J49" i="25"/>
  <c r="J48" i="25"/>
  <c r="J47" i="25"/>
  <c r="C36" i="25"/>
  <c r="C37" i="25"/>
  <c r="D37" i="25" s="1"/>
  <c r="C38" i="25"/>
  <c r="D38" i="25" s="1"/>
  <c r="C39" i="25"/>
  <c r="D39" i="25" s="1"/>
  <c r="C40" i="25"/>
  <c r="D40" i="25" s="1"/>
  <c r="C41" i="25"/>
  <c r="D41" i="25" s="1"/>
  <c r="C42" i="25"/>
  <c r="C43" i="25"/>
  <c r="C44" i="25"/>
  <c r="C45" i="25"/>
  <c r="D45" i="25" s="1"/>
  <c r="C46" i="25"/>
  <c r="D46" i="25" s="1"/>
  <c r="J46" i="25"/>
  <c r="J45" i="25"/>
  <c r="J44" i="25"/>
  <c r="D44" i="25"/>
  <c r="J43" i="25"/>
  <c r="D43" i="25"/>
  <c r="J42" i="25"/>
  <c r="D42" i="25"/>
  <c r="J41" i="25"/>
  <c r="J40" i="25"/>
  <c r="J39" i="25"/>
  <c r="J38" i="25"/>
  <c r="J37" i="25"/>
  <c r="J36" i="25"/>
  <c r="D36" i="25"/>
  <c r="J35" i="25"/>
  <c r="C18" i="25"/>
  <c r="D18" i="25" s="1"/>
  <c r="C19" i="25"/>
  <c r="D19" i="25" s="1"/>
  <c r="C20" i="25"/>
  <c r="D20" i="25" s="1"/>
  <c r="C21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D21" i="25"/>
  <c r="J20" i="25"/>
  <c r="J19" i="25"/>
  <c r="J18" i="25"/>
  <c r="C6" i="25"/>
  <c r="D6" i="25" s="1"/>
  <c r="C8" i="25"/>
  <c r="D8" i="25" s="1"/>
  <c r="C13" i="25"/>
  <c r="D13" i="25" s="1"/>
  <c r="C15" i="25"/>
  <c r="J17" i="25"/>
  <c r="J16" i="25"/>
  <c r="J15" i="25"/>
  <c r="D15" i="25"/>
  <c r="J14" i="25"/>
  <c r="J13" i="25"/>
  <c r="J12" i="25"/>
  <c r="J11" i="25"/>
  <c r="J10" i="25"/>
  <c r="J9" i="25"/>
  <c r="J8" i="25"/>
  <c r="J7" i="25"/>
  <c r="J6" i="25"/>
  <c r="D53" i="25" l="1"/>
  <c r="E53" i="25"/>
  <c r="E65" i="25"/>
  <c r="E18" i="25"/>
  <c r="E35" i="25"/>
  <c r="E92" i="25"/>
  <c r="J5" i="25"/>
  <c r="A4" i="25" s="1"/>
  <c r="E51" i="25"/>
  <c r="E59" i="25"/>
  <c r="D35" i="25"/>
  <c r="E47" i="25"/>
</calcChain>
</file>

<file path=xl/sharedStrings.xml><?xml version="1.0" encoding="utf-8"?>
<sst xmlns="http://schemas.openxmlformats.org/spreadsheetml/2006/main" count="243" uniqueCount="132">
  <si>
    <t>2012-13</t>
  </si>
  <si>
    <r>
      <t xml:space="preserve">   </t>
    </r>
    <r>
      <rPr>
        <i/>
        <sz val="10"/>
        <rFont val="Arial"/>
        <family val="2"/>
      </rPr>
      <t>less</t>
    </r>
    <r>
      <rPr>
        <sz val="10"/>
        <rFont val="Arial"/>
        <family val="2"/>
      </rPr>
      <t xml:space="preserve"> interest receipts</t>
    </r>
  </si>
  <si>
    <r>
      <t xml:space="preserve">   </t>
    </r>
    <r>
      <rPr>
        <i/>
        <sz val="10"/>
        <rFont val="Arial"/>
        <family val="2"/>
      </rPr>
      <t>less</t>
    </r>
    <r>
      <rPr>
        <sz val="10"/>
        <rFont val="Arial"/>
        <family val="2"/>
      </rPr>
      <t xml:space="preserve"> Business Rates Supplement</t>
    </r>
  </si>
  <si>
    <r>
      <t xml:space="preserve">   </t>
    </r>
    <r>
      <rPr>
        <i/>
        <sz val="10"/>
        <rFont val="Arial"/>
        <family val="2"/>
      </rPr>
      <t>less</t>
    </r>
    <r>
      <rPr>
        <sz val="10"/>
        <rFont val="Arial"/>
        <family val="2"/>
      </rPr>
      <t xml:space="preserve"> Community Infrastructure Levy</t>
    </r>
  </si>
  <si>
    <r>
      <t xml:space="preserve">   </t>
    </r>
    <r>
      <rPr>
        <i/>
        <sz val="10"/>
        <rFont val="Arial"/>
        <family val="2"/>
      </rPr>
      <t>less</t>
    </r>
    <r>
      <rPr>
        <sz val="10"/>
        <rFont val="Arial"/>
        <family val="2"/>
      </rPr>
      <t xml:space="preserve"> Carbon Reduction Commitment</t>
    </r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</si>
  <si>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</si>
  <si>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</si>
  <si>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</si>
  <si>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</si>
  <si>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</si>
  <si>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</si>
  <si>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</si>
  <si>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</si>
  <si>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</si>
  <si>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</si>
  <si>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</si>
  <si>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</si>
  <si>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</si>
  <si>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</si>
  <si>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</si>
  <si>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</si>
  <si>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</si>
  <si>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</si>
  <si>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</si>
  <si>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</si>
  <si>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</si>
  <si>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</si>
  <si>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</si>
  <si>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</si>
  <si>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</si>
  <si>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</si>
  <si>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</si>
  <si>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</si>
  <si>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</si>
  <si>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</si>
  <si>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</si>
  <si>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</si>
  <si>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</si>
  <si>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</si>
  <si>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</si>
  <si>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</si>
  <si>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</si>
  <si>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</si>
  <si>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</si>
  <si>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</si>
  <si>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</si>
  <si>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</si>
  <si>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</si>
  <si>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</si>
  <si>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</si>
  <si>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</si>
  <si>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</si>
  <si>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</si>
  <si>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</si>
  <si>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</si>
  <si>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</si>
  <si>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</si>
  <si>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>Highways and transport</t>
  </si>
  <si>
    <t>Total</t>
  </si>
  <si>
    <t>LA order check</t>
  </si>
  <si>
    <t>Other Services</t>
  </si>
  <si>
    <t xml:space="preserve">     Children's Social Care</t>
  </si>
  <si>
    <t xml:space="preserve">     academies, which are centrally funded rather than funded by local authorities</t>
  </si>
  <si>
    <r>
      <t xml:space="preserve">Education </t>
    </r>
    <r>
      <rPr>
        <vertAlign val="superscript"/>
        <sz val="10"/>
        <rFont val="Arial"/>
        <family val="2"/>
      </rPr>
      <t>(1)</t>
    </r>
  </si>
  <si>
    <t xml:space="preserve">     Adult Social Care</t>
  </si>
  <si>
    <r>
      <t xml:space="preserve">Total net current expenditure </t>
    </r>
    <r>
      <rPr>
        <b/>
        <vertAlign val="superscript"/>
        <sz val="10"/>
        <rFont val="Arial"/>
        <family val="2"/>
      </rPr>
      <t>(1)</t>
    </r>
  </si>
  <si>
    <r>
      <t xml:space="preserve">Capital financing </t>
    </r>
    <r>
      <rPr>
        <vertAlign val="superscript"/>
        <sz val="10"/>
        <rFont val="Arial"/>
        <family val="2"/>
      </rPr>
      <t>(2)</t>
    </r>
  </si>
  <si>
    <t>(2) Includes provision for repayment of principal, leasing payments, external interest payments and HRA item 8 interest payments and receipts</t>
  </si>
  <si>
    <r>
      <t xml:space="preserve">Appropriations to(+)/ from(-) financial instruments adjustment account </t>
    </r>
    <r>
      <rPr>
        <vertAlign val="superscript"/>
        <sz val="10"/>
        <rFont val="Arial"/>
        <family val="2"/>
      </rPr>
      <t>(3)</t>
    </r>
  </si>
  <si>
    <r>
      <t xml:space="preserve">Appropriations to(+)/ from(-) unequal pay back pay account </t>
    </r>
    <r>
      <rPr>
        <vertAlign val="superscript"/>
        <sz val="10"/>
        <rFont val="Arial"/>
        <family val="2"/>
      </rPr>
      <t>(4)</t>
    </r>
  </si>
  <si>
    <t>(3) Adjustments permitted by regulation to the revenue account charges for financial instruments</t>
  </si>
  <si>
    <t xml:space="preserve">(4) The deferral of revenue account charges for unequal pay back pay as permitted by regulation and the reversal of the deferral in the year </t>
  </si>
  <si>
    <t xml:space="preserve">     that payment of the back pay is due</t>
  </si>
  <si>
    <t>(5) Aggregate External Finance; see Background Notes for definition</t>
  </si>
  <si>
    <t>RS 2004-05 provisional data</t>
  </si>
  <si>
    <t>Downloaded from CLASS 11/8/06</t>
  </si>
  <si>
    <t>Fire and rescue</t>
  </si>
  <si>
    <t>Change</t>
  </si>
  <si>
    <t>Flood defence payments to Environment Agency</t>
  </si>
  <si>
    <t>Capital expenditure charged to Revenue Account</t>
  </si>
  <si>
    <t>Social care</t>
  </si>
  <si>
    <t>(P)</t>
  </si>
  <si>
    <t>Private Finance Initiative (PFI) schemes - difference from service charge</t>
  </si>
  <si>
    <t>Mandatory Housing Benefits</t>
  </si>
  <si>
    <t xml:space="preserve">     Cultural</t>
  </si>
  <si>
    <t xml:space="preserve">     Environmental</t>
  </si>
  <si>
    <t xml:space="preserve">     Planning and development</t>
  </si>
  <si>
    <t xml:space="preserve">   of which:</t>
  </si>
  <si>
    <t xml:space="preserve">     Rent Allowances</t>
  </si>
  <si>
    <t xml:space="preserve">     Rent Rebates to Non-HRA Tenants</t>
  </si>
  <si>
    <t xml:space="preserve">     Rent Rebates to HRA Tenants</t>
  </si>
  <si>
    <t>Appropriations to (+) / from (-) accumulated absences accounts</t>
  </si>
  <si>
    <t>Revenue expenditure</t>
  </si>
  <si>
    <t>£ million</t>
  </si>
  <si>
    <t>expenditure</t>
  </si>
  <si>
    <t>Police</t>
  </si>
  <si>
    <t>plus non-current expenditure</t>
  </si>
  <si>
    <t>Council tax benefit</t>
  </si>
  <si>
    <t>Discretionary Non-Domestic Rate relief</t>
  </si>
  <si>
    <t>Bad debt provision</t>
  </si>
  <si>
    <t>Revenue Support Grant</t>
  </si>
  <si>
    <t>Central services</t>
  </si>
  <si>
    <t>%</t>
  </si>
  <si>
    <t>Cultural, environmental and planning</t>
  </si>
  <si>
    <t>Social services</t>
  </si>
  <si>
    <t>Other levies</t>
  </si>
  <si>
    <t>Police services</t>
  </si>
  <si>
    <t>Fire services</t>
  </si>
  <si>
    <t>Other services</t>
  </si>
  <si>
    <t>Housing (excluding Housing Revenue Account)</t>
  </si>
  <si>
    <t>Net current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</si>
  <si>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</si>
  <si>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</si>
  <si>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</si>
  <si>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</si>
  <si>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</si>
  <si>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</si>
  <si>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</si>
  <si>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</si>
  <si>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</si>
  <si>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</si>
  <si>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</si>
  <si>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</si>
  <si>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</si>
  <si>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</si>
  <si>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Public Health</t>
  </si>
  <si>
    <t>2013-14</t>
  </si>
  <si>
    <t>Table 1: Revenue expenditure by service 2012-13 and 2013-14</t>
  </si>
  <si>
    <t xml:space="preserve">(1) Education expenditure for 2013-14 is not comparable to previous years due to a number of schools changing their status to become </t>
  </si>
  <si>
    <r>
      <t xml:space="preserve">   </t>
    </r>
    <r>
      <rPr>
        <i/>
        <sz val="10"/>
        <rFont val="Arial"/>
        <family val="2"/>
      </rPr>
      <t>less</t>
    </r>
    <r>
      <rPr>
        <sz val="10"/>
        <rFont val="Arial"/>
        <family val="2"/>
      </rPr>
      <t xml:space="preserve"> specific grants outside AEF </t>
    </r>
    <r>
      <rPr>
        <vertAlign val="superscript"/>
        <sz val="10"/>
        <rFont val="Arial"/>
        <family val="2"/>
      </rPr>
      <t>(5,6)</t>
    </r>
  </si>
  <si>
    <t>-</t>
  </si>
  <si>
    <t>(6) From 1st April 2013, Council Tax Benefit has been replaced by Council Tax Support Grant, which is included within Revenue Support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</si>
</sst>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0_)"/>
    <numFmt numFmtId="169" formatCode="0.0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name val="Courier"/>
      <family val="3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49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6" fillId="0" borderId="0" xfId="0" quotePrefix="1" applyFont="1" applyBorder="1" applyAlignment="1">
      <alignment horizontal="left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/>
    <xf numFmtId="0" fontId="5" fillId="0" borderId="0" xfId="0" applyFont="1"/>
    <xf numFmtId="3" fontId="5" fillId="0" borderId="0" xfId="0" applyNumberFormat="1" applyFont="1"/>
    <xf numFmtId="0" fontId="9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3" fontId="6" fillId="0" borderId="0" xfId="0" applyNumberFormat="1" applyFont="1"/>
    <xf numFmtId="0" fontId="10" fillId="0" borderId="0" xfId="0" applyFont="1" applyFill="1" applyBorder="1" applyAlignment="1">
      <alignment horizontal="left"/>
    </xf>
    <xf numFmtId="3" fontId="10" fillId="0" borderId="0" xfId="0" applyNumberFormat="1" applyFont="1" applyBorder="1"/>
    <xf numFmtId="0" fontId="10" fillId="0" borderId="0" xfId="0" applyFont="1" applyBorder="1"/>
    <xf numFmtId="0" fontId="10" fillId="0" borderId="0" xfId="0" quotePrefix="1" applyFont="1" applyFill="1" applyBorder="1" applyAlignment="1">
      <alignment horizontal="left" indent="1"/>
    </xf>
    <xf numFmtId="0" fontId="10" fillId="0" borderId="0" xfId="0" quotePrefix="1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Fill="1" applyBorder="1" applyAlignment="1" applyProtection="1">
      <alignment horizontal="left" indent="1"/>
    </xf>
    <xf numFmtId="0" fontId="10" fillId="0" borderId="0" xfId="0" applyFont="1" applyFill="1" applyBorder="1" applyAlignment="1" applyProtection="1">
      <alignment horizontal="left"/>
    </xf>
    <xf numFmtId="0" fontId="10" fillId="0" borderId="0" xfId="0" applyFont="1" applyBorder="1" applyAlignment="1">
      <alignment horizontal="left" indent="1"/>
    </xf>
    <xf numFmtId="0" fontId="10" fillId="0" borderId="0" xfId="0" applyFont="1"/>
    <xf numFmtId="3" fontId="10" fillId="0" borderId="0" xfId="0" applyNumberFormat="1" applyFont="1"/>
    <xf numFmtId="3" fontId="13" fillId="0" borderId="0" xfId="0" applyNumberFormat="1" applyFont="1" applyBorder="1"/>
    <xf numFmtId="0" fontId="13" fillId="0" borderId="0" xfId="0" applyFont="1" applyBorder="1" applyAlignment="1">
      <alignment horizontal="right"/>
    </xf>
    <xf numFmtId="0" fontId="9" fillId="0" borderId="0" xfId="0" applyFont="1" applyFill="1" applyBorder="1"/>
    <xf numFmtId="0" fontId="9" fillId="0" borderId="0" xfId="0" applyFont="1" applyBorder="1"/>
    <xf numFmtId="3" fontId="14" fillId="0" borderId="0" xfId="0" applyNumberFormat="1" applyFont="1" applyBorder="1"/>
    <xf numFmtId="0" fontId="13" fillId="0" borderId="0" xfId="0" applyFont="1"/>
    <xf numFmtId="0" fontId="13" fillId="0" borderId="0" xfId="0" applyFont="1" applyAlignment="1">
      <alignment horizontal="right"/>
    </xf>
    <xf numFmtId="3" fontId="13" fillId="0" borderId="0" xfId="0" applyNumberFormat="1" applyFont="1"/>
    <xf numFmtId="3" fontId="14" fillId="0" borderId="0" xfId="0" applyNumberFormat="1" applyFont="1"/>
    <xf numFmtId="3" fontId="5" fillId="24" borderId="0" xfId="0" applyNumberFormat="1" applyFont="1" applyFill="1" applyBorder="1"/>
    <xf numFmtId="0" fontId="13" fillId="0" borderId="0" xfId="0" applyFont="1" applyBorder="1"/>
    <xf numFmtId="0" fontId="14" fillId="0" borderId="0" xfId="0" applyFont="1"/>
    <xf numFmtId="0" fontId="9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24" borderId="0" xfId="0" applyFill="1" applyBorder="1"/>
    <xf numFmtId="0" fontId="6" fillId="24" borderId="11" xfId="0" quotePrefix="1" applyFont="1" applyFill="1" applyBorder="1" applyAlignment="1">
      <alignment horizontal="left"/>
    </xf>
    <xf numFmtId="0" fontId="4" fillId="24" borderId="11" xfId="0" quotePrefix="1" applyFont="1" applyFill="1" applyBorder="1" applyAlignment="1">
      <alignment horizontal="left"/>
    </xf>
    <xf numFmtId="0" fontId="5" fillId="24" borderId="10" xfId="0" quotePrefix="1" applyFont="1" applyFill="1" applyBorder="1" applyAlignment="1">
      <alignment horizontal="right"/>
    </xf>
    <xf numFmtId="0" fontId="5" fillId="24" borderId="10" xfId="0" quotePrefix="1" applyFont="1" applyFill="1" applyBorder="1" applyAlignment="1">
      <alignment horizontal="left"/>
    </xf>
    <xf numFmtId="0" fontId="0" fillId="24" borderId="11" xfId="0" applyFill="1" applyBorder="1"/>
    <xf numFmtId="0" fontId="5" fillId="24" borderId="0" xfId="0" applyFont="1" applyFill="1" applyBorder="1" applyAlignment="1">
      <alignment horizontal="right"/>
    </xf>
    <xf numFmtId="0" fontId="5" fillId="24" borderId="10" xfId="0" applyFont="1" applyFill="1" applyBorder="1" applyAlignment="1">
      <alignment horizontal="right"/>
    </xf>
    <xf numFmtId="0" fontId="5" fillId="24" borderId="0" xfId="0" quotePrefix="1" applyFont="1" applyFill="1" applyBorder="1" applyAlignment="1">
      <alignment horizontal="right"/>
    </xf>
    <xf numFmtId="0" fontId="6" fillId="24" borderId="11" xfId="0" applyFont="1" applyFill="1" applyBorder="1" applyAlignment="1">
      <alignment horizontal="left"/>
    </xf>
    <xf numFmtId="0" fontId="6" fillId="24" borderId="11" xfId="0" applyFont="1" applyFill="1" applyBorder="1"/>
    <xf numFmtId="0" fontId="5" fillId="24" borderId="11" xfId="0" applyFont="1" applyFill="1" applyBorder="1" applyAlignment="1" applyProtection="1">
      <alignment horizontal="left"/>
    </xf>
    <xf numFmtId="0" fontId="5" fillId="24" borderId="11" xfId="0" applyFont="1" applyFill="1" applyBorder="1"/>
    <xf numFmtId="0" fontId="5" fillId="24" borderId="0" xfId="0" quotePrefix="1" applyFont="1" applyFill="1" applyBorder="1" applyAlignment="1">
      <alignment horizontal="left"/>
    </xf>
    <xf numFmtId="0" fontId="11" fillId="24" borderId="11" xfId="0" applyFont="1" applyFill="1" applyBorder="1" applyAlignment="1"/>
    <xf numFmtId="0" fontId="11" fillId="24" borderId="11" xfId="0" applyFont="1" applyFill="1" applyBorder="1" applyAlignment="1">
      <alignment horizontal="left" indent="1"/>
    </xf>
    <xf numFmtId="0" fontId="15" fillId="24" borderId="11" xfId="0" applyFont="1" applyFill="1" applyBorder="1"/>
    <xf numFmtId="0" fontId="9" fillId="25" borderId="0" xfId="0" quotePrefix="1" applyFont="1" applyFill="1" applyAlignment="1">
      <alignment horizontal="left"/>
    </xf>
    <xf numFmtId="0" fontId="0" fillId="0" borderId="0" xfId="0" applyFill="1"/>
    <xf numFmtId="3" fontId="11" fillId="24" borderId="0" xfId="0" applyNumberFormat="1" applyFont="1" applyFill="1" applyBorder="1"/>
    <xf numFmtId="3" fontId="6" fillId="24" borderId="0" xfId="0" applyNumberFormat="1" applyFont="1" applyFill="1" applyBorder="1"/>
    <xf numFmtId="1" fontId="5" fillId="24" borderId="10" xfId="40" applyNumberFormat="1" applyFont="1" applyFill="1" applyBorder="1" applyAlignment="1">
      <alignment horizontal="right"/>
    </xf>
    <xf numFmtId="1" fontId="6" fillId="24" borderId="10" xfId="40" applyNumberFormat="1" applyFont="1" applyFill="1" applyBorder="1" applyAlignment="1">
      <alignment horizontal="right"/>
    </xf>
    <xf numFmtId="1" fontId="11" fillId="24" borderId="10" xfId="40" applyNumberFormat="1" applyFont="1" applyFill="1" applyBorder="1" applyAlignment="1">
      <alignment horizontal="right"/>
    </xf>
    <xf numFmtId="0" fontId="6" fillId="24" borderId="11" xfId="0" applyFont="1" applyFill="1" applyBorder="1" applyAlignment="1" applyProtection="1">
      <alignment horizontal="left" wrapText="1"/>
    </xf>
    <xf numFmtId="1" fontId="5" fillId="24" borderId="0" xfId="40" applyNumberFormat="1" applyFont="1" applyFill="1" applyBorder="1" applyAlignment="1">
      <alignment horizontal="right"/>
    </xf>
    <xf numFmtId="169" fontId="6" fillId="24" borderId="0" xfId="40" applyNumberFormat="1" applyFont="1" applyFill="1" applyBorder="1" applyAlignment="1">
      <alignment horizontal="right"/>
    </xf>
    <xf numFmtId="169" fontId="5" fillId="24" borderId="0" xfId="40" applyNumberFormat="1" applyFont="1" applyFill="1" applyBorder="1" applyAlignment="1">
      <alignment horizontal="right"/>
    </xf>
    <xf numFmtId="0" fontId="15" fillId="24" borderId="13" xfId="0" applyFont="1" applyFill="1" applyBorder="1"/>
    <xf numFmtId="0" fontId="11" fillId="0" borderId="0" xfId="0" applyFont="1" applyFill="1"/>
    <xf numFmtId="3" fontId="11" fillId="0" borderId="0" xfId="0" applyNumberFormat="1" applyFont="1" applyFill="1" applyBorder="1"/>
    <xf numFmtId="0" fontId="15" fillId="0" borderId="11" xfId="0" quotePrefix="1" applyFont="1" applyFill="1" applyBorder="1" applyAlignment="1">
      <alignment horizontal="left"/>
    </xf>
    <xf numFmtId="9" fontId="11" fillId="0" borderId="0" xfId="40" applyFont="1" applyFill="1" applyBorder="1" applyAlignment="1">
      <alignment horizontal="right"/>
    </xf>
    <xf numFmtId="3" fontId="5" fillId="24" borderId="12" xfId="0" applyNumberFormat="1" applyFont="1" applyFill="1" applyBorder="1"/>
    <xf numFmtId="1" fontId="5" fillId="24" borderId="12" xfId="40" applyNumberFormat="1" applyFont="1" applyFill="1" applyBorder="1" applyAlignment="1">
      <alignment horizontal="right"/>
    </xf>
    <xf numFmtId="1" fontId="5" fillId="24" borderId="17" xfId="40" applyNumberFormat="1" applyFont="1" applyFill="1" applyBorder="1" applyAlignment="1">
      <alignment horizontal="right"/>
    </xf>
    <xf numFmtId="0" fontId="2" fillId="24" borderId="11" xfId="0" applyFont="1" applyFill="1" applyBorder="1"/>
    <xf numFmtId="3" fontId="6" fillId="24" borderId="18" xfId="0" applyNumberFormat="1" applyFont="1" applyFill="1" applyBorder="1"/>
    <xf numFmtId="3" fontId="6" fillId="24" borderId="12" xfId="0" applyNumberFormat="1" applyFont="1" applyFill="1" applyBorder="1"/>
    <xf numFmtId="1" fontId="6" fillId="24" borderId="12" xfId="40" applyNumberFormat="1" applyFont="1" applyFill="1" applyBorder="1" applyAlignment="1">
      <alignment horizontal="right"/>
    </xf>
    <xf numFmtId="1" fontId="6" fillId="24" borderId="17" xfId="40" applyNumberFormat="1" applyFont="1" applyFill="1" applyBorder="1" applyAlignment="1">
      <alignment horizontal="right"/>
    </xf>
    <xf numFmtId="0" fontId="1" fillId="24" borderId="11" xfId="37" applyFill="1" applyBorder="1" applyAlignment="1">
      <alignment horizontal="left"/>
    </xf>
    <xf numFmtId="0" fontId="8" fillId="24" borderId="11" xfId="37" applyFont="1" applyFill="1" applyBorder="1" applyAlignment="1">
      <alignment horizontal="left"/>
    </xf>
    <xf numFmtId="0" fontId="1" fillId="24" borderId="11" xfId="37" applyFont="1" applyFill="1" applyBorder="1" applyAlignment="1">
      <alignment horizontal="left"/>
    </xf>
    <xf numFmtId="0" fontId="5" fillId="24" borderId="11" xfId="37" applyFont="1" applyFill="1" applyBorder="1"/>
    <xf numFmtId="0" fontId="1" fillId="24" borderId="13" xfId="37" applyFill="1" applyBorder="1" applyAlignment="1">
      <alignment horizontal="left"/>
    </xf>
    <xf numFmtId="0" fontId="0" fillId="0" borderId="0" xfId="45" applyFont="1" applyFill="1"/>
    <xf numFmtId="3" fontId="1" fillId="24" borderId="0" xfId="0" applyNumberFormat="1" applyFont="1" applyFill="1" applyBorder="1" applyAlignment="1">
      <alignment horizontal="right"/>
    </xf>
    <xf numFmtId="0" fontId="3" fillId="26" borderId="14" xfId="0" quotePrefix="1" applyFont="1" applyFill="1" applyBorder="1" applyAlignment="1">
      <alignment horizontal="left" wrapText="1"/>
    </xf>
    <xf numFmtId="0" fontId="0" fillId="26" borderId="15" xfId="0" applyFill="1" applyBorder="1" applyAlignment="1">
      <alignment wrapText="1"/>
    </xf>
    <xf numFmtId="0" fontId="0" fillId="26" borderId="16" xfId="0" applyFill="1" applyBorder="1" applyAlignment="1">
      <alignment wrapText="1"/>
    </xf>
  </cellXfs>
  <cellStyles count="49">
    <cellStyle name="%" xfId="45"/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3" xfId="46"/>
    <cellStyle name="Normal 4" xfId="47"/>
    <cellStyle name="Normal 5" xfId="48"/>
    <cellStyle name="Normal_2012-13 stats release tables" xfId="37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Revenue%20Accounts%20(RA)/RA%202010-11/RA%202010-11%20Validation/RA%202010-11%20Validation%20of%20PTA%20and%20Waste%20Lev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Data%20Requests/Revenue/All%20form%20data%20by%20LA/All%20RA%202011-12%20data%20by%20LA/RA%202011-12%20data%20by%20LA%20-%20Nat%20Stats%20Release%20-%2030-Jun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National%20Statistics%20Releases/2009-10%20RO%20zFinal%20NS%20Release/RO%202009-10%20final%20outturn%20working%20file%20(work%20in%20progress)%20v1%20for%20Linked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0" refreshError="1"/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0"/>
      <sheetData sheetId="1">
        <row r="240">
          <cell r="A240" t="str">
            <v>Source: Department for Communities and Local Government Revenue Account Budget (RA) returns 2011-12 - Revenue Accounts (RA) data</v>
          </cell>
        </row>
      </sheetData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 xml:space="preserve"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  <sheetData sheetId="3">
        <row r="10">
          <cell r="B10" t="str">
            <v>Bath &amp; North East Somerset UA</v>
          </cell>
        </row>
      </sheetData>
      <sheetData sheetId="4">
        <row r="10">
          <cell r="B10" t="str">
            <v>Bath &amp; North East Somerset UA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0"/>
      <sheetData sheetId="1"/>
      <sheetData sheetId="2"/>
      <sheetData sheetId="3"/>
      <sheetData sheetId="4"/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 xml:space="preserve"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 xml:space="preserve"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 xml:space="preserve"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 xml:space="preserve"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 xml:space="preserve"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 xml:space="preserve"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 xml:space="preserve"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 xml:space="preserve"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92"/>
  <sheetViews>
    <sheetView workbookViewId="0">
      <pane ySplit="4" topLeftCell="A5" activePane="bottomLeft" state="frozen"/>
      <selection pane="bottomLeft"/>
    </sheetView>
  </sheetViews>
  <sheetFormatPr defaultRowHeight="12.75" x14ac:dyDescent="0.2"/>
  <cols>
    <col min="1" max="1" width="60.5703125" style="8" bestFit="1" customWidth="1"/>
    <col min="2" max="2" width="12.5703125" style="8" bestFit="1" customWidth="1"/>
    <col min="3" max="3" width="12.42578125" style="8" bestFit="1" customWidth="1"/>
    <col min="4" max="4" width="13.140625" style="8" customWidth="1"/>
    <col min="5" max="5" width="11.28515625" style="27" customWidth="1"/>
    <col min="6" max="16384" width="9.140625" style="8"/>
  </cols>
  <sheetData>
    <row r="1" spans="1:10" x14ac:dyDescent="0.2">
      <c r="A1" s="55" t="s">
        <v>74</v>
      </c>
    </row>
    <row r="3" spans="1:10" x14ac:dyDescent="0.2">
      <c r="A3" s="55" t="s">
        <v>75</v>
      </c>
      <c r="E3" s="28"/>
      <c r="H3" s="9"/>
    </row>
    <row r="4" spans="1:10" x14ac:dyDescent="0.2">
      <c r="A4" s="32" t="str">
        <f>IF(J5=0, "All rows in order", "Check row order")</f>
        <v>All rows in order</v>
      </c>
      <c r="B4" s="3"/>
      <c r="C4" s="23" t="s">
        <v>56</v>
      </c>
      <c r="D4" s="28" t="s">
        <v>93</v>
      </c>
      <c r="E4" s="28" t="s">
        <v>111</v>
      </c>
      <c r="H4" s="9"/>
      <c r="I4" s="7" t="s">
        <v>59</v>
      </c>
    </row>
    <row r="5" spans="1:10" x14ac:dyDescent="0.2">
      <c r="A5" s="1"/>
      <c r="B5" s="2"/>
      <c r="C5" s="4"/>
      <c r="E5" s="29"/>
      <c r="H5" s="10"/>
      <c r="I5" s="8" t="s">
        <v>58</v>
      </c>
      <c r="J5" s="33">
        <f>SUM(J6:J92)</f>
        <v>0</v>
      </c>
    </row>
    <row r="6" spans="1:10" x14ac:dyDescent="0.2">
      <c r="A6" s="11" t="s">
        <v>112</v>
      </c>
      <c r="B6" s="12">
        <v>33281183</v>
      </c>
      <c r="C6" s="22">
        <f>ROUND(B6,0)</f>
        <v>33281183</v>
      </c>
      <c r="D6" s="22">
        <f>C6/1000</f>
        <v>33281.182999999997</v>
      </c>
      <c r="E6" s="29"/>
      <c r="H6" s="10"/>
      <c r="I6" s="11" t="s">
        <v>112</v>
      </c>
      <c r="J6" s="27">
        <f>IF(I6=A6,0,1)</f>
        <v>0</v>
      </c>
    </row>
    <row r="7" spans="1:10" x14ac:dyDescent="0.2">
      <c r="A7" s="11" t="s">
        <v>113</v>
      </c>
      <c r="B7" s="13">
        <v>4673573</v>
      </c>
      <c r="C7" s="22">
        <f t="shared" ref="C7:C70" si="0">ROUND(B7,0)</f>
        <v>4673573</v>
      </c>
      <c r="D7" s="22">
        <f t="shared" ref="D7:D70" si="1">C7/1000</f>
        <v>4673.5730000000003</v>
      </c>
      <c r="E7" s="29"/>
      <c r="H7" s="10"/>
      <c r="I7" s="11" t="s">
        <v>113</v>
      </c>
      <c r="J7" s="27">
        <f t="shared" ref="J7:J70" si="2">IF(I7=A7,0,1)</f>
        <v>0</v>
      </c>
    </row>
    <row r="8" spans="1:10" x14ac:dyDescent="0.2">
      <c r="A8" s="15" t="s">
        <v>104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104</v>
      </c>
      <c r="J8" s="27">
        <f t="shared" si="2"/>
        <v>0</v>
      </c>
    </row>
    <row r="9" spans="1:10" x14ac:dyDescent="0.2">
      <c r="A9" s="15" t="s">
        <v>114</v>
      </c>
      <c r="B9" s="13">
        <v>2291744</v>
      </c>
      <c r="C9" s="22">
        <f t="shared" si="0"/>
        <v>2291744</v>
      </c>
      <c r="D9" s="22">
        <f t="shared" si="1"/>
        <v>2291.7440000000001</v>
      </c>
      <c r="E9" s="29"/>
      <c r="H9" s="10"/>
      <c r="I9" s="14" t="s">
        <v>114</v>
      </c>
      <c r="J9" s="27">
        <f t="shared" si="2"/>
        <v>0</v>
      </c>
    </row>
    <row r="10" spans="1:10" x14ac:dyDescent="0.2">
      <c r="A10" s="15" t="s">
        <v>115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115</v>
      </c>
      <c r="J10" s="27">
        <f t="shared" si="2"/>
        <v>0</v>
      </c>
    </row>
    <row r="11" spans="1:10" x14ac:dyDescent="0.2">
      <c r="A11" s="15" t="s">
        <v>116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116</v>
      </c>
      <c r="J11" s="27">
        <f t="shared" si="2"/>
        <v>0</v>
      </c>
    </row>
    <row r="12" spans="1:10" x14ac:dyDescent="0.2">
      <c r="A12" s="15" t="s">
        <v>117</v>
      </c>
      <c r="B12" s="12">
        <v>1820993</v>
      </c>
      <c r="C12" s="22">
        <f t="shared" si="0"/>
        <v>1820993</v>
      </c>
      <c r="D12" s="22">
        <f t="shared" si="1"/>
        <v>1820.9929999999999</v>
      </c>
      <c r="E12" s="22"/>
      <c r="H12" s="10"/>
      <c r="I12" s="15" t="s">
        <v>117</v>
      </c>
      <c r="J12" s="27">
        <f t="shared" si="2"/>
        <v>0</v>
      </c>
    </row>
    <row r="13" spans="1:10" x14ac:dyDescent="0.2">
      <c r="A13" s="11" t="s">
        <v>106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106</v>
      </c>
      <c r="J13" s="27">
        <f t="shared" si="2"/>
        <v>0</v>
      </c>
    </row>
    <row r="14" spans="1:10" x14ac:dyDescent="0.2">
      <c r="A14" s="15" t="s">
        <v>107</v>
      </c>
      <c r="B14" s="13">
        <v>1925464</v>
      </c>
      <c r="C14" s="22">
        <f t="shared" si="0"/>
        <v>1925464</v>
      </c>
      <c r="D14" s="22">
        <f t="shared" si="1"/>
        <v>1925.4639999999999</v>
      </c>
      <c r="E14" s="29"/>
      <c r="H14" s="10"/>
      <c r="I14" s="14" t="s">
        <v>107</v>
      </c>
      <c r="J14" s="27">
        <f t="shared" si="2"/>
        <v>0</v>
      </c>
    </row>
    <row r="15" spans="1:10" x14ac:dyDescent="0.2">
      <c r="A15" s="15" t="s">
        <v>118</v>
      </c>
      <c r="B15" s="13">
        <v>460381</v>
      </c>
      <c r="C15" s="22">
        <f t="shared" si="0"/>
        <v>460381</v>
      </c>
      <c r="D15" s="22">
        <f t="shared" si="1"/>
        <v>460.38099999999997</v>
      </c>
      <c r="E15" s="29"/>
      <c r="H15" s="10"/>
      <c r="I15" s="14" t="s">
        <v>118</v>
      </c>
      <c r="J15" s="27">
        <f t="shared" si="2"/>
        <v>0</v>
      </c>
    </row>
    <row r="16" spans="1:10" x14ac:dyDescent="0.2">
      <c r="A16" s="15" t="s">
        <v>101</v>
      </c>
      <c r="B16" s="13">
        <v>2690602</v>
      </c>
      <c r="C16" s="22">
        <f t="shared" si="0"/>
        <v>2690602</v>
      </c>
      <c r="D16" s="22">
        <f t="shared" si="1"/>
        <v>2690.6019999999999</v>
      </c>
      <c r="E16" s="29"/>
      <c r="H16" s="10"/>
      <c r="I16" s="14" t="s">
        <v>101</v>
      </c>
      <c r="J16" s="27">
        <f t="shared" si="2"/>
        <v>0</v>
      </c>
    </row>
    <row r="17" spans="1:10" x14ac:dyDescent="0.2">
      <c r="A17" s="11" t="s">
        <v>108</v>
      </c>
      <c r="B17" s="13">
        <v>237171</v>
      </c>
      <c r="C17" s="22">
        <f t="shared" si="0"/>
        <v>237171</v>
      </c>
      <c r="D17" s="22">
        <f t="shared" si="1"/>
        <v>237.17099999999999</v>
      </c>
      <c r="E17" s="29"/>
      <c r="H17" s="10"/>
      <c r="I17" s="16" t="s">
        <v>108</v>
      </c>
      <c r="J17" s="27">
        <f t="shared" si="2"/>
        <v>0</v>
      </c>
    </row>
    <row r="18" spans="1:10" s="5" customFormat="1" x14ac:dyDescent="0.2">
      <c r="A18" s="34" t="s">
        <v>119</v>
      </c>
      <c r="B18" s="25">
        <v>80593995</v>
      </c>
      <c r="C18" s="26">
        <f t="shared" si="0"/>
        <v>80593995</v>
      </c>
      <c r="D18" s="26">
        <f t="shared" si="1"/>
        <v>80593.994999999995</v>
      </c>
      <c r="E18" s="30">
        <f>C18-SUM(C6:C17)</f>
        <v>1</v>
      </c>
      <c r="H18" s="6"/>
      <c r="I18" s="24" t="s">
        <v>119</v>
      </c>
      <c r="J18" s="27">
        <f t="shared" si="2"/>
        <v>0</v>
      </c>
    </row>
    <row r="19" spans="1:10" x14ac:dyDescent="0.2">
      <c r="A19" s="11" t="s">
        <v>120</v>
      </c>
      <c r="B19" s="13">
        <v>9385</v>
      </c>
      <c r="C19" s="22">
        <f t="shared" si="0"/>
        <v>9385</v>
      </c>
      <c r="D19" s="22">
        <f t="shared" si="1"/>
        <v>9.3849999999999998</v>
      </c>
      <c r="E19" s="29"/>
      <c r="H19" s="10"/>
      <c r="I19" s="16" t="s">
        <v>120</v>
      </c>
      <c r="J19" s="27">
        <f t="shared" si="2"/>
        <v>0</v>
      </c>
    </row>
    <row r="20" spans="1:10" x14ac:dyDescent="0.2">
      <c r="A20" s="11" t="s">
        <v>121</v>
      </c>
      <c r="B20" s="13">
        <v>6915815</v>
      </c>
      <c r="C20" s="22">
        <f t="shared" si="0"/>
        <v>6915815</v>
      </c>
      <c r="D20" s="22">
        <f t="shared" si="1"/>
        <v>6915.8149999999996</v>
      </c>
      <c r="E20" s="29"/>
      <c r="H20" s="10"/>
      <c r="I20" s="16" t="s">
        <v>121</v>
      </c>
      <c r="J20" s="27">
        <f t="shared" si="2"/>
        <v>0</v>
      </c>
    </row>
    <row r="21" spans="1:10" x14ac:dyDescent="0.2">
      <c r="A21" s="11" t="s">
        <v>122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122</v>
      </c>
      <c r="J21" s="27">
        <f t="shared" si="2"/>
        <v>0</v>
      </c>
    </row>
    <row r="22" spans="1:10" x14ac:dyDescent="0.2">
      <c r="A22" s="18" t="s">
        <v>123</v>
      </c>
      <c r="B22" s="13">
        <v>3586245</v>
      </c>
      <c r="C22" s="22">
        <f t="shared" si="0"/>
        <v>3586245</v>
      </c>
      <c r="D22" s="22">
        <f t="shared" si="1"/>
        <v>3586.2449999999999</v>
      </c>
      <c r="E22" s="29"/>
      <c r="H22" s="10"/>
      <c r="I22" s="17" t="s">
        <v>123</v>
      </c>
      <c r="J22" s="27">
        <f t="shared" si="2"/>
        <v>0</v>
      </c>
    </row>
    <row r="23" spans="1:10" x14ac:dyDescent="0.2">
      <c r="A23" s="18" t="s">
        <v>124</v>
      </c>
      <c r="B23" s="13">
        <v>-54265</v>
      </c>
      <c r="C23" s="22">
        <f t="shared" si="0"/>
        <v>-54265</v>
      </c>
      <c r="D23" s="22">
        <f t="shared" si="1"/>
        <v>-54.265000000000001</v>
      </c>
      <c r="E23" s="29"/>
      <c r="H23" s="10"/>
      <c r="I23" s="18" t="s">
        <v>124</v>
      </c>
      <c r="J23" s="27">
        <f t="shared" si="2"/>
        <v>0</v>
      </c>
    </row>
    <row r="24" spans="1:10" x14ac:dyDescent="0.2">
      <c r="A24" s="35" t="s">
        <v>5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5</v>
      </c>
      <c r="J24" s="27">
        <f t="shared" si="2"/>
        <v>0</v>
      </c>
    </row>
    <row r="25" spans="1:10" x14ac:dyDescent="0.2">
      <c r="A25" s="35" t="s">
        <v>6</v>
      </c>
      <c r="B25" s="12">
        <v>1322</v>
      </c>
      <c r="C25" s="22">
        <f t="shared" si="0"/>
        <v>1322</v>
      </c>
      <c r="D25" s="22">
        <f t="shared" si="1"/>
        <v>1.3220000000000001</v>
      </c>
      <c r="E25" s="22"/>
      <c r="H25" s="10"/>
      <c r="I25" s="13" t="s">
        <v>6</v>
      </c>
      <c r="J25" s="27">
        <f t="shared" si="2"/>
        <v>0</v>
      </c>
    </row>
    <row r="26" spans="1:10" x14ac:dyDescent="0.2">
      <c r="A26" s="35" t="s">
        <v>7</v>
      </c>
      <c r="B26" s="13">
        <v>241223</v>
      </c>
      <c r="C26" s="22">
        <f t="shared" si="0"/>
        <v>241223</v>
      </c>
      <c r="D26" s="22">
        <f t="shared" si="1"/>
        <v>241.22300000000001</v>
      </c>
      <c r="I26" s="13" t="s">
        <v>7</v>
      </c>
      <c r="J26" s="27">
        <f t="shared" si="2"/>
        <v>0</v>
      </c>
    </row>
    <row r="27" spans="1:10" x14ac:dyDescent="0.2">
      <c r="A27" s="35" t="s">
        <v>8</v>
      </c>
      <c r="B27" s="13">
        <v>-1</v>
      </c>
      <c r="C27" s="22">
        <f t="shared" si="0"/>
        <v>-1</v>
      </c>
      <c r="D27" s="22">
        <f t="shared" si="1"/>
        <v>-1E-3</v>
      </c>
      <c r="I27" s="13" t="s">
        <v>8</v>
      </c>
      <c r="J27" s="27">
        <f t="shared" si="2"/>
        <v>0</v>
      </c>
    </row>
    <row r="28" spans="1:10" x14ac:dyDescent="0.2">
      <c r="A28" s="36" t="s">
        <v>9</v>
      </c>
      <c r="B28" s="21">
        <v>1233</v>
      </c>
      <c r="C28" s="22">
        <f t="shared" si="0"/>
        <v>1233</v>
      </c>
      <c r="D28" s="22">
        <f t="shared" si="1"/>
        <v>1.2330000000000001</v>
      </c>
      <c r="E28" s="29"/>
      <c r="I28" s="20" t="s">
        <v>9</v>
      </c>
      <c r="J28" s="27">
        <f t="shared" si="2"/>
        <v>0</v>
      </c>
    </row>
    <row r="29" spans="1:10" x14ac:dyDescent="0.2">
      <c r="A29" s="36" t="s">
        <v>10</v>
      </c>
      <c r="B29" s="21">
        <v>-61</v>
      </c>
      <c r="C29" s="22">
        <f t="shared" si="0"/>
        <v>-61</v>
      </c>
      <c r="D29" s="22">
        <f t="shared" si="1"/>
        <v>-6.0999999999999999E-2</v>
      </c>
      <c r="E29" s="29"/>
      <c r="I29" s="20" t="s">
        <v>10</v>
      </c>
      <c r="J29" s="27">
        <f t="shared" si="2"/>
        <v>0</v>
      </c>
    </row>
    <row r="30" spans="1:10" x14ac:dyDescent="0.2">
      <c r="A30" s="36" t="s">
        <v>11</v>
      </c>
      <c r="B30" s="21">
        <v>22467</v>
      </c>
      <c r="C30" s="22">
        <f t="shared" si="0"/>
        <v>22467</v>
      </c>
      <c r="D30" s="22">
        <f t="shared" si="1"/>
        <v>22.466999999999999</v>
      </c>
      <c r="E30" s="29"/>
      <c r="I30" s="20" t="s">
        <v>11</v>
      </c>
      <c r="J30" s="27">
        <f t="shared" si="2"/>
        <v>0</v>
      </c>
    </row>
    <row r="31" spans="1:10" x14ac:dyDescent="0.2">
      <c r="A31" s="36" t="s">
        <v>105</v>
      </c>
      <c r="B31" s="21">
        <v>25199</v>
      </c>
      <c r="C31" s="22">
        <f t="shared" si="0"/>
        <v>25199</v>
      </c>
      <c r="D31" s="22">
        <f t="shared" si="1"/>
        <v>25.199000000000002</v>
      </c>
      <c r="E31" s="29"/>
      <c r="I31" s="20" t="s">
        <v>105</v>
      </c>
      <c r="J31" s="27">
        <f t="shared" si="2"/>
        <v>0</v>
      </c>
    </row>
    <row r="32" spans="1:10" x14ac:dyDescent="0.2">
      <c r="A32" s="36" t="s">
        <v>12</v>
      </c>
      <c r="B32" s="20">
        <v>-77275</v>
      </c>
      <c r="C32" s="22">
        <f t="shared" si="0"/>
        <v>-77275</v>
      </c>
      <c r="D32" s="22">
        <f t="shared" si="1"/>
        <v>-77.275000000000006</v>
      </c>
      <c r="E32" s="29"/>
      <c r="I32" s="20" t="s">
        <v>12</v>
      </c>
      <c r="J32" s="27">
        <f t="shared" si="2"/>
        <v>0</v>
      </c>
    </row>
    <row r="33" spans="1:10" x14ac:dyDescent="0.2">
      <c r="A33" s="36" t="s">
        <v>13</v>
      </c>
      <c r="B33" s="20">
        <v>56184</v>
      </c>
      <c r="C33" s="22">
        <f t="shared" si="0"/>
        <v>56184</v>
      </c>
      <c r="D33" s="22">
        <f t="shared" si="1"/>
        <v>56.183999999999997</v>
      </c>
      <c r="I33" s="20" t="s">
        <v>13</v>
      </c>
      <c r="J33" s="27">
        <f t="shared" si="2"/>
        <v>0</v>
      </c>
    </row>
    <row r="34" spans="1:10" x14ac:dyDescent="0.2">
      <c r="A34" s="36" t="s">
        <v>14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14</v>
      </c>
      <c r="J34" s="27">
        <f t="shared" si="2"/>
        <v>0</v>
      </c>
    </row>
    <row r="35" spans="1:10" s="5" customFormat="1" x14ac:dyDescent="0.2">
      <c r="A35" s="37" t="s">
        <v>15</v>
      </c>
      <c r="B35" s="7">
        <v>91902021</v>
      </c>
      <c r="C35" s="26">
        <f t="shared" si="0"/>
        <v>91902021</v>
      </c>
      <c r="D35" s="26">
        <f t="shared" si="1"/>
        <v>91902.020999999993</v>
      </c>
      <c r="E35" s="30">
        <f>C35-SUM(C18:C34)</f>
        <v>-3</v>
      </c>
      <c r="I35" s="7" t="s">
        <v>15</v>
      </c>
      <c r="J35" s="27">
        <f t="shared" si="2"/>
        <v>0</v>
      </c>
    </row>
    <row r="36" spans="1:10" x14ac:dyDescent="0.2">
      <c r="A36" s="36" t="s">
        <v>16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16</v>
      </c>
      <c r="J36" s="27">
        <f t="shared" si="2"/>
        <v>0</v>
      </c>
    </row>
    <row r="37" spans="1:10" x14ac:dyDescent="0.2">
      <c r="A37" s="36" t="s">
        <v>17</v>
      </c>
      <c r="B37" s="20">
        <v>24582</v>
      </c>
      <c r="C37" s="22">
        <f t="shared" si="0"/>
        <v>24582</v>
      </c>
      <c r="D37" s="22">
        <f t="shared" si="1"/>
        <v>24.582000000000001</v>
      </c>
      <c r="E37" s="29"/>
      <c r="I37" s="20" t="s">
        <v>17</v>
      </c>
      <c r="J37" s="27">
        <f t="shared" si="2"/>
        <v>0</v>
      </c>
    </row>
    <row r="38" spans="1:10" x14ac:dyDescent="0.2">
      <c r="A38" s="36" t="s">
        <v>18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18</v>
      </c>
      <c r="J38" s="27">
        <f t="shared" si="2"/>
        <v>0</v>
      </c>
    </row>
    <row r="39" spans="1:10" x14ac:dyDescent="0.2">
      <c r="A39" s="36" t="s">
        <v>19</v>
      </c>
      <c r="B39" s="20">
        <v>-207025</v>
      </c>
      <c r="C39" s="22">
        <f t="shared" si="0"/>
        <v>-207025</v>
      </c>
      <c r="D39" s="22">
        <f t="shared" si="1"/>
        <v>-207.02500000000001</v>
      </c>
      <c r="E39" s="29"/>
      <c r="I39" s="20" t="s">
        <v>19</v>
      </c>
      <c r="J39" s="27">
        <f t="shared" si="2"/>
        <v>0</v>
      </c>
    </row>
    <row r="40" spans="1:10" x14ac:dyDescent="0.2">
      <c r="A40" s="36" t="s">
        <v>20</v>
      </c>
      <c r="B40" s="20">
        <v>-71414</v>
      </c>
      <c r="C40" s="22">
        <f t="shared" si="0"/>
        <v>-71414</v>
      </c>
      <c r="D40" s="22">
        <f t="shared" si="1"/>
        <v>-71.414000000000001</v>
      </c>
      <c r="E40" s="29"/>
      <c r="I40" s="20" t="s">
        <v>20</v>
      </c>
      <c r="J40" s="27">
        <f t="shared" si="2"/>
        <v>0</v>
      </c>
    </row>
    <row r="41" spans="1:10" x14ac:dyDescent="0.2">
      <c r="A41" s="36" t="s">
        <v>21</v>
      </c>
      <c r="B41" s="20">
        <v>957028</v>
      </c>
      <c r="C41" s="22">
        <f t="shared" si="0"/>
        <v>957028</v>
      </c>
      <c r="D41" s="22">
        <f t="shared" si="1"/>
        <v>957.02800000000002</v>
      </c>
      <c r="E41" s="29"/>
      <c r="I41" s="20" t="s">
        <v>21</v>
      </c>
      <c r="J41" s="27">
        <f t="shared" si="2"/>
        <v>0</v>
      </c>
    </row>
    <row r="42" spans="1:10" x14ac:dyDescent="0.2">
      <c r="A42" s="36" t="s">
        <v>22</v>
      </c>
      <c r="B42" s="20">
        <v>70528</v>
      </c>
      <c r="C42" s="22">
        <f t="shared" si="0"/>
        <v>70528</v>
      </c>
      <c r="D42" s="22">
        <f t="shared" si="1"/>
        <v>70.528000000000006</v>
      </c>
      <c r="E42" s="29"/>
      <c r="I42" s="20" t="s">
        <v>22</v>
      </c>
      <c r="J42" s="27">
        <f t="shared" si="2"/>
        <v>0</v>
      </c>
    </row>
    <row r="43" spans="1:10" x14ac:dyDescent="0.2">
      <c r="A43" s="36" t="s">
        <v>23</v>
      </c>
      <c r="B43" s="20">
        <v>954602</v>
      </c>
      <c r="C43" s="22">
        <f t="shared" si="0"/>
        <v>954602</v>
      </c>
      <c r="D43" s="22">
        <f t="shared" si="1"/>
        <v>954.60199999999998</v>
      </c>
      <c r="E43" s="29"/>
      <c r="I43" s="20" t="s">
        <v>23</v>
      </c>
      <c r="J43" s="27">
        <f t="shared" si="2"/>
        <v>0</v>
      </c>
    </row>
    <row r="44" spans="1:10" x14ac:dyDescent="0.2">
      <c r="A44" s="36" t="s">
        <v>24</v>
      </c>
      <c r="B44" s="20">
        <v>25844</v>
      </c>
      <c r="C44" s="22">
        <f t="shared" si="0"/>
        <v>25844</v>
      </c>
      <c r="D44" s="22">
        <f t="shared" si="1"/>
        <v>25.844000000000001</v>
      </c>
      <c r="E44" s="29"/>
      <c r="I44" s="20" t="s">
        <v>24</v>
      </c>
      <c r="J44" s="27">
        <f t="shared" si="2"/>
        <v>0</v>
      </c>
    </row>
    <row r="45" spans="1:10" x14ac:dyDescent="0.2">
      <c r="A45" s="36" t="s">
        <v>25</v>
      </c>
      <c r="B45" s="20">
        <v>2475584</v>
      </c>
      <c r="C45" s="22">
        <f t="shared" si="0"/>
        <v>2475584</v>
      </c>
      <c r="D45" s="22">
        <f t="shared" si="1"/>
        <v>2475.5839999999998</v>
      </c>
      <c r="E45" s="29"/>
      <c r="I45" s="20" t="s">
        <v>25</v>
      </c>
      <c r="J45" s="27">
        <f t="shared" si="2"/>
        <v>0</v>
      </c>
    </row>
    <row r="46" spans="1:10" x14ac:dyDescent="0.2">
      <c r="A46" s="36" t="s">
        <v>26</v>
      </c>
      <c r="B46" s="20">
        <v>-815225</v>
      </c>
      <c r="C46" s="22">
        <f t="shared" si="0"/>
        <v>-815225</v>
      </c>
      <c r="D46" s="22">
        <f t="shared" si="1"/>
        <v>-815.22500000000002</v>
      </c>
      <c r="E46" s="29"/>
      <c r="I46" s="20" t="s">
        <v>26</v>
      </c>
      <c r="J46" s="27">
        <f t="shared" si="2"/>
        <v>0</v>
      </c>
    </row>
    <row r="47" spans="1:10" s="5" customFormat="1" x14ac:dyDescent="0.2">
      <c r="A47" s="37" t="s">
        <v>27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27</v>
      </c>
      <c r="J47" s="27">
        <f t="shared" si="2"/>
        <v>0</v>
      </c>
    </row>
    <row r="48" spans="1:10" x14ac:dyDescent="0.2">
      <c r="A48" s="36" t="s">
        <v>28</v>
      </c>
      <c r="B48" s="20">
        <v>-1124686</v>
      </c>
      <c r="C48" s="22">
        <f t="shared" si="0"/>
        <v>-1124686</v>
      </c>
      <c r="D48" s="22">
        <f t="shared" si="1"/>
        <v>-1124.6859999999999</v>
      </c>
      <c r="E48" s="29"/>
      <c r="F48" s="10"/>
      <c r="G48" s="10"/>
      <c r="I48" s="20" t="s">
        <v>28</v>
      </c>
      <c r="J48" s="27">
        <f t="shared" si="2"/>
        <v>0</v>
      </c>
    </row>
    <row r="49" spans="1:10" x14ac:dyDescent="0.2">
      <c r="A49" s="36" t="s">
        <v>29</v>
      </c>
      <c r="B49" s="20">
        <v>3946695</v>
      </c>
      <c r="C49" s="22">
        <f t="shared" si="0"/>
        <v>3946695</v>
      </c>
      <c r="D49" s="22">
        <f t="shared" si="1"/>
        <v>3946.6950000000002</v>
      </c>
      <c r="I49" s="20" t="s">
        <v>29</v>
      </c>
      <c r="J49" s="27">
        <f t="shared" si="2"/>
        <v>0</v>
      </c>
    </row>
    <row r="50" spans="1:10" x14ac:dyDescent="0.2">
      <c r="A50" s="36" t="s">
        <v>30</v>
      </c>
      <c r="B50" s="20">
        <v>-17311132</v>
      </c>
      <c r="C50" s="22">
        <f t="shared" si="0"/>
        <v>-17311132</v>
      </c>
      <c r="D50" s="22">
        <f t="shared" si="1"/>
        <v>-17311.132000000001</v>
      </c>
      <c r="I50" s="20" t="s">
        <v>30</v>
      </c>
      <c r="J50" s="27">
        <f t="shared" si="2"/>
        <v>0</v>
      </c>
    </row>
    <row r="51" spans="1:10" s="5" customFormat="1" x14ac:dyDescent="0.2">
      <c r="A51" s="37" t="s">
        <v>31</v>
      </c>
      <c r="B51" s="7">
        <v>83794757</v>
      </c>
      <c r="C51" s="26">
        <f t="shared" si="0"/>
        <v>83794757</v>
      </c>
      <c r="D51" s="26">
        <f t="shared" si="1"/>
        <v>83794.756999999998</v>
      </c>
      <c r="E51" s="30">
        <f>C51-SUM(C47:C50)</f>
        <v>0</v>
      </c>
      <c r="I51" s="7" t="s">
        <v>31</v>
      </c>
      <c r="J51" s="27">
        <f t="shared" si="2"/>
        <v>0</v>
      </c>
    </row>
    <row r="52" spans="1:10" x14ac:dyDescent="0.2">
      <c r="A52" s="36" t="s">
        <v>32</v>
      </c>
      <c r="B52" s="20">
        <v>-14090192</v>
      </c>
      <c r="C52" s="22">
        <f t="shared" si="0"/>
        <v>-14090192</v>
      </c>
      <c r="D52" s="22">
        <f t="shared" si="1"/>
        <v>-14090.191999999999</v>
      </c>
      <c r="I52" s="20" t="s">
        <v>32</v>
      </c>
      <c r="J52" s="27">
        <f t="shared" si="2"/>
        <v>0</v>
      </c>
    </row>
    <row r="53" spans="1:10" s="5" customFormat="1" x14ac:dyDescent="0.2">
      <c r="A53" s="37" t="s">
        <v>33</v>
      </c>
      <c r="B53" s="7">
        <v>69704564</v>
      </c>
      <c r="C53" s="26">
        <f t="shared" si="0"/>
        <v>69704564</v>
      </c>
      <c r="D53" s="26">
        <f t="shared" si="1"/>
        <v>69704.563999999998</v>
      </c>
      <c r="E53" s="30">
        <f>C53-SUM(C51:C52)</f>
        <v>-1</v>
      </c>
      <c r="I53" s="7" t="s">
        <v>33</v>
      </c>
      <c r="J53" s="27">
        <f t="shared" si="2"/>
        <v>0</v>
      </c>
    </row>
    <row r="54" spans="1:10" x14ac:dyDescent="0.2">
      <c r="A54" s="36" t="s">
        <v>34</v>
      </c>
      <c r="B54" s="20">
        <v>2148</v>
      </c>
      <c r="C54" s="22">
        <f t="shared" si="0"/>
        <v>2148</v>
      </c>
      <c r="D54" s="22">
        <f t="shared" si="1"/>
        <v>2.1480000000000001</v>
      </c>
      <c r="I54" s="20" t="s">
        <v>34</v>
      </c>
      <c r="J54" s="27">
        <f t="shared" si="2"/>
        <v>0</v>
      </c>
    </row>
    <row r="55" spans="1:10" x14ac:dyDescent="0.2">
      <c r="A55" s="36" t="s">
        <v>35</v>
      </c>
      <c r="B55" s="20">
        <v>196073</v>
      </c>
      <c r="C55" s="22">
        <f t="shared" si="0"/>
        <v>196073</v>
      </c>
      <c r="D55" s="22">
        <f t="shared" si="1"/>
        <v>196.07300000000001</v>
      </c>
      <c r="I55" s="20" t="s">
        <v>35</v>
      </c>
      <c r="J55" s="27">
        <f t="shared" si="2"/>
        <v>0</v>
      </c>
    </row>
    <row r="56" spans="1:10" x14ac:dyDescent="0.2">
      <c r="A56" s="36" t="s">
        <v>36</v>
      </c>
      <c r="B56" s="20">
        <v>1051427</v>
      </c>
      <c r="C56" s="22">
        <f t="shared" si="0"/>
        <v>1051427</v>
      </c>
      <c r="D56" s="22">
        <f t="shared" si="1"/>
        <v>1051.4269999999999</v>
      </c>
      <c r="I56" s="20" t="s">
        <v>36</v>
      </c>
      <c r="J56" s="27">
        <f t="shared" si="2"/>
        <v>0</v>
      </c>
    </row>
    <row r="57" spans="1:10" x14ac:dyDescent="0.2">
      <c r="A57" s="36" t="s">
        <v>37</v>
      </c>
      <c r="B57" s="20">
        <v>99021</v>
      </c>
      <c r="C57" s="22">
        <f t="shared" si="0"/>
        <v>99021</v>
      </c>
      <c r="D57" s="22">
        <f t="shared" si="1"/>
        <v>99.021000000000001</v>
      </c>
      <c r="I57" s="20" t="s">
        <v>37</v>
      </c>
      <c r="J57" s="27">
        <f t="shared" si="2"/>
        <v>0</v>
      </c>
    </row>
    <row r="58" spans="1:10" x14ac:dyDescent="0.2">
      <c r="A58" s="36" t="s">
        <v>38</v>
      </c>
      <c r="B58" s="20">
        <v>-4492227</v>
      </c>
      <c r="C58" s="22">
        <f t="shared" si="0"/>
        <v>-4492227</v>
      </c>
      <c r="D58" s="22">
        <f t="shared" si="1"/>
        <v>-4492.2269999999999</v>
      </c>
      <c r="I58" s="20" t="s">
        <v>38</v>
      </c>
      <c r="J58" s="27">
        <f t="shared" si="2"/>
        <v>0</v>
      </c>
    </row>
    <row r="59" spans="1:10" s="5" customFormat="1" x14ac:dyDescent="0.2">
      <c r="A59" s="37" t="s">
        <v>39</v>
      </c>
      <c r="B59" s="7">
        <v>66561004</v>
      </c>
      <c r="C59" s="26">
        <f t="shared" si="0"/>
        <v>66561004</v>
      </c>
      <c r="D59" s="26">
        <f t="shared" si="1"/>
        <v>66561.004000000001</v>
      </c>
      <c r="E59" s="30">
        <f>C59-SUM(C53:C58)</f>
        <v>-2</v>
      </c>
      <c r="I59" s="7" t="s">
        <v>39</v>
      </c>
      <c r="J59" s="27">
        <f t="shared" si="2"/>
        <v>0</v>
      </c>
    </row>
    <row r="60" spans="1:10" x14ac:dyDescent="0.2">
      <c r="A60" s="36" t="s">
        <v>100</v>
      </c>
      <c r="B60" s="20">
        <v>-26963864</v>
      </c>
      <c r="C60" s="22">
        <f t="shared" si="0"/>
        <v>-26963864</v>
      </c>
      <c r="D60" s="22">
        <f t="shared" si="1"/>
        <v>-26963.864000000001</v>
      </c>
      <c r="I60" s="20" t="s">
        <v>100</v>
      </c>
      <c r="J60" s="27">
        <f t="shared" si="2"/>
        <v>0</v>
      </c>
    </row>
    <row r="61" spans="1:10" x14ac:dyDescent="0.2">
      <c r="A61" s="36" t="s">
        <v>40</v>
      </c>
      <c r="B61" s="20">
        <v>-4167903</v>
      </c>
      <c r="C61" s="22">
        <f t="shared" si="0"/>
        <v>-4167903</v>
      </c>
      <c r="D61" s="22">
        <f t="shared" si="1"/>
        <v>-4167.9030000000002</v>
      </c>
      <c r="I61" s="20" t="s">
        <v>40</v>
      </c>
      <c r="J61" s="27">
        <f t="shared" si="2"/>
        <v>0</v>
      </c>
    </row>
    <row r="62" spans="1:10" x14ac:dyDescent="0.2">
      <c r="A62" s="36" t="s">
        <v>41</v>
      </c>
      <c r="B62" s="20">
        <v>-36328</v>
      </c>
      <c r="C62" s="22">
        <f t="shared" si="0"/>
        <v>-36328</v>
      </c>
      <c r="D62" s="22">
        <f t="shared" si="1"/>
        <v>-36.328000000000003</v>
      </c>
      <c r="I62" s="20" t="s">
        <v>41</v>
      </c>
      <c r="J62" s="27">
        <f t="shared" si="2"/>
        <v>0</v>
      </c>
    </row>
    <row r="63" spans="1:10" x14ac:dyDescent="0.2">
      <c r="A63" s="36" t="s">
        <v>42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42</v>
      </c>
      <c r="J63" s="27">
        <f t="shared" si="2"/>
        <v>0</v>
      </c>
    </row>
    <row r="64" spans="1:10" x14ac:dyDescent="0.2">
      <c r="A64" s="36" t="s">
        <v>43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43</v>
      </c>
      <c r="J64" s="27">
        <f t="shared" si="2"/>
        <v>0</v>
      </c>
    </row>
    <row r="65" spans="1:10" s="5" customFormat="1" x14ac:dyDescent="0.2">
      <c r="A65" s="37" t="s">
        <v>44</v>
      </c>
      <c r="B65" s="7">
        <v>20298955</v>
      </c>
      <c r="C65" s="26">
        <f t="shared" si="0"/>
        <v>20298955</v>
      </c>
      <c r="D65" s="26">
        <f t="shared" si="1"/>
        <v>20298.955000000002</v>
      </c>
      <c r="E65" s="30">
        <f>C65-SUM(C59:C64)</f>
        <v>-3</v>
      </c>
      <c r="I65" s="7" t="s">
        <v>44</v>
      </c>
      <c r="J65" s="27">
        <f t="shared" si="2"/>
        <v>0</v>
      </c>
    </row>
    <row r="66" spans="1:10" x14ac:dyDescent="0.2">
      <c r="A66" s="36" t="s">
        <v>45</v>
      </c>
      <c r="B66" s="20">
        <v>1315294</v>
      </c>
      <c r="C66" s="22">
        <f t="shared" si="0"/>
        <v>1315294</v>
      </c>
      <c r="D66" s="22">
        <f t="shared" si="1"/>
        <v>1315.2940000000001</v>
      </c>
      <c r="I66" s="20" t="s">
        <v>45</v>
      </c>
      <c r="J66" s="27">
        <f t="shared" si="2"/>
        <v>0</v>
      </c>
    </row>
    <row r="67" spans="1:10" x14ac:dyDescent="0.2">
      <c r="A67" s="36" t="s">
        <v>46</v>
      </c>
      <c r="B67" s="20">
        <v>5483911</v>
      </c>
      <c r="C67" s="22">
        <f t="shared" si="0"/>
        <v>5483911</v>
      </c>
      <c r="D67" s="22">
        <f t="shared" si="1"/>
        <v>5483.9110000000001</v>
      </c>
      <c r="I67" s="20" t="s">
        <v>46</v>
      </c>
      <c r="J67" s="27">
        <f t="shared" si="2"/>
        <v>0</v>
      </c>
    </row>
    <row r="68" spans="1:10" x14ac:dyDescent="0.2">
      <c r="A68" s="36" t="s">
        <v>47</v>
      </c>
      <c r="B68" s="20">
        <v>2677673</v>
      </c>
      <c r="C68" s="22">
        <f t="shared" si="0"/>
        <v>2677673</v>
      </c>
      <c r="D68" s="22">
        <f t="shared" si="1"/>
        <v>2677.6729999999998</v>
      </c>
      <c r="I68" s="20" t="s">
        <v>47</v>
      </c>
      <c r="J68" s="27">
        <f t="shared" si="2"/>
        <v>0</v>
      </c>
    </row>
    <row r="69" spans="1:10" x14ac:dyDescent="0.2">
      <c r="A69" s="36" t="s">
        <v>48</v>
      </c>
      <c r="B69" s="20">
        <v>-76330175</v>
      </c>
      <c r="C69" s="22">
        <f t="shared" si="0"/>
        <v>-76330175</v>
      </c>
      <c r="D69" s="22">
        <f t="shared" si="1"/>
        <v>-76330.175000000003</v>
      </c>
      <c r="I69" s="20" t="s">
        <v>48</v>
      </c>
      <c r="J69" s="27">
        <f t="shared" si="2"/>
        <v>0</v>
      </c>
    </row>
    <row r="70" spans="1:10" x14ac:dyDescent="0.2">
      <c r="A70" s="36" t="s">
        <v>49</v>
      </c>
      <c r="B70" s="20">
        <v>-4632</v>
      </c>
      <c r="C70" s="22">
        <f t="shared" si="0"/>
        <v>-4632</v>
      </c>
      <c r="D70" s="22">
        <f t="shared" si="1"/>
        <v>-4.6319999999999997</v>
      </c>
      <c r="I70" s="20" t="s">
        <v>49</v>
      </c>
      <c r="J70" s="27">
        <f t="shared" si="2"/>
        <v>0</v>
      </c>
    </row>
    <row r="71" spans="1:10" x14ac:dyDescent="0.2">
      <c r="A71" s="36" t="s">
        <v>50</v>
      </c>
      <c r="B71" s="20">
        <v>3037695</v>
      </c>
      <c r="C71" s="22">
        <f t="shared" ref="C71:C92" si="3">ROUND(B71,0)</f>
        <v>3037695</v>
      </c>
      <c r="D71" s="22">
        <f t="shared" ref="D71:D92" si="4">C71/1000</f>
        <v>3037.6950000000002</v>
      </c>
      <c r="I71" s="20" t="s">
        <v>50</v>
      </c>
      <c r="J71" s="27">
        <f t="shared" ref="J71:J92" si="5">IF(I71=A71,0,1)</f>
        <v>0</v>
      </c>
    </row>
    <row r="72" spans="1:10" x14ac:dyDescent="0.2">
      <c r="A72" s="36" t="s">
        <v>51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51</v>
      </c>
      <c r="J72" s="27">
        <f t="shared" si="5"/>
        <v>0</v>
      </c>
    </row>
    <row r="73" spans="1:10" x14ac:dyDescent="0.2">
      <c r="A73" s="36" t="s">
        <v>52</v>
      </c>
      <c r="B73" s="20">
        <v>93144</v>
      </c>
      <c r="C73" s="22">
        <f t="shared" si="3"/>
        <v>93144</v>
      </c>
      <c r="D73" s="22">
        <f t="shared" si="4"/>
        <v>93.144000000000005</v>
      </c>
      <c r="I73" s="20" t="s">
        <v>52</v>
      </c>
      <c r="J73" s="27">
        <f t="shared" si="5"/>
        <v>0</v>
      </c>
    </row>
    <row r="74" spans="1:10" x14ac:dyDescent="0.2">
      <c r="A74" s="36" t="s">
        <v>53</v>
      </c>
      <c r="B74" s="20">
        <v>1574043</v>
      </c>
      <c r="C74" s="22">
        <f t="shared" si="3"/>
        <v>1574043</v>
      </c>
      <c r="D74" s="22">
        <f t="shared" si="4"/>
        <v>1574.0429999999999</v>
      </c>
      <c r="I74" s="20" t="s">
        <v>53</v>
      </c>
      <c r="J74" s="27">
        <f t="shared" si="5"/>
        <v>0</v>
      </c>
    </row>
    <row r="75" spans="1:10" x14ac:dyDescent="0.2">
      <c r="A75" s="36" t="s">
        <v>54</v>
      </c>
      <c r="B75" s="20">
        <v>8544793</v>
      </c>
      <c r="C75" s="22">
        <f t="shared" si="3"/>
        <v>8544793</v>
      </c>
      <c r="D75" s="22">
        <f t="shared" si="4"/>
        <v>8544.7929999999997</v>
      </c>
      <c r="I75" s="20" t="s">
        <v>54</v>
      </c>
      <c r="J75" s="27">
        <f t="shared" si="5"/>
        <v>0</v>
      </c>
    </row>
    <row r="76" spans="1:10" x14ac:dyDescent="0.2">
      <c r="A76" s="36" t="s">
        <v>112</v>
      </c>
      <c r="B76" s="20">
        <v>33281183</v>
      </c>
      <c r="C76" s="22">
        <f t="shared" si="3"/>
        <v>33281183</v>
      </c>
      <c r="D76" s="22">
        <f t="shared" si="4"/>
        <v>33281.182999999997</v>
      </c>
      <c r="I76" s="20" t="s">
        <v>112</v>
      </c>
      <c r="J76" s="27">
        <f t="shared" si="5"/>
        <v>0</v>
      </c>
    </row>
    <row r="77" spans="1:10" x14ac:dyDescent="0.2">
      <c r="A77" s="36" t="s">
        <v>113</v>
      </c>
      <c r="B77" s="20">
        <v>4673573</v>
      </c>
      <c r="C77" s="22">
        <f t="shared" si="3"/>
        <v>4673573</v>
      </c>
      <c r="D77" s="22">
        <f t="shared" si="4"/>
        <v>4673.5730000000003</v>
      </c>
      <c r="I77" s="20" t="s">
        <v>113</v>
      </c>
      <c r="J77" s="27">
        <f t="shared" si="5"/>
        <v>0</v>
      </c>
    </row>
    <row r="78" spans="1:10" x14ac:dyDescent="0.2">
      <c r="A78" s="36" t="s">
        <v>104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104</v>
      </c>
      <c r="J78" s="27">
        <f t="shared" si="5"/>
        <v>0</v>
      </c>
    </row>
    <row r="79" spans="1:10" x14ac:dyDescent="0.2">
      <c r="A79" s="36" t="s">
        <v>114</v>
      </c>
      <c r="B79" s="20">
        <v>2291744</v>
      </c>
      <c r="C79" s="22">
        <f t="shared" si="3"/>
        <v>2291744</v>
      </c>
      <c r="D79" s="22">
        <f t="shared" si="4"/>
        <v>2291.7440000000001</v>
      </c>
      <c r="I79" s="20" t="s">
        <v>114</v>
      </c>
      <c r="J79" s="27">
        <f t="shared" si="5"/>
        <v>0</v>
      </c>
    </row>
    <row r="80" spans="1:10" x14ac:dyDescent="0.2">
      <c r="A80" s="36" t="s">
        <v>115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115</v>
      </c>
      <c r="J80" s="27">
        <f t="shared" si="5"/>
        <v>0</v>
      </c>
    </row>
    <row r="81" spans="1:10" x14ac:dyDescent="0.2">
      <c r="A81" s="36" t="s">
        <v>116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116</v>
      </c>
      <c r="J81" s="27">
        <f t="shared" si="5"/>
        <v>0</v>
      </c>
    </row>
    <row r="82" spans="1:10" x14ac:dyDescent="0.2">
      <c r="A82" s="36" t="s">
        <v>117</v>
      </c>
      <c r="B82" s="20">
        <v>1820993</v>
      </c>
      <c r="C82" s="22">
        <f t="shared" si="3"/>
        <v>1820993</v>
      </c>
      <c r="D82" s="22">
        <f t="shared" si="4"/>
        <v>1820.9929999999999</v>
      </c>
      <c r="I82" s="20" t="s">
        <v>117</v>
      </c>
      <c r="J82" s="27">
        <f t="shared" si="5"/>
        <v>0</v>
      </c>
    </row>
    <row r="83" spans="1:10" x14ac:dyDescent="0.2">
      <c r="A83" s="36" t="s">
        <v>106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106</v>
      </c>
      <c r="J83" s="27">
        <f t="shared" si="5"/>
        <v>0</v>
      </c>
    </row>
    <row r="84" spans="1:10" x14ac:dyDescent="0.2">
      <c r="A84" s="36" t="s">
        <v>107</v>
      </c>
      <c r="B84" s="20">
        <v>1925464</v>
      </c>
      <c r="C84" s="22">
        <f t="shared" si="3"/>
        <v>1925464</v>
      </c>
      <c r="D84" s="22">
        <f t="shared" si="4"/>
        <v>1925.4639999999999</v>
      </c>
      <c r="I84" s="20" t="s">
        <v>107</v>
      </c>
      <c r="J84" s="27">
        <f t="shared" si="5"/>
        <v>0</v>
      </c>
    </row>
    <row r="85" spans="1:10" x14ac:dyDescent="0.2">
      <c r="A85" s="36" t="s">
        <v>118</v>
      </c>
      <c r="B85" s="20">
        <v>460381</v>
      </c>
      <c r="C85" s="22">
        <f t="shared" si="3"/>
        <v>460381</v>
      </c>
      <c r="D85" s="22">
        <f t="shared" si="4"/>
        <v>460.38099999999997</v>
      </c>
      <c r="I85" s="20" t="s">
        <v>118</v>
      </c>
      <c r="J85" s="27">
        <f t="shared" si="5"/>
        <v>0</v>
      </c>
    </row>
    <row r="86" spans="1:10" x14ac:dyDescent="0.2">
      <c r="A86" s="36" t="s">
        <v>101</v>
      </c>
      <c r="B86" s="20">
        <v>2690602</v>
      </c>
      <c r="C86" s="22">
        <f t="shared" si="3"/>
        <v>2690602</v>
      </c>
      <c r="D86" s="22">
        <f t="shared" si="4"/>
        <v>2690.6019999999999</v>
      </c>
      <c r="I86" s="20" t="s">
        <v>101</v>
      </c>
      <c r="J86" s="27">
        <f t="shared" si="5"/>
        <v>0</v>
      </c>
    </row>
    <row r="87" spans="1:10" x14ac:dyDescent="0.2">
      <c r="A87" s="36" t="s">
        <v>108</v>
      </c>
      <c r="B87" s="20">
        <v>237171</v>
      </c>
      <c r="C87" s="22">
        <f t="shared" si="3"/>
        <v>237171</v>
      </c>
      <c r="D87" s="22">
        <f t="shared" si="4"/>
        <v>237.17099999999999</v>
      </c>
      <c r="I87" s="20" t="s">
        <v>108</v>
      </c>
      <c r="J87" s="27">
        <f t="shared" si="5"/>
        <v>0</v>
      </c>
    </row>
    <row r="88" spans="1:10" x14ac:dyDescent="0.2">
      <c r="A88" s="36" t="s">
        <v>12</v>
      </c>
      <c r="B88" s="20">
        <v>-77275</v>
      </c>
      <c r="C88" s="22">
        <f t="shared" si="3"/>
        <v>-77275</v>
      </c>
      <c r="D88" s="22">
        <f t="shared" si="4"/>
        <v>-77.275000000000006</v>
      </c>
      <c r="I88" s="20" t="s">
        <v>12</v>
      </c>
      <c r="J88" s="27">
        <f t="shared" si="5"/>
        <v>0</v>
      </c>
    </row>
    <row r="89" spans="1:10" x14ac:dyDescent="0.2">
      <c r="A89" s="36" t="s">
        <v>13</v>
      </c>
      <c r="B89" s="20">
        <v>56184</v>
      </c>
      <c r="C89" s="22">
        <f t="shared" si="3"/>
        <v>56184</v>
      </c>
      <c r="D89" s="22">
        <f t="shared" si="4"/>
        <v>56.183999999999997</v>
      </c>
      <c r="I89" s="20" t="s">
        <v>13</v>
      </c>
      <c r="J89" s="27">
        <f t="shared" si="5"/>
        <v>0</v>
      </c>
    </row>
    <row r="90" spans="1:10" x14ac:dyDescent="0.2">
      <c r="A90" s="36" t="s">
        <v>29</v>
      </c>
      <c r="B90" s="20">
        <v>3946695</v>
      </c>
      <c r="C90" s="22">
        <f t="shared" si="3"/>
        <v>3946695</v>
      </c>
      <c r="D90" s="22">
        <f t="shared" si="4"/>
        <v>3946.6950000000002</v>
      </c>
      <c r="I90" s="20" t="s">
        <v>29</v>
      </c>
      <c r="J90" s="27">
        <f t="shared" si="5"/>
        <v>0</v>
      </c>
    </row>
    <row r="91" spans="1:10" x14ac:dyDescent="0.2">
      <c r="A91" s="36" t="s">
        <v>38</v>
      </c>
      <c r="B91" s="20">
        <v>-4492227</v>
      </c>
      <c r="C91" s="22">
        <f t="shared" si="3"/>
        <v>-4492227</v>
      </c>
      <c r="D91" s="22">
        <f t="shared" si="4"/>
        <v>-4492.2269999999999</v>
      </c>
      <c r="I91" s="20" t="s">
        <v>38</v>
      </c>
      <c r="J91" s="27">
        <f t="shared" si="5"/>
        <v>0</v>
      </c>
    </row>
    <row r="92" spans="1:10" s="5" customFormat="1" x14ac:dyDescent="0.2">
      <c r="A92" s="37" t="s">
        <v>55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55</v>
      </c>
      <c r="J92" s="27">
        <f t="shared" si="5"/>
        <v>0</v>
      </c>
    </row>
  </sheetData>
  <phoneticPr fontId="2" type="noConversion"/>
  <pageMargins left="0.74803149606299213" right="0.74803149606299213" top="0.39370078740157483" bottom="0.39370078740157483" header="0.51181102362204722" footer="0.51181102362204722"/>
  <pageSetup paperSize="9"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indexed="12"/>
    <pageSetUpPr fitToPage="1"/>
  </sheetPr>
  <dimension ref="A1:K73"/>
  <sheetViews>
    <sheetView showGridLines="0" tabSelected="1" workbookViewId="0">
      <selection sqref="A1:G1"/>
    </sheetView>
  </sheetViews>
  <sheetFormatPr defaultRowHeight="12.75" x14ac:dyDescent="0.2"/>
  <cols>
    <col min="1" max="1" width="63.5703125" style="56" customWidth="1"/>
    <col min="2" max="2" width="14.7109375" style="56" customWidth="1"/>
    <col min="3" max="3" width="1.7109375" style="56" customWidth="1"/>
    <col min="4" max="4" width="0.5703125" style="56" customWidth="1"/>
    <col min="5" max="5" width="14.7109375" style="56" customWidth="1"/>
    <col min="6" max="6" width="14.28515625" style="56" customWidth="1"/>
    <col min="7" max="7" width="1.7109375" style="56" customWidth="1"/>
    <col min="8" max="16384" width="9.140625" style="56"/>
  </cols>
  <sheetData>
    <row r="1" spans="1:7" ht="18" customHeight="1" x14ac:dyDescent="0.25">
      <c r="A1" s="86" t="s">
        <v>127</v>
      </c>
      <c r="B1" s="87"/>
      <c r="C1" s="87"/>
      <c r="D1" s="87"/>
      <c r="E1" s="87"/>
      <c r="F1" s="87"/>
      <c r="G1" s="88"/>
    </row>
    <row r="2" spans="1:7" ht="15.75" x14ac:dyDescent="0.25">
      <c r="A2" s="40"/>
      <c r="B2" s="38"/>
      <c r="C2" s="38"/>
      <c r="D2" s="38"/>
      <c r="E2" s="38"/>
      <c r="F2" s="46" t="s">
        <v>93</v>
      </c>
      <c r="G2" s="41"/>
    </row>
    <row r="3" spans="1:7" ht="8.1" customHeight="1" x14ac:dyDescent="0.25">
      <c r="A3" s="40"/>
      <c r="B3" s="38"/>
      <c r="C3" s="38"/>
      <c r="D3" s="38"/>
      <c r="E3" s="38"/>
      <c r="F3" s="51"/>
      <c r="G3" s="42"/>
    </row>
    <row r="4" spans="1:7" x14ac:dyDescent="0.2">
      <c r="A4" s="43"/>
      <c r="B4" s="44" t="s">
        <v>110</v>
      </c>
      <c r="C4" s="44"/>
      <c r="D4" s="44"/>
      <c r="E4" s="44" t="s">
        <v>110</v>
      </c>
      <c r="F4" s="44"/>
      <c r="G4" s="45"/>
    </row>
    <row r="5" spans="1:7" x14ac:dyDescent="0.2">
      <c r="A5" s="43"/>
      <c r="B5" s="46" t="s">
        <v>94</v>
      </c>
      <c r="C5" s="46"/>
      <c r="D5" s="46"/>
      <c r="E5" s="46" t="s">
        <v>94</v>
      </c>
      <c r="F5" s="44" t="s">
        <v>102</v>
      </c>
      <c r="G5" s="45"/>
    </row>
    <row r="6" spans="1:7" x14ac:dyDescent="0.2">
      <c r="A6" s="43"/>
      <c r="B6" s="44" t="s">
        <v>0</v>
      </c>
      <c r="C6" s="44"/>
      <c r="D6" s="44"/>
      <c r="E6" s="44" t="s">
        <v>126</v>
      </c>
      <c r="F6" s="44" t="s">
        <v>77</v>
      </c>
      <c r="G6" s="45"/>
    </row>
    <row r="7" spans="1:7" ht="12.75" customHeight="1" x14ac:dyDescent="0.2">
      <c r="A7" s="43"/>
      <c r="B7" s="44"/>
      <c r="C7" s="44"/>
      <c r="D7" s="44"/>
      <c r="E7" s="44" t="s">
        <v>81</v>
      </c>
      <c r="F7" s="44"/>
      <c r="G7" s="45"/>
    </row>
    <row r="8" spans="1:7" ht="12.75" customHeight="1" x14ac:dyDescent="0.2">
      <c r="A8" s="43"/>
      <c r="B8" s="44"/>
      <c r="C8" s="44"/>
      <c r="D8" s="44"/>
      <c r="E8" s="44"/>
      <c r="F8" s="44"/>
      <c r="G8" s="45"/>
    </row>
    <row r="9" spans="1:7" ht="14.25" x14ac:dyDescent="0.2">
      <c r="A9" s="39" t="s">
        <v>63</v>
      </c>
      <c r="B9" s="58">
        <v>37133.633000000002</v>
      </c>
      <c r="C9" s="58"/>
      <c r="D9" s="75"/>
      <c r="E9" s="58">
        <v>35877.550999999999</v>
      </c>
      <c r="F9" s="64">
        <v>-3.3825992732787609</v>
      </c>
      <c r="G9" s="60"/>
    </row>
    <row r="10" spans="1:7" x14ac:dyDescent="0.2">
      <c r="A10" s="47" t="s">
        <v>57</v>
      </c>
      <c r="B10" s="58">
        <v>4823.2560000000003</v>
      </c>
      <c r="C10" s="58"/>
      <c r="D10" s="44"/>
      <c r="E10" s="58">
        <v>4775.4359999999997</v>
      </c>
      <c r="F10" s="64">
        <v>-0.99144644198857823</v>
      </c>
      <c r="G10" s="60"/>
    </row>
    <row r="11" spans="1:7" x14ac:dyDescent="0.2">
      <c r="A11" s="47"/>
      <c r="B11" s="58"/>
      <c r="C11" s="58"/>
      <c r="D11" s="44"/>
      <c r="E11" s="58"/>
      <c r="F11" s="64"/>
      <c r="G11" s="60"/>
    </row>
    <row r="12" spans="1:7" x14ac:dyDescent="0.2">
      <c r="A12" s="39" t="s">
        <v>80</v>
      </c>
      <c r="B12" s="58">
        <v>21136.366999999998</v>
      </c>
      <c r="C12" s="58"/>
      <c r="D12" s="44"/>
      <c r="E12" s="58">
        <v>21526.252</v>
      </c>
      <c r="F12" s="64">
        <v>1.8446169107491466</v>
      </c>
      <c r="G12" s="60"/>
    </row>
    <row r="13" spans="1:7" x14ac:dyDescent="0.2">
      <c r="A13" s="52" t="s">
        <v>87</v>
      </c>
      <c r="B13" s="58"/>
      <c r="C13" s="58"/>
      <c r="D13" s="44"/>
      <c r="E13" s="58"/>
      <c r="F13" s="64"/>
      <c r="G13" s="60"/>
    </row>
    <row r="14" spans="1:7" x14ac:dyDescent="0.2">
      <c r="A14" s="53" t="s">
        <v>61</v>
      </c>
      <c r="B14" s="58">
        <v>6612.3</v>
      </c>
      <c r="C14" s="58"/>
      <c r="D14" s="44"/>
      <c r="E14" s="58">
        <v>6952.1149999999998</v>
      </c>
      <c r="F14" s="64">
        <v>5.1391346430137714</v>
      </c>
      <c r="G14" s="60"/>
    </row>
    <row r="15" spans="1:7" x14ac:dyDescent="0.2">
      <c r="A15" s="53" t="s">
        <v>64</v>
      </c>
      <c r="B15" s="58">
        <v>14524.066999999999</v>
      </c>
      <c r="C15" s="58"/>
      <c r="D15" s="58"/>
      <c r="E15" s="58">
        <v>14574.137000000001</v>
      </c>
      <c r="F15" s="64">
        <v>0.34473815082236631</v>
      </c>
      <c r="G15" s="60"/>
    </row>
    <row r="16" spans="1:7" x14ac:dyDescent="0.2">
      <c r="A16" s="39"/>
      <c r="B16" s="58"/>
      <c r="C16" s="58"/>
      <c r="D16" s="44"/>
      <c r="E16" s="58"/>
      <c r="F16" s="64"/>
      <c r="G16" s="60"/>
    </row>
    <row r="17" spans="1:8" x14ac:dyDescent="0.2">
      <c r="A17" s="39" t="s">
        <v>125</v>
      </c>
      <c r="B17" s="85" t="s">
        <v>130</v>
      </c>
      <c r="C17" s="58"/>
      <c r="D17" s="75"/>
      <c r="E17" s="58">
        <v>2504.0100000000002</v>
      </c>
      <c r="F17" s="64"/>
      <c r="G17" s="60"/>
    </row>
    <row r="18" spans="1:8" x14ac:dyDescent="0.2">
      <c r="A18" s="39"/>
      <c r="B18" s="58"/>
      <c r="C18" s="58"/>
      <c r="D18" s="44"/>
      <c r="E18" s="58"/>
      <c r="F18" s="64"/>
      <c r="G18" s="60"/>
    </row>
    <row r="19" spans="1:8" x14ac:dyDescent="0.2">
      <c r="A19" s="39" t="s">
        <v>109</v>
      </c>
      <c r="B19" s="58">
        <v>1997.0830000000001</v>
      </c>
      <c r="C19" s="58"/>
      <c r="D19" s="44"/>
      <c r="E19" s="58">
        <v>2017.402</v>
      </c>
      <c r="F19" s="64">
        <v>1.0174339273830861</v>
      </c>
      <c r="G19" s="60"/>
    </row>
    <row r="20" spans="1:8" x14ac:dyDescent="0.2">
      <c r="A20" s="39"/>
      <c r="B20" s="58"/>
      <c r="C20" s="58"/>
      <c r="D20" s="44"/>
      <c r="E20" s="58"/>
      <c r="F20" s="64"/>
      <c r="G20" s="60"/>
    </row>
    <row r="21" spans="1:8" x14ac:dyDescent="0.2">
      <c r="A21" s="39" t="s">
        <v>103</v>
      </c>
      <c r="B21" s="58">
        <v>9406.8080000000009</v>
      </c>
      <c r="C21" s="58"/>
      <c r="D21" s="44"/>
      <c r="E21" s="58">
        <v>9192.8119999999999</v>
      </c>
      <c r="F21" s="64">
        <v>-2.2749055790232031</v>
      </c>
      <c r="G21" s="60"/>
    </row>
    <row r="22" spans="1:8" s="67" customFormat="1" x14ac:dyDescent="0.2">
      <c r="A22" s="52" t="s">
        <v>87</v>
      </c>
      <c r="B22" s="58"/>
      <c r="C22" s="58"/>
      <c r="D22" s="44"/>
      <c r="E22" s="58"/>
      <c r="F22" s="64"/>
      <c r="G22" s="60"/>
      <c r="H22" s="56"/>
    </row>
    <row r="23" spans="1:8" s="67" customFormat="1" x14ac:dyDescent="0.2">
      <c r="A23" s="53" t="s">
        <v>84</v>
      </c>
      <c r="B23" s="57">
        <v>2940.2179999999998</v>
      </c>
      <c r="C23" s="57"/>
      <c r="D23" s="44"/>
      <c r="E23" s="57">
        <v>2835.6149999999998</v>
      </c>
      <c r="F23" s="64">
        <v>-3.5576613706874824</v>
      </c>
      <c r="G23" s="61"/>
      <c r="H23" s="56"/>
    </row>
    <row r="24" spans="1:8" s="67" customFormat="1" x14ac:dyDescent="0.2">
      <c r="A24" s="53" t="s">
        <v>85</v>
      </c>
      <c r="B24" s="57">
        <v>5036.2489999999998</v>
      </c>
      <c r="C24" s="57"/>
      <c r="D24" s="44"/>
      <c r="E24" s="57">
        <v>4986.1379999999999</v>
      </c>
      <c r="F24" s="64">
        <v>-0.99500640258255468</v>
      </c>
      <c r="G24" s="61"/>
      <c r="H24" s="56"/>
    </row>
    <row r="25" spans="1:8" s="67" customFormat="1" x14ac:dyDescent="0.2">
      <c r="A25" s="53" t="s">
        <v>86</v>
      </c>
      <c r="B25" s="57">
        <v>1430.3409999999999</v>
      </c>
      <c r="C25" s="57"/>
      <c r="D25" s="44"/>
      <c r="E25" s="57">
        <v>1371.059</v>
      </c>
      <c r="F25" s="64">
        <v>-4.1446060764530923</v>
      </c>
      <c r="G25" s="61"/>
      <c r="H25" s="56"/>
    </row>
    <row r="26" spans="1:8" s="67" customFormat="1" x14ac:dyDescent="0.2">
      <c r="A26" s="53"/>
      <c r="B26" s="58"/>
      <c r="C26" s="58"/>
      <c r="D26" s="44"/>
      <c r="E26" s="58"/>
      <c r="F26" s="64"/>
      <c r="G26" s="60"/>
      <c r="H26" s="56"/>
    </row>
    <row r="27" spans="1:8" x14ac:dyDescent="0.2">
      <c r="A27" s="48" t="s">
        <v>95</v>
      </c>
      <c r="B27" s="58">
        <v>11337.454</v>
      </c>
      <c r="C27" s="58"/>
      <c r="D27" s="44"/>
      <c r="E27" s="58">
        <v>10920.28</v>
      </c>
      <c r="F27" s="64">
        <v>-3.6796091962093</v>
      </c>
      <c r="G27" s="60"/>
    </row>
    <row r="28" spans="1:8" x14ac:dyDescent="0.2">
      <c r="A28" s="48" t="s">
        <v>76</v>
      </c>
      <c r="B28" s="58">
        <v>2118.6669999999999</v>
      </c>
      <c r="C28" s="58"/>
      <c r="D28" s="44"/>
      <c r="E28" s="58">
        <v>2098.855</v>
      </c>
      <c r="F28" s="64">
        <v>-0.93511627830139887</v>
      </c>
      <c r="G28" s="60"/>
    </row>
    <row r="29" spans="1:8" x14ac:dyDescent="0.2">
      <c r="A29" s="48" t="s">
        <v>101</v>
      </c>
      <c r="B29" s="58">
        <v>3412.067</v>
      </c>
      <c r="C29" s="58"/>
      <c r="D29" s="44"/>
      <c r="E29" s="58">
        <v>3280.8939999999998</v>
      </c>
      <c r="F29" s="64">
        <v>-3.8443852362805369</v>
      </c>
      <c r="G29" s="60"/>
    </row>
    <row r="30" spans="1:8" x14ac:dyDescent="0.2">
      <c r="A30" s="47"/>
      <c r="B30" s="58"/>
      <c r="C30" s="58"/>
      <c r="D30" s="44"/>
      <c r="E30" s="58"/>
      <c r="F30" s="64"/>
      <c r="G30" s="60"/>
    </row>
    <row r="31" spans="1:8" x14ac:dyDescent="0.2">
      <c r="A31" s="47" t="s">
        <v>83</v>
      </c>
      <c r="B31" s="58">
        <v>20747.046999999999</v>
      </c>
      <c r="C31" s="58"/>
      <c r="D31" s="44"/>
      <c r="E31" s="58">
        <v>20965.462</v>
      </c>
      <c r="F31" s="64">
        <v>1.0527522302330588</v>
      </c>
      <c r="G31" s="60"/>
    </row>
    <row r="32" spans="1:8" x14ac:dyDescent="0.2">
      <c r="A32" s="52" t="s">
        <v>87</v>
      </c>
      <c r="B32" s="58"/>
      <c r="C32" s="58"/>
      <c r="D32" s="44"/>
      <c r="E32" s="58"/>
      <c r="F32" s="64"/>
      <c r="G32" s="60"/>
    </row>
    <row r="33" spans="1:11" x14ac:dyDescent="0.2">
      <c r="A33" s="53" t="s">
        <v>88</v>
      </c>
      <c r="B33" s="57">
        <v>15900.576999999999</v>
      </c>
      <c r="C33" s="57"/>
      <c r="D33" s="44"/>
      <c r="E33" s="57">
        <v>16013.293</v>
      </c>
      <c r="F33" s="64">
        <v>0.70887993561491736</v>
      </c>
      <c r="G33" s="60"/>
    </row>
    <row r="34" spans="1:11" x14ac:dyDescent="0.2">
      <c r="A34" s="53" t="s">
        <v>89</v>
      </c>
      <c r="B34" s="57">
        <v>558.79499999999996</v>
      </c>
      <c r="C34" s="57"/>
      <c r="D34" s="44"/>
      <c r="E34" s="57">
        <v>612.95100000000002</v>
      </c>
      <c r="F34" s="64">
        <v>9.6915684642847673</v>
      </c>
      <c r="G34" s="60"/>
    </row>
    <row r="35" spans="1:11" x14ac:dyDescent="0.2">
      <c r="A35" s="53" t="s">
        <v>90</v>
      </c>
      <c r="B35" s="57">
        <v>4287.6750000000002</v>
      </c>
      <c r="C35" s="57"/>
      <c r="D35" s="44"/>
      <c r="E35" s="57">
        <v>4339.2179999999998</v>
      </c>
      <c r="F35" s="64">
        <v>1.2021200300862278</v>
      </c>
      <c r="G35" s="60"/>
    </row>
    <row r="36" spans="1:11" x14ac:dyDescent="0.2">
      <c r="A36" s="53"/>
      <c r="B36" s="58"/>
      <c r="C36" s="58"/>
      <c r="D36" s="44"/>
      <c r="E36" s="58"/>
      <c r="F36" s="64"/>
      <c r="G36" s="60"/>
    </row>
    <row r="37" spans="1:11" x14ac:dyDescent="0.2">
      <c r="A37" s="47" t="s">
        <v>60</v>
      </c>
      <c r="B37" s="58">
        <v>-192.548</v>
      </c>
      <c r="C37" s="58"/>
      <c r="D37" s="58"/>
      <c r="E37" s="58">
        <v>-256.36500000000001</v>
      </c>
      <c r="F37" s="64">
        <v>33.143423977397845</v>
      </c>
      <c r="G37" s="60"/>
    </row>
    <row r="38" spans="1:11" x14ac:dyDescent="0.2">
      <c r="A38" s="49"/>
      <c r="B38" s="58"/>
      <c r="C38" s="58"/>
      <c r="D38" s="58"/>
      <c r="E38" s="58"/>
      <c r="F38" s="64"/>
      <c r="G38" s="60"/>
    </row>
    <row r="39" spans="1:11" x14ac:dyDescent="0.2">
      <c r="A39" s="62" t="s">
        <v>91</v>
      </c>
      <c r="B39" s="57">
        <v>21.652000000000001</v>
      </c>
      <c r="C39" s="57"/>
      <c r="D39" s="57"/>
      <c r="E39" s="57">
        <v>38.661999999999999</v>
      </c>
      <c r="F39" s="64">
        <v>78.560871974875283</v>
      </c>
      <c r="G39" s="60"/>
    </row>
    <row r="40" spans="1:11" x14ac:dyDescent="0.2">
      <c r="A40" s="49"/>
      <c r="B40" s="58"/>
      <c r="C40" s="58"/>
      <c r="D40" s="58"/>
      <c r="E40" s="58"/>
      <c r="F40" s="64"/>
      <c r="G40" s="60"/>
      <c r="K40" s="84"/>
    </row>
    <row r="41" spans="1:11" ht="14.25" x14ac:dyDescent="0.2">
      <c r="A41" s="50" t="s">
        <v>65</v>
      </c>
      <c r="B41" s="31">
        <v>111941.485</v>
      </c>
      <c r="C41" s="58"/>
      <c r="D41" s="75"/>
      <c r="E41" s="31">
        <v>112941.251</v>
      </c>
      <c r="F41" s="65">
        <v>0.89311482691158095</v>
      </c>
      <c r="G41" s="59"/>
    </row>
    <row r="42" spans="1:11" x14ac:dyDescent="0.2">
      <c r="A42" s="79"/>
      <c r="B42" s="58"/>
      <c r="C42" s="58"/>
      <c r="D42" s="58"/>
      <c r="E42" s="58"/>
      <c r="F42" s="64"/>
      <c r="G42" s="60"/>
    </row>
    <row r="43" spans="1:11" x14ac:dyDescent="0.2">
      <c r="A43" s="80" t="s">
        <v>96</v>
      </c>
      <c r="B43" s="58"/>
      <c r="C43" s="58"/>
      <c r="D43" s="58"/>
      <c r="E43" s="58"/>
      <c r="F43" s="64"/>
      <c r="G43" s="60"/>
    </row>
    <row r="44" spans="1:11" x14ac:dyDescent="0.2">
      <c r="A44" s="79"/>
      <c r="B44" s="58"/>
      <c r="C44" s="58"/>
      <c r="D44" s="58"/>
      <c r="E44" s="58"/>
      <c r="F44" s="64"/>
      <c r="G44" s="60"/>
    </row>
    <row r="45" spans="1:11" ht="14.25" x14ac:dyDescent="0.2">
      <c r="A45" s="81" t="s">
        <v>66</v>
      </c>
      <c r="B45" s="58">
        <v>4348.25</v>
      </c>
      <c r="C45" s="58"/>
      <c r="D45" s="58"/>
      <c r="E45" s="58">
        <v>4464.6899999999996</v>
      </c>
      <c r="F45" s="64"/>
      <c r="G45" s="60"/>
    </row>
    <row r="46" spans="1:11" x14ac:dyDescent="0.2">
      <c r="A46" s="81" t="s">
        <v>79</v>
      </c>
      <c r="B46" s="58">
        <v>1307.1990000000001</v>
      </c>
      <c r="C46" s="58"/>
      <c r="D46" s="58"/>
      <c r="E46" s="58">
        <v>1411.8340000000001</v>
      </c>
      <c r="F46" s="64"/>
      <c r="G46" s="60"/>
    </row>
    <row r="47" spans="1:11" x14ac:dyDescent="0.2">
      <c r="A47" s="81" t="s">
        <v>97</v>
      </c>
      <c r="B47" s="58">
        <v>4151.9440000000004</v>
      </c>
      <c r="C47" s="58"/>
      <c r="D47" s="75"/>
      <c r="E47" s="85" t="s">
        <v>130</v>
      </c>
      <c r="F47" s="64"/>
      <c r="G47" s="60"/>
    </row>
    <row r="48" spans="1:11" x14ac:dyDescent="0.2">
      <c r="A48" s="81" t="s">
        <v>98</v>
      </c>
      <c r="B48" s="58">
        <v>30.407</v>
      </c>
      <c r="C48" s="58"/>
      <c r="D48" s="75"/>
      <c r="E48" s="85" t="s">
        <v>130</v>
      </c>
      <c r="F48" s="64"/>
      <c r="G48" s="60"/>
    </row>
    <row r="49" spans="1:7" x14ac:dyDescent="0.2">
      <c r="A49" s="81" t="s">
        <v>99</v>
      </c>
      <c r="B49" s="58">
        <v>121.74299999999999</v>
      </c>
      <c r="C49" s="58"/>
      <c r="D49" s="58"/>
      <c r="E49" s="58">
        <v>111.081</v>
      </c>
      <c r="F49" s="64"/>
      <c r="G49" s="60"/>
    </row>
    <row r="50" spans="1:7" x14ac:dyDescent="0.2">
      <c r="A50" s="81" t="s">
        <v>78</v>
      </c>
      <c r="B50" s="58">
        <v>32.451999999999998</v>
      </c>
      <c r="C50" s="58"/>
      <c r="D50" s="58"/>
      <c r="E50" s="58">
        <v>34.203000000000003</v>
      </c>
      <c r="F50" s="64"/>
      <c r="G50" s="60"/>
    </row>
    <row r="51" spans="1:7" x14ac:dyDescent="0.2">
      <c r="A51" s="81"/>
      <c r="B51" s="58"/>
      <c r="C51" s="58"/>
      <c r="D51" s="58"/>
      <c r="E51" s="58"/>
      <c r="F51" s="64"/>
      <c r="G51" s="60"/>
    </row>
    <row r="52" spans="1:7" x14ac:dyDescent="0.2">
      <c r="A52" s="81" t="s">
        <v>82</v>
      </c>
      <c r="B52" s="58">
        <v>50.866999999999997</v>
      </c>
      <c r="C52" s="58"/>
      <c r="D52" s="58"/>
      <c r="E52" s="58">
        <v>26.827000000000002</v>
      </c>
      <c r="F52" s="64"/>
      <c r="G52" s="60"/>
    </row>
    <row r="53" spans="1:7" ht="14.25" x14ac:dyDescent="0.2">
      <c r="A53" s="81" t="s">
        <v>68</v>
      </c>
      <c r="B53" s="58">
        <v>6.8159999999999998</v>
      </c>
      <c r="C53" s="58"/>
      <c r="D53" s="58"/>
      <c r="E53" s="58">
        <v>-45.331000000000003</v>
      </c>
      <c r="F53" s="64"/>
      <c r="G53" s="60"/>
    </row>
    <row r="54" spans="1:7" ht="14.25" x14ac:dyDescent="0.2">
      <c r="A54" s="81" t="s">
        <v>69</v>
      </c>
      <c r="B54" s="58">
        <v>15.553000000000001</v>
      </c>
      <c r="C54" s="58"/>
      <c r="D54" s="58"/>
      <c r="E54" s="58">
        <v>27.798999999999999</v>
      </c>
      <c r="F54" s="64"/>
      <c r="G54" s="60"/>
    </row>
    <row r="55" spans="1:7" x14ac:dyDescent="0.2">
      <c r="A55" s="79"/>
      <c r="B55" s="58"/>
      <c r="C55" s="58"/>
      <c r="D55" s="58"/>
      <c r="E55" s="58"/>
      <c r="F55" s="64"/>
      <c r="G55" s="60"/>
    </row>
    <row r="56" spans="1:7" x14ac:dyDescent="0.2">
      <c r="A56" s="81" t="s">
        <v>1</v>
      </c>
      <c r="B56" s="58">
        <v>815.07100000000003</v>
      </c>
      <c r="C56" s="58"/>
      <c r="D56" s="58"/>
      <c r="E56" s="58">
        <v>836.04</v>
      </c>
      <c r="F56" s="64"/>
      <c r="G56" s="60"/>
    </row>
    <row r="57" spans="1:7" ht="14.25" x14ac:dyDescent="0.2">
      <c r="A57" s="81" t="s">
        <v>129</v>
      </c>
      <c r="B57" s="58">
        <v>26829.317999999999</v>
      </c>
      <c r="C57" s="58"/>
      <c r="D57" s="75"/>
      <c r="E57" s="58">
        <v>22809.774000000001</v>
      </c>
      <c r="F57" s="64"/>
      <c r="G57" s="60"/>
    </row>
    <row r="58" spans="1:7" x14ac:dyDescent="0.2">
      <c r="A58" s="81" t="s">
        <v>2</v>
      </c>
      <c r="B58" s="58">
        <v>235.45500000000001</v>
      </c>
      <c r="C58" s="58"/>
      <c r="D58" s="58"/>
      <c r="E58" s="58">
        <v>419.91399999999999</v>
      </c>
      <c r="F58" s="64"/>
      <c r="G58" s="60"/>
    </row>
    <row r="59" spans="1:7" x14ac:dyDescent="0.2">
      <c r="A59" s="81" t="s">
        <v>3</v>
      </c>
      <c r="B59" s="58">
        <v>6.1349999999999998</v>
      </c>
      <c r="C59" s="58"/>
      <c r="D59" s="58"/>
      <c r="E59" s="58">
        <v>0.71299999999999997</v>
      </c>
      <c r="F59" s="64"/>
      <c r="G59" s="60"/>
    </row>
    <row r="60" spans="1:7" x14ac:dyDescent="0.2">
      <c r="A60" s="81" t="s">
        <v>4</v>
      </c>
      <c r="B60" s="58">
        <v>-27.100999999999999</v>
      </c>
      <c r="C60" s="58"/>
      <c r="D60" s="58"/>
      <c r="E60" s="58">
        <v>-25.902999999999999</v>
      </c>
      <c r="F60" s="64"/>
      <c r="G60" s="60"/>
    </row>
    <row r="61" spans="1:7" x14ac:dyDescent="0.2">
      <c r="A61" s="79"/>
      <c r="B61" s="58"/>
      <c r="C61" s="58"/>
      <c r="D61" s="58"/>
      <c r="E61" s="58"/>
      <c r="F61" s="64"/>
      <c r="G61" s="60"/>
    </row>
    <row r="62" spans="1:7" x14ac:dyDescent="0.2">
      <c r="A62" s="82" t="s">
        <v>92</v>
      </c>
      <c r="B62" s="31">
        <v>94147.842999999993</v>
      </c>
      <c r="C62" s="58"/>
      <c r="D62" s="75"/>
      <c r="E62" s="31">
        <v>94931.81</v>
      </c>
      <c r="F62" s="65">
        <v>0.8326977815094545</v>
      </c>
      <c r="G62" s="60"/>
    </row>
    <row r="63" spans="1:7" x14ac:dyDescent="0.2">
      <c r="A63" s="83"/>
      <c r="B63" s="76"/>
      <c r="C63" s="76"/>
      <c r="D63" s="76"/>
      <c r="E63" s="76"/>
      <c r="F63" s="77"/>
      <c r="G63" s="78"/>
    </row>
    <row r="64" spans="1:7" x14ac:dyDescent="0.2">
      <c r="A64" s="74" t="s">
        <v>128</v>
      </c>
      <c r="B64" s="31"/>
      <c r="C64" s="31"/>
      <c r="D64" s="31"/>
      <c r="E64" s="31"/>
      <c r="F64" s="63"/>
      <c r="G64" s="59"/>
    </row>
    <row r="65" spans="1:7" x14ac:dyDescent="0.2">
      <c r="A65" s="54" t="s">
        <v>62</v>
      </c>
      <c r="B65" s="31"/>
      <c r="C65" s="31"/>
      <c r="D65" s="31"/>
      <c r="E65" s="31"/>
      <c r="F65" s="63"/>
      <c r="G65" s="59"/>
    </row>
    <row r="66" spans="1:7" x14ac:dyDescent="0.2">
      <c r="A66" s="54" t="s">
        <v>67</v>
      </c>
      <c r="B66" s="31"/>
      <c r="C66" s="31"/>
      <c r="D66" s="31"/>
      <c r="E66" s="31"/>
      <c r="F66" s="63"/>
      <c r="G66" s="59"/>
    </row>
    <row r="67" spans="1:7" x14ac:dyDescent="0.2">
      <c r="A67" s="54" t="s">
        <v>70</v>
      </c>
      <c r="B67" s="31"/>
      <c r="C67" s="31"/>
      <c r="D67" s="31"/>
      <c r="E67" s="31"/>
      <c r="F67" s="63"/>
      <c r="G67" s="59"/>
    </row>
    <row r="68" spans="1:7" x14ac:dyDescent="0.2">
      <c r="A68" s="54" t="s">
        <v>71</v>
      </c>
      <c r="B68" s="31"/>
      <c r="C68" s="31"/>
      <c r="D68" s="31"/>
      <c r="E68" s="31"/>
      <c r="F68" s="63"/>
      <c r="G68" s="59"/>
    </row>
    <row r="69" spans="1:7" x14ac:dyDescent="0.2">
      <c r="A69" s="54" t="s">
        <v>72</v>
      </c>
      <c r="B69" s="31"/>
      <c r="C69" s="31"/>
      <c r="D69" s="31"/>
      <c r="E69" s="31"/>
      <c r="F69" s="63"/>
      <c r="G69" s="59"/>
    </row>
    <row r="70" spans="1:7" x14ac:dyDescent="0.2">
      <c r="A70" s="74" t="s">
        <v>73</v>
      </c>
      <c r="B70" s="31"/>
      <c r="C70" s="31"/>
      <c r="D70" s="31"/>
      <c r="E70" s="31"/>
      <c r="F70" s="63"/>
      <c r="G70" s="59"/>
    </row>
    <row r="71" spans="1:7" x14ac:dyDescent="0.2">
      <c r="A71" s="74" t="s">
        <v>131</v>
      </c>
      <c r="B71" s="31"/>
      <c r="C71" s="31"/>
      <c r="D71" s="31"/>
      <c r="E71" s="31"/>
      <c r="F71" s="63"/>
      <c r="G71" s="59"/>
    </row>
    <row r="72" spans="1:7" ht="4.5" customHeight="1" x14ac:dyDescent="0.2">
      <c r="A72" s="66"/>
      <c r="B72" s="71"/>
      <c r="C72" s="71"/>
      <c r="D72" s="71"/>
      <c r="E72" s="71"/>
      <c r="F72" s="72"/>
      <c r="G72" s="73"/>
    </row>
    <row r="73" spans="1:7" x14ac:dyDescent="0.2">
      <c r="A73" s="69"/>
      <c r="B73" s="68"/>
      <c r="C73" s="68"/>
      <c r="D73" s="68"/>
      <c r="E73" s="68"/>
      <c r="F73" s="70"/>
      <c r="G73" s="70"/>
    </row>
  </sheetData>
  <mergeCells count="1">
    <mergeCell ref="A1:G1"/>
  </mergeCells>
  <phoneticPr fontId="0" type="noConversion"/>
  <pageMargins left="0.75" right="0.75" top="1" bottom="1" header="0.5" footer="0.5"/>
  <pageSetup paperSize="9" scale="7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E8325620-308B-4374-8558-C1C049B850C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RS 2004-05 data</vt:lpstr>
      <vt:lpstr>Table 1</vt:lpstr>
      <vt:lpstr>'Table 1'!Print_Area</vt:lpstr>
    </vt:vector>
  </TitlesOfParts>
  <Company>Central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JFARRAR</dc:creator>
  <cp:lastModifiedBy>Allan Cox</cp:lastModifiedBy>
  <cp:lastPrinted>2014-08-27T11:12:26Z</cp:lastPrinted>
  <dcterms:created xsi:type="dcterms:W3CDTF">2005-03-08T10:25:26Z</dcterms:created>
  <dcterms:modified xsi:type="dcterms:W3CDTF">2014-08-27T13:39:30Z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aed8851a-663c-46f3-b2c8-9ab041662d60</vt:lpwstr>
  </property>
  <property fmtid="{D5CDD505-2E9C-101B-9397-08002B2CF9AE}" pid="3" name="bjSaver">
    <vt:lpwstr>6f1kOp5PClRW8Nz64GsgGTIwZLj1PUGt</vt:lpwstr>
  </property>
  <property fmtid="{D5CDD505-2E9C-101B-9397-08002B2CF9AE}" pid="4" name="bjDocumentSecurityLabel">
    <vt:lpwstr>No Marking</vt:lpwstr>
  </property>
</Properties>
</file>