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250"/>
  </bookViews>
  <sheets>
    <sheet name="Data" sheetId="1" r:id="rId1"/>
    <sheet name="WorkingDays" sheetId="2" r:id="rId2"/>
    <sheet name="Sheet3" sheetId="3" r:id="rId3"/>
  </sheets>
  <definedNames>
    <definedName name="_xlnm.Print_Area" localSheetId="0">Data!$A$1:$O$71</definedName>
  </definedNames>
  <calcPr calcId="125725"/>
</workbook>
</file>

<file path=xl/calcChain.xml><?xml version="1.0" encoding="utf-8"?>
<calcChain xmlns="http://schemas.openxmlformats.org/spreadsheetml/2006/main">
  <c r="D63" i="1"/>
  <c r="D69"/>
  <c r="C63"/>
  <c r="C69"/>
  <c r="D55"/>
  <c r="D68"/>
  <c r="C55"/>
  <c r="C68"/>
  <c r="D50"/>
  <c r="D67"/>
  <c r="C50"/>
  <c r="C67"/>
  <c r="H43"/>
  <c r="F43"/>
  <c r="E29"/>
  <c r="I29" s="1"/>
  <c r="E30"/>
  <c r="I30" s="1"/>
  <c r="E31"/>
  <c r="I31" s="1"/>
  <c r="E32"/>
  <c r="I32" s="1"/>
  <c r="E33"/>
  <c r="I33" s="1"/>
  <c r="E34"/>
  <c r="I34" s="1"/>
  <c r="E35"/>
  <c r="I35" s="1"/>
  <c r="E36"/>
  <c r="I36" s="1"/>
  <c r="E37"/>
  <c r="I37" s="1"/>
  <c r="E38"/>
  <c r="I38" s="1"/>
  <c r="E39"/>
  <c r="I39" s="1"/>
  <c r="E40"/>
  <c r="I40" s="1"/>
  <c r="E41"/>
  <c r="I41" s="1"/>
  <c r="E42"/>
  <c r="I42" s="1"/>
  <c r="E28"/>
  <c r="G28" s="1"/>
  <c r="G43" s="1"/>
  <c r="C66" s="1"/>
  <c r="C70" s="1"/>
  <c r="D36" i="2"/>
  <c r="C36"/>
  <c r="B36"/>
  <c r="E12" i="1"/>
  <c r="F12"/>
  <c r="G12"/>
  <c r="H12"/>
  <c r="I12"/>
  <c r="J12"/>
  <c r="K12"/>
  <c r="L12"/>
  <c r="M12"/>
  <c r="N12"/>
  <c r="O12"/>
  <c r="D12"/>
  <c r="O10"/>
  <c r="N10"/>
  <c r="M10"/>
  <c r="L10"/>
  <c r="K10"/>
  <c r="J10"/>
  <c r="I10"/>
  <c r="H10"/>
  <c r="G10"/>
  <c r="F10"/>
  <c r="E10"/>
  <c r="D10"/>
  <c r="D17"/>
  <c r="C21" s="1"/>
  <c r="C17"/>
  <c r="D16"/>
  <c r="C16"/>
  <c r="G41"/>
  <c r="G39"/>
  <c r="G37"/>
  <c r="G35"/>
  <c r="G33"/>
  <c r="G31"/>
  <c r="G29"/>
  <c r="G42"/>
  <c r="G40"/>
  <c r="G38"/>
  <c r="G36"/>
  <c r="G34"/>
  <c r="G32"/>
  <c r="G30"/>
  <c r="I28"/>
  <c r="I43" l="1"/>
  <c r="D66" s="1"/>
  <c r="D70" s="1"/>
</calcChain>
</file>

<file path=xl/sharedStrings.xml><?xml version="1.0" encoding="utf-8"?>
<sst xmlns="http://schemas.openxmlformats.org/spreadsheetml/2006/main" count="86" uniqueCount="66">
  <si>
    <t>Start Date</t>
  </si>
  <si>
    <t>Planned</t>
  </si>
  <si>
    <t>Actual</t>
  </si>
  <si>
    <t>Milestone</t>
  </si>
  <si>
    <t>Planned Date (dd/mm/yy)</t>
  </si>
  <si>
    <t>Actual Date (dd/mm/yy)</t>
  </si>
  <si>
    <t>ITT / ITPD issued
(Restricted &amp; CD)</t>
  </si>
  <si>
    <t>Dialogue start (CD only)</t>
  </si>
  <si>
    <t>Dialogue closed (CD only)</t>
  </si>
  <si>
    <t>Project specific PIN published on TED (All)</t>
  </si>
  <si>
    <t>Industry Boot Camp (All)</t>
  </si>
  <si>
    <t>Deadline for response (All)</t>
  </si>
  <si>
    <t>Evaluate tenders/BAFO start (All)</t>
  </si>
  <si>
    <t>Evaluate tenders/BAFO finish (All)</t>
  </si>
  <si>
    <t>Alcatel standstill start (All)</t>
  </si>
  <si>
    <t>Alcatel standstill end (All)</t>
  </si>
  <si>
    <t>Contract signature</t>
  </si>
  <si>
    <t>Finish Date</t>
  </si>
  <si>
    <t>OJEU</t>
  </si>
  <si>
    <t>Turnaround time working days - start to finish</t>
  </si>
  <si>
    <t>Bank Hols 2011</t>
  </si>
  <si>
    <t>Bank Hols 2012</t>
  </si>
  <si>
    <t>Contract notice published on TED (All)</t>
  </si>
  <si>
    <t>No of Working Days (Cumulative)</t>
  </si>
  <si>
    <t>Summary</t>
  </si>
  <si>
    <t>Your Actual</t>
  </si>
  <si>
    <t>Competitve Dialogue Average</t>
  </si>
  <si>
    <t>Restricted Average</t>
  </si>
  <si>
    <t>Open Average</t>
  </si>
  <si>
    <t>Procurement Turnaround Times</t>
  </si>
  <si>
    <t>Departmental Costs</t>
  </si>
  <si>
    <t>Staff Costs</t>
  </si>
  <si>
    <t>Team Member</t>
  </si>
  <si>
    <t>Grade</t>
  </si>
  <si>
    <t>No of Working Days</t>
  </si>
  <si>
    <t>Key Performance Indicators</t>
  </si>
  <si>
    <t>Year</t>
  </si>
  <si>
    <t>Start</t>
  </si>
  <si>
    <t>End</t>
  </si>
  <si>
    <t>Holidays</t>
  </si>
  <si>
    <t>Legal Costs</t>
  </si>
  <si>
    <t>In House</t>
  </si>
  <si>
    <t>Tsol</t>
  </si>
  <si>
    <t>Total</t>
  </si>
  <si>
    <t>External</t>
  </si>
  <si>
    <t>Annual Capitation Rate £</t>
  </si>
  <si>
    <t>"Daily Rate" £</t>
  </si>
  <si>
    <t>Cost £</t>
  </si>
  <si>
    <t>Consultancy Costs</t>
  </si>
  <si>
    <t>Temp Staff</t>
  </si>
  <si>
    <t>Contracted Out</t>
  </si>
  <si>
    <t>Other Misc Costs</t>
  </si>
  <si>
    <t>Venue hire</t>
  </si>
  <si>
    <t>T&amp;S</t>
  </si>
  <si>
    <t>Other</t>
  </si>
  <si>
    <t>Planned (budget) £</t>
  </si>
  <si>
    <t>Actual £</t>
  </si>
  <si>
    <t>Cost Summary</t>
  </si>
  <si>
    <t xml:space="preserve">Staff </t>
  </si>
  <si>
    <t>Legal</t>
  </si>
  <si>
    <t>Consultancy</t>
  </si>
  <si>
    <t>Turnaround time working days - OJEU to contract award decision date</t>
  </si>
  <si>
    <t>Contract award decision date</t>
  </si>
  <si>
    <t>Comparison - key metric being measured by Cabinet Office</t>
  </si>
  <si>
    <t>Cabinet Office measurement starts here</t>
  </si>
  <si>
    <t>Cabinet Office measurement finishes here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</si>
</sst>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40000610370189521"/>
        </stop>
        <stop position="1">
          <color rgb="FF0070C0"/>
        </stop>
      </gradient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4" fontId="1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2" fillId="2" borderId="5" xfId="0" applyFont="1" applyFill="1" applyBorder="1"/>
    <xf numFmtId="14" fontId="2" fillId="2" borderId="6" xfId="0" applyNumberFormat="1" applyFont="1" applyFill="1" applyBorder="1"/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2" fillId="2" borderId="5" xfId="0" applyFont="1" applyFill="1" applyBorder="1" applyAlignment="1">
      <alignment wrapText="1"/>
    </xf>
    <xf numFmtId="14" fontId="2" fillId="3" borderId="10" xfId="0" applyNumberFormat="1" applyFont="1" applyFill="1" applyBorder="1" applyAlignment="1">
      <alignment wrapText="1"/>
    </xf>
    <xf numFmtId="14" fontId="2" fillId="3" borderId="11" xfId="0" applyNumberFormat="1" applyFont="1" applyFill="1" applyBorder="1" applyAlignment="1">
      <alignment wrapText="1"/>
    </xf>
    <xf numFmtId="0" fontId="2" fillId="3" borderId="12" xfId="0" applyFont="1" applyFill="1" applyBorder="1"/>
    <xf numFmtId="0" fontId="2" fillId="3" borderId="13" xfId="0" applyFont="1" applyFill="1" applyBorder="1"/>
    <xf numFmtId="1" fontId="1" fillId="3" borderId="14" xfId="0" applyNumberFormat="1" applyFont="1" applyFill="1" applyBorder="1"/>
    <xf numFmtId="1" fontId="1" fillId="3" borderId="15" xfId="0" applyNumberFormat="1" applyFont="1" applyFill="1" applyBorder="1"/>
    <xf numFmtId="1" fontId="1" fillId="3" borderId="12" xfId="0" applyNumberFormat="1" applyFont="1" applyFill="1" applyBorder="1"/>
    <xf numFmtId="1" fontId="1" fillId="3" borderId="13" xfId="0" applyNumberFormat="1" applyFont="1" applyFill="1" applyBorder="1"/>
    <xf numFmtId="1" fontId="2" fillId="3" borderId="2" xfId="0" applyNumberFormat="1" applyFont="1" applyFill="1" applyBorder="1"/>
    <xf numFmtId="1" fontId="2" fillId="3" borderId="16" xfId="0" applyNumberFormat="1" applyFont="1" applyFill="1" applyBorder="1"/>
    <xf numFmtId="1" fontId="2" fillId="3" borderId="12" xfId="0" applyNumberFormat="1" applyFont="1" applyFill="1" applyBorder="1"/>
    <xf numFmtId="1" fontId="2" fillId="3" borderId="13" xfId="0" applyNumberFormat="1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2" fillId="2" borderId="16" xfId="0" applyFont="1" applyFill="1" applyBorder="1" applyAlignment="1">
      <alignment wrapText="1"/>
    </xf>
    <xf numFmtId="0" fontId="1" fillId="2" borderId="23" xfId="0" applyFont="1" applyFill="1" applyBorder="1"/>
    <xf numFmtId="0" fontId="3" fillId="2" borderId="24" xfId="0" applyFont="1" applyFill="1" applyBorder="1"/>
    <xf numFmtId="0" fontId="1" fillId="2" borderId="24" xfId="0" applyFont="1" applyFill="1" applyBorder="1"/>
    <xf numFmtId="0" fontId="1" fillId="2" borderId="9" xfId="0" applyFont="1" applyFill="1" applyBorder="1"/>
    <xf numFmtId="44" fontId="1" fillId="3" borderId="1" xfId="0" applyNumberFormat="1" applyFont="1" applyFill="1" applyBorder="1"/>
    <xf numFmtId="44" fontId="1" fillId="3" borderId="12" xfId="0" applyNumberFormat="1" applyFont="1" applyFill="1" applyBorder="1"/>
    <xf numFmtId="44" fontId="1" fillId="3" borderId="20" xfId="0" applyNumberFormat="1" applyFont="1" applyFill="1" applyBorder="1"/>
    <xf numFmtId="44" fontId="1" fillId="3" borderId="13" xfId="0" applyNumberFormat="1" applyFont="1" applyFill="1" applyBorder="1"/>
    <xf numFmtId="44" fontId="1" fillId="3" borderId="14" xfId="0" applyNumberFormat="1" applyFont="1" applyFill="1" applyBorder="1"/>
    <xf numFmtId="44" fontId="1" fillId="3" borderId="15" xfId="0" applyNumberFormat="1" applyFont="1" applyFill="1" applyBorder="1"/>
    <xf numFmtId="0" fontId="3" fillId="2" borderId="25" xfId="0" applyFont="1" applyFill="1" applyBorder="1"/>
    <xf numFmtId="0" fontId="1" fillId="2" borderId="26" xfId="0" applyFont="1" applyFill="1" applyBorder="1"/>
    <xf numFmtId="44" fontId="1" fillId="3" borderId="27" xfId="0" applyNumberFormat="1" applyFont="1" applyFill="1" applyBorder="1"/>
    <xf numFmtId="0" fontId="1" fillId="2" borderId="28" xfId="0" applyFont="1" applyFill="1" applyBorder="1"/>
    <xf numFmtId="0" fontId="1" fillId="3" borderId="29" xfId="0" applyFont="1" applyFill="1" applyBorder="1"/>
    <xf numFmtId="0" fontId="1" fillId="3" borderId="28" xfId="0" applyFont="1" applyFill="1" applyBorder="1"/>
    <xf numFmtId="44" fontId="1" fillId="3" borderId="30" xfId="0" applyNumberFormat="1" applyFont="1" applyFill="1" applyBorder="1"/>
    <xf numFmtId="0" fontId="2" fillId="2" borderId="31" xfId="0" applyFont="1" applyFill="1" applyBorder="1"/>
    <xf numFmtId="0" fontId="3" fillId="2" borderId="19" xfId="0" applyFont="1" applyFill="1" applyBorder="1"/>
    <xf numFmtId="0" fontId="2" fillId="2" borderId="11" xfId="0" applyFont="1" applyFill="1" applyBorder="1"/>
    <xf numFmtId="0" fontId="3" fillId="2" borderId="18" xfId="0" applyFont="1" applyFill="1" applyBorder="1" applyAlignment="1">
      <alignment wrapText="1"/>
    </xf>
    <xf numFmtId="0" fontId="3" fillId="2" borderId="11" xfId="0" applyFont="1" applyFill="1" applyBorder="1"/>
    <xf numFmtId="0" fontId="2" fillId="2" borderId="19" xfId="0" applyFont="1" applyFill="1" applyBorder="1"/>
    <xf numFmtId="0" fontId="2" fillId="2" borderId="10" xfId="0" applyFont="1" applyFill="1" applyBorder="1"/>
    <xf numFmtId="0" fontId="2" fillId="2" borderId="32" xfId="0" applyFont="1" applyFill="1" applyBorder="1"/>
    <xf numFmtId="0" fontId="3" fillId="2" borderId="33" xfId="0" applyFont="1" applyFill="1" applyBorder="1"/>
    <xf numFmtId="44" fontId="1" fillId="3" borderId="28" xfId="0" applyNumberFormat="1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5" fillId="2" borderId="27" xfId="0" applyFont="1" applyFill="1" applyBorder="1"/>
    <xf numFmtId="0" fontId="2" fillId="4" borderId="0" xfId="0" applyFont="1" applyFill="1"/>
    <xf numFmtId="0" fontId="1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Border="1"/>
    <xf numFmtId="0" fontId="1" fillId="4" borderId="0" xfId="0" applyFont="1" applyFill="1" applyBorder="1"/>
    <xf numFmtId="0" fontId="7" fillId="4" borderId="0" xfId="0" applyFont="1" applyFill="1"/>
    <xf numFmtId="0" fontId="3" fillId="4" borderId="0" xfId="0" applyFont="1" applyFill="1"/>
    <xf numFmtId="14" fontId="2" fillId="4" borderId="0" xfId="0" applyNumberFormat="1" applyFont="1" applyFill="1"/>
    <xf numFmtId="14" fontId="1" fillId="4" borderId="1" xfId="0" applyNumberFormat="1" applyFont="1" applyFill="1" applyBorder="1"/>
    <xf numFmtId="14" fontId="1" fillId="4" borderId="20" xfId="0" applyNumberFormat="1" applyFont="1" applyFill="1" applyBorder="1"/>
    <xf numFmtId="14" fontId="1" fillId="4" borderId="0" xfId="0" applyNumberFormat="1" applyFont="1" applyFill="1"/>
    <xf numFmtId="14" fontId="2" fillId="4" borderId="0" xfId="0" applyNumberFormat="1" applyFont="1" applyFill="1" applyBorder="1"/>
    <xf numFmtId="14" fontId="1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1" fillId="4" borderId="6" xfId="0" applyFont="1" applyFill="1" applyBorder="1"/>
    <xf numFmtId="0" fontId="1" fillId="4" borderId="1" xfId="0" applyFont="1" applyFill="1" applyBorder="1"/>
    <xf numFmtId="44" fontId="1" fillId="4" borderId="1" xfId="0" applyNumberFormat="1" applyFont="1" applyFill="1" applyBorder="1"/>
    <xf numFmtId="44" fontId="1" fillId="4" borderId="20" xfId="0" applyNumberFormat="1" applyFont="1" applyFill="1" applyBorder="1"/>
    <xf numFmtId="0" fontId="1" fillId="4" borderId="10" xfId="0" applyFont="1" applyFill="1" applyBorder="1"/>
    <xf numFmtId="0" fontId="1" fillId="4" borderId="14" xfId="0" applyFont="1" applyFill="1" applyBorder="1"/>
    <xf numFmtId="44" fontId="1" fillId="4" borderId="14" xfId="0" applyNumberFormat="1" applyFont="1" applyFill="1" applyBorder="1"/>
    <xf numFmtId="44" fontId="1" fillId="4" borderId="2" xfId="0" applyNumberFormat="1" applyFont="1" applyFill="1" applyBorder="1"/>
    <xf numFmtId="44" fontId="1" fillId="4" borderId="16" xfId="0" applyNumberFormat="1" applyFont="1" applyFill="1" applyBorder="1"/>
    <xf numFmtId="44" fontId="1" fillId="4" borderId="12" xfId="0" applyNumberFormat="1" applyFont="1" applyFill="1" applyBorder="1"/>
    <xf numFmtId="44" fontId="1" fillId="4" borderId="13" xfId="0" applyNumberFormat="1" applyFont="1" applyFill="1" applyBorder="1"/>
    <xf numFmtId="0" fontId="2" fillId="4" borderId="31" xfId="0" applyFont="1" applyFill="1" applyBorder="1"/>
    <xf numFmtId="0" fontId="2" fillId="4" borderId="34" xfId="0" applyFont="1" applyFill="1" applyBorder="1"/>
    <xf numFmtId="0" fontId="1" fillId="4" borderId="20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1" fillId="6" borderId="4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tabSelected="1" zoomScale="80" zoomScaleNormal="80" workbookViewId="0">
      <selection activeCell="L18" sqref="L18"/>
    </sheetView>
  </sheetViews>
  <sheetFormatPr defaultRowHeight="12.75"/>
  <cols>
    <col min="1" max="1" width="3.5703125" style="69" customWidth="1"/>
    <col min="2" max="2" width="26" style="70" bestFit="1" customWidth="1"/>
    <col min="3" max="3" width="19.28515625" style="70" customWidth="1"/>
    <col min="4" max="4" width="17.42578125" style="70" customWidth="1"/>
    <col min="5" max="5" width="14.85546875" style="70" customWidth="1"/>
    <col min="6" max="6" width="13" style="70" bestFit="1" customWidth="1"/>
    <col min="7" max="7" width="14.28515625" style="70" customWidth="1"/>
    <col min="8" max="8" width="15.7109375" style="70" customWidth="1"/>
    <col min="9" max="9" width="17.140625" style="70" customWidth="1"/>
    <col min="10" max="10" width="15.5703125" style="70" customWidth="1"/>
    <col min="11" max="11" width="14.42578125" style="70" customWidth="1"/>
    <col min="12" max="12" width="11.7109375" style="70" customWidth="1"/>
    <col min="13" max="13" width="11.42578125" style="70" customWidth="1"/>
    <col min="14" max="14" width="13.140625" style="70" customWidth="1"/>
    <col min="15" max="15" width="12" style="70" bestFit="1" customWidth="1"/>
    <col min="16" max="16384" width="9.140625" style="70"/>
  </cols>
  <sheetData>
    <row r="1" spans="1:15" ht="12.75" customHeight="1">
      <c r="B1" s="99" t="s">
        <v>35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s="71" customFormat="1" ht="12" customHeight="1" thickBot="1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13.5" thickBot="1">
      <c r="A3" s="70"/>
      <c r="C3" s="72"/>
      <c r="D3" s="73"/>
    </row>
    <row r="4" spans="1:15" ht="24" thickBot="1">
      <c r="A4" s="74"/>
      <c r="B4" s="66" t="s">
        <v>29</v>
      </c>
      <c r="C4" s="67"/>
      <c r="D4" s="68"/>
    </row>
    <row r="5" spans="1:15" ht="13.5" thickBot="1">
      <c r="B5" s="69"/>
      <c r="C5" s="72"/>
      <c r="D5" s="73"/>
    </row>
    <row r="6" spans="1:15" ht="39" thickBot="1">
      <c r="E6" s="107" t="s">
        <v>64</v>
      </c>
      <c r="N6" s="106" t="s">
        <v>65</v>
      </c>
    </row>
    <row r="7" spans="1:15" s="75" customFormat="1">
      <c r="B7" s="9"/>
      <c r="C7" s="10" t="s">
        <v>0</v>
      </c>
      <c r="D7" s="10"/>
      <c r="E7" s="10" t="s">
        <v>18</v>
      </c>
      <c r="F7" s="10"/>
      <c r="G7" s="10"/>
      <c r="H7" s="10"/>
      <c r="I7" s="10"/>
      <c r="J7" s="10"/>
      <c r="K7" s="10"/>
      <c r="L7" s="10"/>
      <c r="M7" s="10"/>
      <c r="N7" s="10"/>
      <c r="O7" s="37" t="s">
        <v>17</v>
      </c>
    </row>
    <row r="8" spans="1:15" s="69" customFormat="1" ht="51">
      <c r="B8" s="11" t="s">
        <v>3</v>
      </c>
      <c r="C8" s="8" t="s">
        <v>9</v>
      </c>
      <c r="D8" s="8" t="s">
        <v>10</v>
      </c>
      <c r="E8" s="8" t="s">
        <v>22</v>
      </c>
      <c r="F8" s="8" t="s">
        <v>11</v>
      </c>
      <c r="G8" s="8" t="s">
        <v>6</v>
      </c>
      <c r="H8" s="8" t="s">
        <v>7</v>
      </c>
      <c r="I8" s="8" t="s">
        <v>8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62</v>
      </c>
      <c r="O8" s="38" t="s">
        <v>16</v>
      </c>
    </row>
    <row r="9" spans="1:15" s="79" customFormat="1">
      <c r="A9" s="76"/>
      <c r="B9" s="12" t="s">
        <v>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1:15" s="79" customFormat="1" ht="25.5">
      <c r="A10" s="76"/>
      <c r="B10" s="17" t="s">
        <v>23</v>
      </c>
      <c r="C10" s="21"/>
      <c r="D10" s="21">
        <f>NETWORKDAYS(C9,D9,WorkingDays!$B$2:$B$19)</f>
        <v>0</v>
      </c>
      <c r="E10" s="21">
        <f>NETWORKDAYS(D9,E9,WorkingDays!$B$2:$B$19)</f>
        <v>0</v>
      </c>
      <c r="F10" s="21">
        <f>NETWORKDAYS(E9,F9,WorkingDays!$B$2:$B$19)</f>
        <v>0</v>
      </c>
      <c r="G10" s="21">
        <f>NETWORKDAYS(F9,G9,WorkingDays!$B$2:$B$19)</f>
        <v>0</v>
      </c>
      <c r="H10" s="21">
        <f>NETWORKDAYS(G9,H9,WorkingDays!$B$2:$B$19)</f>
        <v>0</v>
      </c>
      <c r="I10" s="21">
        <f>NETWORKDAYS(H9,I9,WorkingDays!$B$2:$B$19)</f>
        <v>0</v>
      </c>
      <c r="J10" s="21">
        <f>NETWORKDAYS(I9,J9,WorkingDays!$B$2:$B$19)</f>
        <v>0</v>
      </c>
      <c r="K10" s="21">
        <f>NETWORKDAYS(J9,K9,WorkingDays!$B$2:$B$19)</f>
        <v>0</v>
      </c>
      <c r="L10" s="21">
        <f>NETWORKDAYS(K9,L9,WorkingDays!$B$2:$B$19)</f>
        <v>0</v>
      </c>
      <c r="M10" s="21">
        <f>NETWORKDAYS(L9,M9,WorkingDays!$B$2:$B$19)</f>
        <v>0</v>
      </c>
      <c r="N10" s="21">
        <f>NETWORKDAYS(M9,N9,WorkingDays!$B$2:$B$19)</f>
        <v>0</v>
      </c>
      <c r="O10" s="22">
        <f>NETWORKDAYS(N9,O9,WorkingDays!$B$2:$B$19)</f>
        <v>0</v>
      </c>
    </row>
    <row r="11" spans="1:15" s="79" customFormat="1">
      <c r="A11" s="76"/>
      <c r="B11" s="12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s="79" customFormat="1" ht="26.25" thickBot="1">
      <c r="A12" s="76"/>
      <c r="B12" s="18" t="s">
        <v>23</v>
      </c>
      <c r="C12" s="23"/>
      <c r="D12" s="23">
        <f>NETWORKDAYS(C11,D11,WorkingDays!$B$2:$B$19)</f>
        <v>0</v>
      </c>
      <c r="E12" s="23">
        <f>NETWORKDAYS(D11,E11,WorkingDays!$B$2:$B$19)</f>
        <v>0</v>
      </c>
      <c r="F12" s="23">
        <f>NETWORKDAYS(E11,F11,WorkingDays!$B$2:$B$19)</f>
        <v>0</v>
      </c>
      <c r="G12" s="23">
        <f>NETWORKDAYS(F11,G11,WorkingDays!$B$2:$B$19)</f>
        <v>0</v>
      </c>
      <c r="H12" s="23">
        <f>NETWORKDAYS(G11,H11,WorkingDays!$B$2:$B$19)</f>
        <v>0</v>
      </c>
      <c r="I12" s="23">
        <f>NETWORKDAYS(H11,I11,WorkingDays!$B$2:$B$19)</f>
        <v>0</v>
      </c>
      <c r="J12" s="23">
        <f>NETWORKDAYS(I11,J11,WorkingDays!$B$2:$B$19)</f>
        <v>0</v>
      </c>
      <c r="K12" s="23">
        <f>NETWORKDAYS(J11,K11,WorkingDays!$B$2:$B$19)</f>
        <v>0</v>
      </c>
      <c r="L12" s="23">
        <f>NETWORKDAYS(K11,L11,WorkingDays!$B$2:$B$19)</f>
        <v>0</v>
      </c>
      <c r="M12" s="23">
        <f>NETWORKDAYS(L11,M11,WorkingDays!$B$2:$B$19)</f>
        <v>0</v>
      </c>
      <c r="N12" s="23">
        <f>NETWORKDAYS(M11,N11,WorkingDays!$B$2:$B$19)</f>
        <v>0</v>
      </c>
      <c r="O12" s="24">
        <f>NETWORKDAYS(N11,O11,WorkingDays!$B$2:$B$19)</f>
        <v>0</v>
      </c>
    </row>
    <row r="13" spans="1:15" s="79" customFormat="1">
      <c r="A13" s="76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3.5" thickBot="1"/>
    <row r="15" spans="1:15">
      <c r="B15" s="29" t="s">
        <v>24</v>
      </c>
      <c r="C15" s="14" t="s">
        <v>1</v>
      </c>
      <c r="D15" s="15" t="s">
        <v>2</v>
      </c>
    </row>
    <row r="16" spans="1:15" ht="51.75" customHeight="1">
      <c r="B16" s="16" t="s">
        <v>19</v>
      </c>
      <c r="C16" s="25">
        <f>NETWORKDAYS(C9,O9,WorkingDays!$B$2:$B$19)</f>
        <v>0</v>
      </c>
      <c r="D16" s="26">
        <f>NETWORKDAYS(C11,O11,WorkingDays!$B$2:$B$19)</f>
        <v>0</v>
      </c>
    </row>
    <row r="17" spans="1:9" ht="59.25" customHeight="1" thickBot="1">
      <c r="B17" s="13" t="s">
        <v>61</v>
      </c>
      <c r="C17" s="27">
        <f>NETWORKDAYS(E9,O9,WorkingDays!$B$2:$B$19)</f>
        <v>0</v>
      </c>
      <c r="D17" s="28">
        <f>NETWORKDAYS(E11,O11,WorkingDays!$B$2:$B$19)</f>
        <v>0</v>
      </c>
    </row>
    <row r="19" spans="1:9" ht="13.5" thickBot="1"/>
    <row r="20" spans="1:9" ht="38.25">
      <c r="B20" s="105" t="s">
        <v>63</v>
      </c>
      <c r="C20" s="30" t="s">
        <v>25</v>
      </c>
      <c r="D20" s="31" t="s">
        <v>26</v>
      </c>
      <c r="E20" s="31" t="s">
        <v>27</v>
      </c>
      <c r="F20" s="32" t="s">
        <v>28</v>
      </c>
    </row>
    <row r="21" spans="1:9" ht="60.75" customHeight="1" thickBot="1">
      <c r="B21" s="33" t="s">
        <v>61</v>
      </c>
      <c r="C21" s="27">
        <f>D17</f>
        <v>0</v>
      </c>
      <c r="D21" s="19">
        <v>504</v>
      </c>
      <c r="E21" s="19">
        <v>202</v>
      </c>
      <c r="F21" s="20">
        <v>85</v>
      </c>
    </row>
    <row r="23" spans="1:9" ht="13.5" thickBot="1"/>
    <row r="24" spans="1:9" ht="24" thickBot="1">
      <c r="A24" s="74"/>
      <c r="B24" s="66" t="s">
        <v>30</v>
      </c>
      <c r="C24" s="67"/>
      <c r="D24" s="68"/>
    </row>
    <row r="25" spans="1:9" ht="13.5" thickBot="1">
      <c r="A25" s="72"/>
      <c r="B25" s="73"/>
      <c r="C25" s="73"/>
      <c r="D25" s="73"/>
      <c r="E25" s="73"/>
      <c r="F25" s="73"/>
      <c r="G25" s="73"/>
      <c r="H25" s="73"/>
    </row>
    <row r="26" spans="1:9">
      <c r="A26" s="82"/>
      <c r="B26" s="36" t="s">
        <v>31</v>
      </c>
      <c r="C26" s="39"/>
      <c r="D26" s="39"/>
      <c r="E26" s="40"/>
      <c r="F26" s="14" t="s">
        <v>1</v>
      </c>
      <c r="G26" s="41"/>
      <c r="H26" s="14" t="s">
        <v>2</v>
      </c>
      <c r="I26" s="42"/>
    </row>
    <row r="27" spans="1:9" ht="38.25">
      <c r="A27" s="72"/>
      <c r="B27" s="34" t="s">
        <v>32</v>
      </c>
      <c r="C27" s="6" t="s">
        <v>33</v>
      </c>
      <c r="D27" s="7" t="s">
        <v>45</v>
      </c>
      <c r="E27" s="6" t="s">
        <v>46</v>
      </c>
      <c r="F27" s="7" t="s">
        <v>34</v>
      </c>
      <c r="G27" s="6" t="s">
        <v>47</v>
      </c>
      <c r="H27" s="7" t="s">
        <v>34</v>
      </c>
      <c r="I27" s="35" t="s">
        <v>47</v>
      </c>
    </row>
    <row r="28" spans="1:9">
      <c r="A28" s="72"/>
      <c r="B28" s="83"/>
      <c r="C28" s="84"/>
      <c r="D28" s="85"/>
      <c r="E28" s="43">
        <f>D28/WorkingDays!$B$36</f>
        <v>0</v>
      </c>
      <c r="F28" s="84"/>
      <c r="G28" s="43">
        <f>E28*F28</f>
        <v>0</v>
      </c>
      <c r="H28" s="84"/>
      <c r="I28" s="45">
        <f>H28*E28</f>
        <v>0</v>
      </c>
    </row>
    <row r="29" spans="1:9">
      <c r="A29" s="72"/>
      <c r="B29" s="83"/>
      <c r="C29" s="84"/>
      <c r="D29" s="85"/>
      <c r="E29" s="43">
        <f>D29/WorkingDays!$B$36</f>
        <v>0</v>
      </c>
      <c r="F29" s="84"/>
      <c r="G29" s="43">
        <f>E29*F29</f>
        <v>0</v>
      </c>
      <c r="H29" s="84"/>
      <c r="I29" s="45">
        <f>H29*E29</f>
        <v>0</v>
      </c>
    </row>
    <row r="30" spans="1:9">
      <c r="A30" s="72"/>
      <c r="B30" s="83"/>
      <c r="C30" s="84"/>
      <c r="D30" s="85"/>
      <c r="E30" s="43">
        <f>D30/WorkingDays!$B$36</f>
        <v>0</v>
      </c>
      <c r="F30" s="84"/>
      <c r="G30" s="43">
        <f t="shared" ref="G30:G42" si="0">E30*F30</f>
        <v>0</v>
      </c>
      <c r="H30" s="84"/>
      <c r="I30" s="45">
        <f t="shared" ref="I30:I42" si="1">H30*E30</f>
        <v>0</v>
      </c>
    </row>
    <row r="31" spans="1:9">
      <c r="A31" s="72"/>
      <c r="B31" s="83"/>
      <c r="C31" s="84"/>
      <c r="D31" s="85"/>
      <c r="E31" s="43">
        <f>D31/WorkingDays!$B$36</f>
        <v>0</v>
      </c>
      <c r="F31" s="84"/>
      <c r="G31" s="43">
        <f t="shared" si="0"/>
        <v>0</v>
      </c>
      <c r="H31" s="84"/>
      <c r="I31" s="45">
        <f t="shared" si="1"/>
        <v>0</v>
      </c>
    </row>
    <row r="32" spans="1:9">
      <c r="A32" s="72"/>
      <c r="B32" s="83"/>
      <c r="C32" s="84"/>
      <c r="D32" s="85"/>
      <c r="E32" s="43">
        <f>D32/WorkingDays!$B$36</f>
        <v>0</v>
      </c>
      <c r="F32" s="84"/>
      <c r="G32" s="43">
        <f t="shared" si="0"/>
        <v>0</v>
      </c>
      <c r="H32" s="84"/>
      <c r="I32" s="45">
        <f t="shared" si="1"/>
        <v>0</v>
      </c>
    </row>
    <row r="33" spans="1:9">
      <c r="A33" s="72"/>
      <c r="B33" s="83"/>
      <c r="C33" s="84"/>
      <c r="D33" s="85"/>
      <c r="E33" s="43">
        <f>D33/WorkingDays!$B$36</f>
        <v>0</v>
      </c>
      <c r="F33" s="84"/>
      <c r="G33" s="43">
        <f t="shared" si="0"/>
        <v>0</v>
      </c>
      <c r="H33" s="84"/>
      <c r="I33" s="45">
        <f t="shared" si="1"/>
        <v>0</v>
      </c>
    </row>
    <row r="34" spans="1:9">
      <c r="A34" s="72"/>
      <c r="B34" s="83"/>
      <c r="C34" s="84"/>
      <c r="D34" s="85"/>
      <c r="E34" s="43">
        <f>D34/WorkingDays!$B$36</f>
        <v>0</v>
      </c>
      <c r="F34" s="84"/>
      <c r="G34" s="43">
        <f t="shared" si="0"/>
        <v>0</v>
      </c>
      <c r="H34" s="84"/>
      <c r="I34" s="45">
        <f t="shared" si="1"/>
        <v>0</v>
      </c>
    </row>
    <row r="35" spans="1:9">
      <c r="A35" s="72"/>
      <c r="B35" s="83"/>
      <c r="C35" s="84"/>
      <c r="D35" s="85"/>
      <c r="E35" s="43">
        <f>D35/WorkingDays!$B$36</f>
        <v>0</v>
      </c>
      <c r="F35" s="84"/>
      <c r="G35" s="43">
        <f t="shared" si="0"/>
        <v>0</v>
      </c>
      <c r="H35" s="84"/>
      <c r="I35" s="45">
        <f t="shared" si="1"/>
        <v>0</v>
      </c>
    </row>
    <row r="36" spans="1:9">
      <c r="A36" s="72"/>
      <c r="B36" s="83"/>
      <c r="C36" s="84"/>
      <c r="D36" s="85"/>
      <c r="E36" s="43">
        <f>D36/WorkingDays!$B$36</f>
        <v>0</v>
      </c>
      <c r="F36" s="84"/>
      <c r="G36" s="43">
        <f t="shared" si="0"/>
        <v>0</v>
      </c>
      <c r="H36" s="84"/>
      <c r="I36" s="45">
        <f t="shared" si="1"/>
        <v>0</v>
      </c>
    </row>
    <row r="37" spans="1:9">
      <c r="B37" s="83"/>
      <c r="C37" s="84"/>
      <c r="D37" s="85"/>
      <c r="E37" s="43">
        <f>D37/WorkingDays!$B$36</f>
        <v>0</v>
      </c>
      <c r="F37" s="84"/>
      <c r="G37" s="43">
        <f t="shared" si="0"/>
        <v>0</v>
      </c>
      <c r="H37" s="84"/>
      <c r="I37" s="45">
        <f t="shared" si="1"/>
        <v>0</v>
      </c>
    </row>
    <row r="38" spans="1:9">
      <c r="B38" s="83"/>
      <c r="C38" s="84"/>
      <c r="D38" s="85"/>
      <c r="E38" s="43">
        <f>D38/WorkingDays!$B$36</f>
        <v>0</v>
      </c>
      <c r="F38" s="84"/>
      <c r="G38" s="43">
        <f t="shared" si="0"/>
        <v>0</v>
      </c>
      <c r="H38" s="84"/>
      <c r="I38" s="45">
        <f t="shared" si="1"/>
        <v>0</v>
      </c>
    </row>
    <row r="39" spans="1:9">
      <c r="B39" s="83"/>
      <c r="C39" s="84"/>
      <c r="D39" s="85"/>
      <c r="E39" s="43">
        <f>D39/WorkingDays!$B$36</f>
        <v>0</v>
      </c>
      <c r="F39" s="84"/>
      <c r="G39" s="43">
        <f t="shared" si="0"/>
        <v>0</v>
      </c>
      <c r="H39" s="84"/>
      <c r="I39" s="45">
        <f t="shared" si="1"/>
        <v>0</v>
      </c>
    </row>
    <row r="40" spans="1:9">
      <c r="B40" s="83"/>
      <c r="C40" s="84"/>
      <c r="D40" s="85"/>
      <c r="E40" s="43">
        <f>D40/WorkingDays!$B$36</f>
        <v>0</v>
      </c>
      <c r="F40" s="84"/>
      <c r="G40" s="43">
        <f t="shared" si="0"/>
        <v>0</v>
      </c>
      <c r="H40" s="84"/>
      <c r="I40" s="45">
        <f t="shared" si="1"/>
        <v>0</v>
      </c>
    </row>
    <row r="41" spans="1:9">
      <c r="B41" s="83"/>
      <c r="C41" s="84"/>
      <c r="D41" s="85"/>
      <c r="E41" s="43">
        <f>D41/WorkingDays!$B$36</f>
        <v>0</v>
      </c>
      <c r="F41" s="84"/>
      <c r="G41" s="43">
        <f t="shared" si="0"/>
        <v>0</v>
      </c>
      <c r="H41" s="84"/>
      <c r="I41" s="45">
        <f t="shared" si="1"/>
        <v>0</v>
      </c>
    </row>
    <row r="42" spans="1:9" ht="13.5" thickBot="1">
      <c r="B42" s="87"/>
      <c r="C42" s="88"/>
      <c r="D42" s="89"/>
      <c r="E42" s="47">
        <f>D42/WorkingDays!$B$36</f>
        <v>0</v>
      </c>
      <c r="F42" s="88"/>
      <c r="G42" s="47">
        <f t="shared" si="0"/>
        <v>0</v>
      </c>
      <c r="H42" s="88"/>
      <c r="I42" s="48">
        <f t="shared" si="1"/>
        <v>0</v>
      </c>
    </row>
    <row r="43" spans="1:9" ht="13.5" thickBot="1">
      <c r="B43" s="49" t="s">
        <v>43</v>
      </c>
      <c r="C43" s="50"/>
      <c r="D43" s="50"/>
      <c r="E43" s="52"/>
      <c r="F43" s="53">
        <f>SUM(F28:F42)</f>
        <v>0</v>
      </c>
      <c r="G43" s="55">
        <f>SUM(G28:G42)</f>
        <v>0</v>
      </c>
      <c r="H43" s="54">
        <f>SUM(H28:H42)</f>
        <v>0</v>
      </c>
      <c r="I43" s="51">
        <f>SUM(I28:I42)</f>
        <v>0</v>
      </c>
    </row>
    <row r="45" spans="1:9" ht="13.5" thickBot="1"/>
    <row r="46" spans="1:9" ht="26.25" customHeight="1">
      <c r="B46" s="29" t="s">
        <v>40</v>
      </c>
      <c r="C46" s="59" t="s">
        <v>55</v>
      </c>
      <c r="D46" s="57" t="s">
        <v>56</v>
      </c>
    </row>
    <row r="47" spans="1:9">
      <c r="B47" s="34" t="s">
        <v>41</v>
      </c>
      <c r="C47" s="90"/>
      <c r="D47" s="91"/>
    </row>
    <row r="48" spans="1:9">
      <c r="B48" s="34" t="s">
        <v>42</v>
      </c>
      <c r="C48" s="85"/>
      <c r="D48" s="86"/>
    </row>
    <row r="49" spans="2:4" ht="13.5" thickBot="1">
      <c r="B49" s="58" t="s">
        <v>44</v>
      </c>
      <c r="C49" s="92"/>
      <c r="D49" s="93"/>
    </row>
    <row r="50" spans="2:4" ht="13.5" thickBot="1">
      <c r="B50" s="60" t="s">
        <v>43</v>
      </c>
      <c r="C50" s="44">
        <f>SUM(C47:C49)</f>
        <v>0</v>
      </c>
      <c r="D50" s="46">
        <f>SUM(D47:D49)</f>
        <v>0</v>
      </c>
    </row>
    <row r="51" spans="2:4" ht="13.5" thickBot="1"/>
    <row r="52" spans="2:4" ht="26.25" customHeight="1">
      <c r="B52" s="29" t="s">
        <v>48</v>
      </c>
      <c r="C52" s="59" t="s">
        <v>55</v>
      </c>
      <c r="D52" s="57" t="s">
        <v>56</v>
      </c>
    </row>
    <row r="53" spans="2:4">
      <c r="B53" s="34" t="s">
        <v>50</v>
      </c>
      <c r="C53" s="90"/>
      <c r="D53" s="91"/>
    </row>
    <row r="54" spans="2:4" ht="13.5" thickBot="1">
      <c r="B54" s="56" t="s">
        <v>49</v>
      </c>
      <c r="C54" s="92"/>
      <c r="D54" s="93"/>
    </row>
    <row r="55" spans="2:4" ht="13.5" thickBot="1">
      <c r="B55" s="60" t="s">
        <v>43</v>
      </c>
      <c r="C55" s="44">
        <f>SUM(C53:C54)</f>
        <v>0</v>
      </c>
      <c r="D55" s="46">
        <f>SUM(D53:D54)</f>
        <v>0</v>
      </c>
    </row>
    <row r="56" spans="2:4" ht="13.5" thickBot="1"/>
    <row r="57" spans="2:4" ht="26.25" customHeight="1">
      <c r="B57" s="29" t="s">
        <v>51</v>
      </c>
      <c r="C57" s="59" t="s">
        <v>55</v>
      </c>
      <c r="D57" s="57" t="s">
        <v>56</v>
      </c>
    </row>
    <row r="58" spans="2:4">
      <c r="B58" s="95" t="s">
        <v>52</v>
      </c>
      <c r="C58" s="84"/>
      <c r="D58" s="96"/>
    </row>
    <row r="59" spans="2:4">
      <c r="B59" s="95" t="s">
        <v>53</v>
      </c>
      <c r="C59" s="84"/>
      <c r="D59" s="96"/>
    </row>
    <row r="60" spans="2:4">
      <c r="B60" s="95" t="s">
        <v>54</v>
      </c>
      <c r="C60" s="84"/>
      <c r="D60" s="96"/>
    </row>
    <row r="61" spans="2:4">
      <c r="B61" s="95" t="s">
        <v>54</v>
      </c>
      <c r="C61" s="84"/>
      <c r="D61" s="96"/>
    </row>
    <row r="62" spans="2:4" ht="13.5" thickBot="1">
      <c r="B62" s="94" t="s">
        <v>54</v>
      </c>
      <c r="C62" s="97"/>
      <c r="D62" s="98"/>
    </row>
    <row r="63" spans="2:4" ht="13.5" thickBot="1">
      <c r="B63" s="60" t="s">
        <v>43</v>
      </c>
      <c r="C63" s="44">
        <f>SUM(C61:C62)</f>
        <v>0</v>
      </c>
      <c r="D63" s="46">
        <f>SUM(D61:D62)</f>
        <v>0</v>
      </c>
    </row>
    <row r="64" spans="2:4" ht="13.5" thickBot="1"/>
    <row r="65" spans="2:4" ht="26.25" customHeight="1">
      <c r="B65" s="29" t="s">
        <v>57</v>
      </c>
      <c r="C65" s="31" t="s">
        <v>55</v>
      </c>
      <c r="D65" s="61" t="s">
        <v>56</v>
      </c>
    </row>
    <row r="66" spans="2:4">
      <c r="B66" s="62" t="s">
        <v>58</v>
      </c>
      <c r="C66" s="43">
        <f>G43</f>
        <v>0</v>
      </c>
      <c r="D66" s="45">
        <f>I43</f>
        <v>0</v>
      </c>
    </row>
    <row r="67" spans="2:4">
      <c r="B67" s="63" t="s">
        <v>59</v>
      </c>
      <c r="C67" s="43">
        <f>C50</f>
        <v>0</v>
      </c>
      <c r="D67" s="45">
        <f>D50</f>
        <v>0</v>
      </c>
    </row>
    <row r="68" spans="2:4">
      <c r="B68" s="63" t="s">
        <v>60</v>
      </c>
      <c r="C68" s="43">
        <f>C55</f>
        <v>0</v>
      </c>
      <c r="D68" s="45">
        <f>D55</f>
        <v>0</v>
      </c>
    </row>
    <row r="69" spans="2:4" ht="13.5" thickBot="1">
      <c r="B69" s="63" t="s">
        <v>54</v>
      </c>
      <c r="C69" s="47">
        <f>C63</f>
        <v>0</v>
      </c>
      <c r="D69" s="48">
        <f>D63</f>
        <v>0</v>
      </c>
    </row>
    <row r="70" spans="2:4" ht="13.5" thickBot="1">
      <c r="B70" s="64" t="s">
        <v>43</v>
      </c>
      <c r="C70" s="65">
        <f>SUM(C66:C69)</f>
        <v>0</v>
      </c>
      <c r="D70" s="51">
        <f>SUM(D66:D69)</f>
        <v>0</v>
      </c>
    </row>
    <row r="198" spans="2:2">
      <c r="B198" s="69"/>
    </row>
    <row r="199" spans="2:2">
      <c r="B199" s="69"/>
    </row>
    <row r="200" spans="2:2">
      <c r="B200" s="69"/>
    </row>
  </sheetData>
  <mergeCells count="1">
    <mergeCell ref="B1:O2"/>
  </mergeCells>
  <pageMargins left="0.33" right="0.4" top="0.74803149606299213" bottom="0.74803149606299213" header="0.31496062992125984" footer="0.31496062992125984"/>
  <pageSetup paperSize="9" scale="39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topLeftCell="A4" workbookViewId="0">
      <selection activeCell="G38" sqref="G38"/>
    </sheetView>
  </sheetViews>
  <sheetFormatPr defaultRowHeight="12.75"/>
  <cols>
    <col min="1" max="1" width="14.7109375" style="2" bestFit="1" customWidth="1"/>
    <col min="2" max="6" width="10.140625" style="2" bestFit="1" customWidth="1"/>
    <col min="7" max="16384" width="9.140625" style="2"/>
  </cols>
  <sheetData>
    <row r="2" spans="1:2">
      <c r="A2" s="2" t="s">
        <v>20</v>
      </c>
      <c r="B2" s="3">
        <v>40546</v>
      </c>
    </row>
    <row r="3" spans="1:2">
      <c r="B3" s="3">
        <v>40655</v>
      </c>
    </row>
    <row r="4" spans="1:2">
      <c r="B4" s="3">
        <v>40658</v>
      </c>
    </row>
    <row r="5" spans="1:2">
      <c r="B5" s="3">
        <v>40662</v>
      </c>
    </row>
    <row r="6" spans="1:2">
      <c r="B6" s="3">
        <v>40665</v>
      </c>
    </row>
    <row r="7" spans="1:2">
      <c r="B7" s="3">
        <v>40693</v>
      </c>
    </row>
    <row r="8" spans="1:2">
      <c r="B8" s="3">
        <v>40784</v>
      </c>
    </row>
    <row r="9" spans="1:2">
      <c r="B9" s="3">
        <v>40903</v>
      </c>
    </row>
    <row r="10" spans="1:2">
      <c r="B10" s="3">
        <v>40904</v>
      </c>
    </row>
    <row r="11" spans="1:2">
      <c r="A11" s="2" t="s">
        <v>21</v>
      </c>
      <c r="B11" s="3">
        <v>40910</v>
      </c>
    </row>
    <row r="12" spans="1:2">
      <c r="B12" s="3">
        <v>41005</v>
      </c>
    </row>
    <row r="13" spans="1:2">
      <c r="B13" s="3">
        <v>41008</v>
      </c>
    </row>
    <row r="14" spans="1:2">
      <c r="B14" s="3">
        <v>41036</v>
      </c>
    </row>
    <row r="15" spans="1:2">
      <c r="B15" s="3">
        <v>41064</v>
      </c>
    </row>
    <row r="16" spans="1:2">
      <c r="B16" s="3">
        <v>41065</v>
      </c>
    </row>
    <row r="17" spans="1:5">
      <c r="B17" s="3">
        <v>41148</v>
      </c>
    </row>
    <row r="18" spans="1:5">
      <c r="B18" s="3">
        <v>41268</v>
      </c>
    </row>
    <row r="19" spans="1:5">
      <c r="B19" s="3">
        <v>41269</v>
      </c>
    </row>
    <row r="23" spans="1:5">
      <c r="A23" s="2" t="s">
        <v>36</v>
      </c>
      <c r="B23" s="2">
        <v>2011</v>
      </c>
      <c r="C23" s="2">
        <v>2012</v>
      </c>
      <c r="D23" s="2">
        <v>2013</v>
      </c>
    </row>
    <row r="24" spans="1:5">
      <c r="A24" s="2" t="s">
        <v>37</v>
      </c>
      <c r="B24" s="4">
        <v>40544</v>
      </c>
      <c r="C24" s="4">
        <v>40909</v>
      </c>
      <c r="D24" s="4">
        <v>41275</v>
      </c>
      <c r="E24" s="4"/>
    </row>
    <row r="25" spans="1:5">
      <c r="A25" s="2" t="s">
        <v>38</v>
      </c>
      <c r="B25" s="4">
        <v>40908</v>
      </c>
      <c r="C25" s="4">
        <v>41274</v>
      </c>
      <c r="D25" s="4">
        <v>41639</v>
      </c>
      <c r="E25" s="4"/>
    </row>
    <row r="26" spans="1:5">
      <c r="A26" s="5" t="s">
        <v>39</v>
      </c>
      <c r="B26" s="4">
        <v>40546</v>
      </c>
      <c r="C26" s="4">
        <v>40910</v>
      </c>
      <c r="D26" s="4">
        <v>41275</v>
      </c>
      <c r="E26" s="4"/>
    </row>
    <row r="27" spans="1:5">
      <c r="A27" s="1"/>
      <c r="B27" s="4">
        <v>40655</v>
      </c>
      <c r="C27" s="4">
        <v>41005</v>
      </c>
      <c r="D27" s="4">
        <v>41362</v>
      </c>
      <c r="E27" s="4"/>
    </row>
    <row r="28" spans="1:5">
      <c r="A28" s="1"/>
      <c r="B28" s="4">
        <v>40658</v>
      </c>
      <c r="C28" s="4">
        <v>41008</v>
      </c>
      <c r="D28" s="4">
        <v>41365</v>
      </c>
      <c r="E28" s="4"/>
    </row>
    <row r="29" spans="1:5">
      <c r="A29" s="1"/>
      <c r="B29" s="4">
        <v>40662</v>
      </c>
      <c r="C29" s="4">
        <v>41036</v>
      </c>
      <c r="D29" s="4">
        <v>41400</v>
      </c>
      <c r="E29" s="4"/>
    </row>
    <row r="30" spans="1:5">
      <c r="A30" s="1"/>
      <c r="B30" s="4">
        <v>40665</v>
      </c>
      <c r="C30" s="4">
        <v>41064</v>
      </c>
      <c r="D30" s="4">
        <v>41421</v>
      </c>
      <c r="E30" s="4"/>
    </row>
    <row r="31" spans="1:5">
      <c r="A31" s="1"/>
      <c r="B31" s="4">
        <v>40693</v>
      </c>
      <c r="C31" s="4">
        <v>41065</v>
      </c>
      <c r="D31" s="4">
        <v>41512</v>
      </c>
      <c r="E31" s="4"/>
    </row>
    <row r="32" spans="1:5">
      <c r="A32" s="1"/>
      <c r="B32" s="4">
        <v>40784</v>
      </c>
      <c r="C32" s="4">
        <v>41148</v>
      </c>
      <c r="D32" s="4">
        <v>41633</v>
      </c>
      <c r="E32" s="4"/>
    </row>
    <row r="33" spans="1:5">
      <c r="A33" s="1"/>
      <c r="B33" s="4">
        <v>40903</v>
      </c>
      <c r="C33" s="4">
        <v>41268</v>
      </c>
      <c r="D33" s="4">
        <v>41634</v>
      </c>
      <c r="E33" s="4"/>
    </row>
    <row r="34" spans="1:5">
      <c r="A34" s="1"/>
      <c r="B34" s="4">
        <v>40904</v>
      </c>
      <c r="C34" s="4">
        <v>41269</v>
      </c>
      <c r="D34" s="1"/>
      <c r="E34" s="1"/>
    </row>
    <row r="35" spans="1:5">
      <c r="A35" s="1"/>
      <c r="B35" s="1"/>
      <c r="C35" s="1"/>
      <c r="D35" s="1"/>
      <c r="E35" s="1"/>
    </row>
    <row r="36" spans="1:5" ht="25.5">
      <c r="A36" s="5" t="s">
        <v>34</v>
      </c>
      <c r="B36" s="2">
        <f>NETWORKDAYS(B24,B25,B26:B34)</f>
        <v>251</v>
      </c>
      <c r="C36" s="2">
        <f>NETWORKDAYS(C24,C25,C26:C34)</f>
        <v>252</v>
      </c>
      <c r="D36" s="2">
        <f>NETWORKDAYS(D24,D25,D26:D34)</f>
        <v>253</v>
      </c>
      <c r="E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FA03419E-377A-4960-9180-E81D0627E5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WorkingDays</vt:lpstr>
      <vt:lpstr>Sheet3</vt:lpstr>
      <vt:lpstr>Data!Print_Area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Holden</dc:creator>
  <cp:lastModifiedBy>rogcahoneywood</cp:lastModifiedBy>
  <cp:lastPrinted>2012-07-31T15:53:40Z</cp:lastPrinted>
  <dcterms:created xsi:type="dcterms:W3CDTF">2011-09-12T10:41:23Z</dcterms:created>
  <dcterms:modified xsi:type="dcterms:W3CDTF">2012-07-31T15:53:59Z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84c61f4b-fda2-431b-bbca-2d20f78ba181</vt:lpwstr>
  </property>
</Properties>
</file>