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Table 7" sheetId="1" r:id="rId1"/>
  </sheets>
  <definedNames>
    <definedName name="_xlnm.Print_Area" localSheetId="0">'Table 7'!$A$1:$I$22</definedName>
  </definedNames>
  <calcPr fullCalcOnLoad="1"/>
</workbook>
</file>

<file path=xl/sharedStrings.xml><?xml version="1.0" encoding="utf-8"?>
<sst xmlns="http://schemas.openxmlformats.org/spreadsheetml/2006/main" count="31" uniqueCount="27">
  <si>
    <t>£ million</t>
  </si>
  <si>
    <t>2007-08</t>
  </si>
  <si>
    <t>2008-09</t>
  </si>
  <si>
    <t>2009-10</t>
  </si>
  <si>
    <t>2010-11</t>
  </si>
  <si>
    <t>(a)</t>
  </si>
  <si>
    <t xml:space="preserve">  of which:</t>
  </si>
  <si>
    <t xml:space="preserve">  London Boroughs</t>
  </si>
  <si>
    <t xml:space="preserve">  Metropolitans</t>
  </si>
  <si>
    <t xml:space="preserve">  Shire Counties</t>
  </si>
  <si>
    <t xml:space="preserve">  Shire Districts</t>
  </si>
  <si>
    <t xml:space="preserve">  Unitaries</t>
  </si>
  <si>
    <t>||</t>
  </si>
  <si>
    <t>(a) Figures are not comparable between 2008-09 and 2009-10 owing to local authority reorganisation on 1 April 2009.</t>
  </si>
  <si>
    <t>Net debt: all authorities</t>
  </si>
  <si>
    <r>
      <t xml:space="preserve">Net debt: GLA and single-purpose authorities </t>
    </r>
    <r>
      <rPr>
        <vertAlign val="superscript"/>
        <sz val="10"/>
        <rFont val="Arial"/>
        <family val="2"/>
      </rPr>
      <t>(b)</t>
    </r>
  </si>
  <si>
    <t xml:space="preserve">  of which: </t>
  </si>
  <si>
    <t xml:space="preserve">     Fire and rescue</t>
  </si>
  <si>
    <t xml:space="preserve">     Police</t>
  </si>
  <si>
    <t>Net debt: unitaries, upper tier, lower tier authorities</t>
  </si>
  <si>
    <t xml:space="preserve">     GLA</t>
  </si>
  <si>
    <t>2011-12</t>
  </si>
  <si>
    <t>(b) Single purpose authorities include fire and rescue, national park, police, transport and waste authorities.  This also includes Greater Manchester Combined Authority, which took over Greater Manchester Integrated Transport as of 1 April 2011</t>
  </si>
  <si>
    <t xml:space="preserve">Table 7: Local authority net debt as at 31 March: England: 2007-08 to 2011-12 </t>
  </si>
  <si>
    <t>53,719 (R)</t>
  </si>
  <si>
    <t>7,349 (R)</t>
  </si>
  <si>
    <t>(R) Revisions were made to this table on 30 September 2014 due to a corrected calculation.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</si>
</sst>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??/1000"/>
    <numFmt numFmtId="169" formatCode="#\ ??/100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[$-809]dd\ mmmm\ yyyy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0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8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3" fontId="8" fillId="33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3" fontId="0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left"/>
    </xf>
    <xf numFmtId="1" fontId="0" fillId="33" borderId="1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42" applyNumberFormat="1" applyFont="1" applyAlignment="1">
      <alignment horizontal="right"/>
    </xf>
    <xf numFmtId="1" fontId="5" fillId="0" borderId="0" xfId="42" applyNumberFormat="1" applyFont="1" applyAlignment="1">
      <alignment horizontal="right"/>
    </xf>
    <xf numFmtId="0" fontId="1" fillId="34" borderId="12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left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PageLayoutView="0" workbookViewId="0" topLeftCell="A1">
      <selection activeCell="J1" sqref="J1"/>
    </sheetView>
  </sheetViews>
  <sheetFormatPr defaultColWidth="9.140625" defaultRowHeight="12.75"/>
  <cols>
    <col min="1" max="1" width="34.8515625" style="0" customWidth="1"/>
    <col min="2" max="3" width="11.28125" style="0" customWidth="1"/>
    <col min="4" max="4" width="2.28125" style="0" customWidth="1"/>
    <col min="5" max="5" width="11.28125" style="0" customWidth="1"/>
    <col min="6" max="6" width="2.28125" style="0" customWidth="1"/>
    <col min="7" max="7" width="11.28125" style="0" customWidth="1"/>
    <col min="8" max="8" width="13.28125" style="28" customWidth="1"/>
    <col min="9" max="9" width="3.8515625" style="27" customWidth="1"/>
  </cols>
  <sheetData>
    <row r="1" spans="1:9" ht="13.5" customHeight="1" thickTop="1">
      <c r="A1" s="34" t="s">
        <v>23</v>
      </c>
      <c r="B1" s="35"/>
      <c r="C1" s="35"/>
      <c r="D1" s="35"/>
      <c r="E1" s="35"/>
      <c r="F1" s="35"/>
      <c r="G1" s="35"/>
      <c r="H1" s="35"/>
      <c r="I1" s="36"/>
    </row>
    <row r="2" spans="1:9" ht="12.75">
      <c r="A2" s="1"/>
      <c r="B2" s="2"/>
      <c r="C2" s="2"/>
      <c r="D2" s="2"/>
      <c r="E2" s="2"/>
      <c r="F2" s="2"/>
      <c r="H2" s="3" t="s">
        <v>0</v>
      </c>
      <c r="I2" s="20"/>
    </row>
    <row r="3" spans="1:9" ht="12.75">
      <c r="A3" s="4"/>
      <c r="B3" s="5" t="s">
        <v>1</v>
      </c>
      <c r="C3" s="5" t="s">
        <v>2</v>
      </c>
      <c r="E3" s="5" t="s">
        <v>3</v>
      </c>
      <c r="F3" s="5"/>
      <c r="G3" s="5" t="s">
        <v>4</v>
      </c>
      <c r="H3" s="5" t="s">
        <v>21</v>
      </c>
      <c r="I3" s="21"/>
    </row>
    <row r="4" spans="1:9" ht="12.75">
      <c r="A4" s="4"/>
      <c r="B4" s="6"/>
      <c r="C4" s="6"/>
      <c r="E4" s="6"/>
      <c r="F4" s="6"/>
      <c r="G4" s="5"/>
      <c r="I4" s="22"/>
    </row>
    <row r="5" spans="1:11" ht="12.75">
      <c r="A5" s="9" t="s">
        <v>14</v>
      </c>
      <c r="B5" s="8">
        <f>51995.714+926.191-28809.487</f>
        <v>24112.417999999998</v>
      </c>
      <c r="C5" s="8">
        <f>54326.524+820.156-25220.235</f>
        <v>29926.445</v>
      </c>
      <c r="E5" s="8">
        <f>55713.493+4083.789-21296.289</f>
        <v>38500.993</v>
      </c>
      <c r="F5" s="8"/>
      <c r="G5" s="8">
        <f>61108.381+6412.306-22499.842</f>
        <v>45020.845</v>
      </c>
      <c r="H5" s="29" t="s">
        <v>24</v>
      </c>
      <c r="I5" s="23"/>
      <c r="K5" s="11"/>
    </row>
    <row r="6" spans="1:11" ht="12.75">
      <c r="A6" s="9"/>
      <c r="B6" s="8"/>
      <c r="C6" s="8"/>
      <c r="E6" s="8"/>
      <c r="F6" s="8"/>
      <c r="G6" s="8"/>
      <c r="I6" s="24"/>
      <c r="K6" s="11"/>
    </row>
    <row r="7" spans="1:11" ht="27">
      <c r="A7" s="9" t="s">
        <v>15</v>
      </c>
      <c r="B7" s="7">
        <f>4561.109+130.251-3830.798</f>
        <v>860.5620000000008</v>
      </c>
      <c r="C7" s="7">
        <f>5943.151+133.296-3711.161</f>
        <v>2365.286</v>
      </c>
      <c r="E7" s="7">
        <f>7311.98+1031.682-3025.507</f>
        <v>5318.155000000001</v>
      </c>
      <c r="F7" s="7"/>
      <c r="G7" s="7">
        <f>10870.656+899.598-3954.836</f>
        <v>7815.4180000000015</v>
      </c>
      <c r="H7" s="33" t="s">
        <v>25</v>
      </c>
      <c r="I7" s="23"/>
      <c r="K7" s="11"/>
    </row>
    <row r="8" spans="1:11" ht="12.75" customHeight="1">
      <c r="A8" s="13" t="s">
        <v>16</v>
      </c>
      <c r="B8" s="12"/>
      <c r="C8" s="12"/>
      <c r="E8" s="12"/>
      <c r="F8" s="12"/>
      <c r="G8" s="12"/>
      <c r="I8" s="25"/>
      <c r="K8" s="10"/>
    </row>
    <row r="9" spans="1:9" ht="12.75" customHeight="1">
      <c r="A9" s="13" t="s">
        <v>20</v>
      </c>
      <c r="B9" s="12">
        <f>2377.762+9-2194.415</f>
        <v>192.3470000000002</v>
      </c>
      <c r="C9" s="12">
        <f>3563.368+5.1-2091.246</f>
        <v>1477.2219999999998</v>
      </c>
      <c r="E9" s="12">
        <f>4746.779+780.349-1523.273</f>
        <v>4003.8550000000005</v>
      </c>
      <c r="F9" s="12"/>
      <c r="G9" s="12">
        <f>8097.778+553.03-2446.917</f>
        <v>6203.891000000001</v>
      </c>
      <c r="H9" s="32">
        <v>5442.946</v>
      </c>
      <c r="I9" s="25"/>
    </row>
    <row r="10" spans="1:9" ht="12.75" customHeight="1">
      <c r="A10" s="13" t="s">
        <v>17</v>
      </c>
      <c r="B10" s="12">
        <f>406.455+15.554-185.28</f>
        <v>236.72899999999996</v>
      </c>
      <c r="C10" s="12">
        <f>446.822+14.692-141.433</f>
        <v>320.081</v>
      </c>
      <c r="E10" s="12">
        <f>498.556+45.495-152.367</f>
        <v>391.68399999999997</v>
      </c>
      <c r="F10" s="12"/>
      <c r="G10" s="12">
        <f>505.278+71.575-189.548</f>
        <v>387.30500000000006</v>
      </c>
      <c r="H10" s="32">
        <v>308.733</v>
      </c>
      <c r="I10" s="25"/>
    </row>
    <row r="11" spans="1:9" ht="12.75" customHeight="1">
      <c r="A11" s="13" t="s">
        <v>18</v>
      </c>
      <c r="B11" s="12">
        <f>596.554+16.352-1144.03</f>
        <v>-531.124</v>
      </c>
      <c r="C11" s="12">
        <f>681.1+19.832-1062.267</f>
        <v>-361.33500000000004</v>
      </c>
      <c r="E11" s="12">
        <f>748.021+60.108-987.561</f>
        <v>-179.43200000000013</v>
      </c>
      <c r="F11" s="12"/>
      <c r="G11" s="12">
        <f>852.845+126.437-911.956</f>
        <v>67.32600000000002</v>
      </c>
      <c r="H11" s="32">
        <v>80.387</v>
      </c>
      <c r="I11" s="25"/>
    </row>
    <row r="12" spans="1:9" ht="12.75" customHeight="1">
      <c r="A12" s="13"/>
      <c r="B12" s="12"/>
      <c r="C12" s="12"/>
      <c r="E12" s="12"/>
      <c r="F12" s="12"/>
      <c r="G12" s="12"/>
      <c r="I12" s="25"/>
    </row>
    <row r="13" spans="1:9" ht="25.5">
      <c r="A13" s="9" t="s">
        <v>19</v>
      </c>
      <c r="B13" s="7">
        <f>47434.605+795.94-24978.789</f>
        <v>23251.756000000005</v>
      </c>
      <c r="C13" s="7">
        <f>48383.373+686.86-21509.074</f>
        <v>27561.159</v>
      </c>
      <c r="E13" s="7">
        <f>48401.513+3052.107-18270.782</f>
        <v>33182.837999999996</v>
      </c>
      <c r="F13" s="7"/>
      <c r="G13" s="7">
        <f>50237.725+5512.708-18545.006</f>
        <v>37205.426999999996</v>
      </c>
      <c r="H13" s="29">
        <f>SUM(H15:H19)</f>
        <v>46369.827</v>
      </c>
      <c r="I13" s="24"/>
    </row>
    <row r="14" spans="1:9" ht="12.75">
      <c r="A14" s="13" t="s">
        <v>6</v>
      </c>
      <c r="B14" s="7"/>
      <c r="C14" s="7"/>
      <c r="E14" s="7"/>
      <c r="F14" s="7"/>
      <c r="G14" s="7"/>
      <c r="I14" s="24"/>
    </row>
    <row r="15" spans="1:9" ht="12.75">
      <c r="A15" s="13" t="s">
        <v>7</v>
      </c>
      <c r="B15" s="14">
        <f>10141.126+104.613-6066.09</f>
        <v>4179.648999999999</v>
      </c>
      <c r="C15" s="14">
        <f>10408.741+92.758-5877.026</f>
        <v>4624.473</v>
      </c>
      <c r="E15" s="14">
        <f>10620.12+358.796-5047.243</f>
        <v>5931.673000000001</v>
      </c>
      <c r="F15" s="14"/>
      <c r="G15" s="14">
        <f>11028.934+915.232-5138.056</f>
        <v>6806.11</v>
      </c>
      <c r="H15" s="30">
        <v>5750.126</v>
      </c>
      <c r="I15" s="24"/>
    </row>
    <row r="16" spans="1:9" ht="12.75">
      <c r="A16" s="13" t="s">
        <v>8</v>
      </c>
      <c r="B16" s="14">
        <f>15717.866+127.5-4097.333</f>
        <v>11748.033</v>
      </c>
      <c r="C16" s="14">
        <f>15893.874+122.249-2771.164</f>
        <v>13244.958999999999</v>
      </c>
      <c r="E16" s="14">
        <f>16033.184+1205.226-2369.167</f>
        <v>14869.243</v>
      </c>
      <c r="F16" s="14"/>
      <c r="G16" s="14">
        <f>16525.751+2111.924-2549.363</f>
        <v>16088.312</v>
      </c>
      <c r="H16" s="30">
        <v>16412.666</v>
      </c>
      <c r="I16" s="24"/>
    </row>
    <row r="17" spans="1:9" ht="14.25">
      <c r="A17" s="13" t="s">
        <v>9</v>
      </c>
      <c r="B17" s="14">
        <f>12568.687+196.868-5913.466</f>
        <v>6852.089</v>
      </c>
      <c r="C17" s="14">
        <f>12584.327+215.79-5157.423</f>
        <v>7642.694</v>
      </c>
      <c r="D17" s="16" t="s">
        <v>12</v>
      </c>
      <c r="E17" s="14">
        <f>10741.659+510.942-3588.184</f>
        <v>7664.416999999999</v>
      </c>
      <c r="F17" s="17" t="s">
        <v>5</v>
      </c>
      <c r="G17" s="14">
        <f>11042.761+996.781-3788.284</f>
        <v>8251.258000000002</v>
      </c>
      <c r="H17" s="30">
        <v>8150.935</v>
      </c>
      <c r="I17" s="24"/>
    </row>
    <row r="18" spans="1:9" ht="14.25">
      <c r="A18" s="13" t="s">
        <v>10</v>
      </c>
      <c r="B18" s="14">
        <f>2299.655+86.193-5377.238</f>
        <v>-2991.39</v>
      </c>
      <c r="C18" s="14">
        <f>2385.185+59.361-4721.293</f>
        <v>-2276.747</v>
      </c>
      <c r="D18" s="16" t="s">
        <v>12</v>
      </c>
      <c r="E18" s="14">
        <f>2252.748+146.667-3745.961</f>
        <v>-1346.5459999999998</v>
      </c>
      <c r="F18" s="17" t="s">
        <v>5</v>
      </c>
      <c r="G18" s="14">
        <f>2375.475+139.813-3827.227</f>
        <v>-1311.9389999999999</v>
      </c>
      <c r="H18" s="30">
        <v>5672.396</v>
      </c>
      <c r="I18" s="24"/>
    </row>
    <row r="19" spans="1:9" ht="15" thickBot="1">
      <c r="A19" s="18" t="s">
        <v>11</v>
      </c>
      <c r="B19" s="14">
        <f>6707.271+280.766-3524.662</f>
        <v>3463.3749999999995</v>
      </c>
      <c r="C19" s="14">
        <f>7111.246+196.702-2982.168</f>
        <v>4325.780000000001</v>
      </c>
      <c r="D19" s="14" t="s">
        <v>12</v>
      </c>
      <c r="E19" s="12">
        <f>8753.802+830.476-3520.227</f>
        <v>6064.051</v>
      </c>
      <c r="F19" s="19" t="s">
        <v>5</v>
      </c>
      <c r="G19" s="12">
        <f>9264.804+1348.958-3242.076</f>
        <v>7371.686000000001</v>
      </c>
      <c r="H19" s="30">
        <v>10383.704</v>
      </c>
      <c r="I19" s="26"/>
    </row>
    <row r="20" spans="1:9" ht="16.5" customHeight="1" thickTop="1">
      <c r="A20" s="40" t="s">
        <v>13</v>
      </c>
      <c r="B20" s="41"/>
      <c r="C20" s="41"/>
      <c r="D20" s="41"/>
      <c r="E20" s="41"/>
      <c r="F20" s="41"/>
      <c r="G20" s="41"/>
      <c r="H20" s="41"/>
      <c r="I20" s="42"/>
    </row>
    <row r="21" spans="1:9" ht="24" customHeight="1">
      <c r="A21" s="38" t="s">
        <v>22</v>
      </c>
      <c r="B21" s="39"/>
      <c r="C21" s="39"/>
      <c r="D21" s="39"/>
      <c r="E21" s="39"/>
      <c r="F21" s="39"/>
      <c r="G21" s="39"/>
      <c r="H21" s="39"/>
      <c r="I21" s="45"/>
    </row>
    <row r="22" spans="1:9" ht="14.25" customHeight="1" thickBot="1">
      <c r="A22" s="43" t="s">
        <v>26</v>
      </c>
      <c r="B22" s="44"/>
      <c r="C22" s="44"/>
      <c r="D22" s="44"/>
      <c r="E22" s="44"/>
      <c r="F22" s="44"/>
      <c r="G22" s="44"/>
      <c r="H22" s="44"/>
      <c r="I22" s="46"/>
    </row>
    <row r="23" ht="13.5" thickTop="1"/>
    <row r="24" ht="12.75">
      <c r="A24" s="15"/>
    </row>
    <row r="25" spans="1:10" ht="35.2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ht="12.75">
      <c r="B26" s="10"/>
    </row>
    <row r="27" spans="2:11" ht="12.75">
      <c r="B27" s="10"/>
      <c r="C27" s="10"/>
      <c r="D27" s="10"/>
      <c r="E27" s="10"/>
      <c r="F27" s="10"/>
      <c r="G27" s="10"/>
      <c r="H27" s="31"/>
      <c r="K27" s="11"/>
    </row>
    <row r="28" spans="2:11" ht="12.75">
      <c r="B28" s="10"/>
      <c r="C28" s="10"/>
      <c r="D28" s="10"/>
      <c r="E28" s="10"/>
      <c r="F28" s="10"/>
      <c r="G28" s="10"/>
      <c r="H28" s="31"/>
      <c r="K28" s="11"/>
    </row>
    <row r="30" spans="2:11" ht="12.75">
      <c r="B30" s="10"/>
      <c r="C30" s="10"/>
      <c r="D30" s="10"/>
      <c r="E30" s="10"/>
      <c r="F30" s="10"/>
      <c r="G30" s="10"/>
      <c r="H30" s="31"/>
      <c r="K30" s="11"/>
    </row>
    <row r="33" ht="12.75">
      <c r="B33" s="11"/>
    </row>
    <row r="34" ht="12.75">
      <c r="B34" s="11"/>
    </row>
  </sheetData>
  <sheetProtection/>
  <mergeCells count="5">
    <mergeCell ref="A20:I20"/>
    <mergeCell ref="A1:I1"/>
    <mergeCell ref="A25:J25"/>
    <mergeCell ref="A21:I21"/>
    <mergeCell ref="A22:I2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Peter Crosland</cp:lastModifiedBy>
  <cp:lastPrinted>2014-09-30T15:58:16Z</cp:lastPrinted>
  <dcterms:created xsi:type="dcterms:W3CDTF">2008-11-12T14:26:36Z</dcterms:created>
  <dcterms:modified xsi:type="dcterms:W3CDTF">2014-09-30T15:59:08Z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6539037c-6dfd-48bf-a0c0-75491b065a26</vt:lpwstr>
  </property>
  <property fmtid="{D5CDD505-2E9C-101B-9397-08002B2CF9AE}" pid="3" name="bjSaver">
    <vt:lpwstr>oubXwSPjOoLiBKK16gSDhpnR2iKIEa8U</vt:lpwstr>
  </property>
  <property fmtid="{D5CDD505-2E9C-101B-9397-08002B2CF9AE}" pid="4" name="bjDocumentSecurityLabel">
    <vt:lpwstr>No Marking</vt:lpwstr>
  </property>
</Properties>
</file>