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activeTab="0"/>
  </bookViews>
  <sheets>
    <sheet name="Introduction" sheetId="1" r:id="rId1"/>
    <sheet name="A - Sample Characteristics" sheetId="2" r:id="rId2"/>
    <sheet name="B - Health and Disability" sheetId="3" r:id="rId3"/>
    <sheet name="C- Education and Qualifications" sheetId="4" r:id="rId4"/>
    <sheet name="D - Employment and Benefits" sheetId="5" r:id="rId5"/>
    <sheet name="E - Drugs, Alcohol and Smoking" sheetId="6" r:id="rId6"/>
    <sheet name="F - Attitudes" sheetId="7" r:id="rId7"/>
    <sheet name="G - Reoffending" sheetId="8" r:id="rId8"/>
  </sheets>
  <definedNames>
    <definedName name="_xlnm.Print_Area" localSheetId="1">'A - Sample Characteristics'!$A$1:$G$108</definedName>
    <definedName name="_xlnm.Print_Area" localSheetId="2">'B - Health and Disability'!$A$1:$H$64</definedName>
    <definedName name="_xlnm.Print_Area" localSheetId="3">'C- Education and Qualifications'!$A$1:$G$43</definedName>
    <definedName name="_xlnm.Print_Area" localSheetId="4">'D - Employment and Benefits'!$A$1:$G$103</definedName>
    <definedName name="_xlnm.Print_Area" localSheetId="5">'E - Drugs, Alcohol and Smoking'!$A$1:$G$85</definedName>
    <definedName name="_xlnm.Print_Area" localSheetId="6">'F - Attitudes'!$A$1:$G$63</definedName>
    <definedName name="_xlnm.Print_Area" localSheetId="0">'Introduction'!$A$1:$Q$30</definedName>
  </definedNames>
  <calcPr fullCalcOnLoad="1"/>
</workbook>
</file>

<file path=xl/sharedStrings.xml><?xml version="1.0" encoding="utf-8"?>
<sst xmlns="http://schemas.openxmlformats.org/spreadsheetml/2006/main" count="705" uniqueCount="205">
  <si>
    <t xml:space="preserve">The needs and characteristics of older prisoners: Results from the Surveying Prisoner Crime Reduction (SPCR) survey. </t>
  </si>
  <si>
    <t>Supporting Tables (Sample 2: Prisoners sentenced to between eighteen months and four years)</t>
  </si>
  <si>
    <t>Contents:</t>
  </si>
  <si>
    <t>Block</t>
  </si>
  <si>
    <t>Topic</t>
  </si>
  <si>
    <t>A</t>
  </si>
  <si>
    <t>Sample characteristics</t>
  </si>
  <si>
    <t>B</t>
  </si>
  <si>
    <t>Health and Disability</t>
  </si>
  <si>
    <t>C</t>
  </si>
  <si>
    <t>Education and Qualifications</t>
  </si>
  <si>
    <t>D</t>
  </si>
  <si>
    <t>Employment, Benefits and Accommodation</t>
  </si>
  <si>
    <t>E</t>
  </si>
  <si>
    <t>F</t>
  </si>
  <si>
    <t>G</t>
  </si>
  <si>
    <t>Attitudes</t>
  </si>
  <si>
    <t>18-49</t>
  </si>
  <si>
    <t>50+</t>
  </si>
  <si>
    <t>Total</t>
  </si>
  <si>
    <t>n</t>
  </si>
  <si>
    <t>%</t>
  </si>
  <si>
    <t>Male</t>
  </si>
  <si>
    <t>Female</t>
  </si>
  <si>
    <t>White</t>
  </si>
  <si>
    <t>Yes</t>
  </si>
  <si>
    <t>No</t>
  </si>
  <si>
    <t>Other</t>
  </si>
  <si>
    <t>Violence</t>
  </si>
  <si>
    <t>Motoring</t>
  </si>
  <si>
    <t>Robbery*</t>
  </si>
  <si>
    <t>Unknown</t>
  </si>
  <si>
    <t>Drugs</t>
  </si>
  <si>
    <t>Fraud</t>
  </si>
  <si>
    <t>18-20</t>
  </si>
  <si>
    <t>21-24</t>
  </si>
  <si>
    <t>25-29</t>
  </si>
  <si>
    <t>30-39</t>
  </si>
  <si>
    <t>40-49</t>
  </si>
  <si>
    <t>Single*</t>
  </si>
  <si>
    <t>Living with partner*</t>
  </si>
  <si>
    <t>Married*</t>
  </si>
  <si>
    <t>Divorced*</t>
  </si>
  <si>
    <t>Separated</t>
  </si>
  <si>
    <t>18 months up to 2 years</t>
  </si>
  <si>
    <t>Theft and Handling</t>
  </si>
  <si>
    <t>-</t>
  </si>
  <si>
    <t>No older prisoner reported a motoring offence</t>
  </si>
  <si>
    <t>Sexual*</t>
  </si>
  <si>
    <t>Burglary*</t>
  </si>
  <si>
    <t>Widowed*</t>
  </si>
  <si>
    <t>Anxiety and Depression</t>
  </si>
  <si>
    <t>Mental health or emotional problems</t>
  </si>
  <si>
    <t>Or both</t>
  </si>
  <si>
    <t>Physical health problems*</t>
  </si>
  <si>
    <t>Not disabled*</t>
  </si>
  <si>
    <t>Physical disability*</t>
  </si>
  <si>
    <t>Both*</t>
  </si>
  <si>
    <t>Looking after home/family</t>
  </si>
  <si>
    <t>In full time education</t>
  </si>
  <si>
    <t>Permanently unable to work due to long-term sickness/disability*</t>
  </si>
  <si>
    <t>Retired*</t>
  </si>
  <si>
    <t>Jobseekers/Unemployment benefit*</t>
  </si>
  <si>
    <t>Income Support</t>
  </si>
  <si>
    <t>Housing Benefit*</t>
  </si>
  <si>
    <t>Homeless/Sleeping Rough</t>
  </si>
  <si>
    <t>Living with family member</t>
  </si>
  <si>
    <t>In a house/flat you or your partner owned*</t>
  </si>
  <si>
    <t>Homeless/Temporary Accommodation</t>
  </si>
  <si>
    <t>Living rent-free in a house/flat rented or owned by someone else</t>
  </si>
  <si>
    <t>In a house/flat you or your partner rented</t>
  </si>
  <si>
    <t>In a house/flat you or your partner part owned - part - rented</t>
  </si>
  <si>
    <t>Paying board in a house/flat owned by someone else*</t>
  </si>
  <si>
    <t>Paying board in a house/flat rented by someone else*</t>
  </si>
  <si>
    <t>Maybe</t>
  </si>
  <si>
    <t>Occasional smoker</t>
  </si>
  <si>
    <t>Ex-smoker*</t>
  </si>
  <si>
    <t>Never smoked*</t>
  </si>
  <si>
    <t>Agree</t>
  </si>
  <si>
    <t>Neither</t>
  </si>
  <si>
    <t>Disagree</t>
  </si>
  <si>
    <t>Having a place to live*</t>
  </si>
  <si>
    <t>Fear of returning to prison</t>
  </si>
  <si>
    <t>Getting support from my family</t>
  </si>
  <si>
    <t>Having a job*</t>
  </si>
  <si>
    <t>Seeing my children</t>
  </si>
  <si>
    <t>Getting support from my friends</t>
  </si>
  <si>
    <t>Having access to healthcare</t>
  </si>
  <si>
    <t>None of these*</t>
  </si>
  <si>
    <t>Treatment/support for drug/alcohol problems*</t>
  </si>
  <si>
    <t>Not taking drugs*</t>
  </si>
  <si>
    <t>Not drinking too much alcohol*</t>
  </si>
  <si>
    <t>Avoiding certain people*</t>
  </si>
  <si>
    <t>Having enough money to support myself*</t>
  </si>
  <si>
    <t>Block H: Reoffending</t>
  </si>
  <si>
    <t>Reoffended</t>
  </si>
  <si>
    <t>Did not reoffend</t>
  </si>
  <si>
    <t>All tables present results by age group, unless otherwise stated.</t>
  </si>
  <si>
    <t>Two respondents did not answer the question</t>
  </si>
  <si>
    <t>One respondent did not answer the question</t>
  </si>
  <si>
    <t>No qualifications</t>
  </si>
  <si>
    <t>GCSE or equivalent (all grades)*</t>
  </si>
  <si>
    <t>A-Level or equivalent</t>
  </si>
  <si>
    <t>Degree or diploma or equivalent*</t>
  </si>
  <si>
    <t>Trade apprenticeships*</t>
  </si>
  <si>
    <t>Other qualifications (including overseas)*</t>
  </si>
  <si>
    <t xml:space="preserve">Six respondents did not answer the question </t>
  </si>
  <si>
    <t xml:space="preserve">Forty-nine respondents did not answer the question or responded as 'don't know' </t>
  </si>
  <si>
    <t>Twenty six respondents did not answer the question or responded 'don't know'</t>
  </si>
  <si>
    <t xml:space="preserve">Twenty six respondents did not answer the question or responded 'don't know' </t>
  </si>
  <si>
    <t>Thirty seven respondents did not answer the question or responded 'don't know'</t>
  </si>
  <si>
    <t>Thirty nine respondents did not answer the question or responded 'don't know'</t>
  </si>
  <si>
    <t>Forty seven respondents did not answer the question or responded 'don't know'</t>
  </si>
  <si>
    <t>Forty four respondents did not answer the question or responded 'don't know'</t>
  </si>
  <si>
    <t>Seven respondents did not answer the question or responded 'don't know'</t>
  </si>
  <si>
    <t>Eight respondents did not answer the question or responded 'don't know'</t>
  </si>
  <si>
    <t>Six respondents did not answer the question or responded 'don't know'</t>
  </si>
  <si>
    <t>Three respondents did not answer the question or responded 'don't know'</t>
  </si>
  <si>
    <t>Eighty nine respondents did not answer the question or responded 'don't know'</t>
  </si>
  <si>
    <t>Two respondents did not answer the question or responded 'don't know'</t>
  </si>
  <si>
    <t>Thirteen respondents did not answer the question or responded 'don't know'</t>
  </si>
  <si>
    <t>Four respondents did not answer the question or responded 'don't know'</t>
  </si>
  <si>
    <t>Nineteen respondents did not answer the question or responded 'don't know'</t>
  </si>
  <si>
    <t>Twelve respondents did not answer the question or responded 'don't know'</t>
  </si>
  <si>
    <t>Sixteen respondents did not answer the question or responded 'don't know'</t>
  </si>
  <si>
    <t>Nine respondents did not answer the question or responded 'don't know'</t>
  </si>
  <si>
    <t>Five respondents did not answer the question or responded 'don't know'</t>
  </si>
  <si>
    <t>Sixteen respondents did not answer the question or responded 'don’t know'</t>
  </si>
  <si>
    <t>Number</t>
  </si>
  <si>
    <t>Age Group</t>
  </si>
  <si>
    <t>70+</t>
  </si>
  <si>
    <t xml:space="preserve">BAME </t>
  </si>
  <si>
    <t>50 - 54</t>
  </si>
  <si>
    <t>55 - 59</t>
  </si>
  <si>
    <t>60 - 69</t>
  </si>
  <si>
    <t xml:space="preserve">Where indicated with a *, differences are significant at p&lt;0.01. </t>
  </si>
  <si>
    <t>Did not receive treatment/counselling*</t>
  </si>
  <si>
    <t>Sickness/Incapacity Benefit*</t>
  </si>
  <si>
    <t>Other*</t>
  </si>
  <si>
    <t>Council Tax Benefit</t>
  </si>
  <si>
    <t>treatment/counselling for any health/medical problem in the 12 months before custody</t>
  </si>
  <si>
    <t>for those with qualifications (highest qualification achieved).</t>
  </si>
  <si>
    <t>Disabled</t>
  </si>
  <si>
    <t>Sub-total</t>
  </si>
  <si>
    <t>Yes*</t>
  </si>
  <si>
    <t>Over 2 years up to 3 years</t>
  </si>
  <si>
    <t>Over 3 years up to 4 years</t>
  </si>
  <si>
    <t>Smoker (every day)*</t>
  </si>
  <si>
    <t>Out of work and looking for work/training*</t>
  </si>
  <si>
    <t>Out of work but not looking for work/training*</t>
  </si>
  <si>
    <t>Table H1. SPCR Sample 2: One year reoffending, by age, for those matched to the Police National Computer (PNC)*</t>
  </si>
  <si>
    <t xml:space="preserve">Table H2. SPCR Sample 2: Factors important for stopping reoffending in the future, by age (Multiple responses possible) </t>
  </si>
  <si>
    <t>Drugs, Alcohol and Smoking</t>
  </si>
  <si>
    <t xml:space="preserve">Where answers are binary (e.g. yes/no), significant differences are denoted with * next to the title of the table.  Where there is more than one response category, the categories with a statistically significant difference are indicated with *. </t>
  </si>
  <si>
    <t>SPCR is a longitudinal cohort study of adult prisoners sentenced to between one month and four years in England and Wales between 2005 and 2007. Prisoners were interviewed on reception to prison (Wave 1), before release (Wave 2) and two months after release (Wave 3). SPCR is divided into two samples: Sample 1, of 1,435 prisoners sentenced to between one month and four years in prison, and Sample 2, of 2,171 prisoners (after adjusting for a boosted sample of women prisoners), sentenced to between eighteen months and four years in prison. Sample 1 is representative of the prison reception population sentenced to between one month and four years in prison, while Sample 2 is representative of the prison reception population sentenced to between eighteen months and four years in prison. Details on the survey methodology and sampling are published in the SPCR technical reports on the gov.uk website.</t>
  </si>
  <si>
    <t>Table A1. SPCR Sample 2: Sex of respondent, by age*</t>
  </si>
  <si>
    <t>Table A2. SPCR Sample 2: Ethnic background, by age</t>
  </si>
  <si>
    <t>Table A3. SPCR Sample 2: Age in 5 groups</t>
  </si>
  <si>
    <t>Table A4. SPCR Sample 2: Age in 5 groups, younger adults (18 - 49) only</t>
  </si>
  <si>
    <t xml:space="preserve">Table A5. SPCR Sample 2: Age in 5 groups, older adults (50+) only </t>
  </si>
  <si>
    <t>Table A6. SPCR Sample 2: Marital status when came into custody, by age</t>
  </si>
  <si>
    <t>Table A7. SPCR Sample 2: Sentence length, by age</t>
  </si>
  <si>
    <t>Table A8. SPCR Sample 2: Offence type</t>
  </si>
  <si>
    <t>Table A9. SPCR Sample 2: Previous imprisonment, by age</t>
  </si>
  <si>
    <t>Table B1. SPCR Sample 2: Need help for a medical problem, by age*</t>
  </si>
  <si>
    <t>Table B2. SPCR Sample 2: Received treatment/counselling for any health/medical problem in the 12 months before custody, by age*</t>
  </si>
  <si>
    <t xml:space="preserve">Table B3. SPCR Sample 2: Type of treatment/counselling received, by age for those who received </t>
  </si>
  <si>
    <t>Table B4. SPCR Sample 2: Registerd with a GP before custody, by age*</t>
  </si>
  <si>
    <t>Table B5. SPCR Sample 2: Longstanding illness, disability, or infirmity of any kind before custody, by age*</t>
  </si>
  <si>
    <t>Table B6. SPCR Sample 2: Disability Status by age</t>
  </si>
  <si>
    <t>Table C1. SPCR Sample 2: Qualifications before custody, by age</t>
  </si>
  <si>
    <t xml:space="preserve">Table C2. SPCR Sample 2: Educational status before custody by age, </t>
  </si>
  <si>
    <t>Table C3. SPCR Sample 2: Need help to improve reading, writing and ability with numbers, by age</t>
  </si>
  <si>
    <t>Table C4. SPCR Sample 2: Need help to improve education, by age*</t>
  </si>
  <si>
    <t>Table D1. SPCR Sample 2: Need help to improve work related skills, by age*</t>
  </si>
  <si>
    <t xml:space="preserve">Table D2: Need help to find a job after release, by age* </t>
  </si>
  <si>
    <t>Table D3. SPCR Sample 2: Employed in the four weeks before custody, by age</t>
  </si>
  <si>
    <t>Table D4. SPCR Sample 2: Main activities in the four weeks before custody, by age, for those not employed during this period.</t>
  </si>
  <si>
    <t>Table D5. SPCR Sample 2: Claimed any benefits in the 12 months before custody, by age</t>
  </si>
  <si>
    <t>Table D6. SPCR Sample 2: Benefits received in the year before custody, by age, for those claiming benefits during the period (multiple responses possible)</t>
  </si>
  <si>
    <t>Table D7. SPCR Sample 2: Need help finding a place to live for after release, by age</t>
  </si>
  <si>
    <t>Table D8. SPCR Sample 2: Accommodation status before custody, by age</t>
  </si>
  <si>
    <t>Table D9. SPCR Sample 2: Expect to return to the same accommodation after release, by age</t>
  </si>
  <si>
    <t>Block E: Substance Misuse - Drugs and Alcohol</t>
  </si>
  <si>
    <t>Table E1. SPCR Sample 2: Need help for a drug problem, by age*</t>
  </si>
  <si>
    <t>Table E2. SPCR Sample 2: Used any drug ever before custody, by age*</t>
  </si>
  <si>
    <t>Table E3. SPCR Sample 2: Used drugs in the 12 months before custody, by age*</t>
  </si>
  <si>
    <t>Table E4. SPCR Sample 2: Used drugs in the four weeks before custody, by age*</t>
  </si>
  <si>
    <t>Table E5. SPCR Sample 2: Need help for an alcohol problem, by age *</t>
  </si>
  <si>
    <t xml:space="preserve">Table E6. SPCR Sample 2: Drank alcohol in the four weeks before custody, by age </t>
  </si>
  <si>
    <t>Table E7. SPCR Sample 2: Binge-drinking in the four weeks before custody, by age*</t>
  </si>
  <si>
    <t>Table E8. SPCR Sample 2: Binge-drinking in the four weeks before custody (Royal College of Psychiatrists measurement), by age*</t>
  </si>
  <si>
    <t>Table E9. SPCR Sample 2: Smoking status before custody, by age*</t>
  </si>
  <si>
    <t>Block F: Attitudes</t>
  </si>
  <si>
    <t>Table F1. SPCR Sample 2: Agree or disagree - 'Crime pays', by age</t>
  </si>
  <si>
    <t>Table F2. Agree or disagree crime can be a useful way of getting what you want, by age*</t>
  </si>
  <si>
    <t>Table F3. SPCR Sample 2: Agree or disagree - 'committing crime is exciting', by age*</t>
  </si>
  <si>
    <t>Table F4. SPCR Sample 2: Agree or disagree -  'It is hard to resist the opportunity to commit crime', by age*</t>
  </si>
  <si>
    <t>Table F5. SPCR Sample 2: Agree or disagree - 'My crime never harmed anyone', by age*</t>
  </si>
  <si>
    <t>Table F6. SPCR Sample 2: Agree or disagree -  'There was no victim of my offence', by age</t>
  </si>
  <si>
    <t>Block D: Employment, Benefits and Accommodation</t>
  </si>
  <si>
    <t>Block C: Education and Qualifications</t>
  </si>
  <si>
    <t>Block B: Health and Disability</t>
  </si>
  <si>
    <t>Block A: Sample characteristics</t>
  </si>
  <si>
    <t>Reoffending</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</si>
</sst>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
    <numFmt numFmtId="169" formatCode="###0.0%"/>
    <numFmt numFmtId="170" formatCode="####.0"/>
    <numFmt numFmtId="171" formatCode="###0.0"/>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809]dd\ mmmm\ yyyy"/>
    <numFmt numFmtId="178" formatCode="0.0%"/>
    <numFmt numFmtId="179" formatCode="####.00%"/>
    <numFmt numFmtId="180" formatCode="####%"/>
    <numFmt numFmtId="181" formatCode="####.00"/>
    <numFmt numFmtId="182" formatCode="####.000"/>
    <numFmt numFmtId="183" formatCode="0.000"/>
    <numFmt numFmtId="184" formatCode="0.0"/>
    <numFmt numFmtId="185" formatCode="####.0000"/>
    <numFmt numFmtId="186" formatCode="####.00000"/>
    <numFmt numFmtId="187" formatCode="0.00000000"/>
    <numFmt numFmtId="188" formatCode="0.0000000"/>
    <numFmt numFmtId="189" formatCode="0.000000"/>
    <numFmt numFmtId="190" formatCode="0.00000"/>
    <numFmt numFmtId="191" formatCode="0.0000"/>
    <numFmt numFmtId="192" formatCode="###0.00"/>
    <numFmt numFmtId="193" formatCode="###0.000"/>
    <numFmt numFmtId="194" formatCode="0_ ;\-0\ "/>
    <numFmt numFmtId="195" formatCode="&quot;$&quot;#,##0_);\(&quot;$&quot;#,##0\)"/>
    <numFmt numFmtId="196" formatCode="&quot;$&quot;#,##0_);[Red]\(&quot;$&quot;#,##0\)"/>
    <numFmt numFmtId="197" formatCode="&quot;$&quot;#,##0.00_);\(&quot;$&quot;#,##0.00\)"/>
    <numFmt numFmtId="198" formatCode="&quot;$&quot;#,##0.00_);[Red]\(&quot;$&quot;#,##0.00\)"/>
  </numFmts>
  <fonts count="46">
    <font>
      <sz val="10"/>
      <name val="Arial"/>
      <family val="0"/>
    </font>
    <font>
      <sz val="8"/>
      <name val="Arial"/>
      <family val="0"/>
    </font>
    <font>
      <b/>
      <sz val="16"/>
      <color indexed="8"/>
      <name val="Calibri"/>
      <family val="2"/>
    </font>
    <font>
      <b/>
      <sz val="14"/>
      <color indexed="8"/>
      <name val="Calibri"/>
      <family val="2"/>
    </font>
    <font>
      <b/>
      <u val="single"/>
      <sz val="11"/>
      <color indexed="8"/>
      <name val="Calibri"/>
      <family val="2"/>
    </font>
    <font>
      <b/>
      <sz val="12"/>
      <name val="Arial"/>
      <family val="2"/>
    </font>
    <font>
      <b/>
      <sz val="10"/>
      <name val="Arial"/>
      <family val="2"/>
    </font>
    <font>
      <u val="single"/>
      <sz val="10"/>
      <color indexed="12"/>
      <name val="Arial"/>
      <family val="0"/>
    </font>
    <font>
      <u val="single"/>
      <sz val="10"/>
      <color indexed="36"/>
      <name val="Arial"/>
      <family val="0"/>
    </font>
    <font>
      <sz val="11"/>
      <name val="Arial"/>
      <family val="2"/>
    </font>
    <font>
      <i/>
      <sz val="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Border="1" applyAlignment="1">
      <alignment/>
    </xf>
    <xf numFmtId="0" fontId="3" fillId="0" borderId="0" xfId="0" applyFont="1" applyAlignment="1">
      <alignment/>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horizontal="center"/>
    </xf>
    <xf numFmtId="0" fontId="6" fillId="0" borderId="10" xfId="0" applyFont="1" applyBorder="1" applyAlignment="1">
      <alignment/>
    </xf>
    <xf numFmtId="0" fontId="6" fillId="0" borderId="11" xfId="0" applyFont="1" applyBorder="1" applyAlignment="1">
      <alignment horizontal="center"/>
    </xf>
    <xf numFmtId="0" fontId="0" fillId="0" borderId="0" xfId="0" applyAlignment="1">
      <alignment horizontal="center"/>
    </xf>
    <xf numFmtId="0" fontId="6" fillId="0" borderId="11" xfId="0" applyFont="1" applyBorder="1" applyAlignment="1">
      <alignment/>
    </xf>
    <xf numFmtId="0" fontId="0" fillId="0" borderId="11" xfId="0" applyBorder="1" applyAlignment="1">
      <alignment horizontal="center"/>
    </xf>
    <xf numFmtId="9" fontId="0" fillId="0" borderId="0" xfId="0" applyNumberFormat="1" applyAlignment="1">
      <alignment horizontal="center"/>
    </xf>
    <xf numFmtId="0" fontId="6"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0" fillId="0" borderId="11" xfId="0" applyFont="1" applyBorder="1" applyAlignment="1">
      <alignment horizontal="center"/>
    </xf>
    <xf numFmtId="9" fontId="0" fillId="0" borderId="0" xfId="0" applyNumberFormat="1" applyFont="1" applyBorder="1" applyAlignment="1">
      <alignment horizontal="center"/>
    </xf>
    <xf numFmtId="9" fontId="0" fillId="0" borderId="0" xfId="0" applyNumberFormat="1" applyFont="1" applyAlignment="1">
      <alignment horizontal="center"/>
    </xf>
    <xf numFmtId="0" fontId="0" fillId="0" borderId="0" xfId="0" applyBorder="1" applyAlignment="1">
      <alignment horizontal="center"/>
    </xf>
    <xf numFmtId="0" fontId="0" fillId="0" borderId="0" xfId="0" applyBorder="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0" fillId="0" borderId="0" xfId="0" applyFont="1" applyAlignment="1">
      <alignment/>
    </xf>
    <xf numFmtId="0" fontId="0" fillId="0" borderId="11" xfId="0" applyBorder="1" applyAlignment="1">
      <alignment/>
    </xf>
    <xf numFmtId="0" fontId="11" fillId="0" borderId="12" xfId="0" applyFont="1" applyBorder="1" applyAlignment="1">
      <alignment/>
    </xf>
    <xf numFmtId="0" fontId="11" fillId="0" borderId="12" xfId="0" applyFont="1" applyBorder="1" applyAlignment="1">
      <alignment horizontal="center"/>
    </xf>
    <xf numFmtId="9" fontId="11" fillId="0" borderId="12" xfId="0" applyNumberFormat="1" applyFont="1" applyBorder="1" applyAlignment="1">
      <alignment horizontal="center"/>
    </xf>
    <xf numFmtId="0" fontId="0" fillId="0" borderId="13" xfId="0" applyFont="1" applyBorder="1" applyAlignment="1">
      <alignment/>
    </xf>
    <xf numFmtId="0" fontId="0" fillId="0" borderId="13" xfId="0" applyBorder="1" applyAlignment="1">
      <alignment horizontal="center"/>
    </xf>
    <xf numFmtId="9" fontId="0" fillId="0" borderId="13" xfId="0" applyNumberFormat="1" applyBorder="1" applyAlignment="1">
      <alignment horizontal="center"/>
    </xf>
    <xf numFmtId="0" fontId="0" fillId="0" borderId="0" xfId="0" applyFont="1" applyBorder="1" applyAlignment="1">
      <alignment/>
    </xf>
    <xf numFmtId="9" fontId="0" fillId="0" borderId="0" xfId="0" applyNumberFormat="1" applyBorder="1" applyAlignment="1">
      <alignment horizontal="center"/>
    </xf>
    <xf numFmtId="0" fontId="0" fillId="0" borderId="14" xfId="0" applyFont="1" applyBorder="1" applyAlignment="1">
      <alignment/>
    </xf>
    <xf numFmtId="0" fontId="0" fillId="0" borderId="14" xfId="0" applyBorder="1" applyAlignment="1">
      <alignment horizontal="center"/>
    </xf>
    <xf numFmtId="9" fontId="0" fillId="0" borderId="14" xfId="0" applyNumberFormat="1" applyBorder="1" applyAlignment="1">
      <alignment horizontal="center"/>
    </xf>
    <xf numFmtId="0" fontId="5" fillId="0" borderId="0" xfId="0" applyFont="1" applyAlignment="1">
      <alignment wrapText="1"/>
    </xf>
    <xf numFmtId="0" fontId="6" fillId="0" borderId="0" xfId="0" applyFont="1" applyAlignment="1">
      <alignment wrapText="1"/>
    </xf>
    <xf numFmtId="0" fontId="6" fillId="0" borderId="10" xfId="0" applyFont="1" applyBorder="1" applyAlignment="1">
      <alignment wrapText="1"/>
    </xf>
    <xf numFmtId="0" fontId="6" fillId="0" borderId="11" xfId="0" applyFont="1" applyBorder="1" applyAlignment="1">
      <alignment wrapText="1"/>
    </xf>
    <xf numFmtId="0" fontId="6" fillId="0" borderId="0" xfId="0" applyFont="1" applyBorder="1" applyAlignment="1">
      <alignment wrapText="1"/>
    </xf>
    <xf numFmtId="0" fontId="6" fillId="0" borderId="11" xfId="0" applyFont="1" applyFill="1" applyBorder="1" applyAlignment="1">
      <alignment wrapText="1"/>
    </xf>
    <xf numFmtId="0" fontId="0" fillId="0" borderId="11" xfId="0" applyFont="1" applyFill="1" applyBorder="1" applyAlignment="1">
      <alignment horizontal="center"/>
    </xf>
    <xf numFmtId="0" fontId="0" fillId="0" borderId="0" xfId="0" applyFill="1" applyAlignment="1">
      <alignment/>
    </xf>
    <xf numFmtId="0" fontId="6" fillId="0" borderId="0" xfId="0" applyFont="1" applyAlignment="1">
      <alignment/>
    </xf>
    <xf numFmtId="0" fontId="10" fillId="0" borderId="0" xfId="0" applyFont="1" applyFill="1" applyBorder="1" applyAlignment="1">
      <alignment/>
    </xf>
    <xf numFmtId="0" fontId="3" fillId="0" borderId="0" xfId="0" applyFont="1" applyAlignment="1">
      <alignment/>
    </xf>
    <xf numFmtId="0" fontId="9"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Alignment="1">
      <alignment/>
    </xf>
    <xf numFmtId="0" fontId="6" fillId="0" borderId="10" xfId="0" applyFont="1" applyBorder="1" applyAlignment="1">
      <alignment horizontal="center"/>
    </xf>
    <xf numFmtId="0" fontId="6" fillId="0" borderId="13" xfId="0" applyFont="1" applyBorder="1" applyAlignment="1">
      <alignment/>
    </xf>
    <xf numFmtId="0" fontId="0" fillId="0" borderId="13" xfId="0" applyBorder="1" applyAlignment="1">
      <alignment/>
    </xf>
    <xf numFmtId="0" fontId="0" fillId="0" borderId="10" xfId="0" applyBorder="1" applyAlignment="1">
      <alignment/>
    </xf>
    <xf numFmtId="0" fontId="6" fillId="0" borderId="10" xfId="0" applyFont="1" applyBorder="1" applyAlignment="1">
      <alignment horizontal="right"/>
    </xf>
    <xf numFmtId="0" fontId="0" fillId="0" borderId="10"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P29"/>
  <sheetViews>
    <sheetView showGridLines="0" tabSelected="1" zoomScalePageLayoutView="0" workbookViewId="0" topLeftCell="A1">
      <selection activeCell="A1" sqref="A1"/>
    </sheetView>
  </sheetViews>
  <sheetFormatPr defaultColWidth="9.140625" defaultRowHeight="12.75"/>
  <sheetData>
    <row r="3" spans="1:12" s="3" customFormat="1" ht="21">
      <c r="A3" s="1" t="s">
        <v>0</v>
      </c>
      <c r="B3" s="2"/>
      <c r="C3" s="2"/>
      <c r="D3" s="2"/>
      <c r="E3" s="2"/>
      <c r="F3" s="2"/>
      <c r="G3" s="2"/>
      <c r="H3" s="2"/>
      <c r="I3" s="2"/>
      <c r="J3" s="2"/>
      <c r="K3" s="2"/>
      <c r="L3" s="2"/>
    </row>
    <row r="5" spans="1:12" s="3" customFormat="1" ht="39.75" customHeight="1">
      <c r="A5" s="4" t="s">
        <v>1</v>
      </c>
      <c r="B5" s="2"/>
      <c r="C5" s="2"/>
      <c r="D5" s="2"/>
      <c r="E5" s="2"/>
      <c r="F5" s="2"/>
      <c r="G5" s="2"/>
      <c r="H5" s="2"/>
      <c r="I5" s="2"/>
      <c r="J5" s="2"/>
      <c r="K5" s="2"/>
      <c r="L5" s="2"/>
    </row>
    <row r="7" spans="1:16" ht="12.75">
      <c r="A7" s="55" t="s">
        <v>154</v>
      </c>
      <c r="B7" s="56"/>
      <c r="C7" s="56"/>
      <c r="D7" s="56"/>
      <c r="E7" s="56"/>
      <c r="F7" s="56"/>
      <c r="G7" s="56"/>
      <c r="H7" s="56"/>
      <c r="I7" s="56"/>
      <c r="J7" s="56"/>
      <c r="K7" s="56"/>
      <c r="L7" s="57"/>
      <c r="M7" s="58"/>
      <c r="N7" s="58"/>
      <c r="O7" s="58"/>
      <c r="P7" s="58"/>
    </row>
    <row r="8" spans="1:16" ht="12.75">
      <c r="A8" s="56"/>
      <c r="B8" s="56"/>
      <c r="C8" s="56"/>
      <c r="D8" s="56"/>
      <c r="E8" s="56"/>
      <c r="F8" s="56"/>
      <c r="G8" s="56"/>
      <c r="H8" s="56"/>
      <c r="I8" s="56"/>
      <c r="J8" s="56"/>
      <c r="K8" s="56"/>
      <c r="L8" s="57"/>
      <c r="M8" s="58"/>
      <c r="N8" s="58"/>
      <c r="O8" s="58"/>
      <c r="P8" s="58"/>
    </row>
    <row r="9" spans="1:16" ht="12.75">
      <c r="A9" s="56"/>
      <c r="B9" s="56"/>
      <c r="C9" s="56"/>
      <c r="D9" s="56"/>
      <c r="E9" s="56"/>
      <c r="F9" s="56"/>
      <c r="G9" s="56"/>
      <c r="H9" s="56"/>
      <c r="I9" s="56"/>
      <c r="J9" s="56"/>
      <c r="K9" s="56"/>
      <c r="L9" s="57"/>
      <c r="M9" s="58"/>
      <c r="N9" s="58"/>
      <c r="O9" s="58"/>
      <c r="P9" s="58"/>
    </row>
    <row r="10" spans="1:16" ht="12.75">
      <c r="A10" s="56"/>
      <c r="B10" s="56"/>
      <c r="C10" s="56"/>
      <c r="D10" s="56"/>
      <c r="E10" s="56"/>
      <c r="F10" s="56"/>
      <c r="G10" s="56"/>
      <c r="H10" s="56"/>
      <c r="I10" s="56"/>
      <c r="J10" s="56"/>
      <c r="K10" s="56"/>
      <c r="L10" s="57"/>
      <c r="M10" s="58"/>
      <c r="N10" s="58"/>
      <c r="O10" s="58"/>
      <c r="P10" s="58"/>
    </row>
    <row r="11" spans="1:16" ht="12.75">
      <c r="A11" s="56"/>
      <c r="B11" s="56"/>
      <c r="C11" s="56"/>
      <c r="D11" s="56"/>
      <c r="E11" s="56"/>
      <c r="F11" s="56"/>
      <c r="G11" s="56"/>
      <c r="H11" s="56"/>
      <c r="I11" s="56"/>
      <c r="J11" s="56"/>
      <c r="K11" s="56"/>
      <c r="L11" s="57"/>
      <c r="M11" s="58"/>
      <c r="N11" s="58"/>
      <c r="O11" s="58"/>
      <c r="P11" s="58"/>
    </row>
    <row r="12" spans="1:16" ht="12.75">
      <c r="A12" s="56"/>
      <c r="B12" s="56"/>
      <c r="C12" s="56"/>
      <c r="D12" s="56"/>
      <c r="E12" s="56"/>
      <c r="F12" s="56"/>
      <c r="G12" s="56"/>
      <c r="H12" s="56"/>
      <c r="I12" s="56"/>
      <c r="J12" s="56"/>
      <c r="K12" s="56"/>
      <c r="L12" s="57"/>
      <c r="M12" s="58"/>
      <c r="N12" s="58"/>
      <c r="O12" s="58"/>
      <c r="P12" s="58"/>
    </row>
    <row r="13" spans="1:16" ht="12.75">
      <c r="A13" s="56"/>
      <c r="B13" s="56"/>
      <c r="C13" s="56"/>
      <c r="D13" s="56"/>
      <c r="E13" s="56"/>
      <c r="F13" s="56"/>
      <c r="G13" s="56"/>
      <c r="H13" s="56"/>
      <c r="I13" s="56"/>
      <c r="J13" s="56"/>
      <c r="K13" s="56"/>
      <c r="L13" s="57"/>
      <c r="M13" s="58"/>
      <c r="N13" s="58"/>
      <c r="O13" s="58"/>
      <c r="P13" s="58"/>
    </row>
    <row r="14" spans="1:16" ht="29.25" customHeight="1">
      <c r="A14" s="56"/>
      <c r="B14" s="56"/>
      <c r="C14" s="56"/>
      <c r="D14" s="56"/>
      <c r="E14" s="56"/>
      <c r="F14" s="56"/>
      <c r="G14" s="56"/>
      <c r="H14" s="56"/>
      <c r="I14" s="56"/>
      <c r="J14" s="56"/>
      <c r="K14" s="56"/>
      <c r="L14" s="57"/>
      <c r="M14" s="58"/>
      <c r="N14" s="58"/>
      <c r="O14" s="58"/>
      <c r="P14" s="58"/>
    </row>
    <row r="15" spans="1:12" s="3" customFormat="1" ht="21" customHeight="1">
      <c r="A15" s="8" t="s">
        <v>97</v>
      </c>
      <c r="B15" s="6"/>
      <c r="C15" s="6"/>
      <c r="D15" s="6"/>
      <c r="E15" s="6"/>
      <c r="F15" s="6"/>
      <c r="G15" s="6"/>
      <c r="H15" s="6"/>
      <c r="I15" s="6"/>
      <c r="J15" s="6"/>
      <c r="K15" s="6"/>
      <c r="L15" s="7"/>
    </row>
    <row r="16" spans="1:12" s="3" customFormat="1" ht="21" customHeight="1">
      <c r="A16" s="8" t="s">
        <v>135</v>
      </c>
      <c r="B16" s="6"/>
      <c r="C16" s="6"/>
      <c r="D16" s="6"/>
      <c r="E16" s="6"/>
      <c r="F16" s="6"/>
      <c r="G16" s="6"/>
      <c r="H16" s="6"/>
      <c r="I16" s="6"/>
      <c r="J16" s="6"/>
      <c r="K16" s="6"/>
      <c r="L16" s="7"/>
    </row>
    <row r="17" spans="1:16" s="3" customFormat="1" ht="30" customHeight="1">
      <c r="A17" s="56" t="s">
        <v>153</v>
      </c>
      <c r="B17" s="57"/>
      <c r="C17" s="57"/>
      <c r="D17" s="57"/>
      <c r="E17" s="57"/>
      <c r="F17" s="57"/>
      <c r="G17" s="57"/>
      <c r="H17" s="57"/>
      <c r="I17" s="57"/>
      <c r="J17" s="57"/>
      <c r="K17" s="57"/>
      <c r="L17" s="57"/>
      <c r="M17" s="57"/>
      <c r="N17" s="57"/>
      <c r="O17" s="57"/>
      <c r="P17" s="57"/>
    </row>
    <row r="18" spans="1:12" s="3" customFormat="1" ht="21" customHeight="1">
      <c r="A18" s="8"/>
      <c r="B18" s="6"/>
      <c r="C18" s="6"/>
      <c r="D18" s="6"/>
      <c r="E18" s="6"/>
      <c r="F18" s="6"/>
      <c r="G18" s="6"/>
      <c r="H18" s="6"/>
      <c r="I18" s="6"/>
      <c r="J18" s="6"/>
      <c r="K18" s="6"/>
      <c r="L18" s="7"/>
    </row>
    <row r="19" spans="1:12" s="3" customFormat="1" ht="21" customHeight="1">
      <c r="A19" s="8"/>
      <c r="B19" s="6"/>
      <c r="C19" s="6"/>
      <c r="D19" s="6"/>
      <c r="E19" s="6"/>
      <c r="F19" s="6"/>
      <c r="G19" s="6"/>
      <c r="H19" s="6"/>
      <c r="I19" s="6"/>
      <c r="J19" s="6"/>
      <c r="K19" s="6"/>
      <c r="L19" s="7"/>
    </row>
    <row r="20" spans="1:12" s="3" customFormat="1" ht="18.75">
      <c r="A20" s="54" t="s">
        <v>2</v>
      </c>
      <c r="B20" s="54"/>
      <c r="C20" s="54"/>
      <c r="D20" s="54"/>
      <c r="E20" s="9"/>
      <c r="F20" s="9"/>
      <c r="G20" s="9"/>
      <c r="H20" s="9"/>
      <c r="I20" s="9"/>
      <c r="J20" s="9"/>
      <c r="K20" s="9"/>
      <c r="L20" s="2"/>
    </row>
    <row r="21" spans="1:12" s="3" customFormat="1" ht="15">
      <c r="A21" s="10" t="s">
        <v>3</v>
      </c>
      <c r="B21" s="10" t="s">
        <v>4</v>
      </c>
      <c r="C21" s="9"/>
      <c r="D21" s="9"/>
      <c r="E21" s="9"/>
      <c r="F21" s="9"/>
      <c r="G21" s="9"/>
      <c r="H21" s="9"/>
      <c r="I21" s="9"/>
      <c r="J21" s="9"/>
      <c r="K21" s="9"/>
      <c r="L21" s="2"/>
    </row>
    <row r="22" spans="1:12" s="3" customFormat="1" ht="12.75">
      <c r="A22" s="2" t="s">
        <v>5</v>
      </c>
      <c r="B22" s="2" t="s">
        <v>6</v>
      </c>
      <c r="C22" s="2"/>
      <c r="D22" s="2"/>
      <c r="E22" s="2"/>
      <c r="F22" s="2"/>
      <c r="G22" s="2"/>
      <c r="H22" s="2"/>
      <c r="I22" s="2"/>
      <c r="J22" s="2"/>
      <c r="K22" s="2"/>
      <c r="L22" s="2"/>
    </row>
    <row r="23" spans="1:12" s="3" customFormat="1" ht="12.75">
      <c r="A23" s="2" t="s">
        <v>7</v>
      </c>
      <c r="B23" s="2" t="s">
        <v>8</v>
      </c>
      <c r="C23" s="2"/>
      <c r="D23" s="2"/>
      <c r="E23" s="2"/>
      <c r="F23" s="2"/>
      <c r="G23" s="2"/>
      <c r="H23" s="2"/>
      <c r="I23" s="2"/>
      <c r="J23" s="2"/>
      <c r="K23" s="2"/>
      <c r="L23" s="2"/>
    </row>
    <row r="24" spans="1:12" s="3" customFormat="1" ht="12.75">
      <c r="A24" s="2" t="s">
        <v>9</v>
      </c>
      <c r="B24" s="2" t="s">
        <v>10</v>
      </c>
      <c r="C24" s="2"/>
      <c r="D24" s="2"/>
      <c r="E24" s="2"/>
      <c r="F24" s="2"/>
      <c r="G24" s="2"/>
      <c r="H24" s="2"/>
      <c r="I24" s="2"/>
      <c r="J24" s="2"/>
      <c r="K24" s="2"/>
      <c r="L24" s="2"/>
    </row>
    <row r="25" spans="1:12" s="3" customFormat="1" ht="12.75">
      <c r="A25" s="2" t="s">
        <v>11</v>
      </c>
      <c r="B25" s="3" t="s">
        <v>12</v>
      </c>
      <c r="D25" s="2"/>
      <c r="E25" s="2"/>
      <c r="F25" s="2"/>
      <c r="G25" s="2"/>
      <c r="H25" s="2"/>
      <c r="I25" s="2"/>
      <c r="J25" s="2"/>
      <c r="K25" s="2"/>
      <c r="L25" s="2"/>
    </row>
    <row r="26" spans="1:12" s="3" customFormat="1" ht="12.75">
      <c r="A26" s="5" t="s">
        <v>13</v>
      </c>
      <c r="B26" s="2" t="s">
        <v>152</v>
      </c>
      <c r="C26" s="2"/>
      <c r="F26" s="2"/>
      <c r="G26" s="2"/>
      <c r="H26" s="2"/>
      <c r="I26" s="2"/>
      <c r="J26" s="2"/>
      <c r="K26" s="2"/>
      <c r="L26" s="2"/>
    </row>
    <row r="27" spans="1:12" s="3" customFormat="1" ht="12.75">
      <c r="A27" s="2" t="s">
        <v>14</v>
      </c>
      <c r="B27" s="2" t="s">
        <v>16</v>
      </c>
      <c r="C27" s="2"/>
      <c r="D27" s="2"/>
      <c r="E27" s="2"/>
      <c r="F27" s="2"/>
      <c r="G27" s="2"/>
      <c r="H27" s="2"/>
      <c r="I27" s="2"/>
      <c r="J27" s="2"/>
      <c r="K27" s="2"/>
      <c r="L27" s="2"/>
    </row>
    <row r="28" spans="1:12" s="3" customFormat="1" ht="12.75">
      <c r="A28" s="2" t="s">
        <v>15</v>
      </c>
      <c r="B28" s="2" t="s">
        <v>204</v>
      </c>
      <c r="C28" s="2"/>
      <c r="D28" s="2"/>
      <c r="E28" s="2"/>
      <c r="F28" s="2"/>
      <c r="G28" s="2"/>
      <c r="H28" s="2"/>
      <c r="I28" s="2"/>
      <c r="J28" s="2"/>
      <c r="K28" s="2"/>
      <c r="L28" s="2"/>
    </row>
    <row r="29" spans="1:12" s="3" customFormat="1" ht="12.75">
      <c r="A29" s="2"/>
      <c r="B29"/>
      <c r="C29"/>
      <c r="D29" s="2"/>
      <c r="E29" s="2"/>
      <c r="F29" s="2"/>
      <c r="G29" s="2"/>
      <c r="H29" s="2"/>
      <c r="I29" s="2"/>
      <c r="J29" s="2"/>
      <c r="K29" s="2"/>
      <c r="L29" s="2"/>
    </row>
  </sheetData>
  <sheetProtection/>
  <mergeCells count="3">
    <mergeCell ref="A20:D20"/>
    <mergeCell ref="A7:P14"/>
    <mergeCell ref="A17:P17"/>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1" r:id="rId1"/>
  <headerFooter alignWithMargins="0">
    <oddHeader>&amp;C&amp;"Arial,Bold"&amp;12&amp;A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G107"/>
  <sheetViews>
    <sheetView showGridLines="0" view="pageBreakPreview" zoomScaleSheetLayoutView="100" zoomScalePageLayoutView="0" workbookViewId="0" topLeftCell="A1">
      <selection activeCell="A1" sqref="A1"/>
    </sheetView>
  </sheetViews>
  <sheetFormatPr defaultColWidth="9.140625" defaultRowHeight="12.75"/>
  <cols>
    <col min="1" max="1" width="34.7109375" style="0" customWidth="1"/>
    <col min="2" max="7" width="15.7109375" style="0" customWidth="1"/>
  </cols>
  <sheetData>
    <row r="2" ht="15.75">
      <c r="A2" s="11" t="s">
        <v>203</v>
      </c>
    </row>
    <row r="4" ht="12.75">
      <c r="A4" s="12" t="s">
        <v>155</v>
      </c>
    </row>
    <row r="5" ht="12.75">
      <c r="A5" s="12"/>
    </row>
    <row r="6" spans="1:7" ht="12.75">
      <c r="A6" s="12"/>
      <c r="B6" s="59" t="s">
        <v>17</v>
      </c>
      <c r="C6" s="59"/>
      <c r="D6" s="59" t="s">
        <v>18</v>
      </c>
      <c r="E6" s="59"/>
      <c r="F6" s="59" t="s">
        <v>19</v>
      </c>
      <c r="G6" s="59"/>
    </row>
    <row r="7" spans="1:7" ht="12.75">
      <c r="A7" s="14"/>
      <c r="B7" s="13" t="s">
        <v>20</v>
      </c>
      <c r="C7" s="13" t="s">
        <v>21</v>
      </c>
      <c r="D7" s="13" t="s">
        <v>20</v>
      </c>
      <c r="E7" s="15" t="s">
        <v>21</v>
      </c>
      <c r="F7" s="15" t="s">
        <v>20</v>
      </c>
      <c r="G7" s="15" t="s">
        <v>21</v>
      </c>
    </row>
    <row r="8" spans="1:7" ht="12.75">
      <c r="A8" s="12" t="s">
        <v>22</v>
      </c>
      <c r="B8" s="16">
        <v>1915</v>
      </c>
      <c r="C8" s="19">
        <f>B8/B10</f>
        <v>0.931420233463035</v>
      </c>
      <c r="D8" s="16">
        <v>99</v>
      </c>
      <c r="E8" s="19">
        <f>D8/D10</f>
        <v>0.8608695652173913</v>
      </c>
      <c r="F8" s="16">
        <f>B8+D8</f>
        <v>2014</v>
      </c>
      <c r="G8" s="19">
        <f>F8/F10</f>
        <v>0.927683095347766</v>
      </c>
    </row>
    <row r="9" spans="1:7" ht="12.75">
      <c r="A9" s="12" t="s">
        <v>23</v>
      </c>
      <c r="B9" s="16">
        <v>141</v>
      </c>
      <c r="C9" s="19">
        <f>B9/B10</f>
        <v>0.06857976653696499</v>
      </c>
      <c r="D9" s="16">
        <v>16</v>
      </c>
      <c r="E9" s="19">
        <f>D9/D10</f>
        <v>0.1391304347826087</v>
      </c>
      <c r="F9" s="16">
        <f>B9+D9</f>
        <v>157</v>
      </c>
      <c r="G9" s="19">
        <f>F9/F10</f>
        <v>0.07231690465223399</v>
      </c>
    </row>
    <row r="10" spans="1:7" ht="12.75">
      <c r="A10" s="17" t="s">
        <v>19</v>
      </c>
      <c r="B10" s="18">
        <f>B8+B9</f>
        <v>2056</v>
      </c>
      <c r="C10" s="18">
        <v>100</v>
      </c>
      <c r="D10" s="18">
        <f>D8+D9</f>
        <v>115</v>
      </c>
      <c r="E10" s="18">
        <v>100</v>
      </c>
      <c r="F10" s="18">
        <f>F8+F9</f>
        <v>2171</v>
      </c>
      <c r="G10" s="18">
        <v>100</v>
      </c>
    </row>
    <row r="14" ht="12.75">
      <c r="A14" s="12" t="s">
        <v>156</v>
      </c>
    </row>
    <row r="15" ht="12.75">
      <c r="A15" s="12"/>
    </row>
    <row r="16" spans="1:7" ht="12.75">
      <c r="A16" s="12"/>
      <c r="B16" s="59" t="s">
        <v>17</v>
      </c>
      <c r="C16" s="59"/>
      <c r="D16" s="59" t="s">
        <v>18</v>
      </c>
      <c r="E16" s="59"/>
      <c r="F16" s="59" t="s">
        <v>19</v>
      </c>
      <c r="G16" s="59"/>
    </row>
    <row r="17" spans="1:7" ht="12.75">
      <c r="A17" s="14"/>
      <c r="B17" s="13" t="s">
        <v>20</v>
      </c>
      <c r="C17" s="13" t="s">
        <v>21</v>
      </c>
      <c r="D17" s="13" t="s">
        <v>20</v>
      </c>
      <c r="E17" s="15" t="s">
        <v>21</v>
      </c>
      <c r="F17" s="15" t="s">
        <v>20</v>
      </c>
      <c r="G17" s="15" t="s">
        <v>21</v>
      </c>
    </row>
    <row r="18" spans="1:7" ht="12.75">
      <c r="A18" s="12" t="s">
        <v>24</v>
      </c>
      <c r="B18" s="16">
        <v>1678</v>
      </c>
      <c r="C18" s="19">
        <f>B18/B20</f>
        <v>0.8165450121654502</v>
      </c>
      <c r="D18" s="16">
        <v>103</v>
      </c>
      <c r="E18" s="19">
        <f>D18/D20</f>
        <v>0.8956521739130435</v>
      </c>
      <c r="F18" s="16">
        <f>B18+D18</f>
        <v>1781</v>
      </c>
      <c r="G18" s="19">
        <f>F18/F20</f>
        <v>0.8207373271889401</v>
      </c>
    </row>
    <row r="19" spans="1:7" ht="12.75">
      <c r="A19" s="12" t="s">
        <v>131</v>
      </c>
      <c r="B19" s="16">
        <v>377</v>
      </c>
      <c r="C19" s="19">
        <f>B19/B20</f>
        <v>0.1834549878345499</v>
      </c>
      <c r="D19" s="16">
        <v>12</v>
      </c>
      <c r="E19" s="19">
        <f>D19/D20</f>
        <v>0.10434782608695652</v>
      </c>
      <c r="F19" s="16">
        <f>B19+D19</f>
        <v>389</v>
      </c>
      <c r="G19" s="19">
        <f>F19/F20</f>
        <v>0.1792626728110599</v>
      </c>
    </row>
    <row r="20" spans="1:7" ht="12.75">
      <c r="A20" s="17" t="s">
        <v>19</v>
      </c>
      <c r="B20" s="18">
        <f>B18+B19</f>
        <v>2055</v>
      </c>
      <c r="C20" s="18">
        <v>100</v>
      </c>
      <c r="D20" s="18">
        <f>D18+D19</f>
        <v>115</v>
      </c>
      <c r="E20" s="18">
        <v>100</v>
      </c>
      <c r="F20" s="18">
        <f>F18+F19</f>
        <v>2170</v>
      </c>
      <c r="G20" s="18">
        <v>100</v>
      </c>
    </row>
    <row r="21" ht="12.75">
      <c r="A21" s="28" t="s">
        <v>99</v>
      </c>
    </row>
    <row r="23" ht="12.75">
      <c r="A23" s="12" t="s">
        <v>157</v>
      </c>
    </row>
    <row r="24" ht="12.75">
      <c r="A24" s="12"/>
    </row>
    <row r="25" spans="1:3" ht="12.75">
      <c r="A25" s="12" t="s">
        <v>129</v>
      </c>
      <c r="B25" s="59" t="s">
        <v>128</v>
      </c>
      <c r="C25" s="59"/>
    </row>
    <row r="26" spans="1:3" ht="12.75">
      <c r="A26" s="14"/>
      <c r="B26" s="13" t="s">
        <v>20</v>
      </c>
      <c r="C26" s="13" t="s">
        <v>21</v>
      </c>
    </row>
    <row r="27" spans="1:3" ht="12.75" customHeight="1">
      <c r="A27" s="20" t="s">
        <v>34</v>
      </c>
      <c r="B27" s="21">
        <v>343</v>
      </c>
      <c r="C27" s="24">
        <f>B27/B33</f>
        <v>0.15799170888991249</v>
      </c>
    </row>
    <row r="28" spans="1:3" ht="12.75" customHeight="1">
      <c r="A28" s="20" t="s">
        <v>35</v>
      </c>
      <c r="B28" s="21">
        <v>456</v>
      </c>
      <c r="C28" s="24">
        <f>B28/B33</f>
        <v>0.2100414555504376</v>
      </c>
    </row>
    <row r="29" spans="1:3" ht="12.75" customHeight="1">
      <c r="A29" s="20" t="s">
        <v>36</v>
      </c>
      <c r="B29" s="21">
        <v>405</v>
      </c>
      <c r="C29" s="24">
        <f>B29/B33</f>
        <v>0.18654997696913864</v>
      </c>
    </row>
    <row r="30" spans="1:3" ht="12.75" customHeight="1">
      <c r="A30" s="12" t="s">
        <v>37</v>
      </c>
      <c r="B30" s="22">
        <v>552</v>
      </c>
      <c r="C30" s="24">
        <f>B30/B33</f>
        <v>0.2542607093505297</v>
      </c>
    </row>
    <row r="31" spans="1:3" ht="12.75" customHeight="1">
      <c r="A31" s="12" t="s">
        <v>38</v>
      </c>
      <c r="B31" s="22">
        <v>300</v>
      </c>
      <c r="C31" s="24">
        <f>B31/B33</f>
        <v>0.1381851681252879</v>
      </c>
    </row>
    <row r="32" spans="1:3" ht="12.75" customHeight="1">
      <c r="A32" s="12" t="s">
        <v>18</v>
      </c>
      <c r="B32" s="22">
        <v>115</v>
      </c>
      <c r="C32" s="24">
        <f>B32/B33</f>
        <v>0.05297098111469369</v>
      </c>
    </row>
    <row r="33" spans="1:3" ht="12.75">
      <c r="A33" s="17" t="s">
        <v>19</v>
      </c>
      <c r="B33" s="23">
        <v>2171</v>
      </c>
      <c r="C33" s="23">
        <v>100</v>
      </c>
    </row>
    <row r="36" ht="12.75">
      <c r="A36" s="12" t="s">
        <v>158</v>
      </c>
    </row>
    <row r="37" ht="12.75">
      <c r="A37" s="12"/>
    </row>
    <row r="38" spans="1:3" ht="12.75">
      <c r="A38" s="12"/>
      <c r="B38" s="59" t="s">
        <v>17</v>
      </c>
      <c r="C38" s="59"/>
    </row>
    <row r="39" spans="1:3" ht="12.75">
      <c r="A39" s="14"/>
      <c r="B39" s="13" t="s">
        <v>20</v>
      </c>
      <c r="C39" s="13" t="s">
        <v>21</v>
      </c>
    </row>
    <row r="40" spans="1:3" ht="12.75">
      <c r="A40" s="20" t="s">
        <v>34</v>
      </c>
      <c r="B40" s="21">
        <v>343</v>
      </c>
      <c r="C40" s="24">
        <f>B40/B45</f>
        <v>0.16682879377431906</v>
      </c>
    </row>
    <row r="41" spans="1:3" ht="12.75">
      <c r="A41" s="20" t="s">
        <v>35</v>
      </c>
      <c r="B41" s="21">
        <v>456</v>
      </c>
      <c r="C41" s="24">
        <f>B41/B45</f>
        <v>0.22178988326848248</v>
      </c>
    </row>
    <row r="42" spans="1:3" ht="12.75">
      <c r="A42" s="20" t="s">
        <v>36</v>
      </c>
      <c r="B42" s="21">
        <v>405</v>
      </c>
      <c r="C42" s="24">
        <f>B42/B45</f>
        <v>0.19698443579766536</v>
      </c>
    </row>
    <row r="43" spans="1:3" ht="12.75">
      <c r="A43" s="12" t="s">
        <v>37</v>
      </c>
      <c r="B43" s="22">
        <v>552</v>
      </c>
      <c r="C43" s="25">
        <f>B43/B45</f>
        <v>0.26848249027237353</v>
      </c>
    </row>
    <row r="44" spans="1:3" ht="12.75">
      <c r="A44" s="12" t="s">
        <v>38</v>
      </c>
      <c r="B44" s="22">
        <v>300</v>
      </c>
      <c r="C44" s="25">
        <f>B44/B45</f>
        <v>0.14591439688715954</v>
      </c>
    </row>
    <row r="45" spans="1:3" ht="12.75">
      <c r="A45" s="17" t="s">
        <v>19</v>
      </c>
      <c r="B45" s="23">
        <v>2056</v>
      </c>
      <c r="C45" s="23">
        <v>100</v>
      </c>
    </row>
    <row r="48" spans="1:3" ht="12.75">
      <c r="A48" s="12" t="s">
        <v>159</v>
      </c>
      <c r="B48" s="31"/>
      <c r="C48" s="31"/>
    </row>
    <row r="49" ht="12.75">
      <c r="A49" s="12"/>
    </row>
    <row r="50" spans="1:3" ht="12.75">
      <c r="A50" s="12"/>
      <c r="B50" s="59" t="s">
        <v>18</v>
      </c>
      <c r="C50" s="59"/>
    </row>
    <row r="51" spans="1:3" ht="12.75">
      <c r="A51" s="14"/>
      <c r="B51" s="13" t="s">
        <v>20</v>
      </c>
      <c r="C51" s="13" t="s">
        <v>21</v>
      </c>
    </row>
    <row r="52" spans="1:3" ht="12.75">
      <c r="A52" s="20" t="s">
        <v>132</v>
      </c>
      <c r="B52" s="21">
        <v>56</v>
      </c>
      <c r="C52" s="24">
        <f>B52/B56</f>
        <v>0.48695652173913045</v>
      </c>
    </row>
    <row r="53" spans="1:3" ht="12.75">
      <c r="A53" s="20" t="s">
        <v>133</v>
      </c>
      <c r="B53" s="21">
        <v>31</v>
      </c>
      <c r="C53" s="24">
        <f>B53/B56</f>
        <v>0.26956521739130435</v>
      </c>
    </row>
    <row r="54" spans="1:3" ht="12.75">
      <c r="A54" s="20" t="s">
        <v>134</v>
      </c>
      <c r="B54" s="21">
        <v>24</v>
      </c>
      <c r="C54" s="24">
        <f>B54/B56</f>
        <v>0.20869565217391303</v>
      </c>
    </row>
    <row r="55" spans="1:3" ht="12.75">
      <c r="A55" s="12" t="s">
        <v>130</v>
      </c>
      <c r="B55" s="22">
        <v>4</v>
      </c>
      <c r="C55" s="25">
        <f>B55/B56</f>
        <v>0.034782608695652174</v>
      </c>
    </row>
    <row r="56" spans="1:3" ht="12.75">
      <c r="A56" s="17" t="s">
        <v>19</v>
      </c>
      <c r="B56" s="23">
        <v>115</v>
      </c>
      <c r="C56" s="23">
        <v>100</v>
      </c>
    </row>
    <row r="60" ht="12.75">
      <c r="A60" s="12" t="s">
        <v>160</v>
      </c>
    </row>
    <row r="61" ht="12.75">
      <c r="A61" s="12"/>
    </row>
    <row r="62" spans="1:7" ht="12.75">
      <c r="A62" s="12"/>
      <c r="B62" s="59" t="s">
        <v>17</v>
      </c>
      <c r="C62" s="59"/>
      <c r="D62" s="59" t="s">
        <v>18</v>
      </c>
      <c r="E62" s="59"/>
      <c r="F62" s="59" t="s">
        <v>19</v>
      </c>
      <c r="G62" s="59"/>
    </row>
    <row r="63" spans="1:7" ht="12.75">
      <c r="A63" s="14"/>
      <c r="B63" s="13" t="s">
        <v>20</v>
      </c>
      <c r="C63" s="13" t="s">
        <v>21</v>
      </c>
      <c r="D63" s="13" t="s">
        <v>20</v>
      </c>
      <c r="E63" s="13" t="s">
        <v>21</v>
      </c>
      <c r="F63" s="15" t="s">
        <v>20</v>
      </c>
      <c r="G63" s="15" t="s">
        <v>21</v>
      </c>
    </row>
    <row r="64" spans="1:7" ht="20.25" customHeight="1">
      <c r="A64" s="20" t="s">
        <v>39</v>
      </c>
      <c r="B64" s="21">
        <v>1167</v>
      </c>
      <c r="C64" s="24">
        <f>B64/B70</f>
        <v>0.5681596884128529</v>
      </c>
      <c r="D64" s="21">
        <v>20</v>
      </c>
      <c r="E64" s="24">
        <f>D64/D70</f>
        <v>0.17391304347826086</v>
      </c>
      <c r="F64" s="21">
        <f aca="true" t="shared" si="0" ref="F64:F69">B64+D64</f>
        <v>1187</v>
      </c>
      <c r="G64" s="24">
        <f>F64/F70</f>
        <v>0.5472568003688336</v>
      </c>
    </row>
    <row r="65" spans="1:7" ht="20.25" customHeight="1">
      <c r="A65" s="20" t="s">
        <v>40</v>
      </c>
      <c r="B65" s="21">
        <v>566</v>
      </c>
      <c r="C65" s="24">
        <f>B65/B70</f>
        <v>0.2755598831548199</v>
      </c>
      <c r="D65" s="21">
        <v>12</v>
      </c>
      <c r="E65" s="24">
        <f>D65/D70</f>
        <v>0.10434782608695652</v>
      </c>
      <c r="F65" s="21">
        <f t="shared" si="0"/>
        <v>578</v>
      </c>
      <c r="G65" s="24">
        <f>F65/F70</f>
        <v>0.2664822498847395</v>
      </c>
    </row>
    <row r="66" spans="1:7" ht="20.25" customHeight="1">
      <c r="A66" s="20" t="s">
        <v>41</v>
      </c>
      <c r="B66" s="21">
        <v>187</v>
      </c>
      <c r="C66" s="24">
        <f>B66/B70</f>
        <v>0.09104186952288218</v>
      </c>
      <c r="D66" s="21">
        <v>40</v>
      </c>
      <c r="E66" s="24">
        <f>D66/D70</f>
        <v>0.34782608695652173</v>
      </c>
      <c r="F66" s="21">
        <f t="shared" si="0"/>
        <v>227</v>
      </c>
      <c r="G66" s="24">
        <f>F66/F70</f>
        <v>0.10465652374366068</v>
      </c>
    </row>
    <row r="67" spans="1:7" ht="20.25" customHeight="1">
      <c r="A67" s="12" t="s">
        <v>42</v>
      </c>
      <c r="B67" s="22">
        <v>84</v>
      </c>
      <c r="C67" s="24">
        <f>B67/B70</f>
        <v>0.04089581304771178</v>
      </c>
      <c r="D67" s="22">
        <v>33</v>
      </c>
      <c r="E67" s="25">
        <f>D67/D70</f>
        <v>0.28695652173913044</v>
      </c>
      <c r="F67" s="21">
        <f t="shared" si="0"/>
        <v>117</v>
      </c>
      <c r="G67" s="25">
        <f>F67/F70</f>
        <v>0.05394190871369295</v>
      </c>
    </row>
    <row r="68" spans="1:7" ht="20.25" customHeight="1">
      <c r="A68" s="12" t="s">
        <v>43</v>
      </c>
      <c r="B68" s="22">
        <v>46</v>
      </c>
      <c r="C68" s="24">
        <f>B68/B70</f>
        <v>0.022395326192794548</v>
      </c>
      <c r="D68" s="22">
        <v>5</v>
      </c>
      <c r="E68" s="25">
        <f>D68/D70</f>
        <v>0.043478260869565216</v>
      </c>
      <c r="F68" s="21">
        <f t="shared" si="0"/>
        <v>51</v>
      </c>
      <c r="G68" s="25">
        <f>F68/F70</f>
        <v>0.02351313969571231</v>
      </c>
    </row>
    <row r="69" spans="1:7" ht="20.25" customHeight="1">
      <c r="A69" s="12" t="s">
        <v>50</v>
      </c>
      <c r="B69" s="22">
        <v>4</v>
      </c>
      <c r="C69" s="24">
        <f>B69/B70</f>
        <v>0.0019474196689386564</v>
      </c>
      <c r="D69" s="22">
        <v>5</v>
      </c>
      <c r="E69" s="25">
        <f>D69/D70</f>
        <v>0.043478260869565216</v>
      </c>
      <c r="F69" s="21">
        <f t="shared" si="0"/>
        <v>9</v>
      </c>
      <c r="G69" s="25">
        <f>F69/F70</f>
        <v>0.004149377593360996</v>
      </c>
    </row>
    <row r="70" spans="1:7" ht="12.75">
      <c r="A70" s="17" t="s">
        <v>19</v>
      </c>
      <c r="B70" s="23">
        <f>B64+B65+B66+B67+B68+B69</f>
        <v>2054</v>
      </c>
      <c r="C70" s="23">
        <v>100</v>
      </c>
      <c r="D70" s="23">
        <f>D64+D65+D66+D67+D68+D69</f>
        <v>115</v>
      </c>
      <c r="E70" s="23">
        <v>100</v>
      </c>
      <c r="F70" s="23">
        <f>F64+F65+F66+F67+F68+F69</f>
        <v>2169</v>
      </c>
      <c r="G70" s="23">
        <v>100</v>
      </c>
    </row>
    <row r="71" spans="1:7" ht="12.75">
      <c r="A71" s="28" t="s">
        <v>98</v>
      </c>
      <c r="B71" s="21"/>
      <c r="C71" s="21"/>
      <c r="D71" s="21"/>
      <c r="E71" s="21"/>
      <c r="F71" s="21"/>
      <c r="G71" s="21"/>
    </row>
    <row r="72" spans="1:7" ht="12.75">
      <c r="A72" s="20"/>
      <c r="B72" s="21"/>
      <c r="C72" s="21"/>
      <c r="D72" s="21"/>
      <c r="E72" s="21"/>
      <c r="F72" s="21"/>
      <c r="G72" s="21"/>
    </row>
    <row r="73" ht="12.75">
      <c r="A73" s="12" t="s">
        <v>161</v>
      </c>
    </row>
    <row r="74" ht="12.75">
      <c r="A74" s="12"/>
    </row>
    <row r="75" spans="1:7" ht="12.75">
      <c r="A75" s="12"/>
      <c r="B75" s="59" t="s">
        <v>17</v>
      </c>
      <c r="C75" s="59"/>
      <c r="D75" s="59" t="s">
        <v>18</v>
      </c>
      <c r="E75" s="59"/>
      <c r="F75" s="59" t="s">
        <v>19</v>
      </c>
      <c r="G75" s="59"/>
    </row>
    <row r="76" spans="1:7" ht="12.75">
      <c r="A76" s="14"/>
      <c r="B76" s="13" t="s">
        <v>20</v>
      </c>
      <c r="C76" s="13" t="s">
        <v>21</v>
      </c>
      <c r="D76" s="13" t="s">
        <v>20</v>
      </c>
      <c r="E76" s="13" t="s">
        <v>21</v>
      </c>
      <c r="F76" s="13" t="s">
        <v>20</v>
      </c>
      <c r="G76" s="13" t="s">
        <v>21</v>
      </c>
    </row>
    <row r="77" spans="1:7" ht="20.25" customHeight="1">
      <c r="A77" s="20" t="s">
        <v>44</v>
      </c>
      <c r="B77" s="21">
        <v>879</v>
      </c>
      <c r="C77" s="24">
        <f>B77/B80</f>
        <v>0.4275291828793774</v>
      </c>
      <c r="D77" s="21">
        <v>49</v>
      </c>
      <c r="E77" s="24">
        <f>D77/D80</f>
        <v>0.4260869565217391</v>
      </c>
      <c r="F77" s="21">
        <f>B77+D77</f>
        <v>928</v>
      </c>
      <c r="G77" s="24">
        <f>F77/F80</f>
        <v>0.4274527867342239</v>
      </c>
    </row>
    <row r="78" spans="1:7" ht="20.25" customHeight="1">
      <c r="A78" s="20" t="s">
        <v>145</v>
      </c>
      <c r="B78" s="21">
        <v>790</v>
      </c>
      <c r="C78" s="24">
        <f>B78/B80</f>
        <v>0.3842412451361868</v>
      </c>
      <c r="D78" s="21">
        <v>49</v>
      </c>
      <c r="E78" s="24">
        <f>D78/D80</f>
        <v>0.4260869565217391</v>
      </c>
      <c r="F78" s="21">
        <f>B78+D78</f>
        <v>839</v>
      </c>
      <c r="G78" s="24">
        <f>F78/F80</f>
        <v>0.3864578535237218</v>
      </c>
    </row>
    <row r="79" spans="1:7" ht="20.25" customHeight="1">
      <c r="A79" s="20" t="s">
        <v>146</v>
      </c>
      <c r="B79" s="21">
        <v>387</v>
      </c>
      <c r="C79" s="24">
        <f>B79/B80</f>
        <v>0.1882295719844358</v>
      </c>
      <c r="D79" s="21">
        <v>17</v>
      </c>
      <c r="E79" s="24">
        <f>D79/D80</f>
        <v>0.14782608695652175</v>
      </c>
      <c r="F79" s="21">
        <f>B79+D79</f>
        <v>404</v>
      </c>
      <c r="G79" s="24">
        <f>F79/F80</f>
        <v>0.18608935974205434</v>
      </c>
    </row>
    <row r="80" spans="1:7" ht="12.75">
      <c r="A80" s="17" t="s">
        <v>19</v>
      </c>
      <c r="B80" s="23">
        <f>B77+B78+B79</f>
        <v>2056</v>
      </c>
      <c r="C80" s="23">
        <v>100</v>
      </c>
      <c r="D80" s="23">
        <f>D77+D78+D79</f>
        <v>115</v>
      </c>
      <c r="E80" s="23">
        <v>100</v>
      </c>
      <c r="F80" s="23">
        <f>F77+F78+F79</f>
        <v>2171</v>
      </c>
      <c r="G80" s="23">
        <v>100</v>
      </c>
    </row>
    <row r="84" ht="12.75">
      <c r="A84" s="12" t="s">
        <v>162</v>
      </c>
    </row>
    <row r="85" spans="2:7" ht="12.75">
      <c r="B85" s="59" t="s">
        <v>17</v>
      </c>
      <c r="C85" s="59"/>
      <c r="D85" s="59" t="s">
        <v>18</v>
      </c>
      <c r="E85" s="59"/>
      <c r="F85" s="59" t="s">
        <v>19</v>
      </c>
      <c r="G85" s="59"/>
    </row>
    <row r="86" spans="1:7" ht="12.75">
      <c r="A86" s="14"/>
      <c r="B86" s="15" t="s">
        <v>20</v>
      </c>
      <c r="C86" s="15" t="s">
        <v>21</v>
      </c>
      <c r="D86" s="15" t="s">
        <v>20</v>
      </c>
      <c r="E86" s="15" t="s">
        <v>21</v>
      </c>
      <c r="F86" s="15" t="s">
        <v>20</v>
      </c>
      <c r="G86" s="15" t="s">
        <v>21</v>
      </c>
    </row>
    <row r="87" spans="1:7" ht="20.25" customHeight="1">
      <c r="A87" s="20" t="s">
        <v>48</v>
      </c>
      <c r="B87" s="21">
        <v>98</v>
      </c>
      <c r="C87" s="24">
        <f>B87/B97</f>
        <v>0.047665369649805445</v>
      </c>
      <c r="D87" s="21">
        <v>36</v>
      </c>
      <c r="E87" s="24">
        <f>D87/D97</f>
        <v>0.3130434782608696</v>
      </c>
      <c r="F87" s="21">
        <f>B87+D87</f>
        <v>134</v>
      </c>
      <c r="G87" s="24">
        <f>F87/F97</f>
        <v>0.06172270842929525</v>
      </c>
    </row>
    <row r="88" spans="1:7" ht="20.25" customHeight="1">
      <c r="A88" s="20" t="s">
        <v>32</v>
      </c>
      <c r="B88" s="21">
        <v>511</v>
      </c>
      <c r="C88" s="24">
        <f>B88/B97</f>
        <v>0.2485408560311284</v>
      </c>
      <c r="D88" s="21">
        <v>27</v>
      </c>
      <c r="E88" s="24">
        <f>D88/D97</f>
        <v>0.23478260869565218</v>
      </c>
      <c r="F88" s="21">
        <f aca="true" t="shared" si="1" ref="F88:F96">B88+D88</f>
        <v>538</v>
      </c>
      <c r="G88" s="24">
        <f>F88/F97</f>
        <v>0.2478120681713496</v>
      </c>
    </row>
    <row r="89" spans="1:7" ht="20.25" customHeight="1">
      <c r="A89" s="20" t="s">
        <v>28</v>
      </c>
      <c r="B89" s="21">
        <v>457</v>
      </c>
      <c r="C89" s="24">
        <f>B89/B97</f>
        <v>0.22227626459143968</v>
      </c>
      <c r="D89" s="21">
        <v>23</v>
      </c>
      <c r="E89" s="24">
        <f>D89/D97</f>
        <v>0.2</v>
      </c>
      <c r="F89" s="21">
        <f t="shared" si="1"/>
        <v>480</v>
      </c>
      <c r="G89" s="24">
        <f>F89/F97</f>
        <v>0.22109626900046062</v>
      </c>
    </row>
    <row r="90" spans="1:7" ht="20.25" customHeight="1">
      <c r="A90" s="12" t="s">
        <v>27</v>
      </c>
      <c r="B90" s="22">
        <v>242</v>
      </c>
      <c r="C90" s="24">
        <f>B90/B97</f>
        <v>0.11770428015564202</v>
      </c>
      <c r="D90" s="22">
        <v>11</v>
      </c>
      <c r="E90" s="25">
        <f>D90/D97</f>
        <v>0.09565217391304348</v>
      </c>
      <c r="F90" s="21">
        <f>B90+D90</f>
        <v>253</v>
      </c>
      <c r="G90" s="24">
        <f>F90/F97</f>
        <v>0.11653615845232612</v>
      </c>
    </row>
    <row r="91" spans="1:7" ht="20.25" customHeight="1">
      <c r="A91" s="12" t="s">
        <v>45</v>
      </c>
      <c r="B91" s="22">
        <v>143</v>
      </c>
      <c r="C91" s="24">
        <f>B91/B97</f>
        <v>0.06955252918287938</v>
      </c>
      <c r="D91" s="22">
        <v>8</v>
      </c>
      <c r="E91" s="25">
        <f>D91/D97</f>
        <v>0.06956521739130435</v>
      </c>
      <c r="F91" s="21">
        <f t="shared" si="1"/>
        <v>151</v>
      </c>
      <c r="G91" s="24">
        <f>F91/F97</f>
        <v>0.06955320128972824</v>
      </c>
    </row>
    <row r="92" spans="1:7" ht="20.25" customHeight="1">
      <c r="A92" s="12" t="s">
        <v>33</v>
      </c>
      <c r="B92" s="22">
        <v>51</v>
      </c>
      <c r="C92" s="24">
        <f>B92/B97</f>
        <v>0.02480544747081712</v>
      </c>
      <c r="D92" s="22">
        <v>7</v>
      </c>
      <c r="E92" s="25">
        <f>D92/D97</f>
        <v>0.06086956521739131</v>
      </c>
      <c r="F92" s="21">
        <f>B92+D92</f>
        <v>58</v>
      </c>
      <c r="G92" s="24">
        <f>F92/F97</f>
        <v>0.026715799170888992</v>
      </c>
    </row>
    <row r="93" spans="1:7" ht="20.25" customHeight="1">
      <c r="A93" s="12" t="s">
        <v>49</v>
      </c>
      <c r="B93" s="22">
        <v>292</v>
      </c>
      <c r="C93" s="24">
        <f>B93/B97</f>
        <v>0.14202334630350194</v>
      </c>
      <c r="D93" s="22">
        <v>1</v>
      </c>
      <c r="E93" s="25">
        <f>D93/D97</f>
        <v>0.008695652173913044</v>
      </c>
      <c r="F93" s="21">
        <f t="shared" si="1"/>
        <v>293</v>
      </c>
      <c r="G93" s="24">
        <f>F93/F97</f>
        <v>0.13496084753569784</v>
      </c>
    </row>
    <row r="94" spans="1:7" ht="20.25" customHeight="1">
      <c r="A94" s="12" t="s">
        <v>30</v>
      </c>
      <c r="B94" s="22">
        <v>187</v>
      </c>
      <c r="C94" s="24">
        <f>B94/B97</f>
        <v>0.0909533073929961</v>
      </c>
      <c r="D94" s="22">
        <v>1</v>
      </c>
      <c r="E94" s="25">
        <f>D94/D97</f>
        <v>0.008695652173913044</v>
      </c>
      <c r="F94" s="21">
        <f t="shared" si="1"/>
        <v>188</v>
      </c>
      <c r="G94" s="24">
        <f>F94/F97</f>
        <v>0.08659603869184708</v>
      </c>
    </row>
    <row r="95" spans="1:7" ht="20.25" customHeight="1">
      <c r="A95" s="12" t="s">
        <v>29</v>
      </c>
      <c r="B95" s="22">
        <v>66</v>
      </c>
      <c r="C95" s="24">
        <f>B95/B97</f>
        <v>0.032101167315175094</v>
      </c>
      <c r="D95" s="22">
        <v>0</v>
      </c>
      <c r="E95" s="25" t="s">
        <v>46</v>
      </c>
      <c r="F95" s="21">
        <f t="shared" si="1"/>
        <v>66</v>
      </c>
      <c r="G95" s="24">
        <f>F95/F97</f>
        <v>0.030400736987563334</v>
      </c>
    </row>
    <row r="96" spans="1:7" ht="20.25" customHeight="1">
      <c r="A96" s="12" t="s">
        <v>31</v>
      </c>
      <c r="B96" s="22">
        <v>9</v>
      </c>
      <c r="C96" s="24">
        <f>B96/B97</f>
        <v>0.004377431906614786</v>
      </c>
      <c r="D96" s="22">
        <v>1</v>
      </c>
      <c r="E96" s="25">
        <f>D96/D97</f>
        <v>0.008695652173913044</v>
      </c>
      <c r="F96" s="21">
        <f t="shared" si="1"/>
        <v>10</v>
      </c>
      <c r="G96" s="24">
        <f>F96/F97</f>
        <v>0.004606172270842929</v>
      </c>
    </row>
    <row r="97" spans="1:7" ht="12.75">
      <c r="A97" s="17" t="s">
        <v>19</v>
      </c>
      <c r="B97" s="23">
        <v>2056</v>
      </c>
      <c r="C97" s="23">
        <v>100</v>
      </c>
      <c r="D97" s="23">
        <v>115</v>
      </c>
      <c r="E97" s="23">
        <v>100</v>
      </c>
      <c r="F97" s="23">
        <f>F87+F88+F89+F90+F91+F92+F93+F94+F95+F96</f>
        <v>2171</v>
      </c>
      <c r="G97" s="23">
        <v>100</v>
      </c>
    </row>
    <row r="98" ht="12.75">
      <c r="A98" s="29" t="s">
        <v>47</v>
      </c>
    </row>
    <row r="101" ht="12.75">
      <c r="A101" s="12" t="s">
        <v>163</v>
      </c>
    </row>
    <row r="102" spans="1:7" ht="12.75">
      <c r="A102" s="12"/>
      <c r="B102" s="59" t="s">
        <v>17</v>
      </c>
      <c r="C102" s="59"/>
      <c r="D102" s="59" t="s">
        <v>18</v>
      </c>
      <c r="E102" s="59"/>
      <c r="F102" s="59" t="s">
        <v>19</v>
      </c>
      <c r="G102" s="59"/>
    </row>
    <row r="103" spans="1:7" ht="12.75">
      <c r="A103" s="14"/>
      <c r="B103" s="13" t="s">
        <v>20</v>
      </c>
      <c r="C103" s="13" t="s">
        <v>21</v>
      </c>
      <c r="D103" s="13" t="s">
        <v>20</v>
      </c>
      <c r="E103" s="15" t="s">
        <v>21</v>
      </c>
      <c r="F103" s="15" t="s">
        <v>20</v>
      </c>
      <c r="G103" s="15" t="s">
        <v>21</v>
      </c>
    </row>
    <row r="104" spans="1:7" ht="12.75">
      <c r="A104" s="12" t="s">
        <v>144</v>
      </c>
      <c r="B104" s="16">
        <v>1121</v>
      </c>
      <c r="C104" s="19">
        <f>B104/B106</f>
        <v>0.5454987834549878</v>
      </c>
      <c r="D104" s="16">
        <v>46</v>
      </c>
      <c r="E104" s="19">
        <f>D104/D106</f>
        <v>0.4</v>
      </c>
      <c r="F104" s="16">
        <f>B104+D104</f>
        <v>1167</v>
      </c>
      <c r="G104" s="19">
        <f>F104/F106</f>
        <v>0.5377880184331797</v>
      </c>
    </row>
    <row r="105" spans="1:7" ht="12.75">
      <c r="A105" s="12" t="s">
        <v>26</v>
      </c>
      <c r="B105" s="16">
        <v>934</v>
      </c>
      <c r="C105" s="19">
        <f>B105/B106</f>
        <v>0.4545012165450122</v>
      </c>
      <c r="D105" s="16">
        <v>69</v>
      </c>
      <c r="E105" s="19">
        <f>D105/D106</f>
        <v>0.6</v>
      </c>
      <c r="F105" s="16">
        <f>B105+D105</f>
        <v>1003</v>
      </c>
      <c r="G105" s="19">
        <f>F105/F106</f>
        <v>0.46221198156682025</v>
      </c>
    </row>
    <row r="106" spans="1:7" ht="12.75">
      <c r="A106" s="17" t="s">
        <v>19</v>
      </c>
      <c r="B106" s="18">
        <f>B104+B105</f>
        <v>2055</v>
      </c>
      <c r="C106" s="18">
        <v>100</v>
      </c>
      <c r="D106" s="18">
        <f>D104+D105</f>
        <v>115</v>
      </c>
      <c r="E106" s="18">
        <v>100</v>
      </c>
      <c r="F106" s="18">
        <f>F104+F105</f>
        <v>2170</v>
      </c>
      <c r="G106" s="18">
        <v>100</v>
      </c>
    </row>
    <row r="107" ht="12.75">
      <c r="A107" s="29" t="s">
        <v>99</v>
      </c>
    </row>
  </sheetData>
  <sheetProtection/>
  <mergeCells count="21">
    <mergeCell ref="B25:C25"/>
    <mergeCell ref="B62:C62"/>
    <mergeCell ref="D62:E62"/>
    <mergeCell ref="B38:C38"/>
    <mergeCell ref="B50:C50"/>
    <mergeCell ref="B6:C6"/>
    <mergeCell ref="D6:E6"/>
    <mergeCell ref="B16:C16"/>
    <mergeCell ref="D16:E16"/>
    <mergeCell ref="B102:C102"/>
    <mergeCell ref="D102:E102"/>
    <mergeCell ref="B85:C85"/>
    <mergeCell ref="D85:E85"/>
    <mergeCell ref="B75:C75"/>
    <mergeCell ref="D75:E75"/>
    <mergeCell ref="F16:G16"/>
    <mergeCell ref="F6:G6"/>
    <mergeCell ref="F102:G102"/>
    <mergeCell ref="F85:G85"/>
    <mergeCell ref="F75:G75"/>
    <mergeCell ref="F62:G62"/>
  </mergeCells>
  <printOptions/>
  <pageMargins left="0.3937007874015748" right="0.3937007874015748" top="0.3937007874015748" bottom="0.3937007874015748" header="0.3937007874015748" footer="0.3937007874015748"/>
  <pageSetup fitToHeight="0" fitToWidth="1" horizontalDpi="600" verticalDpi="600" orientation="portrait" paperSize="9" scale="75" r:id="rId1"/>
  <headerFooter alignWithMargins="0">
    <oddHeader>&amp;C&amp;"Arial,Bold"&amp;12&amp;A</oddHeader>
    <oddFooter>&amp;CPage &amp;P</oddFooter>
  </headerFooter>
  <rowBreaks count="1" manualBreakCount="1">
    <brk id="72" max="6" man="1"/>
  </rowBreaks>
  <ignoredErrors>
    <ignoredError sqref="F104:F105 F87:F94 F96 F77:F79 F18:F19 F8:F9 F64:F67 E68:G68 C68 F6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2:H63"/>
  <sheetViews>
    <sheetView showGridLines="0" view="pageBreakPreview" zoomScaleSheetLayoutView="100" zoomScalePageLayoutView="0" workbookViewId="0" topLeftCell="A1">
      <selection activeCell="A1" sqref="A1"/>
    </sheetView>
  </sheetViews>
  <sheetFormatPr defaultColWidth="9.140625" defaultRowHeight="12.75"/>
  <cols>
    <col min="1" max="1" width="35.7109375" style="0" customWidth="1"/>
    <col min="2" max="2" width="21.28125" style="0" customWidth="1"/>
    <col min="3" max="7" width="15.7109375" style="0" customWidth="1"/>
  </cols>
  <sheetData>
    <row r="2" ht="15.75">
      <c r="A2" s="11" t="s">
        <v>202</v>
      </c>
    </row>
    <row r="4" ht="12.75">
      <c r="A4" s="12" t="s">
        <v>164</v>
      </c>
    </row>
    <row r="5" ht="12.75">
      <c r="A5" s="12"/>
    </row>
    <row r="6" spans="1:7" ht="12.75">
      <c r="A6" s="12"/>
      <c r="B6" s="59" t="s">
        <v>17</v>
      </c>
      <c r="C6" s="59"/>
      <c r="D6" s="59" t="s">
        <v>18</v>
      </c>
      <c r="E6" s="59"/>
      <c r="F6" s="59" t="s">
        <v>19</v>
      </c>
      <c r="G6" s="62"/>
    </row>
    <row r="7" spans="1:7" ht="12.75">
      <c r="A7" s="14"/>
      <c r="B7" s="13" t="s">
        <v>20</v>
      </c>
      <c r="C7" s="13" t="s">
        <v>21</v>
      </c>
      <c r="D7" s="13" t="s">
        <v>20</v>
      </c>
      <c r="E7" s="15" t="s">
        <v>21</v>
      </c>
      <c r="F7" s="15" t="s">
        <v>20</v>
      </c>
      <c r="G7" s="15" t="s">
        <v>21</v>
      </c>
    </row>
    <row r="8" spans="1:7" ht="12.75">
      <c r="A8" s="12" t="s">
        <v>25</v>
      </c>
      <c r="B8" s="16">
        <v>286</v>
      </c>
      <c r="C8" s="19">
        <f>B8/B10</f>
        <v>0.1396484375</v>
      </c>
      <c r="D8" s="16">
        <v>34</v>
      </c>
      <c r="E8" s="19">
        <f>D8/D10</f>
        <v>0.3063063063063063</v>
      </c>
      <c r="F8" s="16">
        <f>B8+D8</f>
        <v>320</v>
      </c>
      <c r="G8" s="19">
        <f>F8/F10</f>
        <v>0.14821676702176934</v>
      </c>
    </row>
    <row r="9" spans="1:7" ht="12.75">
      <c r="A9" s="12" t="s">
        <v>26</v>
      </c>
      <c r="B9" s="16">
        <v>1762</v>
      </c>
      <c r="C9" s="19">
        <f>B9/B10</f>
        <v>0.8603515625</v>
      </c>
      <c r="D9" s="16">
        <v>77</v>
      </c>
      <c r="E9" s="19">
        <f>D9/D10</f>
        <v>0.6936936936936937</v>
      </c>
      <c r="F9" s="16">
        <f>B9+D9</f>
        <v>1839</v>
      </c>
      <c r="G9" s="19">
        <f>F9/F10</f>
        <v>0.8517832329782307</v>
      </c>
    </row>
    <row r="10" spans="1:7" ht="12.75">
      <c r="A10" s="17" t="s">
        <v>19</v>
      </c>
      <c r="B10" s="18">
        <f>B8+B9</f>
        <v>2048</v>
      </c>
      <c r="C10" s="18">
        <v>100</v>
      </c>
      <c r="D10" s="18">
        <f>D8+D9</f>
        <v>111</v>
      </c>
      <c r="E10" s="18">
        <v>100</v>
      </c>
      <c r="F10" s="18">
        <f>F8+F9</f>
        <v>2159</v>
      </c>
      <c r="G10" s="18">
        <v>100</v>
      </c>
    </row>
    <row r="11" ht="12.75">
      <c r="A11" s="30" t="s">
        <v>123</v>
      </c>
    </row>
    <row r="14" ht="12.75">
      <c r="A14" s="12" t="s">
        <v>165</v>
      </c>
    </row>
    <row r="15" ht="12.75">
      <c r="A15" s="12"/>
    </row>
    <row r="16" spans="1:7" ht="12.75">
      <c r="A16" s="12"/>
      <c r="B16" s="59" t="s">
        <v>17</v>
      </c>
      <c r="C16" s="59"/>
      <c r="D16" s="59" t="s">
        <v>18</v>
      </c>
      <c r="E16" s="59"/>
      <c r="F16" s="59" t="s">
        <v>19</v>
      </c>
      <c r="G16" s="62"/>
    </row>
    <row r="17" spans="1:7" ht="12.75">
      <c r="A17" s="14"/>
      <c r="B17" s="13" t="s">
        <v>20</v>
      </c>
      <c r="C17" s="13" t="s">
        <v>21</v>
      </c>
      <c r="D17" s="13" t="s">
        <v>20</v>
      </c>
      <c r="E17" s="15" t="s">
        <v>21</v>
      </c>
      <c r="F17" s="15" t="s">
        <v>20</v>
      </c>
      <c r="G17" s="15" t="s">
        <v>21</v>
      </c>
    </row>
    <row r="18" spans="1:7" ht="12.75">
      <c r="A18" s="12" t="s">
        <v>25</v>
      </c>
      <c r="B18" s="16">
        <v>920</v>
      </c>
      <c r="C18" s="19">
        <f>B18/B20</f>
        <v>0.4474708171206226</v>
      </c>
      <c r="D18" s="16">
        <v>80</v>
      </c>
      <c r="E18" s="19">
        <f>D18/D20</f>
        <v>0.6956521739130435</v>
      </c>
      <c r="F18" s="16">
        <f>B18+D18</f>
        <v>1000</v>
      </c>
      <c r="G18" s="19">
        <f>F18/F20</f>
        <v>0.460617227084293</v>
      </c>
    </row>
    <row r="19" spans="1:7" ht="12.75">
      <c r="A19" s="12" t="s">
        <v>26</v>
      </c>
      <c r="B19" s="16">
        <v>1136</v>
      </c>
      <c r="C19" s="19">
        <f>B19/B20</f>
        <v>0.5525291828793775</v>
      </c>
      <c r="D19" s="16">
        <v>35</v>
      </c>
      <c r="E19" s="19">
        <f>D19/D20</f>
        <v>0.30434782608695654</v>
      </c>
      <c r="F19" s="16">
        <f>B19+D19</f>
        <v>1171</v>
      </c>
      <c r="G19" s="19">
        <f>F19/F20</f>
        <v>0.539382772915707</v>
      </c>
    </row>
    <row r="20" spans="1:7" ht="12.75">
      <c r="A20" s="17" t="s">
        <v>19</v>
      </c>
      <c r="B20" s="18">
        <f>B18+B19</f>
        <v>2056</v>
      </c>
      <c r="C20" s="18">
        <v>100</v>
      </c>
      <c r="D20" s="18">
        <f>D18+D19</f>
        <v>115</v>
      </c>
      <c r="E20" s="18">
        <v>100</v>
      </c>
      <c r="F20" s="18">
        <f>F18+F19</f>
        <v>2171</v>
      </c>
      <c r="G20" s="18">
        <v>100</v>
      </c>
    </row>
    <row r="23" ht="21" customHeight="1">
      <c r="A23" s="12" t="s">
        <v>166</v>
      </c>
    </row>
    <row r="24" ht="12.75">
      <c r="A24" s="12" t="s">
        <v>140</v>
      </c>
    </row>
    <row r="25" ht="12.75">
      <c r="A25" s="12"/>
    </row>
    <row r="26" spans="1:7" ht="12.75">
      <c r="A26" s="12"/>
      <c r="B26" s="59" t="s">
        <v>17</v>
      </c>
      <c r="C26" s="59"/>
      <c r="D26" s="59" t="s">
        <v>18</v>
      </c>
      <c r="E26" s="59"/>
      <c r="F26" s="59" t="s">
        <v>19</v>
      </c>
      <c r="G26" s="62"/>
    </row>
    <row r="27" spans="1:7" ht="12.75">
      <c r="A27" s="14"/>
      <c r="B27" s="13" t="s">
        <v>20</v>
      </c>
      <c r="C27" s="13" t="s">
        <v>21</v>
      </c>
      <c r="D27" s="13" t="s">
        <v>20</v>
      </c>
      <c r="E27" s="15" t="s">
        <v>21</v>
      </c>
      <c r="F27" s="15" t="s">
        <v>20</v>
      </c>
      <c r="G27" s="15" t="s">
        <v>21</v>
      </c>
    </row>
    <row r="28" spans="1:7" ht="20.25" customHeight="1">
      <c r="A28" s="12" t="s">
        <v>136</v>
      </c>
      <c r="B28" s="16">
        <v>1136</v>
      </c>
      <c r="C28" s="19">
        <f>B28/B32</f>
        <v>0.5538761579717211</v>
      </c>
      <c r="D28" s="16">
        <v>35</v>
      </c>
      <c r="E28" s="19">
        <f>D28/D32</f>
        <v>0.30434782608695654</v>
      </c>
      <c r="F28" s="16">
        <f>B28+D28</f>
        <v>1171</v>
      </c>
      <c r="G28" s="19">
        <f>F28/F32</f>
        <v>0.5406278855032317</v>
      </c>
    </row>
    <row r="29" spans="1:7" ht="15.75" customHeight="1">
      <c r="A29" s="12" t="s">
        <v>54</v>
      </c>
      <c r="B29" s="16">
        <v>552</v>
      </c>
      <c r="C29" s="19">
        <f>B29/B32</f>
        <v>0.2691370063383715</v>
      </c>
      <c r="D29" s="16">
        <v>59</v>
      </c>
      <c r="E29" s="19">
        <f>D29/D32</f>
        <v>0.5130434782608696</v>
      </c>
      <c r="F29" s="16">
        <v>611</v>
      </c>
      <c r="G29" s="19">
        <f>F29/F32</f>
        <v>0.2820867959372115</v>
      </c>
    </row>
    <row r="30" spans="1:7" ht="15.75" customHeight="1">
      <c r="A30" s="12" t="s">
        <v>52</v>
      </c>
      <c r="B30" s="16">
        <v>233</v>
      </c>
      <c r="C30" s="19">
        <f>B30/B32</f>
        <v>0.113603120429059</v>
      </c>
      <c r="D30" s="16">
        <v>12</v>
      </c>
      <c r="E30" s="19">
        <f>D30/D32</f>
        <v>0.10434782608695652</v>
      </c>
      <c r="F30" s="16">
        <f>B30+D30</f>
        <v>245</v>
      </c>
      <c r="G30" s="19">
        <f>F30/F32</f>
        <v>0.11311172668513389</v>
      </c>
    </row>
    <row r="31" spans="1:7" ht="15.75" customHeight="1">
      <c r="A31" s="12" t="s">
        <v>53</v>
      </c>
      <c r="B31" s="16">
        <v>130</v>
      </c>
      <c r="C31" s="19">
        <f>B31/B32</f>
        <v>0.06338371526084836</v>
      </c>
      <c r="D31" s="16">
        <v>9</v>
      </c>
      <c r="E31" s="19">
        <f>D31/D32</f>
        <v>0.0782608695652174</v>
      </c>
      <c r="F31" s="16">
        <f>B31+D31</f>
        <v>139</v>
      </c>
      <c r="G31" s="19">
        <f>F31/F32</f>
        <v>0.0641735918744229</v>
      </c>
    </row>
    <row r="32" spans="1:7" ht="12.75">
      <c r="A32" s="17" t="s">
        <v>19</v>
      </c>
      <c r="B32" s="18">
        <f>B28+B29+B30+B31</f>
        <v>2051</v>
      </c>
      <c r="C32" s="18">
        <v>100</v>
      </c>
      <c r="D32" s="18">
        <f>D28+D29+D30+D31</f>
        <v>115</v>
      </c>
      <c r="E32" s="18">
        <v>100</v>
      </c>
      <c r="F32" s="18">
        <f>F28+F29+F30+F31</f>
        <v>2166</v>
      </c>
      <c r="G32" s="18">
        <v>100</v>
      </c>
    </row>
    <row r="33" ht="12.75">
      <c r="A33" s="29" t="s">
        <v>126</v>
      </c>
    </row>
    <row r="35" ht="12.75">
      <c r="A35" s="12" t="s">
        <v>167</v>
      </c>
    </row>
    <row r="36" ht="12.75">
      <c r="A36" s="12"/>
    </row>
    <row r="37" spans="1:7" ht="12.75">
      <c r="A37" s="12"/>
      <c r="B37" s="59" t="s">
        <v>17</v>
      </c>
      <c r="C37" s="59"/>
      <c r="D37" s="59" t="s">
        <v>18</v>
      </c>
      <c r="E37" s="59"/>
      <c r="F37" s="59" t="s">
        <v>19</v>
      </c>
      <c r="G37" s="62"/>
    </row>
    <row r="38" spans="1:7" ht="12.75">
      <c r="A38" s="14"/>
      <c r="B38" s="13" t="s">
        <v>20</v>
      </c>
      <c r="C38" s="13" t="s">
        <v>21</v>
      </c>
      <c r="D38" s="13" t="s">
        <v>20</v>
      </c>
      <c r="E38" s="15" t="s">
        <v>21</v>
      </c>
      <c r="F38" s="15" t="s">
        <v>20</v>
      </c>
      <c r="G38" s="15" t="s">
        <v>21</v>
      </c>
    </row>
    <row r="39" spans="1:7" ht="12.75">
      <c r="A39" s="12" t="s">
        <v>25</v>
      </c>
      <c r="B39" s="16">
        <v>1831</v>
      </c>
      <c r="C39" s="19">
        <f>B39/B41</f>
        <v>0.8975490196078432</v>
      </c>
      <c r="D39" s="16">
        <v>112</v>
      </c>
      <c r="E39" s="19">
        <f>D39/D41</f>
        <v>0.9739130434782609</v>
      </c>
      <c r="F39" s="16">
        <f>B39+D39</f>
        <v>1943</v>
      </c>
      <c r="G39" s="19">
        <f>F39/F41</f>
        <v>0.9016241299303944</v>
      </c>
    </row>
    <row r="40" spans="1:7" ht="14.25" customHeight="1">
      <c r="A40" s="12" t="s">
        <v>26</v>
      </c>
      <c r="B40" s="16">
        <v>209</v>
      </c>
      <c r="C40" s="19">
        <f>B40/B41</f>
        <v>0.10245098039215686</v>
      </c>
      <c r="D40" s="16">
        <v>3</v>
      </c>
      <c r="E40" s="19">
        <f>D40/D41</f>
        <v>0.02608695652173913</v>
      </c>
      <c r="F40" s="16">
        <f>B40+D40</f>
        <v>212</v>
      </c>
      <c r="G40" s="19">
        <f>F40/F41</f>
        <v>0.09837587006960556</v>
      </c>
    </row>
    <row r="41" spans="1:7" ht="14.25" customHeight="1">
      <c r="A41" s="17" t="s">
        <v>19</v>
      </c>
      <c r="B41" s="18">
        <f>B39+B40</f>
        <v>2040</v>
      </c>
      <c r="C41" s="18">
        <v>100</v>
      </c>
      <c r="D41" s="18">
        <f>D39+D40</f>
        <v>115</v>
      </c>
      <c r="E41" s="18">
        <v>100</v>
      </c>
      <c r="F41" s="18">
        <f>F39+F40</f>
        <v>2155</v>
      </c>
      <c r="G41" s="18">
        <v>100</v>
      </c>
    </row>
    <row r="42" ht="13.5" customHeight="1">
      <c r="A42" s="30" t="s">
        <v>127</v>
      </c>
    </row>
    <row r="43" ht="13.5" customHeight="1"/>
    <row r="44" ht="24" customHeight="1">
      <c r="A44" s="12" t="s">
        <v>168</v>
      </c>
    </row>
    <row r="45" ht="12.75">
      <c r="A45" s="12"/>
    </row>
    <row r="46" spans="1:7" ht="12.75">
      <c r="A46" s="12"/>
      <c r="B46" s="59" t="s">
        <v>17</v>
      </c>
      <c r="C46" s="59"/>
      <c r="D46" s="59" t="s">
        <v>18</v>
      </c>
      <c r="E46" s="59"/>
      <c r="F46" s="59" t="s">
        <v>19</v>
      </c>
      <c r="G46" s="62"/>
    </row>
    <row r="47" spans="1:7" ht="12.75">
      <c r="A47" s="14"/>
      <c r="B47" s="13" t="s">
        <v>20</v>
      </c>
      <c r="C47" s="13" t="s">
        <v>21</v>
      </c>
      <c r="D47" s="13" t="s">
        <v>20</v>
      </c>
      <c r="E47" s="15" t="s">
        <v>21</v>
      </c>
      <c r="F47" s="15" t="s">
        <v>20</v>
      </c>
      <c r="G47" s="15" t="s">
        <v>21</v>
      </c>
    </row>
    <row r="48" spans="1:7" ht="12.75">
      <c r="A48" s="12" t="s">
        <v>25</v>
      </c>
      <c r="B48" s="16">
        <v>557</v>
      </c>
      <c r="C48" s="19">
        <f>B48/B50</f>
        <v>0.27144249512670565</v>
      </c>
      <c r="D48" s="16">
        <v>67</v>
      </c>
      <c r="E48" s="19">
        <f>D48/D50</f>
        <v>0.5877192982456141</v>
      </c>
      <c r="F48" s="16">
        <f>B48+D48</f>
        <v>624</v>
      </c>
      <c r="G48" s="19">
        <f>F48/F50</f>
        <v>0.2880886426592798</v>
      </c>
    </row>
    <row r="49" spans="1:7" ht="12.75">
      <c r="A49" s="12" t="s">
        <v>26</v>
      </c>
      <c r="B49" s="16">
        <v>1495</v>
      </c>
      <c r="C49" s="19">
        <f>B49/B50</f>
        <v>0.7285575048732943</v>
      </c>
      <c r="D49" s="16">
        <v>47</v>
      </c>
      <c r="E49" s="19">
        <f>D49/D50</f>
        <v>0.41228070175438597</v>
      </c>
      <c r="F49" s="16">
        <f>B49+D49</f>
        <v>1542</v>
      </c>
      <c r="G49" s="19">
        <f>F49/F50</f>
        <v>0.7119113573407202</v>
      </c>
    </row>
    <row r="50" spans="1:7" ht="12.75">
      <c r="A50" s="17" t="s">
        <v>19</v>
      </c>
      <c r="B50" s="18">
        <f>B48+B49</f>
        <v>2052</v>
      </c>
      <c r="C50" s="18">
        <v>100</v>
      </c>
      <c r="D50" s="18">
        <f>D48+D49</f>
        <v>114</v>
      </c>
      <c r="E50" s="18">
        <v>100</v>
      </c>
      <c r="F50" s="18">
        <f>F48+F49</f>
        <v>2166</v>
      </c>
      <c r="G50" s="18">
        <v>100</v>
      </c>
    </row>
    <row r="51" ht="12.75">
      <c r="A51" s="30" t="s">
        <v>126</v>
      </c>
    </row>
    <row r="53" ht="12.75">
      <c r="A53" s="12" t="s">
        <v>169</v>
      </c>
    </row>
    <row r="54" ht="12.75">
      <c r="A54" s="12"/>
    </row>
    <row r="55" spans="1:7" ht="12.75">
      <c r="A55" s="12"/>
      <c r="B55" s="63" t="s">
        <v>17</v>
      </c>
      <c r="C55" s="63"/>
      <c r="D55" s="63" t="s">
        <v>18</v>
      </c>
      <c r="E55" s="63"/>
      <c r="F55" s="63" t="s">
        <v>19</v>
      </c>
      <c r="G55" s="64"/>
    </row>
    <row r="56" spans="1:8" ht="12.75">
      <c r="A56" s="32"/>
      <c r="B56" s="14"/>
      <c r="C56" s="13" t="s">
        <v>20</v>
      </c>
      <c r="D56" s="13" t="s">
        <v>21</v>
      </c>
      <c r="E56" s="13" t="s">
        <v>20</v>
      </c>
      <c r="F56" s="15" t="s">
        <v>21</v>
      </c>
      <c r="G56" s="15" t="s">
        <v>20</v>
      </c>
      <c r="H56" s="15" t="s">
        <v>21</v>
      </c>
    </row>
    <row r="57" spans="1:8" ht="20.25" customHeight="1">
      <c r="A57" s="60" t="s">
        <v>55</v>
      </c>
      <c r="B57" s="61"/>
      <c r="C57" s="16">
        <v>1383</v>
      </c>
      <c r="D57" s="19">
        <f>C57/C62</f>
        <v>0.67529296875</v>
      </c>
      <c r="E57" s="16">
        <v>53</v>
      </c>
      <c r="F57" s="19">
        <f>E57/E62</f>
        <v>0.4649122807017544</v>
      </c>
      <c r="G57" s="16">
        <f>C57+E57</f>
        <v>1436</v>
      </c>
      <c r="H57" s="19">
        <f>G57/G62</f>
        <v>0.6641998149861239</v>
      </c>
    </row>
    <row r="58" spans="1:8" ht="20.25" customHeight="1">
      <c r="A58" s="20" t="s">
        <v>142</v>
      </c>
      <c r="B58" s="36" t="s">
        <v>56</v>
      </c>
      <c r="C58" s="37">
        <v>160</v>
      </c>
      <c r="D58" s="38">
        <f>C58/C62</f>
        <v>0.078125</v>
      </c>
      <c r="E58" s="37">
        <v>32</v>
      </c>
      <c r="F58" s="38">
        <f>E58/E62</f>
        <v>0.2807017543859649</v>
      </c>
      <c r="G58" s="37">
        <f>C58+E58</f>
        <v>192</v>
      </c>
      <c r="H58" s="38">
        <f>G58/G62</f>
        <v>0.08880666049953746</v>
      </c>
    </row>
    <row r="59" spans="1:8" ht="20.25" customHeight="1">
      <c r="A59" s="27"/>
      <c r="B59" s="39" t="s">
        <v>51</v>
      </c>
      <c r="C59" s="26">
        <v>411</v>
      </c>
      <c r="D59" s="40">
        <f>C59/C62</f>
        <v>0.20068359375</v>
      </c>
      <c r="E59" s="26">
        <v>17</v>
      </c>
      <c r="F59" s="40">
        <f>E59/E62</f>
        <v>0.14912280701754385</v>
      </c>
      <c r="G59" s="26">
        <f>C59+E59</f>
        <v>428</v>
      </c>
      <c r="H59" s="40">
        <f>G59/G62</f>
        <v>0.19796484736355227</v>
      </c>
    </row>
    <row r="60" spans="1:8" ht="20.25" customHeight="1">
      <c r="A60" s="27"/>
      <c r="B60" s="41" t="s">
        <v>57</v>
      </c>
      <c r="C60" s="42">
        <v>94</v>
      </c>
      <c r="D60" s="43">
        <f>C60/C62</f>
        <v>0.0458984375</v>
      </c>
      <c r="E60" s="42">
        <v>12</v>
      </c>
      <c r="F60" s="43">
        <f>E60/E62</f>
        <v>0.10526315789473684</v>
      </c>
      <c r="G60" s="42">
        <f>C60+E60</f>
        <v>106</v>
      </c>
      <c r="H60" s="43">
        <f>G60/G62</f>
        <v>0.04902867715078631</v>
      </c>
    </row>
    <row r="61" spans="1:8" ht="20.25" customHeight="1">
      <c r="A61" s="27"/>
      <c r="B61" s="33" t="s">
        <v>143</v>
      </c>
      <c r="C61" s="34">
        <v>665</v>
      </c>
      <c r="D61" s="35">
        <f>C61/C62</f>
        <v>0.32470703125</v>
      </c>
      <c r="E61" s="34">
        <v>61</v>
      </c>
      <c r="F61" s="35">
        <f>E61/E62</f>
        <v>0.5350877192982456</v>
      </c>
      <c r="G61" s="34">
        <v>726</v>
      </c>
      <c r="H61" s="35">
        <f>G61/G62</f>
        <v>0.33580018501387604</v>
      </c>
    </row>
    <row r="62" spans="1:8" ht="12.75">
      <c r="A62" s="32"/>
      <c r="B62" s="17" t="s">
        <v>19</v>
      </c>
      <c r="C62" s="18">
        <f>C57+C58+C59+C60</f>
        <v>2048</v>
      </c>
      <c r="D62" s="18">
        <v>100</v>
      </c>
      <c r="E62" s="18">
        <f>E57+E58+E59+E60</f>
        <v>114</v>
      </c>
      <c r="F62" s="18">
        <v>100</v>
      </c>
      <c r="G62" s="18">
        <f>G57+G58+G59+G60</f>
        <v>2162</v>
      </c>
      <c r="H62" s="18">
        <v>100</v>
      </c>
    </row>
    <row r="63" ht="12.75">
      <c r="A63" s="30" t="s">
        <v>125</v>
      </c>
    </row>
  </sheetData>
  <sheetProtection/>
  <mergeCells count="19">
    <mergeCell ref="B55:C55"/>
    <mergeCell ref="D55:E55"/>
    <mergeCell ref="F55:G55"/>
    <mergeCell ref="B37:C37"/>
    <mergeCell ref="D37:E37"/>
    <mergeCell ref="F37:G37"/>
    <mergeCell ref="B46:C46"/>
    <mergeCell ref="D46:E46"/>
    <mergeCell ref="F46:G46"/>
    <mergeCell ref="A57:B57"/>
    <mergeCell ref="B6:C6"/>
    <mergeCell ref="D6:E6"/>
    <mergeCell ref="F6:G6"/>
    <mergeCell ref="B16:C16"/>
    <mergeCell ref="D16:E16"/>
    <mergeCell ref="F16:G16"/>
    <mergeCell ref="B26:C26"/>
    <mergeCell ref="D26:E26"/>
    <mergeCell ref="F26:G26"/>
  </mergeCells>
  <printOptions/>
  <pageMargins left="0.3937007874015748" right="0.3937007874015748" top="0.7874015748031497" bottom="0.7874015748031497" header="0.3937007874015748" footer="0.3937007874015748"/>
  <pageSetup fitToHeight="0" fitToWidth="1" horizontalDpi="600" verticalDpi="600" orientation="portrait" paperSize="9" scale="67" r:id="rId1"/>
  <headerFooter alignWithMargins="0">
    <oddHeader>&amp;C&amp;"Arial,Bold"&amp;12&amp;A</oddHeader>
  </headerFooter>
  <ignoredErrors>
    <ignoredError sqref="F18:F19 F8:F9 F28 F30:F31 F48:F49 G57:G60 F39:F40"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2:G50"/>
  <sheetViews>
    <sheetView showGridLines="0" view="pageBreakPreview" zoomScaleSheetLayoutView="100" zoomScalePageLayoutView="0" workbookViewId="0" topLeftCell="A1">
      <selection activeCell="A1" sqref="A1"/>
    </sheetView>
  </sheetViews>
  <sheetFormatPr defaultColWidth="9.140625" defaultRowHeight="12.75"/>
  <cols>
    <col min="1" max="1" width="37.57421875" style="0" customWidth="1"/>
    <col min="2" max="7" width="15.7109375" style="0" customWidth="1"/>
  </cols>
  <sheetData>
    <row r="2" ht="15.75">
      <c r="A2" s="11" t="s">
        <v>201</v>
      </c>
    </row>
    <row r="5" ht="12.75">
      <c r="A5" s="12" t="s">
        <v>170</v>
      </c>
    </row>
    <row r="6" ht="12.75">
      <c r="A6" s="12"/>
    </row>
    <row r="7" spans="1:7" ht="12.75">
      <c r="A7" s="12"/>
      <c r="B7" s="59" t="s">
        <v>17</v>
      </c>
      <c r="C7" s="59"/>
      <c r="D7" s="59" t="s">
        <v>18</v>
      </c>
      <c r="E7" s="59"/>
      <c r="F7" s="59" t="s">
        <v>19</v>
      </c>
      <c r="G7" s="62"/>
    </row>
    <row r="8" spans="1:7" ht="12.75">
      <c r="A8" s="14"/>
      <c r="B8" s="13" t="s">
        <v>20</v>
      </c>
      <c r="C8" s="13" t="s">
        <v>21</v>
      </c>
      <c r="D8" s="13" t="s">
        <v>20</v>
      </c>
      <c r="E8" s="15" t="s">
        <v>21</v>
      </c>
      <c r="F8" s="15" t="s">
        <v>20</v>
      </c>
      <c r="G8" s="15" t="s">
        <v>21</v>
      </c>
    </row>
    <row r="9" spans="1:7" ht="12.75">
      <c r="A9" s="12" t="s">
        <v>25</v>
      </c>
      <c r="B9" s="16">
        <v>1164</v>
      </c>
      <c r="C9" s="19">
        <f>B9/B11</f>
        <v>0.5700293829578844</v>
      </c>
      <c r="D9" s="16">
        <v>66</v>
      </c>
      <c r="E9" s="19">
        <f>D9/D11</f>
        <v>0.584070796460177</v>
      </c>
      <c r="F9" s="16">
        <f>B9+D9</f>
        <v>1230</v>
      </c>
      <c r="G9" s="19">
        <f>F9/F11</f>
        <v>0.5707656612529002</v>
      </c>
    </row>
    <row r="10" spans="1:7" ht="12.75">
      <c r="A10" s="12" t="s">
        <v>26</v>
      </c>
      <c r="B10" s="16">
        <v>878</v>
      </c>
      <c r="C10" s="19">
        <f>B10/B11</f>
        <v>0.4299706170421156</v>
      </c>
      <c r="D10" s="16">
        <v>47</v>
      </c>
      <c r="E10" s="19">
        <f>D10/D11</f>
        <v>0.415929203539823</v>
      </c>
      <c r="F10" s="16">
        <f>B10+D10</f>
        <v>925</v>
      </c>
      <c r="G10" s="19">
        <f>F10/F11</f>
        <v>0.42923433874709976</v>
      </c>
    </row>
    <row r="11" spans="1:7" ht="12.75">
      <c r="A11" s="17" t="s">
        <v>19</v>
      </c>
      <c r="B11" s="18">
        <f>B9+B10</f>
        <v>2042</v>
      </c>
      <c r="C11" s="18">
        <v>100</v>
      </c>
      <c r="D11" s="18">
        <f>D9+D10</f>
        <v>113</v>
      </c>
      <c r="E11" s="18">
        <v>100</v>
      </c>
      <c r="F11" s="18">
        <f>F9+F10</f>
        <v>2155</v>
      </c>
      <c r="G11" s="18">
        <v>100</v>
      </c>
    </row>
    <row r="12" ht="12.75">
      <c r="A12" s="30" t="s">
        <v>124</v>
      </c>
    </row>
    <row r="14" ht="12.75">
      <c r="A14" s="12" t="s">
        <v>171</v>
      </c>
    </row>
    <row r="15" ht="12.75">
      <c r="A15" s="12" t="s">
        <v>141</v>
      </c>
    </row>
    <row r="16" ht="12.75">
      <c r="A16" s="12"/>
    </row>
    <row r="17" spans="1:7" ht="12.75">
      <c r="A17" s="12"/>
      <c r="B17" s="59" t="s">
        <v>17</v>
      </c>
      <c r="C17" s="59"/>
      <c r="D17" s="59" t="s">
        <v>18</v>
      </c>
      <c r="E17" s="59"/>
      <c r="F17" s="59" t="s">
        <v>19</v>
      </c>
      <c r="G17" s="62"/>
    </row>
    <row r="18" spans="1:7" ht="12.75">
      <c r="A18" s="14"/>
      <c r="B18" s="13" t="s">
        <v>20</v>
      </c>
      <c r="C18" s="13" t="s">
        <v>21</v>
      </c>
      <c r="D18" s="13" t="s">
        <v>20</v>
      </c>
      <c r="E18" s="15" t="s">
        <v>21</v>
      </c>
      <c r="F18" s="15" t="s">
        <v>20</v>
      </c>
      <c r="G18" s="15" t="s">
        <v>21</v>
      </c>
    </row>
    <row r="19" spans="1:7" ht="12.75">
      <c r="A19" s="12" t="s">
        <v>100</v>
      </c>
      <c r="B19" s="16">
        <v>878</v>
      </c>
      <c r="C19" s="19">
        <f>B19/B25</f>
        <v>0.432512315270936</v>
      </c>
      <c r="D19" s="16">
        <v>47</v>
      </c>
      <c r="E19" s="19">
        <f>D19/D25</f>
        <v>0.415929203539823</v>
      </c>
      <c r="F19" s="16">
        <f aca="true" t="shared" si="0" ref="F19:F24">B19+D19</f>
        <v>925</v>
      </c>
      <c r="G19" s="19">
        <f>F19/F25</f>
        <v>0.4316378908072795</v>
      </c>
    </row>
    <row r="20" spans="1:7" ht="12.75">
      <c r="A20" s="12" t="s">
        <v>101</v>
      </c>
      <c r="B20" s="16">
        <v>733</v>
      </c>
      <c r="C20" s="19">
        <f>B20/B25</f>
        <v>0.3610837438423645</v>
      </c>
      <c r="D20" s="16">
        <v>17</v>
      </c>
      <c r="E20" s="19">
        <f>D20/D25</f>
        <v>0.1504424778761062</v>
      </c>
      <c r="F20" s="16">
        <f t="shared" si="0"/>
        <v>750</v>
      </c>
      <c r="G20" s="19">
        <f>F20/F25</f>
        <v>0.34997666822211854</v>
      </c>
    </row>
    <row r="21" spans="1:7" ht="12.75">
      <c r="A21" s="12" t="s">
        <v>102</v>
      </c>
      <c r="B21" s="16">
        <v>188</v>
      </c>
      <c r="C21" s="19">
        <f>B21/B25</f>
        <v>0.09261083743842365</v>
      </c>
      <c r="D21" s="16">
        <v>8</v>
      </c>
      <c r="E21" s="19">
        <f>D21/D25</f>
        <v>0.07079646017699115</v>
      </c>
      <c r="F21" s="16">
        <f t="shared" si="0"/>
        <v>196</v>
      </c>
      <c r="G21" s="19">
        <f>F21/F25</f>
        <v>0.09146056929538031</v>
      </c>
    </row>
    <row r="22" spans="1:7" ht="12.75">
      <c r="A22" s="12" t="s">
        <v>103</v>
      </c>
      <c r="B22" s="16">
        <v>120</v>
      </c>
      <c r="C22" s="19">
        <f>B22/B25</f>
        <v>0.059113300492610835</v>
      </c>
      <c r="D22" s="16">
        <v>19</v>
      </c>
      <c r="E22" s="19">
        <f>D22/D25</f>
        <v>0.168141592920354</v>
      </c>
      <c r="F22" s="16">
        <f t="shared" si="0"/>
        <v>139</v>
      </c>
      <c r="G22" s="19">
        <f>F22/F25</f>
        <v>0.0648623425104993</v>
      </c>
    </row>
    <row r="23" spans="1:7" ht="12.75">
      <c r="A23" s="12" t="s">
        <v>104</v>
      </c>
      <c r="B23" s="16">
        <v>58</v>
      </c>
      <c r="C23" s="19">
        <f>B23/B25</f>
        <v>0.02857142857142857</v>
      </c>
      <c r="D23" s="16">
        <v>14</v>
      </c>
      <c r="E23" s="19">
        <f>D23/D25</f>
        <v>0.12389380530973451</v>
      </c>
      <c r="F23" s="16">
        <f t="shared" si="0"/>
        <v>72</v>
      </c>
      <c r="G23" s="19">
        <f>F23/F25</f>
        <v>0.03359776014932338</v>
      </c>
    </row>
    <row r="24" spans="1:7" ht="12.75">
      <c r="A24" s="12" t="s">
        <v>105</v>
      </c>
      <c r="B24" s="16">
        <v>53</v>
      </c>
      <c r="C24" s="19">
        <f>B24/B25</f>
        <v>0.026108374384236452</v>
      </c>
      <c r="D24" s="16">
        <v>8</v>
      </c>
      <c r="E24" s="19">
        <f>D24/D25</f>
        <v>0.07079646017699115</v>
      </c>
      <c r="F24" s="16">
        <f t="shared" si="0"/>
        <v>61</v>
      </c>
      <c r="G24" s="19">
        <f>F24/F25</f>
        <v>0.028464769015398975</v>
      </c>
    </row>
    <row r="25" spans="1:7" ht="12.75">
      <c r="A25" s="17" t="s">
        <v>19</v>
      </c>
      <c r="B25" s="18">
        <f>B19+B20+B21+B22+B23+B24</f>
        <v>2030</v>
      </c>
      <c r="C25" s="18">
        <v>100</v>
      </c>
      <c r="D25" s="18">
        <f>D19+D20+D21+D22+D23+D24</f>
        <v>113</v>
      </c>
      <c r="E25" s="18">
        <v>100</v>
      </c>
      <c r="F25" s="18">
        <f>F19+F20+F21+F22+F23+F24</f>
        <v>2143</v>
      </c>
      <c r="G25" s="18">
        <v>100</v>
      </c>
    </row>
    <row r="26" ht="12.75">
      <c r="A26" s="29" t="s">
        <v>123</v>
      </c>
    </row>
    <row r="27" ht="12.75">
      <c r="A27" s="29"/>
    </row>
    <row r="28" ht="12.75">
      <c r="A28" s="12" t="s">
        <v>172</v>
      </c>
    </row>
    <row r="29" ht="12.75">
      <c r="A29" s="12"/>
    </row>
    <row r="30" spans="1:7" ht="12.75">
      <c r="A30" s="12"/>
      <c r="B30" s="59" t="s">
        <v>17</v>
      </c>
      <c r="C30" s="59"/>
      <c r="D30" s="59" t="s">
        <v>18</v>
      </c>
      <c r="E30" s="59"/>
      <c r="F30" s="59" t="s">
        <v>19</v>
      </c>
      <c r="G30" s="62"/>
    </row>
    <row r="31" spans="1:7" ht="12.75">
      <c r="A31" s="14"/>
      <c r="B31" s="13" t="s">
        <v>20</v>
      </c>
      <c r="C31" s="13" t="s">
        <v>21</v>
      </c>
      <c r="D31" s="13" t="s">
        <v>20</v>
      </c>
      <c r="E31" s="15" t="s">
        <v>21</v>
      </c>
      <c r="F31" s="15" t="s">
        <v>20</v>
      </c>
      <c r="G31" s="15" t="s">
        <v>21</v>
      </c>
    </row>
    <row r="32" spans="1:7" ht="12.75">
      <c r="A32" s="12" t="s">
        <v>25</v>
      </c>
      <c r="B32" s="16">
        <v>385</v>
      </c>
      <c r="C32" s="19">
        <f>B32/B34</f>
        <v>0.1872568093385214</v>
      </c>
      <c r="D32" s="16">
        <v>13</v>
      </c>
      <c r="E32" s="19">
        <f>D32/D34</f>
        <v>0.11304347826086956</v>
      </c>
      <c r="F32" s="16">
        <f>B32+D32</f>
        <v>398</v>
      </c>
      <c r="G32" s="19">
        <f>F32/F34</f>
        <v>0.1833256563795486</v>
      </c>
    </row>
    <row r="33" spans="1:7" ht="12.75">
      <c r="A33" s="12" t="s">
        <v>26</v>
      </c>
      <c r="B33" s="16">
        <v>1671</v>
      </c>
      <c r="C33" s="19">
        <f>B33/B34</f>
        <v>0.8127431906614786</v>
      </c>
      <c r="D33" s="16">
        <v>102</v>
      </c>
      <c r="E33" s="19">
        <f>D33/D34</f>
        <v>0.8869565217391304</v>
      </c>
      <c r="F33" s="16">
        <f>B33+D33</f>
        <v>1773</v>
      </c>
      <c r="G33" s="19">
        <f>F33/F34</f>
        <v>0.8166743436204514</v>
      </c>
    </row>
    <row r="34" spans="1:7" ht="12.75">
      <c r="A34" s="17" t="s">
        <v>19</v>
      </c>
      <c r="B34" s="18">
        <f>B32+B33</f>
        <v>2056</v>
      </c>
      <c r="C34" s="18">
        <v>100</v>
      </c>
      <c r="D34" s="18">
        <f>D32+D33</f>
        <v>115</v>
      </c>
      <c r="E34" s="18">
        <v>100</v>
      </c>
      <c r="F34" s="18">
        <f>F32+F33</f>
        <v>2171</v>
      </c>
      <c r="G34" s="18">
        <v>100</v>
      </c>
    </row>
    <row r="35" ht="12.75">
      <c r="A35" s="29"/>
    </row>
    <row r="36" ht="15.75" customHeight="1">
      <c r="A36" s="12" t="s">
        <v>173</v>
      </c>
    </row>
    <row r="37" ht="15.75" customHeight="1">
      <c r="A37" s="12"/>
    </row>
    <row r="38" spans="1:7" ht="15.75" customHeight="1">
      <c r="A38" s="12"/>
      <c r="B38" s="59" t="s">
        <v>17</v>
      </c>
      <c r="C38" s="59"/>
      <c r="D38" s="59" t="s">
        <v>18</v>
      </c>
      <c r="E38" s="59"/>
      <c r="F38" s="59" t="s">
        <v>19</v>
      </c>
      <c r="G38" s="62"/>
    </row>
    <row r="39" spans="1:7" ht="15.75" customHeight="1">
      <c r="A39" s="14"/>
      <c r="B39" s="13" t="s">
        <v>20</v>
      </c>
      <c r="C39" s="13" t="s">
        <v>21</v>
      </c>
      <c r="D39" s="13" t="s">
        <v>20</v>
      </c>
      <c r="E39" s="15" t="s">
        <v>21</v>
      </c>
      <c r="F39" s="15" t="s">
        <v>20</v>
      </c>
      <c r="G39" s="15" t="s">
        <v>21</v>
      </c>
    </row>
    <row r="40" spans="1:7" ht="15.75" customHeight="1">
      <c r="A40" s="12" t="s">
        <v>25</v>
      </c>
      <c r="B40" s="16">
        <v>836</v>
      </c>
      <c r="C40" s="19">
        <f>B40/B42</f>
        <v>0.40720896249391136</v>
      </c>
      <c r="D40" s="16">
        <v>23</v>
      </c>
      <c r="E40" s="19">
        <f>D40/D42</f>
        <v>0.20175438596491227</v>
      </c>
      <c r="F40" s="16">
        <f>B40+D40</f>
        <v>859</v>
      </c>
      <c r="G40" s="19">
        <f>F40/F42</f>
        <v>0.39640055376095984</v>
      </c>
    </row>
    <row r="41" spans="1:7" ht="12.75">
      <c r="A41" s="12" t="s">
        <v>26</v>
      </c>
      <c r="B41" s="16">
        <v>1217</v>
      </c>
      <c r="C41" s="19">
        <f>B41/B42</f>
        <v>0.5927910375060886</v>
      </c>
      <c r="D41" s="16">
        <v>91</v>
      </c>
      <c r="E41" s="19">
        <f>D41/D42</f>
        <v>0.7982456140350878</v>
      </c>
      <c r="F41" s="16">
        <f>B41+D41</f>
        <v>1308</v>
      </c>
      <c r="G41" s="19">
        <f>F41/F42</f>
        <v>0.6035994462390402</v>
      </c>
    </row>
    <row r="42" spans="1:7" ht="12.75">
      <c r="A42" s="17" t="s">
        <v>19</v>
      </c>
      <c r="B42" s="18">
        <f>B40+B41</f>
        <v>2053</v>
      </c>
      <c r="C42" s="18">
        <v>100</v>
      </c>
      <c r="D42" s="18">
        <f>D40+D41</f>
        <v>114</v>
      </c>
      <c r="E42" s="18">
        <v>100</v>
      </c>
      <c r="F42" s="18">
        <f>F40+F41</f>
        <v>2167</v>
      </c>
      <c r="G42" s="18">
        <v>100</v>
      </c>
    </row>
    <row r="43" ht="12.75">
      <c r="A43" s="30" t="s">
        <v>121</v>
      </c>
    </row>
    <row r="44" ht="12.75">
      <c r="A44" s="29"/>
    </row>
    <row r="45" ht="12.75">
      <c r="A45" s="29"/>
    </row>
    <row r="46" ht="12.75">
      <c r="A46" s="29"/>
    </row>
    <row r="47" ht="12.75">
      <c r="A47" s="29"/>
    </row>
    <row r="48" ht="12.75">
      <c r="A48" s="29"/>
    </row>
    <row r="49" ht="12.75">
      <c r="A49" s="29"/>
    </row>
    <row r="50" ht="12.75">
      <c r="A50" s="29"/>
    </row>
  </sheetData>
  <sheetProtection/>
  <mergeCells count="12">
    <mergeCell ref="B30:C30"/>
    <mergeCell ref="D30:E30"/>
    <mergeCell ref="F30:G30"/>
    <mergeCell ref="B38:C38"/>
    <mergeCell ref="D38:E38"/>
    <mergeCell ref="F38:G38"/>
    <mergeCell ref="B7:C7"/>
    <mergeCell ref="D7:E7"/>
    <mergeCell ref="F7:G7"/>
    <mergeCell ref="B17:C17"/>
    <mergeCell ref="D17:E17"/>
    <mergeCell ref="F17:G17"/>
  </mergeCells>
  <printOptions/>
  <pageMargins left="0.3937007874015748" right="0.3937007874015748" top="0.7874015748031497" bottom="0.7874015748031497" header="0.3937007874015748" footer="0.3937007874015748"/>
  <pageSetup fitToHeight="1" fitToWidth="1" horizontalDpi="600" verticalDpi="600" orientation="landscape" paperSize="9" scale="87" r:id="rId1"/>
  <headerFooter alignWithMargins="0">
    <oddHeader>&amp;C&amp;"Arial,Bold"&amp;12&amp;A</oddHeader>
  </headerFooter>
  <ignoredErrors>
    <ignoredError sqref="F9:F10 F19:F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G102"/>
  <sheetViews>
    <sheetView showGridLines="0" view="pageBreakPreview" zoomScaleSheetLayoutView="100" zoomScalePageLayoutView="0" workbookViewId="0" topLeftCell="A1">
      <selection activeCell="A1" sqref="A1"/>
    </sheetView>
  </sheetViews>
  <sheetFormatPr defaultColWidth="9.140625" defaultRowHeight="12.75"/>
  <cols>
    <col min="1" max="1" width="46.57421875" style="7" customWidth="1"/>
    <col min="2" max="7" width="15.7109375" style="0" customWidth="1"/>
  </cols>
  <sheetData>
    <row r="2" ht="31.5">
      <c r="A2" s="44" t="s">
        <v>200</v>
      </c>
    </row>
    <row r="4" ht="12.75">
      <c r="A4" s="52" t="s">
        <v>174</v>
      </c>
    </row>
    <row r="5" ht="12.75">
      <c r="A5" s="45"/>
    </row>
    <row r="6" spans="1:7" ht="12.75">
      <c r="A6" s="45"/>
      <c r="B6" s="59" t="s">
        <v>17</v>
      </c>
      <c r="C6" s="59"/>
      <c r="D6" s="59" t="s">
        <v>18</v>
      </c>
      <c r="E6" s="59"/>
      <c r="F6" s="59" t="s">
        <v>19</v>
      </c>
      <c r="G6" s="62"/>
    </row>
    <row r="7" spans="1:7" ht="12.75">
      <c r="A7" s="46"/>
      <c r="B7" s="13" t="s">
        <v>20</v>
      </c>
      <c r="C7" s="13" t="s">
        <v>21</v>
      </c>
      <c r="D7" s="13" t="s">
        <v>20</v>
      </c>
      <c r="E7" s="15" t="s">
        <v>21</v>
      </c>
      <c r="F7" s="15" t="s">
        <v>20</v>
      </c>
      <c r="G7" s="15" t="s">
        <v>21</v>
      </c>
    </row>
    <row r="8" spans="1:7" ht="12.75">
      <c r="A8" s="45" t="s">
        <v>25</v>
      </c>
      <c r="B8" s="16">
        <v>821</v>
      </c>
      <c r="C8" s="19">
        <f>B8/B10</f>
        <v>0.39990258158792014</v>
      </c>
      <c r="D8" s="16">
        <v>17</v>
      </c>
      <c r="E8" s="19">
        <f>D8/D10</f>
        <v>0.14912280701754385</v>
      </c>
      <c r="F8" s="16">
        <f>B8+D8</f>
        <v>838</v>
      </c>
      <c r="G8" s="19">
        <f>F8/F10</f>
        <v>0.38670973696354405</v>
      </c>
    </row>
    <row r="9" spans="1:7" ht="12.75">
      <c r="A9" s="45" t="s">
        <v>26</v>
      </c>
      <c r="B9" s="16">
        <v>1232</v>
      </c>
      <c r="C9" s="19">
        <f>B9/B10</f>
        <v>0.6000974184120799</v>
      </c>
      <c r="D9" s="16">
        <v>97</v>
      </c>
      <c r="E9" s="19">
        <f>D9/D10</f>
        <v>0.8508771929824561</v>
      </c>
      <c r="F9" s="16">
        <f>B9+D9</f>
        <v>1329</v>
      </c>
      <c r="G9" s="19">
        <f>F9/F10</f>
        <v>0.613290263036456</v>
      </c>
    </row>
    <row r="10" spans="1:7" ht="12.75">
      <c r="A10" s="47" t="s">
        <v>19</v>
      </c>
      <c r="B10" s="18">
        <f>B8+B9</f>
        <v>2053</v>
      </c>
      <c r="C10" s="18">
        <v>100</v>
      </c>
      <c r="D10" s="18">
        <f>D8+D9</f>
        <v>114</v>
      </c>
      <c r="E10" s="18">
        <v>100</v>
      </c>
      <c r="F10" s="18">
        <f>F8+F9</f>
        <v>2167</v>
      </c>
      <c r="G10" s="18">
        <v>100</v>
      </c>
    </row>
    <row r="11" ht="12.75">
      <c r="A11" s="53" t="s">
        <v>121</v>
      </c>
    </row>
    <row r="14" ht="12.75">
      <c r="A14" s="52" t="s">
        <v>175</v>
      </c>
    </row>
    <row r="15" ht="12.75">
      <c r="A15" s="45"/>
    </row>
    <row r="16" spans="1:7" ht="12.75">
      <c r="A16" s="45"/>
      <c r="B16" s="59" t="s">
        <v>17</v>
      </c>
      <c r="C16" s="59"/>
      <c r="D16" s="59" t="s">
        <v>18</v>
      </c>
      <c r="E16" s="59"/>
      <c r="F16" s="59" t="s">
        <v>19</v>
      </c>
      <c r="G16" s="62"/>
    </row>
    <row r="17" spans="1:7" ht="12.75">
      <c r="A17" s="46"/>
      <c r="B17" s="13" t="s">
        <v>20</v>
      </c>
      <c r="C17" s="13" t="s">
        <v>21</v>
      </c>
      <c r="D17" s="13" t="s">
        <v>20</v>
      </c>
      <c r="E17" s="15" t="s">
        <v>21</v>
      </c>
      <c r="F17" s="15" t="s">
        <v>20</v>
      </c>
      <c r="G17" s="15" t="s">
        <v>21</v>
      </c>
    </row>
    <row r="18" spans="1:7" ht="12.75">
      <c r="A18" s="45" t="s">
        <v>25</v>
      </c>
      <c r="B18" s="16">
        <v>1016</v>
      </c>
      <c r="C18" s="19">
        <f>B18/B20</f>
        <v>0.4951267056530214</v>
      </c>
      <c r="D18" s="16">
        <v>23</v>
      </c>
      <c r="E18" s="19">
        <f>D18/D20</f>
        <v>0.20353982300884957</v>
      </c>
      <c r="F18" s="16">
        <f>B18+D18</f>
        <v>1039</v>
      </c>
      <c r="G18" s="19">
        <f>F18/F20</f>
        <v>0.47990762124711317</v>
      </c>
    </row>
    <row r="19" spans="1:7" ht="12.75">
      <c r="A19" s="45" t="s">
        <v>26</v>
      </c>
      <c r="B19" s="16">
        <v>1036</v>
      </c>
      <c r="C19" s="19">
        <f>B19/B20</f>
        <v>0.5048732943469786</v>
      </c>
      <c r="D19" s="16">
        <v>90</v>
      </c>
      <c r="E19" s="19">
        <f>D19/D20</f>
        <v>0.7964601769911505</v>
      </c>
      <c r="F19" s="16">
        <f>B19+D19</f>
        <v>1126</v>
      </c>
      <c r="G19" s="19">
        <f>F19/F20</f>
        <v>0.5200923787528868</v>
      </c>
    </row>
    <row r="20" spans="1:7" ht="12.75">
      <c r="A20" s="47" t="s">
        <v>19</v>
      </c>
      <c r="B20" s="18">
        <f>B18+B19</f>
        <v>2052</v>
      </c>
      <c r="C20" s="18">
        <v>100</v>
      </c>
      <c r="D20" s="18">
        <f>D18+D19</f>
        <v>113</v>
      </c>
      <c r="E20" s="18">
        <v>100</v>
      </c>
      <c r="F20" s="18">
        <f>F18+F19</f>
        <v>2165</v>
      </c>
      <c r="G20" s="18">
        <v>100</v>
      </c>
    </row>
    <row r="21" ht="12.75">
      <c r="A21" s="53" t="s">
        <v>116</v>
      </c>
    </row>
    <row r="23" ht="12.75">
      <c r="A23" s="52" t="s">
        <v>176</v>
      </c>
    </row>
    <row r="24" ht="12.75">
      <c r="A24" s="45"/>
    </row>
    <row r="25" spans="1:7" ht="12.75">
      <c r="A25" s="45"/>
      <c r="B25" s="59" t="s">
        <v>17</v>
      </c>
      <c r="C25" s="59"/>
      <c r="D25" s="59" t="s">
        <v>18</v>
      </c>
      <c r="E25" s="59"/>
      <c r="F25" s="59" t="s">
        <v>19</v>
      </c>
      <c r="G25" s="62"/>
    </row>
    <row r="26" spans="1:7" ht="12.75">
      <c r="A26" s="46"/>
      <c r="B26" s="13" t="s">
        <v>20</v>
      </c>
      <c r="C26" s="13" t="s">
        <v>21</v>
      </c>
      <c r="D26" s="13" t="s">
        <v>20</v>
      </c>
      <c r="E26" s="15" t="s">
        <v>21</v>
      </c>
      <c r="F26" s="15" t="s">
        <v>20</v>
      </c>
      <c r="G26" s="15" t="s">
        <v>21</v>
      </c>
    </row>
    <row r="27" spans="1:7" ht="12.75">
      <c r="A27" s="45" t="s">
        <v>25</v>
      </c>
      <c r="B27" s="16">
        <v>752</v>
      </c>
      <c r="C27" s="19">
        <f>B27/B29</f>
        <v>0.36629322942036047</v>
      </c>
      <c r="D27" s="16">
        <v>45</v>
      </c>
      <c r="E27" s="19">
        <f>D27/D29</f>
        <v>0.391304347826087</v>
      </c>
      <c r="F27" s="16">
        <f>B27+D27</f>
        <v>797</v>
      </c>
      <c r="G27" s="19">
        <f>F27/F29</f>
        <v>0.367619926199262</v>
      </c>
    </row>
    <row r="28" spans="1:7" ht="12.75">
      <c r="A28" s="45" t="s">
        <v>26</v>
      </c>
      <c r="B28" s="16">
        <v>1301</v>
      </c>
      <c r="C28" s="19">
        <f>B28/B29</f>
        <v>0.6337067705796395</v>
      </c>
      <c r="D28" s="16">
        <v>70</v>
      </c>
      <c r="E28" s="19">
        <f>D28/D29</f>
        <v>0.6086956521739131</v>
      </c>
      <c r="F28" s="16">
        <f>B28+D28</f>
        <v>1371</v>
      </c>
      <c r="G28" s="19">
        <f>F28/F29</f>
        <v>0.632380073800738</v>
      </c>
    </row>
    <row r="29" spans="1:7" ht="12.75">
      <c r="A29" s="47" t="s">
        <v>19</v>
      </c>
      <c r="B29" s="18">
        <f>B27+B28</f>
        <v>2053</v>
      </c>
      <c r="C29" s="18">
        <v>100</v>
      </c>
      <c r="D29" s="18">
        <f>D27+D28</f>
        <v>115</v>
      </c>
      <c r="E29" s="18">
        <v>100</v>
      </c>
      <c r="F29" s="18">
        <f>F27+F28</f>
        <v>2168</v>
      </c>
      <c r="G29" s="18">
        <v>100</v>
      </c>
    </row>
    <row r="30" ht="12.75">
      <c r="A30" s="53" t="s">
        <v>117</v>
      </c>
    </row>
    <row r="32" ht="12.75">
      <c r="A32" s="52" t="s">
        <v>177</v>
      </c>
    </row>
    <row r="34" spans="1:7" ht="12.75">
      <c r="A34" s="45"/>
      <c r="B34" s="59" t="s">
        <v>17</v>
      </c>
      <c r="C34" s="59"/>
      <c r="D34" s="59" t="s">
        <v>18</v>
      </c>
      <c r="E34" s="59"/>
      <c r="F34" s="59" t="s">
        <v>19</v>
      </c>
      <c r="G34" s="62"/>
    </row>
    <row r="35" spans="1:7" ht="12.75">
      <c r="A35" s="46"/>
      <c r="B35" s="13" t="s">
        <v>20</v>
      </c>
      <c r="C35" s="13" t="s">
        <v>21</v>
      </c>
      <c r="D35" s="13" t="s">
        <v>20</v>
      </c>
      <c r="E35" s="13" t="s">
        <v>21</v>
      </c>
      <c r="F35" s="15" t="s">
        <v>20</v>
      </c>
      <c r="G35" s="15" t="s">
        <v>21</v>
      </c>
    </row>
    <row r="36" spans="1:7" ht="21" customHeight="1">
      <c r="A36" s="48" t="s">
        <v>148</v>
      </c>
      <c r="B36" s="21">
        <v>475</v>
      </c>
      <c r="C36" s="24">
        <f>B36/B43</f>
        <v>0.37022603273577553</v>
      </c>
      <c r="D36" s="21">
        <v>12</v>
      </c>
      <c r="E36" s="24">
        <f>D36/D43</f>
        <v>0.17391304347826086</v>
      </c>
      <c r="F36" s="21">
        <f aca="true" t="shared" si="0" ref="F36:F42">B36+D36</f>
        <v>487</v>
      </c>
      <c r="G36" s="24">
        <f>F36/F43</f>
        <v>0.36020710059171596</v>
      </c>
    </row>
    <row r="37" spans="1:7" ht="21" customHeight="1">
      <c r="A37" s="48" t="s">
        <v>149</v>
      </c>
      <c r="B37" s="21">
        <v>236</v>
      </c>
      <c r="C37" s="24">
        <f>B37/B43</f>
        <v>0.18394388152766952</v>
      </c>
      <c r="D37" s="21">
        <v>4</v>
      </c>
      <c r="E37" s="24">
        <f>D37/D43</f>
        <v>0.057971014492753624</v>
      </c>
      <c r="F37" s="21">
        <f t="shared" si="0"/>
        <v>240</v>
      </c>
      <c r="G37" s="24">
        <f>F37/F43</f>
        <v>0.17751479289940827</v>
      </c>
    </row>
    <row r="38" spans="1:7" ht="21" customHeight="1">
      <c r="A38" s="48" t="s">
        <v>60</v>
      </c>
      <c r="B38" s="21">
        <v>230</v>
      </c>
      <c r="C38" s="24">
        <f>B38/B43</f>
        <v>0.17926734216679657</v>
      </c>
      <c r="D38" s="21">
        <v>25</v>
      </c>
      <c r="E38" s="24">
        <f>D38/D43</f>
        <v>0.36231884057971014</v>
      </c>
      <c r="F38" s="21">
        <f t="shared" si="0"/>
        <v>255</v>
      </c>
      <c r="G38" s="24">
        <f>F38/F43</f>
        <v>0.1886094674556213</v>
      </c>
    </row>
    <row r="39" spans="1:7" ht="21" customHeight="1">
      <c r="A39" s="45" t="s">
        <v>61</v>
      </c>
      <c r="B39" s="22">
        <v>0</v>
      </c>
      <c r="C39" s="24">
        <f>B39/B43</f>
        <v>0</v>
      </c>
      <c r="D39" s="22">
        <v>17</v>
      </c>
      <c r="E39" s="25">
        <f>D39/D43</f>
        <v>0.2463768115942029</v>
      </c>
      <c r="F39" s="21">
        <f t="shared" si="0"/>
        <v>17</v>
      </c>
      <c r="G39" s="24">
        <f>F39/F43</f>
        <v>0.01257396449704142</v>
      </c>
    </row>
    <row r="40" spans="1:7" ht="21" customHeight="1">
      <c r="A40" s="45" t="s">
        <v>58</v>
      </c>
      <c r="B40" s="22">
        <v>110</v>
      </c>
      <c r="C40" s="24">
        <f>B40/B43</f>
        <v>0.08573655494933749</v>
      </c>
      <c r="D40" s="22">
        <v>8</v>
      </c>
      <c r="E40" s="25">
        <f>D40/D43</f>
        <v>0.11594202898550725</v>
      </c>
      <c r="F40" s="21">
        <f t="shared" si="0"/>
        <v>118</v>
      </c>
      <c r="G40" s="24">
        <f>F40/F43</f>
        <v>0.08727810650887574</v>
      </c>
    </row>
    <row r="41" spans="1:7" ht="21" customHeight="1">
      <c r="A41" s="45" t="s">
        <v>59</v>
      </c>
      <c r="B41" s="22">
        <v>37</v>
      </c>
      <c r="C41" s="24">
        <f>B41/B43</f>
        <v>0.028838659392049885</v>
      </c>
      <c r="D41" s="22">
        <v>0</v>
      </c>
      <c r="E41" s="25">
        <f>D41/D43</f>
        <v>0</v>
      </c>
      <c r="F41" s="21">
        <f t="shared" si="0"/>
        <v>37</v>
      </c>
      <c r="G41" s="24">
        <f>F41/F43</f>
        <v>0.027366863905325445</v>
      </c>
    </row>
    <row r="42" spans="1:7" ht="21" customHeight="1">
      <c r="A42" s="45" t="s">
        <v>27</v>
      </c>
      <c r="B42" s="22">
        <v>195</v>
      </c>
      <c r="C42" s="24">
        <f>B42/B43</f>
        <v>0.151987529228371</v>
      </c>
      <c r="D42" s="22">
        <v>3</v>
      </c>
      <c r="E42" s="25">
        <f>D42/D43</f>
        <v>0.043478260869565216</v>
      </c>
      <c r="F42" s="21">
        <f t="shared" si="0"/>
        <v>198</v>
      </c>
      <c r="G42" s="24">
        <f>F42/F43</f>
        <v>0.14644970414201183</v>
      </c>
    </row>
    <row r="43" spans="1:7" ht="12.75">
      <c r="A43" s="47" t="s">
        <v>19</v>
      </c>
      <c r="B43" s="23">
        <f>B36+B37+B38+B39+B40+B41+B42</f>
        <v>1283</v>
      </c>
      <c r="C43" s="23">
        <v>100</v>
      </c>
      <c r="D43" s="23">
        <f>D36+D37+D38+D39+D40+D41+D42</f>
        <v>69</v>
      </c>
      <c r="E43" s="23">
        <v>100</v>
      </c>
      <c r="F43" s="23">
        <f>F36+F37+F38+F39+F40+F41+F42</f>
        <v>1352</v>
      </c>
      <c r="G43" s="23">
        <v>100</v>
      </c>
    </row>
    <row r="44" ht="12.75">
      <c r="A44" s="53" t="s">
        <v>122</v>
      </c>
    </row>
    <row r="46" ht="12.75">
      <c r="A46" s="52" t="s">
        <v>178</v>
      </c>
    </row>
    <row r="47" ht="12.75">
      <c r="A47" s="45"/>
    </row>
    <row r="48" spans="1:7" ht="12.75">
      <c r="A48" s="45"/>
      <c r="B48" s="59" t="s">
        <v>17</v>
      </c>
      <c r="C48" s="59"/>
      <c r="D48" s="59" t="s">
        <v>18</v>
      </c>
      <c r="E48" s="59"/>
      <c r="F48" s="59" t="s">
        <v>19</v>
      </c>
      <c r="G48" s="62"/>
    </row>
    <row r="49" spans="1:7" ht="12.75">
      <c r="A49" s="46"/>
      <c r="B49" s="13" t="s">
        <v>20</v>
      </c>
      <c r="C49" s="13" t="s">
        <v>21</v>
      </c>
      <c r="D49" s="13" t="s">
        <v>20</v>
      </c>
      <c r="E49" s="15" t="s">
        <v>21</v>
      </c>
      <c r="F49" s="15" t="s">
        <v>20</v>
      </c>
      <c r="G49" s="15" t="s">
        <v>21</v>
      </c>
    </row>
    <row r="50" spans="1:7" ht="12.75">
      <c r="A50" s="45" t="s">
        <v>25</v>
      </c>
      <c r="B50" s="16">
        <v>1226</v>
      </c>
      <c r="C50" s="19">
        <f>B50/B52</f>
        <v>0.5974658869395711</v>
      </c>
      <c r="D50" s="16">
        <v>67</v>
      </c>
      <c r="E50" s="19">
        <f>D50/D52</f>
        <v>0.5826086956521739</v>
      </c>
      <c r="F50" s="16">
        <f>B50+D50</f>
        <v>1293</v>
      </c>
      <c r="G50" s="19">
        <f>F50/F52</f>
        <v>0.596677434240886</v>
      </c>
    </row>
    <row r="51" spans="1:7" ht="12.75">
      <c r="A51" s="45" t="s">
        <v>26</v>
      </c>
      <c r="B51" s="16">
        <v>826</v>
      </c>
      <c r="C51" s="19">
        <f>B51/B52</f>
        <v>0.40253411306042886</v>
      </c>
      <c r="D51" s="16">
        <v>48</v>
      </c>
      <c r="E51" s="19">
        <f>D51/D52</f>
        <v>0.41739130434782606</v>
      </c>
      <c r="F51" s="16">
        <f>B51+D51</f>
        <v>874</v>
      </c>
      <c r="G51" s="19">
        <f>F51/F52</f>
        <v>0.40332256575911396</v>
      </c>
    </row>
    <row r="52" spans="1:7" ht="12.75">
      <c r="A52" s="47" t="s">
        <v>19</v>
      </c>
      <c r="B52" s="18">
        <f>B50+B51</f>
        <v>2052</v>
      </c>
      <c r="C52" s="18">
        <v>100</v>
      </c>
      <c r="D52" s="18">
        <f>D50+D51</f>
        <v>115</v>
      </c>
      <c r="E52" s="18">
        <v>100</v>
      </c>
      <c r="F52" s="18">
        <f>F50+F51</f>
        <v>2167</v>
      </c>
      <c r="G52" s="18">
        <v>100</v>
      </c>
    </row>
    <row r="53" ht="12.75">
      <c r="A53" s="53" t="s">
        <v>121</v>
      </c>
    </row>
    <row r="55" ht="12.75">
      <c r="A55" s="52" t="s">
        <v>179</v>
      </c>
    </row>
    <row r="57" spans="1:7" ht="12.75">
      <c r="A57" s="45"/>
      <c r="B57" s="59" t="s">
        <v>17</v>
      </c>
      <c r="C57" s="59"/>
      <c r="D57" s="59" t="s">
        <v>18</v>
      </c>
      <c r="E57" s="59"/>
      <c r="F57" s="59" t="s">
        <v>19</v>
      </c>
      <c r="G57" s="62"/>
    </row>
    <row r="58" spans="1:7" ht="12.75">
      <c r="A58" s="46"/>
      <c r="B58" s="13" t="s">
        <v>20</v>
      </c>
      <c r="C58" s="13" t="s">
        <v>21</v>
      </c>
      <c r="D58" s="13" t="s">
        <v>20</v>
      </c>
      <c r="E58" s="13" t="s">
        <v>21</v>
      </c>
      <c r="F58" s="15" t="s">
        <v>20</v>
      </c>
      <c r="G58" s="15" t="s">
        <v>21</v>
      </c>
    </row>
    <row r="59" spans="1:7" ht="21" customHeight="1">
      <c r="A59" s="48" t="s">
        <v>62</v>
      </c>
      <c r="B59" s="21">
        <v>719</v>
      </c>
      <c r="C59" s="24">
        <f>B59/B65</f>
        <v>0.5864600326264274</v>
      </c>
      <c r="D59" s="21">
        <v>12</v>
      </c>
      <c r="E59" s="24">
        <f>D59/D65</f>
        <v>0.1791044776119403</v>
      </c>
      <c r="F59" s="21">
        <f aca="true" t="shared" si="1" ref="F59:F64">B59+D59</f>
        <v>731</v>
      </c>
      <c r="G59" s="24">
        <f>F59/F65</f>
        <v>0.5653518948182521</v>
      </c>
    </row>
    <row r="60" spans="1:7" ht="21" customHeight="1">
      <c r="A60" s="48" t="s">
        <v>63</v>
      </c>
      <c r="B60" s="21">
        <v>267</v>
      </c>
      <c r="C60" s="24">
        <f>B60/B65</f>
        <v>0.21778140293637846</v>
      </c>
      <c r="D60" s="21">
        <v>17</v>
      </c>
      <c r="E60" s="24">
        <f>D60/D65</f>
        <v>0.2537313432835821</v>
      </c>
      <c r="F60" s="21">
        <f t="shared" si="1"/>
        <v>284</v>
      </c>
      <c r="G60" s="24">
        <f>F60/F65</f>
        <v>0.21964423820572312</v>
      </c>
    </row>
    <row r="61" spans="1:7" ht="21" customHeight="1">
      <c r="A61" s="48" t="s">
        <v>64</v>
      </c>
      <c r="B61" s="21">
        <v>267</v>
      </c>
      <c r="C61" s="24">
        <f>B61/B65</f>
        <v>0.21778140293637846</v>
      </c>
      <c r="D61" s="21">
        <v>24</v>
      </c>
      <c r="E61" s="24">
        <f>D61/D65</f>
        <v>0.3582089552238806</v>
      </c>
      <c r="F61" s="21">
        <f t="shared" si="1"/>
        <v>291</v>
      </c>
      <c r="G61" s="24">
        <f>F61/F65</f>
        <v>0.22505800464037123</v>
      </c>
    </row>
    <row r="62" spans="1:7" ht="21" customHeight="1">
      <c r="A62" s="45" t="s">
        <v>139</v>
      </c>
      <c r="B62" s="22">
        <v>211</v>
      </c>
      <c r="C62" s="24">
        <f>B62/B65</f>
        <v>0.17210440456769985</v>
      </c>
      <c r="D62" s="22">
        <v>19</v>
      </c>
      <c r="E62" s="25">
        <f>D62/D65</f>
        <v>0.2835820895522388</v>
      </c>
      <c r="F62" s="21">
        <f t="shared" si="1"/>
        <v>230</v>
      </c>
      <c r="G62" s="24">
        <f>F62/F65</f>
        <v>0.17788089713843774</v>
      </c>
    </row>
    <row r="63" spans="1:7" ht="21" customHeight="1">
      <c r="A63" s="45" t="s">
        <v>137</v>
      </c>
      <c r="B63" s="22">
        <v>306</v>
      </c>
      <c r="C63" s="24">
        <f>B63/B65</f>
        <v>0.2495921696574225</v>
      </c>
      <c r="D63" s="22">
        <v>37</v>
      </c>
      <c r="E63" s="25">
        <f>D63/D65</f>
        <v>0.5522388059701493</v>
      </c>
      <c r="F63" s="21">
        <f t="shared" si="1"/>
        <v>343</v>
      </c>
      <c r="G63" s="24">
        <f>F63/F65</f>
        <v>0.2652745552977572</v>
      </c>
    </row>
    <row r="64" spans="1:7" ht="21" customHeight="1">
      <c r="A64" s="45" t="s">
        <v>138</v>
      </c>
      <c r="B64" s="22">
        <v>86</v>
      </c>
      <c r="C64" s="24">
        <f>B64/B65</f>
        <v>0.0701468189233279</v>
      </c>
      <c r="D64" s="22">
        <v>14</v>
      </c>
      <c r="E64" s="25">
        <f>D64/D65</f>
        <v>0.208955223880597</v>
      </c>
      <c r="F64" s="21">
        <f t="shared" si="1"/>
        <v>100</v>
      </c>
      <c r="G64" s="24">
        <f>F64/F65</f>
        <v>0.07733952049497293</v>
      </c>
    </row>
    <row r="65" spans="1:7" s="51" customFormat="1" ht="12.75">
      <c r="A65" s="49" t="s">
        <v>19</v>
      </c>
      <c r="B65" s="50">
        <v>1226</v>
      </c>
      <c r="C65" s="50">
        <v>100</v>
      </c>
      <c r="D65" s="50">
        <v>67</v>
      </c>
      <c r="E65" s="50">
        <v>100</v>
      </c>
      <c r="F65" s="50">
        <v>1293</v>
      </c>
      <c r="G65" s="50">
        <v>100</v>
      </c>
    </row>
    <row r="68" ht="12.75">
      <c r="A68" s="52" t="s">
        <v>180</v>
      </c>
    </row>
    <row r="69" ht="12.75">
      <c r="A69" s="45"/>
    </row>
    <row r="70" spans="1:7" ht="12.75">
      <c r="A70" s="45"/>
      <c r="B70" s="59" t="s">
        <v>17</v>
      </c>
      <c r="C70" s="59"/>
      <c r="D70" s="59" t="s">
        <v>18</v>
      </c>
      <c r="E70" s="59"/>
      <c r="F70" s="59" t="s">
        <v>19</v>
      </c>
      <c r="G70" s="62"/>
    </row>
    <row r="71" spans="1:7" ht="12.75">
      <c r="A71" s="46"/>
      <c r="B71" s="13" t="s">
        <v>20</v>
      </c>
      <c r="C71" s="13" t="s">
        <v>21</v>
      </c>
      <c r="D71" s="13" t="s">
        <v>20</v>
      </c>
      <c r="E71" s="15" t="s">
        <v>21</v>
      </c>
      <c r="F71" s="15" t="s">
        <v>20</v>
      </c>
      <c r="G71" s="15" t="s">
        <v>21</v>
      </c>
    </row>
    <row r="72" spans="1:7" ht="12.75">
      <c r="A72" s="45" t="s">
        <v>25</v>
      </c>
      <c r="B72" s="16">
        <v>696</v>
      </c>
      <c r="C72" s="19">
        <f>B72/B74</f>
        <v>0.34034229828850854</v>
      </c>
      <c r="D72" s="16">
        <v>29</v>
      </c>
      <c r="E72" s="19">
        <f>D72/D74</f>
        <v>0.25663716814159293</v>
      </c>
      <c r="F72" s="16">
        <f>B72+D72</f>
        <v>725</v>
      </c>
      <c r="G72" s="19">
        <f>F72/F74</f>
        <v>0.3359592215013902</v>
      </c>
    </row>
    <row r="73" spans="1:7" ht="12.75">
      <c r="A73" s="45" t="s">
        <v>26</v>
      </c>
      <c r="B73" s="16">
        <v>1349</v>
      </c>
      <c r="C73" s="19">
        <f>B73/B74</f>
        <v>0.6596577017114914</v>
      </c>
      <c r="D73" s="16">
        <v>84</v>
      </c>
      <c r="E73" s="19">
        <f>D73/D74</f>
        <v>0.7433628318584071</v>
      </c>
      <c r="F73" s="16">
        <f>B73+D73</f>
        <v>1433</v>
      </c>
      <c r="G73" s="19">
        <f>F73/F74</f>
        <v>0.6640407784986099</v>
      </c>
    </row>
    <row r="74" spans="1:7" ht="12.75">
      <c r="A74" s="47" t="s">
        <v>19</v>
      </c>
      <c r="B74" s="18">
        <f>B72+B73</f>
        <v>2045</v>
      </c>
      <c r="C74" s="18">
        <v>100</v>
      </c>
      <c r="D74" s="18">
        <f>D72+D73</f>
        <v>113</v>
      </c>
      <c r="E74" s="18">
        <v>100</v>
      </c>
      <c r="F74" s="18">
        <f>F72+F73</f>
        <v>2158</v>
      </c>
      <c r="G74" s="18">
        <v>100</v>
      </c>
    </row>
    <row r="75" ht="12.75">
      <c r="A75" s="53" t="s">
        <v>120</v>
      </c>
    </row>
    <row r="77" ht="12.75">
      <c r="A77" s="52" t="s">
        <v>181</v>
      </c>
    </row>
    <row r="79" spans="1:7" ht="12.75">
      <c r="A79" s="45"/>
      <c r="B79" s="59" t="s">
        <v>17</v>
      </c>
      <c r="C79" s="59"/>
      <c r="D79" s="59" t="s">
        <v>18</v>
      </c>
      <c r="E79" s="59"/>
      <c r="F79" s="59" t="s">
        <v>19</v>
      </c>
      <c r="G79" s="62"/>
    </row>
    <row r="80" spans="1:7" ht="12.75">
      <c r="A80" s="46"/>
      <c r="B80" s="13" t="s">
        <v>20</v>
      </c>
      <c r="C80" s="13" t="s">
        <v>21</v>
      </c>
      <c r="D80" s="13" t="s">
        <v>20</v>
      </c>
      <c r="E80" s="13" t="s">
        <v>21</v>
      </c>
      <c r="F80" s="15" t="s">
        <v>20</v>
      </c>
      <c r="G80" s="15" t="s">
        <v>21</v>
      </c>
    </row>
    <row r="81" spans="1:7" ht="12.75">
      <c r="A81" s="48" t="s">
        <v>67</v>
      </c>
      <c r="B81" s="21">
        <v>271</v>
      </c>
      <c r="C81" s="24">
        <f>B81/B91</f>
        <v>0.13193768257059396</v>
      </c>
      <c r="D81" s="21">
        <v>43</v>
      </c>
      <c r="E81" s="24">
        <f>D81/D91</f>
        <v>0.3739130434782609</v>
      </c>
      <c r="F81" s="21">
        <f>B81+D81</f>
        <v>314</v>
      </c>
      <c r="G81" s="24">
        <f>F81/F91</f>
        <v>0.14476717381281698</v>
      </c>
    </row>
    <row r="82" spans="1:7" ht="12.75">
      <c r="A82" s="48" t="s">
        <v>70</v>
      </c>
      <c r="B82" s="21">
        <v>791</v>
      </c>
      <c r="C82" s="24">
        <f>B82/B91</f>
        <v>0.3851022395326193</v>
      </c>
      <c r="D82" s="21">
        <v>53</v>
      </c>
      <c r="E82" s="24">
        <f>D82/D91</f>
        <v>0.4608695652173913</v>
      </c>
      <c r="F82" s="21">
        <f>B82+D82</f>
        <v>844</v>
      </c>
      <c r="G82" s="24">
        <f>F82/F91</f>
        <v>0.38911940986629784</v>
      </c>
    </row>
    <row r="83" spans="1:7" ht="25.5">
      <c r="A83" s="48" t="s">
        <v>71</v>
      </c>
      <c r="B83" s="21">
        <v>33</v>
      </c>
      <c r="C83" s="24">
        <f>B83/B91</f>
        <v>0.016066212268743916</v>
      </c>
      <c r="D83" s="21">
        <v>0</v>
      </c>
      <c r="E83" s="24">
        <f>D83/D91</f>
        <v>0</v>
      </c>
      <c r="F83" s="21">
        <f>B83+D83</f>
        <v>33</v>
      </c>
      <c r="G83" s="24">
        <f>F83/F91</f>
        <v>0.015214384508990318</v>
      </c>
    </row>
    <row r="84" spans="1:7" ht="25.5">
      <c r="A84" s="45" t="s">
        <v>72</v>
      </c>
      <c r="B84" s="22">
        <v>245</v>
      </c>
      <c r="C84" s="24">
        <f>B84/B91</f>
        <v>0.1192794547224927</v>
      </c>
      <c r="D84" s="22">
        <v>3</v>
      </c>
      <c r="E84" s="25">
        <f>D84/D91</f>
        <v>0.02608695652173913</v>
      </c>
      <c r="F84" s="21">
        <f aca="true" t="shared" si="2" ref="F84:F90">B84+D84</f>
        <v>248</v>
      </c>
      <c r="G84" s="24">
        <f>F84/F91</f>
        <v>0.11433840479483633</v>
      </c>
    </row>
    <row r="85" spans="1:7" ht="25.5">
      <c r="A85" s="45" t="s">
        <v>73</v>
      </c>
      <c r="B85" s="22">
        <v>194</v>
      </c>
      <c r="C85" s="24">
        <f>B85/B91</f>
        <v>0.09444985394352483</v>
      </c>
      <c r="D85" s="22">
        <v>2</v>
      </c>
      <c r="E85" s="25">
        <f>D85/D91</f>
        <v>0.017391304347826087</v>
      </c>
      <c r="F85" s="21">
        <f t="shared" si="2"/>
        <v>196</v>
      </c>
      <c r="G85" s="24">
        <f>F85/F91</f>
        <v>0.09036422314430613</v>
      </c>
    </row>
    <row r="86" spans="1:7" ht="25.5">
      <c r="A86" s="45" t="s">
        <v>69</v>
      </c>
      <c r="B86" s="22">
        <v>264</v>
      </c>
      <c r="C86" s="24">
        <f>B86/B91</f>
        <v>0.12852969814995133</v>
      </c>
      <c r="D86" s="22">
        <v>6</v>
      </c>
      <c r="E86" s="25">
        <f>D86/D91</f>
        <v>0.05217391304347826</v>
      </c>
      <c r="F86" s="21">
        <f t="shared" si="2"/>
        <v>270</v>
      </c>
      <c r="G86" s="24">
        <f>F86/F91</f>
        <v>0.12448132780082988</v>
      </c>
    </row>
    <row r="87" spans="1:7" ht="12.75">
      <c r="A87" s="45" t="s">
        <v>68</v>
      </c>
      <c r="B87" s="22">
        <v>87</v>
      </c>
      <c r="C87" s="24">
        <f>B87/B91</f>
        <v>0.04235637779941578</v>
      </c>
      <c r="D87" s="22">
        <v>4</v>
      </c>
      <c r="E87" s="24">
        <f>D87/D91</f>
        <v>0.034782608695652174</v>
      </c>
      <c r="F87" s="21">
        <f t="shared" si="2"/>
        <v>91</v>
      </c>
      <c r="G87" s="24">
        <f>F87/F91</f>
        <v>0.041954817888427844</v>
      </c>
    </row>
    <row r="88" spans="1:7" ht="12.75">
      <c r="A88" s="45" t="s">
        <v>65</v>
      </c>
      <c r="B88" s="22">
        <v>64</v>
      </c>
      <c r="C88" s="24">
        <f>B88/B91</f>
        <v>0.0311587147030185</v>
      </c>
      <c r="D88" s="22">
        <v>1</v>
      </c>
      <c r="E88" s="24">
        <f>D88/D91</f>
        <v>0.008695652173913044</v>
      </c>
      <c r="F88" s="21">
        <f t="shared" si="2"/>
        <v>65</v>
      </c>
      <c r="G88" s="24">
        <f>F88/F91</f>
        <v>0.02996772706316275</v>
      </c>
    </row>
    <row r="89" spans="1:7" ht="12.75">
      <c r="A89" s="45" t="s">
        <v>66</v>
      </c>
      <c r="B89" s="22">
        <v>71</v>
      </c>
      <c r="C89" s="24">
        <f>B89/B91</f>
        <v>0.03456669912366115</v>
      </c>
      <c r="D89" s="22">
        <v>0</v>
      </c>
      <c r="E89" s="24">
        <f>D89/D91</f>
        <v>0</v>
      </c>
      <c r="F89" s="21">
        <f t="shared" si="2"/>
        <v>71</v>
      </c>
      <c r="G89" s="24">
        <f>F89/F91</f>
        <v>0.03273397879207008</v>
      </c>
    </row>
    <row r="90" spans="1:7" ht="12.75">
      <c r="A90" s="45" t="s">
        <v>27</v>
      </c>
      <c r="B90" s="22">
        <v>34</v>
      </c>
      <c r="C90" s="24">
        <f>B90/B91</f>
        <v>0.016553067185978577</v>
      </c>
      <c r="D90" s="22">
        <v>3</v>
      </c>
      <c r="E90" s="24">
        <f>D90/D91</f>
        <v>0.02608695652173913</v>
      </c>
      <c r="F90" s="21">
        <f t="shared" si="2"/>
        <v>37</v>
      </c>
      <c r="G90" s="24">
        <f>F90/F91</f>
        <v>0.01705855232826187</v>
      </c>
    </row>
    <row r="91" spans="1:7" ht="21" customHeight="1">
      <c r="A91" s="47" t="s">
        <v>19</v>
      </c>
      <c r="B91" s="23">
        <f>B81+B82+B83+B84+B85+B86+B87+B88+B89+B90</f>
        <v>2054</v>
      </c>
      <c r="C91" s="23">
        <v>100</v>
      </c>
      <c r="D91" s="23">
        <f>D81+D82+D83+D84+D85+D86+D87+D88+D89+D90</f>
        <v>115</v>
      </c>
      <c r="E91" s="23">
        <v>100</v>
      </c>
      <c r="F91" s="23">
        <f>F81+F82+F83+F84+F85+F86+F87+F88+F89+F90</f>
        <v>2169</v>
      </c>
      <c r="G91" s="23">
        <v>100</v>
      </c>
    </row>
    <row r="92" ht="12.75">
      <c r="A92" s="53" t="s">
        <v>119</v>
      </c>
    </row>
    <row r="94" ht="12.75">
      <c r="A94" s="52" t="s">
        <v>182</v>
      </c>
    </row>
    <row r="95" ht="12.75">
      <c r="A95" s="45"/>
    </row>
    <row r="96" spans="1:7" ht="12.75">
      <c r="A96" s="45"/>
      <c r="B96" s="59" t="s">
        <v>17</v>
      </c>
      <c r="C96" s="59"/>
      <c r="D96" s="59" t="s">
        <v>18</v>
      </c>
      <c r="E96" s="59"/>
      <c r="F96" s="59" t="s">
        <v>19</v>
      </c>
      <c r="G96" s="62"/>
    </row>
    <row r="97" spans="1:7" ht="12.75">
      <c r="A97" s="46"/>
      <c r="B97" s="13" t="s">
        <v>20</v>
      </c>
      <c r="C97" s="13" t="s">
        <v>21</v>
      </c>
      <c r="D97" s="13" t="s">
        <v>20</v>
      </c>
      <c r="E97" s="15" t="s">
        <v>21</v>
      </c>
      <c r="F97" s="15" t="s">
        <v>20</v>
      </c>
      <c r="G97" s="15" t="s">
        <v>21</v>
      </c>
    </row>
    <row r="98" spans="1:7" ht="12.75">
      <c r="A98" s="45" t="s">
        <v>25</v>
      </c>
      <c r="B98" s="16">
        <v>1047</v>
      </c>
      <c r="C98" s="19">
        <f>B98/B101</f>
        <v>0.5314720812182742</v>
      </c>
      <c r="D98" s="16">
        <v>68</v>
      </c>
      <c r="E98" s="19">
        <f>D98/D101</f>
        <v>0.6071428571428571</v>
      </c>
      <c r="F98" s="16">
        <f>B98+D98</f>
        <v>1115</v>
      </c>
      <c r="G98" s="19">
        <f>F98/F101</f>
        <v>0.5355427473583093</v>
      </c>
    </row>
    <row r="99" spans="1:7" ht="12.75">
      <c r="A99" s="45" t="s">
        <v>26</v>
      </c>
      <c r="B99" s="16">
        <v>816</v>
      </c>
      <c r="C99" s="19">
        <f>B99/B101</f>
        <v>0.41421319796954315</v>
      </c>
      <c r="D99" s="16">
        <v>36</v>
      </c>
      <c r="E99" s="19">
        <f>D99/D101</f>
        <v>0.32142857142857145</v>
      </c>
      <c r="F99" s="16">
        <f>B99+D99</f>
        <v>852</v>
      </c>
      <c r="G99" s="19">
        <f>F99/F101</f>
        <v>0.4092219020172911</v>
      </c>
    </row>
    <row r="100" spans="1:7" ht="14.25" customHeight="1">
      <c r="A100" s="45" t="s">
        <v>74</v>
      </c>
      <c r="B100" s="16">
        <v>107</v>
      </c>
      <c r="C100" s="19">
        <f>B100/B101</f>
        <v>0.05431472081218274</v>
      </c>
      <c r="D100" s="16">
        <v>8</v>
      </c>
      <c r="E100" s="19">
        <f>D100/D101</f>
        <v>0.07142857142857142</v>
      </c>
      <c r="F100" s="16">
        <f>B100+D100</f>
        <v>115</v>
      </c>
      <c r="G100" s="19">
        <f>F100/F101</f>
        <v>0.05523535062439962</v>
      </c>
    </row>
    <row r="101" spans="1:7" ht="12.75">
      <c r="A101" s="47" t="s">
        <v>19</v>
      </c>
      <c r="B101" s="18">
        <f>B98+B99+B100</f>
        <v>1970</v>
      </c>
      <c r="C101" s="18">
        <v>100</v>
      </c>
      <c r="D101" s="18">
        <f>D98+D99+D100</f>
        <v>112</v>
      </c>
      <c r="E101" s="18">
        <v>100</v>
      </c>
      <c r="F101" s="18">
        <f>F98+F99+F100</f>
        <v>2082</v>
      </c>
      <c r="G101" s="18">
        <v>100</v>
      </c>
    </row>
    <row r="102" spans="1:7" ht="12.75">
      <c r="A102" s="53" t="s">
        <v>118</v>
      </c>
      <c r="B102" s="26"/>
      <c r="C102" s="26"/>
      <c r="D102" s="26"/>
      <c r="E102" s="26"/>
      <c r="F102" s="26"/>
      <c r="G102" s="26"/>
    </row>
  </sheetData>
  <sheetProtection/>
  <mergeCells count="27">
    <mergeCell ref="B79:C79"/>
    <mergeCell ref="D79:E79"/>
    <mergeCell ref="F79:G79"/>
    <mergeCell ref="B96:C96"/>
    <mergeCell ref="D96:E96"/>
    <mergeCell ref="F96:G96"/>
    <mergeCell ref="B34:C34"/>
    <mergeCell ref="D34:E34"/>
    <mergeCell ref="F34:G34"/>
    <mergeCell ref="B48:C48"/>
    <mergeCell ref="D48:E48"/>
    <mergeCell ref="F48:G48"/>
    <mergeCell ref="B57:C57"/>
    <mergeCell ref="D57:E57"/>
    <mergeCell ref="F57:G57"/>
    <mergeCell ref="B70:C70"/>
    <mergeCell ref="D70:E70"/>
    <mergeCell ref="F70:G70"/>
    <mergeCell ref="B25:C25"/>
    <mergeCell ref="D25:E25"/>
    <mergeCell ref="F25:G25"/>
    <mergeCell ref="B6:C6"/>
    <mergeCell ref="D6:E6"/>
    <mergeCell ref="F6:G6"/>
    <mergeCell ref="B16:C16"/>
    <mergeCell ref="D16:E16"/>
    <mergeCell ref="F16:G16"/>
  </mergeCells>
  <printOptions/>
  <pageMargins left="0.3937007874015748" right="0.3937007874015748" top="0.7874015748031497" bottom="0.7874015748031497" header="0.3937007874015748" footer="0.3937007874015748"/>
  <pageSetup fitToHeight="0" fitToWidth="1" horizontalDpi="600" verticalDpi="600" orientation="portrait" paperSize="9" scale="69" r:id="rId1"/>
  <headerFooter alignWithMargins="0">
    <oddHeader>&amp;C&amp;"Arial,Bold"&amp;12&amp;A</oddHeader>
    <oddFooter>&amp;CPage &amp;P</oddFooter>
  </headerFooter>
  <rowBreaks count="1" manualBreakCount="1">
    <brk id="66" max="255" man="1"/>
  </rowBreaks>
  <ignoredErrors>
    <ignoredError sqref="F8:F9 F18:F19 F27:F28 F36:F42 F50:F51 F59:F64 F72:F73 F81:F89 F90 F98:F100"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2:G85"/>
  <sheetViews>
    <sheetView showGridLines="0" view="pageBreakPreview" zoomScaleSheetLayoutView="100" zoomScalePageLayoutView="0" workbookViewId="0" topLeftCell="A1">
      <selection activeCell="A1" sqref="A1"/>
    </sheetView>
  </sheetViews>
  <sheetFormatPr defaultColWidth="9.140625" defaultRowHeight="12.75"/>
  <cols>
    <col min="1" max="1" width="25.28125" style="0" customWidth="1"/>
    <col min="2" max="7" width="15.7109375" style="0" customWidth="1"/>
  </cols>
  <sheetData>
    <row r="2" ht="15.75">
      <c r="A2" s="11" t="s">
        <v>183</v>
      </c>
    </row>
    <row r="4" ht="12.75">
      <c r="A4" s="12" t="s">
        <v>184</v>
      </c>
    </row>
    <row r="5" ht="12.75">
      <c r="A5" s="12"/>
    </row>
    <row r="6" spans="1:7" ht="12.75">
      <c r="A6" s="12"/>
      <c r="B6" s="59" t="s">
        <v>17</v>
      </c>
      <c r="C6" s="59"/>
      <c r="D6" s="59" t="s">
        <v>18</v>
      </c>
      <c r="E6" s="59"/>
      <c r="F6" s="59" t="s">
        <v>19</v>
      </c>
      <c r="G6" s="62"/>
    </row>
    <row r="7" spans="1:7" ht="12.75">
      <c r="A7" s="14"/>
      <c r="B7" s="13" t="s">
        <v>20</v>
      </c>
      <c r="C7" s="13" t="s">
        <v>21</v>
      </c>
      <c r="D7" s="13" t="s">
        <v>20</v>
      </c>
      <c r="E7" s="15" t="s">
        <v>21</v>
      </c>
      <c r="F7" s="15" t="s">
        <v>20</v>
      </c>
      <c r="G7" s="15" t="s">
        <v>21</v>
      </c>
    </row>
    <row r="8" spans="1:7" ht="12.75">
      <c r="A8" s="12" t="s">
        <v>25</v>
      </c>
      <c r="B8" s="16">
        <v>442</v>
      </c>
      <c r="C8" s="19">
        <f>B8/B10</f>
        <v>0.21571498291849683</v>
      </c>
      <c r="D8" s="16">
        <v>4</v>
      </c>
      <c r="E8" s="19">
        <f>D8/D10</f>
        <v>0.034782608695652174</v>
      </c>
      <c r="F8" s="16">
        <f>B8+D8</f>
        <v>446</v>
      </c>
      <c r="G8" s="19">
        <f>F8/F10</f>
        <v>0.20609981515711645</v>
      </c>
    </row>
    <row r="9" spans="1:7" ht="12.75">
      <c r="A9" s="12" t="s">
        <v>26</v>
      </c>
      <c r="B9" s="16">
        <v>1607</v>
      </c>
      <c r="C9" s="19">
        <f>B9/B10</f>
        <v>0.7842850170815032</v>
      </c>
      <c r="D9" s="16">
        <v>111</v>
      </c>
      <c r="E9" s="19">
        <f>D9/D10</f>
        <v>0.9652173913043478</v>
      </c>
      <c r="F9" s="16">
        <f>B9+D9</f>
        <v>1718</v>
      </c>
      <c r="G9" s="19">
        <f>F9/F10</f>
        <v>0.7939001848428835</v>
      </c>
    </row>
    <row r="10" spans="1:7" ht="12.75">
      <c r="A10" s="17" t="s">
        <v>19</v>
      </c>
      <c r="B10" s="18">
        <f>B8+B9</f>
        <v>2049</v>
      </c>
      <c r="C10" s="18">
        <v>100</v>
      </c>
      <c r="D10" s="18">
        <f>D8+D9</f>
        <v>115</v>
      </c>
      <c r="E10" s="18">
        <v>100</v>
      </c>
      <c r="F10" s="18">
        <f>F8+F9</f>
        <v>2164</v>
      </c>
      <c r="G10" s="18">
        <v>100</v>
      </c>
    </row>
    <row r="11" ht="12.75">
      <c r="A11" s="29" t="s">
        <v>114</v>
      </c>
    </row>
    <row r="13" ht="12.75">
      <c r="A13" s="12" t="s">
        <v>185</v>
      </c>
    </row>
    <row r="14" ht="12.75">
      <c r="A14" s="12"/>
    </row>
    <row r="15" spans="1:7" ht="12.75">
      <c r="A15" s="12"/>
      <c r="B15" s="59" t="s">
        <v>17</v>
      </c>
      <c r="C15" s="59"/>
      <c r="D15" s="59" t="s">
        <v>18</v>
      </c>
      <c r="E15" s="59"/>
      <c r="F15" s="59" t="s">
        <v>19</v>
      </c>
      <c r="G15" s="62"/>
    </row>
    <row r="16" spans="1:7" ht="12.75">
      <c r="A16" s="14"/>
      <c r="B16" s="13" t="s">
        <v>20</v>
      </c>
      <c r="C16" s="13" t="s">
        <v>21</v>
      </c>
      <c r="D16" s="13" t="s">
        <v>20</v>
      </c>
      <c r="E16" s="15" t="s">
        <v>21</v>
      </c>
      <c r="F16" s="15" t="s">
        <v>20</v>
      </c>
      <c r="G16" s="15" t="s">
        <v>21</v>
      </c>
    </row>
    <row r="17" spans="1:7" ht="12.75">
      <c r="A17" s="12" t="s">
        <v>25</v>
      </c>
      <c r="B17" s="16">
        <v>1673</v>
      </c>
      <c r="C17" s="19">
        <f>B17/B19</f>
        <v>0.8164958516349439</v>
      </c>
      <c r="D17" s="16">
        <v>32</v>
      </c>
      <c r="E17" s="19">
        <f>D17/D19</f>
        <v>0.2807017543859649</v>
      </c>
      <c r="F17" s="16">
        <f>B17+D17</f>
        <v>1705</v>
      </c>
      <c r="G17" s="19">
        <f>F17/F19</f>
        <v>0.7882570503929727</v>
      </c>
    </row>
    <row r="18" spans="1:7" ht="12.75">
      <c r="A18" s="12" t="s">
        <v>26</v>
      </c>
      <c r="B18" s="16">
        <v>376</v>
      </c>
      <c r="C18" s="19">
        <f>B18/B19</f>
        <v>0.18350414836505613</v>
      </c>
      <c r="D18" s="16">
        <v>82</v>
      </c>
      <c r="E18" s="19">
        <f>D18/D19</f>
        <v>0.7192982456140351</v>
      </c>
      <c r="F18" s="16">
        <f>B18+D18</f>
        <v>458</v>
      </c>
      <c r="G18" s="19">
        <f>F18/F19</f>
        <v>0.21174294960702728</v>
      </c>
    </row>
    <row r="19" spans="1:7" ht="12.75">
      <c r="A19" s="17" t="s">
        <v>19</v>
      </c>
      <c r="B19" s="18">
        <f>B17+B18</f>
        <v>2049</v>
      </c>
      <c r="C19" s="18">
        <v>100</v>
      </c>
      <c r="D19" s="18">
        <f>D17+D18</f>
        <v>114</v>
      </c>
      <c r="E19" s="18">
        <v>100</v>
      </c>
      <c r="F19" s="18">
        <f>F17+F18</f>
        <v>2163</v>
      </c>
      <c r="G19" s="18">
        <v>100</v>
      </c>
    </row>
    <row r="20" spans="1:7" ht="12.75">
      <c r="A20" s="20"/>
      <c r="B20" s="26"/>
      <c r="C20" s="26"/>
      <c r="D20" s="26"/>
      <c r="E20" s="26"/>
      <c r="F20" s="26"/>
      <c r="G20" s="26"/>
    </row>
    <row r="22" ht="12.75">
      <c r="A22" s="12" t="s">
        <v>186</v>
      </c>
    </row>
    <row r="23" ht="12.75">
      <c r="A23" s="12"/>
    </row>
    <row r="24" spans="1:7" ht="12.75">
      <c r="A24" s="12"/>
      <c r="B24" s="59" t="s">
        <v>17</v>
      </c>
      <c r="C24" s="59"/>
      <c r="D24" s="59" t="s">
        <v>18</v>
      </c>
      <c r="E24" s="59"/>
      <c r="F24" s="59" t="s">
        <v>19</v>
      </c>
      <c r="G24" s="62"/>
    </row>
    <row r="25" spans="1:7" ht="12.75">
      <c r="A25" s="14"/>
      <c r="B25" s="13" t="s">
        <v>20</v>
      </c>
      <c r="C25" s="13" t="s">
        <v>21</v>
      </c>
      <c r="D25" s="13" t="s">
        <v>20</v>
      </c>
      <c r="E25" s="15" t="s">
        <v>21</v>
      </c>
      <c r="F25" s="15" t="s">
        <v>20</v>
      </c>
      <c r="G25" s="15" t="s">
        <v>21</v>
      </c>
    </row>
    <row r="26" spans="1:7" ht="12.75">
      <c r="A26" s="12" t="s">
        <v>25</v>
      </c>
      <c r="B26" s="16">
        <v>1416</v>
      </c>
      <c r="C26" s="19">
        <f>B26/B28</f>
        <v>0.6910688140556369</v>
      </c>
      <c r="D26" s="16">
        <v>19</v>
      </c>
      <c r="E26" s="19">
        <f>D26/D28</f>
        <v>0.16666666666666666</v>
      </c>
      <c r="F26" s="16">
        <f>B26+D26</f>
        <v>1435</v>
      </c>
      <c r="G26" s="19">
        <f>F26/F28</f>
        <v>0.6634304207119741</v>
      </c>
    </row>
    <row r="27" spans="1:7" ht="12.75">
      <c r="A27" s="12" t="s">
        <v>26</v>
      </c>
      <c r="B27" s="16">
        <v>633</v>
      </c>
      <c r="C27" s="19">
        <f>B27/B28</f>
        <v>0.3089311859443631</v>
      </c>
      <c r="D27" s="16">
        <v>95</v>
      </c>
      <c r="E27" s="19">
        <f>D27/D28</f>
        <v>0.8333333333333334</v>
      </c>
      <c r="F27" s="16">
        <f>B27+D27</f>
        <v>728</v>
      </c>
      <c r="G27" s="19">
        <f>F27/F28</f>
        <v>0.3365695792880259</v>
      </c>
    </row>
    <row r="28" spans="1:7" ht="12.75">
      <c r="A28" s="17" t="s">
        <v>19</v>
      </c>
      <c r="B28" s="18">
        <f>B26+B27</f>
        <v>2049</v>
      </c>
      <c r="C28" s="18">
        <v>100</v>
      </c>
      <c r="D28" s="18">
        <f>D26+D27</f>
        <v>114</v>
      </c>
      <c r="E28" s="18">
        <v>100</v>
      </c>
      <c r="F28" s="18">
        <f>F26+F27</f>
        <v>2163</v>
      </c>
      <c r="G28" s="18">
        <v>100</v>
      </c>
    </row>
    <row r="29" ht="12.75">
      <c r="A29" s="29" t="s">
        <v>115</v>
      </c>
    </row>
    <row r="31" ht="12.75">
      <c r="A31" s="12" t="s">
        <v>187</v>
      </c>
    </row>
    <row r="32" ht="12.75">
      <c r="A32" s="12"/>
    </row>
    <row r="33" spans="1:7" ht="12.75">
      <c r="A33" s="12"/>
      <c r="B33" s="59" t="s">
        <v>17</v>
      </c>
      <c r="C33" s="59"/>
      <c r="D33" s="59" t="s">
        <v>18</v>
      </c>
      <c r="E33" s="59"/>
      <c r="F33" s="59" t="s">
        <v>19</v>
      </c>
      <c r="G33" s="62"/>
    </row>
    <row r="34" spans="1:7" ht="12.75">
      <c r="A34" s="14"/>
      <c r="B34" s="13" t="s">
        <v>20</v>
      </c>
      <c r="C34" s="13" t="s">
        <v>21</v>
      </c>
      <c r="D34" s="13" t="s">
        <v>20</v>
      </c>
      <c r="E34" s="15" t="s">
        <v>21</v>
      </c>
      <c r="F34" s="15" t="s">
        <v>20</v>
      </c>
      <c r="G34" s="15" t="s">
        <v>21</v>
      </c>
    </row>
    <row r="35" spans="1:7" ht="12.75">
      <c r="A35" s="12" t="s">
        <v>25</v>
      </c>
      <c r="B35" s="16">
        <v>1221</v>
      </c>
      <c r="C35" s="19">
        <f>B35/B37</f>
        <v>0.595900439238653</v>
      </c>
      <c r="D35" s="16">
        <v>17</v>
      </c>
      <c r="E35" s="19">
        <f>D35/D37</f>
        <v>0.14912280701754385</v>
      </c>
      <c r="F35" s="16">
        <f>B35+D35</f>
        <v>1238</v>
      </c>
      <c r="G35" s="19">
        <f>F35/F37</f>
        <v>0.5723532131299122</v>
      </c>
    </row>
    <row r="36" spans="1:7" ht="12.75">
      <c r="A36" s="12" t="s">
        <v>26</v>
      </c>
      <c r="B36" s="16">
        <v>828</v>
      </c>
      <c r="C36" s="19">
        <f>B36/B37</f>
        <v>0.404099560761347</v>
      </c>
      <c r="D36" s="16">
        <v>97</v>
      </c>
      <c r="E36" s="19">
        <f>D36/D37</f>
        <v>0.8508771929824561</v>
      </c>
      <c r="F36" s="16">
        <f>B36+D36</f>
        <v>925</v>
      </c>
      <c r="G36" s="19">
        <f>F36/F37</f>
        <v>0.42764678687008784</v>
      </c>
    </row>
    <row r="37" spans="1:7" ht="12.75">
      <c r="A37" s="17" t="s">
        <v>19</v>
      </c>
      <c r="B37" s="18">
        <f>B35+B36</f>
        <v>2049</v>
      </c>
      <c r="C37" s="18">
        <v>100</v>
      </c>
      <c r="D37" s="18">
        <f>D35+D36</f>
        <v>114</v>
      </c>
      <c r="E37" s="18">
        <v>100</v>
      </c>
      <c r="F37" s="18">
        <f>F35+F36</f>
        <v>2163</v>
      </c>
      <c r="G37" s="18">
        <v>100</v>
      </c>
    </row>
    <row r="38" ht="12.75">
      <c r="A38" s="29" t="s">
        <v>115</v>
      </c>
    </row>
    <row r="40" ht="12.75">
      <c r="A40" s="12" t="s">
        <v>188</v>
      </c>
    </row>
    <row r="41" ht="12.75">
      <c r="A41" s="12"/>
    </row>
    <row r="42" spans="1:7" ht="12.75">
      <c r="A42" s="12"/>
      <c r="B42" s="59" t="s">
        <v>17</v>
      </c>
      <c r="C42" s="59"/>
      <c r="D42" s="59" t="s">
        <v>18</v>
      </c>
      <c r="E42" s="59"/>
      <c r="F42" s="59" t="s">
        <v>19</v>
      </c>
      <c r="G42" s="62"/>
    </row>
    <row r="43" spans="1:7" ht="12.75">
      <c r="A43" s="14"/>
      <c r="B43" s="13" t="s">
        <v>20</v>
      </c>
      <c r="C43" s="13" t="s">
        <v>21</v>
      </c>
      <c r="D43" s="13" t="s">
        <v>20</v>
      </c>
      <c r="E43" s="15" t="s">
        <v>21</v>
      </c>
      <c r="F43" s="15" t="s">
        <v>20</v>
      </c>
      <c r="G43" s="15" t="s">
        <v>21</v>
      </c>
    </row>
    <row r="44" spans="1:7" ht="12.75">
      <c r="A44" s="12" t="s">
        <v>25</v>
      </c>
      <c r="B44" s="16">
        <v>311</v>
      </c>
      <c r="C44" s="19">
        <f>B44/B46</f>
        <v>0.15170731707317073</v>
      </c>
      <c r="D44" s="16">
        <v>4</v>
      </c>
      <c r="E44" s="19">
        <f>D44/D46</f>
        <v>0.034782608695652174</v>
      </c>
      <c r="F44" s="16">
        <f>B44+D44</f>
        <v>315</v>
      </c>
      <c r="G44" s="19">
        <f>F44/F46</f>
        <v>0.14549653579676675</v>
      </c>
    </row>
    <row r="45" spans="1:7" ht="12.75">
      <c r="A45" s="12" t="s">
        <v>26</v>
      </c>
      <c r="B45" s="16">
        <v>1739</v>
      </c>
      <c r="C45" s="19">
        <f>B45/B46</f>
        <v>0.8482926829268292</v>
      </c>
      <c r="D45" s="16">
        <v>111</v>
      </c>
      <c r="E45" s="19">
        <f>D45/D46</f>
        <v>0.9652173913043478</v>
      </c>
      <c r="F45" s="16">
        <f>B45+D45</f>
        <v>1850</v>
      </c>
      <c r="G45" s="19">
        <f>F45/F46</f>
        <v>0.8545034642032333</v>
      </c>
    </row>
    <row r="46" spans="1:7" ht="12.75">
      <c r="A46" s="17" t="s">
        <v>19</v>
      </c>
      <c r="B46" s="18">
        <f>B44+B45</f>
        <v>2050</v>
      </c>
      <c r="C46" s="18">
        <v>100</v>
      </c>
      <c r="D46" s="18">
        <f>D44+D45</f>
        <v>115</v>
      </c>
      <c r="E46" s="18">
        <v>100</v>
      </c>
      <c r="F46" s="18">
        <f>F44+F45</f>
        <v>2165</v>
      </c>
      <c r="G46" s="18">
        <v>100</v>
      </c>
    </row>
    <row r="47" ht="12.75">
      <c r="A47" s="29" t="s">
        <v>116</v>
      </c>
    </row>
    <row r="49" ht="12.75">
      <c r="A49" s="12" t="s">
        <v>189</v>
      </c>
    </row>
    <row r="50" ht="12.75">
      <c r="A50" s="12"/>
    </row>
    <row r="51" spans="1:7" ht="12.75">
      <c r="A51" s="12"/>
      <c r="B51" s="59" t="s">
        <v>17</v>
      </c>
      <c r="C51" s="59"/>
      <c r="D51" s="59" t="s">
        <v>18</v>
      </c>
      <c r="E51" s="59"/>
      <c r="F51" s="59" t="s">
        <v>19</v>
      </c>
      <c r="G51" s="62"/>
    </row>
    <row r="52" spans="1:7" ht="12.75">
      <c r="A52" s="14"/>
      <c r="B52" s="13" t="s">
        <v>20</v>
      </c>
      <c r="C52" s="13" t="s">
        <v>21</v>
      </c>
      <c r="D52" s="13" t="s">
        <v>20</v>
      </c>
      <c r="E52" s="15" t="s">
        <v>21</v>
      </c>
      <c r="F52" s="15" t="s">
        <v>20</v>
      </c>
      <c r="G52" s="15" t="s">
        <v>21</v>
      </c>
    </row>
    <row r="53" spans="1:7" ht="12.75">
      <c r="A53" s="12" t="s">
        <v>25</v>
      </c>
      <c r="B53" s="16">
        <v>1379</v>
      </c>
      <c r="C53" s="19">
        <f>B53/B55</f>
        <v>0.6726829268292683</v>
      </c>
      <c r="D53" s="16">
        <v>68</v>
      </c>
      <c r="E53" s="19">
        <f>D53/D55</f>
        <v>0.591304347826087</v>
      </c>
      <c r="F53" s="16">
        <f>B53+D53</f>
        <v>1447</v>
      </c>
      <c r="G53" s="19">
        <f>F53/F55</f>
        <v>0.6683602771362587</v>
      </c>
    </row>
    <row r="54" spans="1:7" ht="12.75">
      <c r="A54" s="12" t="s">
        <v>26</v>
      </c>
      <c r="B54" s="16">
        <v>671</v>
      </c>
      <c r="C54" s="19">
        <f>B54/B55</f>
        <v>0.3273170731707317</v>
      </c>
      <c r="D54" s="16">
        <v>47</v>
      </c>
      <c r="E54" s="19">
        <f>D54/D55</f>
        <v>0.40869565217391307</v>
      </c>
      <c r="F54" s="16">
        <f>B54+D54</f>
        <v>718</v>
      </c>
      <c r="G54" s="19">
        <f>F54/F55</f>
        <v>0.3316397228637413</v>
      </c>
    </row>
    <row r="55" spans="1:7" ht="12.75">
      <c r="A55" s="17" t="s">
        <v>19</v>
      </c>
      <c r="B55" s="18">
        <f>B53+B54</f>
        <v>2050</v>
      </c>
      <c r="C55" s="18">
        <v>100</v>
      </c>
      <c r="D55" s="18">
        <f>D53+D54</f>
        <v>115</v>
      </c>
      <c r="E55" s="18">
        <v>100</v>
      </c>
      <c r="F55" s="18">
        <f>F53+F54</f>
        <v>2165</v>
      </c>
      <c r="G55" s="18">
        <v>100</v>
      </c>
    </row>
    <row r="56" ht="12.75">
      <c r="A56" s="29" t="s">
        <v>116</v>
      </c>
    </row>
    <row r="58" ht="12.75">
      <c r="A58" s="12" t="s">
        <v>190</v>
      </c>
    </row>
    <row r="59" ht="12.75">
      <c r="A59" s="12"/>
    </row>
    <row r="60" spans="1:7" ht="12.75">
      <c r="A60" s="12"/>
      <c r="B60" s="59" t="s">
        <v>17</v>
      </c>
      <c r="C60" s="59"/>
      <c r="D60" s="59" t="s">
        <v>18</v>
      </c>
      <c r="E60" s="59"/>
      <c r="F60" s="59" t="s">
        <v>19</v>
      </c>
      <c r="G60" s="62"/>
    </row>
    <row r="61" spans="1:7" ht="12.75">
      <c r="A61" s="14"/>
      <c r="B61" s="13" t="s">
        <v>20</v>
      </c>
      <c r="C61" s="13" t="s">
        <v>21</v>
      </c>
      <c r="D61" s="13" t="s">
        <v>20</v>
      </c>
      <c r="E61" s="15" t="s">
        <v>21</v>
      </c>
      <c r="F61" s="15" t="s">
        <v>20</v>
      </c>
      <c r="G61" s="15" t="s">
        <v>21</v>
      </c>
    </row>
    <row r="62" spans="1:7" ht="12.75">
      <c r="A62" s="12" t="s">
        <v>25</v>
      </c>
      <c r="B62" s="16">
        <v>877</v>
      </c>
      <c r="C62" s="19">
        <f>B62/B64</f>
        <v>0.43653558984569435</v>
      </c>
      <c r="D62" s="16">
        <v>17</v>
      </c>
      <c r="E62" s="19">
        <f>D62/D64</f>
        <v>0.1504424778761062</v>
      </c>
      <c r="F62" s="16">
        <f>B62+D62</f>
        <v>894</v>
      </c>
      <c r="G62" s="19">
        <f>F62/F64</f>
        <v>0.4213006597549482</v>
      </c>
    </row>
    <row r="63" spans="1:7" ht="12.75">
      <c r="A63" s="12" t="s">
        <v>26</v>
      </c>
      <c r="B63" s="16">
        <v>1132</v>
      </c>
      <c r="C63" s="19">
        <f>B63/B64</f>
        <v>0.5634644101543056</v>
      </c>
      <c r="D63" s="16">
        <v>96</v>
      </c>
      <c r="E63" s="19">
        <f>D63/D64</f>
        <v>0.8495575221238938</v>
      </c>
      <c r="F63" s="16">
        <f>B63+D63</f>
        <v>1228</v>
      </c>
      <c r="G63" s="19">
        <f>F63/F64</f>
        <v>0.5786993402450519</v>
      </c>
    </row>
    <row r="64" spans="1:7" ht="12.75">
      <c r="A64" s="17" t="s">
        <v>19</v>
      </c>
      <c r="B64" s="18">
        <f>B62+B63</f>
        <v>2009</v>
      </c>
      <c r="C64" s="18">
        <v>100</v>
      </c>
      <c r="D64" s="18">
        <f>D62+D63</f>
        <v>113</v>
      </c>
      <c r="E64" s="18">
        <v>100</v>
      </c>
      <c r="F64" s="18">
        <f>F62+F63</f>
        <v>2122</v>
      </c>
      <c r="G64" s="18">
        <v>100</v>
      </c>
    </row>
    <row r="65" ht="12.75">
      <c r="A65" s="29" t="s">
        <v>107</v>
      </c>
    </row>
    <row r="67" ht="12.75">
      <c r="A67" s="12" t="s">
        <v>191</v>
      </c>
    </row>
    <row r="68" ht="12.75">
      <c r="A68" s="12"/>
    </row>
    <row r="69" spans="1:7" ht="12.75">
      <c r="A69" s="12"/>
      <c r="B69" s="59" t="s">
        <v>17</v>
      </c>
      <c r="C69" s="59"/>
      <c r="D69" s="59" t="s">
        <v>18</v>
      </c>
      <c r="E69" s="59"/>
      <c r="F69" s="59" t="s">
        <v>19</v>
      </c>
      <c r="G69" s="62"/>
    </row>
    <row r="70" spans="1:7" ht="12.75">
      <c r="A70" s="14"/>
      <c r="B70" s="13" t="s">
        <v>20</v>
      </c>
      <c r="C70" s="13" t="s">
        <v>21</v>
      </c>
      <c r="D70" s="13" t="s">
        <v>20</v>
      </c>
      <c r="E70" s="15" t="s">
        <v>21</v>
      </c>
      <c r="F70" s="15" t="s">
        <v>20</v>
      </c>
      <c r="G70" s="15" t="s">
        <v>21</v>
      </c>
    </row>
    <row r="71" spans="1:7" ht="12.75">
      <c r="A71" s="12" t="s">
        <v>25</v>
      </c>
      <c r="B71" s="16">
        <v>1144</v>
      </c>
      <c r="C71" s="19">
        <f>B71/B73</f>
        <v>0.569437531110005</v>
      </c>
      <c r="D71" s="16">
        <v>32</v>
      </c>
      <c r="E71" s="19">
        <f>D71/D73</f>
        <v>0.2831858407079646</v>
      </c>
      <c r="F71" s="16">
        <f>B71+D71</f>
        <v>1176</v>
      </c>
      <c r="G71" s="19">
        <f>F71/F73</f>
        <v>0.5541941564561734</v>
      </c>
    </row>
    <row r="72" spans="1:7" ht="12.75">
      <c r="A72" s="12" t="s">
        <v>26</v>
      </c>
      <c r="B72" s="16">
        <v>865</v>
      </c>
      <c r="C72" s="19">
        <f>B72/B73</f>
        <v>0.430562468889995</v>
      </c>
      <c r="D72" s="16">
        <v>81</v>
      </c>
      <c r="E72" s="19">
        <f>D72/D73</f>
        <v>0.7168141592920354</v>
      </c>
      <c r="F72" s="16">
        <f>B72+D72</f>
        <v>946</v>
      </c>
      <c r="G72" s="19">
        <f>F72/F73</f>
        <v>0.4458058435438266</v>
      </c>
    </row>
    <row r="73" spans="1:7" ht="12.75">
      <c r="A73" s="17" t="s">
        <v>19</v>
      </c>
      <c r="B73" s="18">
        <f>B71+B72</f>
        <v>2009</v>
      </c>
      <c r="C73" s="18">
        <v>100</v>
      </c>
      <c r="D73" s="18">
        <f>D71+D72</f>
        <v>113</v>
      </c>
      <c r="E73" s="18">
        <v>100</v>
      </c>
      <c r="F73" s="18">
        <f>F71+F72</f>
        <v>2122</v>
      </c>
      <c r="G73" s="18">
        <v>100</v>
      </c>
    </row>
    <row r="74" ht="12.75">
      <c r="A74" s="29" t="s">
        <v>107</v>
      </c>
    </row>
    <row r="76" ht="12.75">
      <c r="A76" s="12" t="s">
        <v>192</v>
      </c>
    </row>
    <row r="77" ht="12.75">
      <c r="A77" s="12"/>
    </row>
    <row r="78" spans="1:7" ht="12.75">
      <c r="A78" s="12"/>
      <c r="B78" s="59" t="s">
        <v>17</v>
      </c>
      <c r="C78" s="59"/>
      <c r="D78" s="59" t="s">
        <v>18</v>
      </c>
      <c r="E78" s="59"/>
      <c r="F78" s="59" t="s">
        <v>19</v>
      </c>
      <c r="G78" s="62"/>
    </row>
    <row r="79" spans="1:7" ht="12.75">
      <c r="A79" s="14"/>
      <c r="B79" s="13" t="s">
        <v>20</v>
      </c>
      <c r="C79" s="13" t="s">
        <v>21</v>
      </c>
      <c r="D79" s="13" t="s">
        <v>20</v>
      </c>
      <c r="E79" s="15" t="s">
        <v>21</v>
      </c>
      <c r="F79" s="15" t="s">
        <v>20</v>
      </c>
      <c r="G79" s="15" t="s">
        <v>21</v>
      </c>
    </row>
    <row r="80" spans="1:7" ht="12.75">
      <c r="A80" s="12" t="s">
        <v>147</v>
      </c>
      <c r="B80" s="16">
        <v>1505</v>
      </c>
      <c r="C80" s="19">
        <f>B80/B84</f>
        <v>0.7341463414634146</v>
      </c>
      <c r="D80" s="16">
        <v>60</v>
      </c>
      <c r="E80" s="19">
        <f>D80/D84</f>
        <v>0.5217391304347826</v>
      </c>
      <c r="F80" s="16">
        <f>B80+D80</f>
        <v>1565</v>
      </c>
      <c r="G80" s="19">
        <f>F80/F84</f>
        <v>0.7228637413394919</v>
      </c>
    </row>
    <row r="81" spans="1:7" ht="12.75">
      <c r="A81" s="12" t="s">
        <v>76</v>
      </c>
      <c r="B81" s="16">
        <v>203</v>
      </c>
      <c r="C81" s="19">
        <f>B81/B84</f>
        <v>0.09902439024390244</v>
      </c>
      <c r="D81" s="16">
        <v>21</v>
      </c>
      <c r="E81" s="19">
        <f>D81/D84</f>
        <v>0.1826086956521739</v>
      </c>
      <c r="F81" s="16">
        <f>B81+D81</f>
        <v>224</v>
      </c>
      <c r="G81" s="19">
        <f>F81/F84</f>
        <v>0.10346420323325635</v>
      </c>
    </row>
    <row r="82" spans="1:7" ht="12.75">
      <c r="A82" s="12" t="s">
        <v>77</v>
      </c>
      <c r="B82" s="16">
        <v>253</v>
      </c>
      <c r="C82" s="19">
        <f>B82/B84</f>
        <v>0.12341463414634146</v>
      </c>
      <c r="D82" s="16">
        <v>30</v>
      </c>
      <c r="E82" s="19">
        <f>D82/D84</f>
        <v>0.2608695652173913</v>
      </c>
      <c r="F82" s="16">
        <f>B82+D82</f>
        <v>283</v>
      </c>
      <c r="G82" s="19">
        <f>F82/F84</f>
        <v>0.13071593533487297</v>
      </c>
    </row>
    <row r="83" spans="1:7" ht="12.75">
      <c r="A83" s="12" t="s">
        <v>75</v>
      </c>
      <c r="B83" s="16">
        <v>89</v>
      </c>
      <c r="C83" s="19">
        <f>B83/B84</f>
        <v>0.04341463414634146</v>
      </c>
      <c r="D83" s="16">
        <v>4</v>
      </c>
      <c r="E83" s="19">
        <f>D83/D84</f>
        <v>0.034782608695652174</v>
      </c>
      <c r="F83" s="16">
        <f>B83+D83</f>
        <v>93</v>
      </c>
      <c r="G83" s="19">
        <f>F83/F84</f>
        <v>0.04295612009237875</v>
      </c>
    </row>
    <row r="84" spans="1:7" ht="12.75">
      <c r="A84" s="17" t="s">
        <v>19</v>
      </c>
      <c r="B84" s="18">
        <f>B80+B81+B82+B83</f>
        <v>2050</v>
      </c>
      <c r="C84" s="18">
        <v>100</v>
      </c>
      <c r="D84" s="18">
        <f>D80+D81+D82+D83</f>
        <v>115</v>
      </c>
      <c r="E84" s="18">
        <v>100</v>
      </c>
      <c r="F84" s="18">
        <f>F80+F81+F82+F83</f>
        <v>2165</v>
      </c>
      <c r="G84" s="18">
        <v>100</v>
      </c>
    </row>
    <row r="85" spans="1:7" ht="12.75">
      <c r="A85" s="29" t="s">
        <v>106</v>
      </c>
      <c r="B85" s="26"/>
      <c r="C85" s="26"/>
      <c r="D85" s="26"/>
      <c r="E85" s="26"/>
      <c r="F85" s="26"/>
      <c r="G85" s="26"/>
    </row>
  </sheetData>
  <sheetProtection/>
  <mergeCells count="27">
    <mergeCell ref="B24:C24"/>
    <mergeCell ref="B69:C69"/>
    <mergeCell ref="D69:E69"/>
    <mergeCell ref="F69:G69"/>
    <mergeCell ref="B78:C78"/>
    <mergeCell ref="D78:E78"/>
    <mergeCell ref="F78:G78"/>
    <mergeCell ref="F51:G51"/>
    <mergeCell ref="B42:C42"/>
    <mergeCell ref="F42:G42"/>
    <mergeCell ref="B6:C6"/>
    <mergeCell ref="D6:E6"/>
    <mergeCell ref="F6:G6"/>
    <mergeCell ref="B33:C33"/>
    <mergeCell ref="D33:E33"/>
    <mergeCell ref="F33:G33"/>
    <mergeCell ref="B15:C15"/>
    <mergeCell ref="D42:E42"/>
    <mergeCell ref="F24:G24"/>
    <mergeCell ref="D15:E15"/>
    <mergeCell ref="F15:G15"/>
    <mergeCell ref="D24:E24"/>
    <mergeCell ref="B60:C60"/>
    <mergeCell ref="D60:E60"/>
    <mergeCell ref="F60:G60"/>
    <mergeCell ref="D51:E51"/>
    <mergeCell ref="B51:C51"/>
  </mergeCells>
  <printOptions/>
  <pageMargins left="0.3937007874015748" right="0.3937007874015748" top="0.3937007874015748" bottom="0.3937007874015748" header="0.1968503937007874" footer="0.3937007874015748"/>
  <pageSetup fitToHeight="1" fitToWidth="1" horizontalDpi="600" verticalDpi="600" orientation="portrait" paperSize="9" scale="74" r:id="rId1"/>
  <headerFooter alignWithMargins="0">
    <oddHeader>&amp;C&amp;"Arial,Bold"&amp;12&amp;A</oddHeader>
  </headerFooter>
  <ignoredErrors>
    <ignoredError sqref="F8:F9 F35:F36 F26:F27 F17:F18 F44:F45 F71:F72 F80:F83 F53:F54 F62:F6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2:G63"/>
  <sheetViews>
    <sheetView showGridLines="0" view="pageBreakPreview" zoomScaleSheetLayoutView="100" zoomScalePageLayoutView="0" workbookViewId="0" topLeftCell="A1">
      <selection activeCell="A1" sqref="A1"/>
    </sheetView>
  </sheetViews>
  <sheetFormatPr defaultColWidth="9.140625" defaultRowHeight="12.75"/>
  <cols>
    <col min="1" max="1" width="26.00390625" style="0" customWidth="1"/>
    <col min="2" max="7" width="15.7109375" style="0" customWidth="1"/>
  </cols>
  <sheetData>
    <row r="1" ht="12" customHeight="1"/>
    <row r="2" ht="15.75">
      <c r="A2" s="11" t="s">
        <v>193</v>
      </c>
    </row>
    <row r="3" ht="15.75">
      <c r="A3" s="11"/>
    </row>
    <row r="5" ht="12.75">
      <c r="A5" s="12" t="s">
        <v>194</v>
      </c>
    </row>
    <row r="6" ht="12.75">
      <c r="A6" s="12"/>
    </row>
    <row r="7" spans="1:7" ht="12.75">
      <c r="A7" s="12"/>
      <c r="B7" s="59" t="s">
        <v>17</v>
      </c>
      <c r="C7" s="59"/>
      <c r="D7" s="59" t="s">
        <v>18</v>
      </c>
      <c r="E7" s="59"/>
      <c r="F7" s="59" t="s">
        <v>19</v>
      </c>
      <c r="G7" s="62"/>
    </row>
    <row r="8" spans="1:7" ht="12.75">
      <c r="A8" s="14"/>
      <c r="B8" s="13" t="s">
        <v>20</v>
      </c>
      <c r="C8" s="13" t="s">
        <v>21</v>
      </c>
      <c r="D8" s="13" t="s">
        <v>20</v>
      </c>
      <c r="E8" s="15" t="s">
        <v>21</v>
      </c>
      <c r="F8" s="15" t="s">
        <v>20</v>
      </c>
      <c r="G8" s="15" t="s">
        <v>21</v>
      </c>
    </row>
    <row r="9" spans="1:7" ht="12.75">
      <c r="A9" s="12" t="s">
        <v>78</v>
      </c>
      <c r="B9" s="16">
        <v>367</v>
      </c>
      <c r="C9" s="19">
        <f>B9/B12</f>
        <v>0.18061023622047245</v>
      </c>
      <c r="D9" s="16">
        <v>10</v>
      </c>
      <c r="E9" s="19">
        <f>D9/D12</f>
        <v>0.08849557522123894</v>
      </c>
      <c r="F9" s="16">
        <f>B9+D9</f>
        <v>377</v>
      </c>
      <c r="G9" s="19">
        <f>F9/F12</f>
        <v>0.17575757575757575</v>
      </c>
    </row>
    <row r="10" spans="1:7" ht="12.75">
      <c r="A10" s="12" t="s">
        <v>79</v>
      </c>
      <c r="B10" s="16">
        <v>150</v>
      </c>
      <c r="C10" s="19">
        <f>B10/B12</f>
        <v>0.07381889763779527</v>
      </c>
      <c r="D10" s="16">
        <v>5</v>
      </c>
      <c r="E10" s="19">
        <f>D10/D12</f>
        <v>0.04424778761061947</v>
      </c>
      <c r="F10" s="16">
        <f>B10+D10</f>
        <v>155</v>
      </c>
      <c r="G10" s="19">
        <f>F10/F12</f>
        <v>0.07226107226107226</v>
      </c>
    </row>
    <row r="11" spans="1:7" ht="12.75">
      <c r="A11" s="12" t="s">
        <v>80</v>
      </c>
      <c r="B11" s="16">
        <v>1515</v>
      </c>
      <c r="C11" s="19">
        <f>B11/B12</f>
        <v>0.7455708661417323</v>
      </c>
      <c r="D11" s="16">
        <v>98</v>
      </c>
      <c r="E11" s="19">
        <f>D11/D12</f>
        <v>0.8672566371681416</v>
      </c>
      <c r="F11" s="16">
        <f>B11+D11</f>
        <v>1613</v>
      </c>
      <c r="G11" s="19">
        <f>F11/F12</f>
        <v>0.751981351981352</v>
      </c>
    </row>
    <row r="12" spans="1:7" ht="12.75">
      <c r="A12" s="17" t="s">
        <v>19</v>
      </c>
      <c r="B12" s="18">
        <f>B9+B10+B11</f>
        <v>2032</v>
      </c>
      <c r="C12" s="18">
        <v>100</v>
      </c>
      <c r="D12" s="18">
        <f>D9+D10+D11</f>
        <v>113</v>
      </c>
      <c r="E12" s="18">
        <v>100</v>
      </c>
      <c r="F12" s="18">
        <f>F9+F10+F11</f>
        <v>2145</v>
      </c>
      <c r="G12" s="18">
        <v>100</v>
      </c>
    </row>
    <row r="13" ht="12.75">
      <c r="A13" s="29" t="s">
        <v>108</v>
      </c>
    </row>
    <row r="15" ht="12.75">
      <c r="A15" s="12" t="s">
        <v>195</v>
      </c>
    </row>
    <row r="16" ht="12.75">
      <c r="A16" s="12"/>
    </row>
    <row r="17" spans="1:7" ht="12.75">
      <c r="A17" s="12"/>
      <c r="B17" s="59" t="s">
        <v>17</v>
      </c>
      <c r="C17" s="59"/>
      <c r="D17" s="59" t="s">
        <v>18</v>
      </c>
      <c r="E17" s="59"/>
      <c r="F17" s="59" t="s">
        <v>19</v>
      </c>
      <c r="G17" s="62"/>
    </row>
    <row r="18" spans="1:7" ht="12.75">
      <c r="A18" s="14"/>
      <c r="B18" s="13" t="s">
        <v>20</v>
      </c>
      <c r="C18" s="13" t="s">
        <v>21</v>
      </c>
      <c r="D18" s="13" t="s">
        <v>20</v>
      </c>
      <c r="E18" s="15" t="s">
        <v>21</v>
      </c>
      <c r="F18" s="15" t="s">
        <v>20</v>
      </c>
      <c r="G18" s="15" t="s">
        <v>21</v>
      </c>
    </row>
    <row r="19" spans="1:7" ht="12.75">
      <c r="A19" s="12" t="s">
        <v>78</v>
      </c>
      <c r="B19" s="16">
        <v>519</v>
      </c>
      <c r="C19" s="19">
        <f>B19/B22</f>
        <v>0.25528775209050664</v>
      </c>
      <c r="D19" s="16">
        <v>12</v>
      </c>
      <c r="E19" s="19">
        <f>D19/D22</f>
        <v>0.10714285714285714</v>
      </c>
      <c r="F19" s="16">
        <f>B19+D19</f>
        <v>531</v>
      </c>
      <c r="G19" s="19">
        <f>F19/F22</f>
        <v>0.24755244755244754</v>
      </c>
    </row>
    <row r="20" spans="1:7" ht="12.75">
      <c r="A20" s="12" t="s">
        <v>79</v>
      </c>
      <c r="B20" s="16">
        <v>205</v>
      </c>
      <c r="C20" s="19">
        <f>B20/B22</f>
        <v>0.10083620265617314</v>
      </c>
      <c r="D20" s="16">
        <v>5</v>
      </c>
      <c r="E20" s="19">
        <f>D20/D22</f>
        <v>0.044642857142857144</v>
      </c>
      <c r="F20" s="16">
        <f>B20+D20</f>
        <v>210</v>
      </c>
      <c r="G20" s="19">
        <f>F20/F22</f>
        <v>0.0979020979020979</v>
      </c>
    </row>
    <row r="21" spans="1:7" ht="12.75">
      <c r="A21" s="12" t="s">
        <v>80</v>
      </c>
      <c r="B21" s="16">
        <v>1309</v>
      </c>
      <c r="C21" s="19">
        <f>B21/B22</f>
        <v>0.6438760452533202</v>
      </c>
      <c r="D21" s="16">
        <v>95</v>
      </c>
      <c r="E21" s="19">
        <f>D21/D22</f>
        <v>0.8482142857142857</v>
      </c>
      <c r="F21" s="16">
        <f>B21+D21</f>
        <v>1404</v>
      </c>
      <c r="G21" s="19">
        <f>F21/F22</f>
        <v>0.6545454545454545</v>
      </c>
    </row>
    <row r="22" spans="1:7" ht="12.75">
      <c r="A22" s="17" t="s">
        <v>19</v>
      </c>
      <c r="B22" s="18">
        <f>B19+B20+B21</f>
        <v>2033</v>
      </c>
      <c r="C22" s="18">
        <v>100</v>
      </c>
      <c r="D22" s="18">
        <f>D19+D20+D21</f>
        <v>112</v>
      </c>
      <c r="E22" s="18">
        <v>100</v>
      </c>
      <c r="F22" s="18">
        <f>F19+F20+F21</f>
        <v>2145</v>
      </c>
      <c r="G22" s="18">
        <v>100</v>
      </c>
    </row>
    <row r="23" ht="12.75">
      <c r="A23" s="29" t="s">
        <v>109</v>
      </c>
    </row>
    <row r="24" ht="12.75">
      <c r="A24" s="29"/>
    </row>
    <row r="25" ht="12.75">
      <c r="A25" s="12" t="s">
        <v>196</v>
      </c>
    </row>
    <row r="26" ht="12.75">
      <c r="A26" s="12"/>
    </row>
    <row r="27" spans="1:7" ht="12.75">
      <c r="A27" s="12"/>
      <c r="B27" s="59" t="s">
        <v>17</v>
      </c>
      <c r="C27" s="59"/>
      <c r="D27" s="59" t="s">
        <v>18</v>
      </c>
      <c r="E27" s="59"/>
      <c r="F27" s="59" t="s">
        <v>19</v>
      </c>
      <c r="G27" s="62"/>
    </row>
    <row r="28" spans="1:7" ht="12.75">
      <c r="A28" s="14"/>
      <c r="B28" s="13" t="s">
        <v>20</v>
      </c>
      <c r="C28" s="13" t="s">
        <v>21</v>
      </c>
      <c r="D28" s="13" t="s">
        <v>20</v>
      </c>
      <c r="E28" s="15" t="s">
        <v>21</v>
      </c>
      <c r="F28" s="15" t="s">
        <v>20</v>
      </c>
      <c r="G28" s="15" t="s">
        <v>21</v>
      </c>
    </row>
    <row r="29" spans="1:7" ht="12.75">
      <c r="A29" s="12" t="s">
        <v>78</v>
      </c>
      <c r="B29" s="16">
        <v>352</v>
      </c>
      <c r="C29" s="19">
        <f>B29/B32</f>
        <v>0.17357001972386588</v>
      </c>
      <c r="D29" s="16">
        <v>9</v>
      </c>
      <c r="E29" s="19">
        <f>D29/D32</f>
        <v>0.08490566037735849</v>
      </c>
      <c r="F29" s="16">
        <f>B29+D29</f>
        <v>361</v>
      </c>
      <c r="G29" s="19">
        <f>F29/F32</f>
        <v>0.169165885660731</v>
      </c>
    </row>
    <row r="30" spans="1:7" ht="12.75">
      <c r="A30" s="12" t="s">
        <v>79</v>
      </c>
      <c r="B30" s="16">
        <v>216</v>
      </c>
      <c r="C30" s="19">
        <f>B30/B32</f>
        <v>0.10650887573964497</v>
      </c>
      <c r="D30" s="16">
        <v>6</v>
      </c>
      <c r="E30" s="19">
        <f>D30/D32</f>
        <v>0.05660377358490566</v>
      </c>
      <c r="F30" s="16">
        <f>B30+D30</f>
        <v>222</v>
      </c>
      <c r="G30" s="19">
        <f>F30/F32</f>
        <v>0.10402999062792877</v>
      </c>
    </row>
    <row r="31" spans="1:7" ht="12.75">
      <c r="A31" s="12" t="s">
        <v>80</v>
      </c>
      <c r="B31" s="16">
        <v>1460</v>
      </c>
      <c r="C31" s="19">
        <f>B31/B32</f>
        <v>0.7199211045364892</v>
      </c>
      <c r="D31" s="16">
        <v>91</v>
      </c>
      <c r="E31" s="19">
        <f>D31/D32</f>
        <v>0.8584905660377359</v>
      </c>
      <c r="F31" s="16">
        <f>B31+D31</f>
        <v>1551</v>
      </c>
      <c r="G31" s="19">
        <f>F31/F32</f>
        <v>0.7268041237113402</v>
      </c>
    </row>
    <row r="32" spans="1:7" ht="12.75">
      <c r="A32" s="17" t="s">
        <v>19</v>
      </c>
      <c r="B32" s="18">
        <f>B29+B30+B31</f>
        <v>2028</v>
      </c>
      <c r="C32" s="18">
        <v>100</v>
      </c>
      <c r="D32" s="18">
        <f>D29+D30+D31</f>
        <v>106</v>
      </c>
      <c r="E32" s="18">
        <v>100</v>
      </c>
      <c r="F32" s="18">
        <f>F29+F30+F31</f>
        <v>2134</v>
      </c>
      <c r="G32" s="18">
        <v>100</v>
      </c>
    </row>
    <row r="33" ht="12.75">
      <c r="A33" s="29" t="s">
        <v>110</v>
      </c>
    </row>
    <row r="34" ht="12.75">
      <c r="A34" s="29"/>
    </row>
    <row r="35" ht="12.75">
      <c r="A35" s="12" t="s">
        <v>197</v>
      </c>
    </row>
    <row r="36" ht="12.75">
      <c r="A36" s="12"/>
    </row>
    <row r="37" spans="1:7" ht="12.75">
      <c r="A37" s="12"/>
      <c r="B37" s="59" t="s">
        <v>17</v>
      </c>
      <c r="C37" s="59"/>
      <c r="D37" s="59" t="s">
        <v>18</v>
      </c>
      <c r="E37" s="59"/>
      <c r="F37" s="59" t="s">
        <v>19</v>
      </c>
      <c r="G37" s="62"/>
    </row>
    <row r="38" spans="1:7" ht="12.75">
      <c r="A38" s="14"/>
      <c r="B38" s="13" t="s">
        <v>20</v>
      </c>
      <c r="C38" s="13" t="s">
        <v>21</v>
      </c>
      <c r="D38" s="13" t="s">
        <v>20</v>
      </c>
      <c r="E38" s="15" t="s">
        <v>21</v>
      </c>
      <c r="F38" s="15" t="s">
        <v>20</v>
      </c>
      <c r="G38" s="15" t="s">
        <v>21</v>
      </c>
    </row>
    <row r="39" spans="1:7" ht="12.75">
      <c r="A39" s="12" t="s">
        <v>78</v>
      </c>
      <c r="B39" s="16">
        <v>305</v>
      </c>
      <c r="C39" s="19">
        <f>B39/B42</f>
        <v>0.15069169960474307</v>
      </c>
      <c r="D39" s="16">
        <v>5</v>
      </c>
      <c r="E39" s="19">
        <f>D39/D42</f>
        <v>0.046296296296296294</v>
      </c>
      <c r="F39" s="16">
        <f>B39+D39</f>
        <v>310</v>
      </c>
      <c r="G39" s="19">
        <f>F39/F42</f>
        <v>0.14540337711069418</v>
      </c>
    </row>
    <row r="40" spans="1:7" ht="12.75">
      <c r="A40" s="12" t="s">
        <v>79</v>
      </c>
      <c r="B40" s="16">
        <v>170</v>
      </c>
      <c r="C40" s="19">
        <f>B40/B42</f>
        <v>0.08399209486166008</v>
      </c>
      <c r="D40" s="16">
        <v>4</v>
      </c>
      <c r="E40" s="19">
        <f>D40/D42</f>
        <v>0.037037037037037035</v>
      </c>
      <c r="F40" s="16">
        <f>B40+D40</f>
        <v>174</v>
      </c>
      <c r="G40" s="19">
        <f>F40/F42</f>
        <v>0.08161350844277673</v>
      </c>
    </row>
    <row r="41" spans="1:7" ht="12.75">
      <c r="A41" s="12" t="s">
        <v>80</v>
      </c>
      <c r="B41" s="16">
        <v>1549</v>
      </c>
      <c r="C41" s="19">
        <f>B41/B42</f>
        <v>0.7653162055335968</v>
      </c>
      <c r="D41" s="16">
        <v>99</v>
      </c>
      <c r="E41" s="19">
        <f>D41/D42</f>
        <v>0.9166666666666666</v>
      </c>
      <c r="F41" s="16">
        <f>B41+D41</f>
        <v>1648</v>
      </c>
      <c r="G41" s="19">
        <f>F41/F42</f>
        <v>0.7729831144465291</v>
      </c>
    </row>
    <row r="42" spans="1:7" ht="12.75">
      <c r="A42" s="17" t="s">
        <v>19</v>
      </c>
      <c r="B42" s="18">
        <f>B39+B40+B41</f>
        <v>2024</v>
      </c>
      <c r="C42" s="18">
        <v>100</v>
      </c>
      <c r="D42" s="18">
        <f>D39+D40+D41</f>
        <v>108</v>
      </c>
      <c r="E42" s="18">
        <v>100</v>
      </c>
      <c r="F42" s="18">
        <f>F39+F40+F41</f>
        <v>2132</v>
      </c>
      <c r="G42" s="18">
        <v>100</v>
      </c>
    </row>
    <row r="43" ht="12.75">
      <c r="A43" s="29" t="s">
        <v>111</v>
      </c>
    </row>
    <row r="44" ht="12.75">
      <c r="A44" s="29"/>
    </row>
    <row r="45" ht="12.75">
      <c r="A45" s="12" t="s">
        <v>198</v>
      </c>
    </row>
    <row r="46" ht="12.75">
      <c r="A46" s="12"/>
    </row>
    <row r="47" spans="1:7" ht="12.75">
      <c r="A47" s="12"/>
      <c r="B47" s="59" t="s">
        <v>17</v>
      </c>
      <c r="C47" s="59"/>
      <c r="D47" s="59" t="s">
        <v>18</v>
      </c>
      <c r="E47" s="59"/>
      <c r="F47" s="59" t="s">
        <v>19</v>
      </c>
      <c r="G47" s="62"/>
    </row>
    <row r="48" spans="1:7" ht="12.75">
      <c r="A48" s="14"/>
      <c r="B48" s="13" t="s">
        <v>20</v>
      </c>
      <c r="C48" s="13" t="s">
        <v>21</v>
      </c>
      <c r="D48" s="13" t="s">
        <v>20</v>
      </c>
      <c r="E48" s="15" t="s">
        <v>21</v>
      </c>
      <c r="F48" s="15" t="s">
        <v>20</v>
      </c>
      <c r="G48" s="15" t="s">
        <v>21</v>
      </c>
    </row>
    <row r="49" spans="1:7" ht="12.75">
      <c r="A49" s="12" t="s">
        <v>78</v>
      </c>
      <c r="B49" s="16">
        <v>372</v>
      </c>
      <c r="C49" s="19">
        <f>B49/B52</f>
        <v>0.18415841584158416</v>
      </c>
      <c r="D49" s="16">
        <v>35</v>
      </c>
      <c r="E49" s="19">
        <f>D49/D52</f>
        <v>0.33653846153846156</v>
      </c>
      <c r="F49" s="16">
        <f>B49+D49</f>
        <v>407</v>
      </c>
      <c r="G49" s="19">
        <f>F49/F52</f>
        <v>0.1916195856873823</v>
      </c>
    </row>
    <row r="50" spans="1:7" ht="12.75">
      <c r="A50" s="12" t="s">
        <v>79</v>
      </c>
      <c r="B50" s="16">
        <v>161</v>
      </c>
      <c r="C50" s="19">
        <f>B50/B52</f>
        <v>0.0797029702970297</v>
      </c>
      <c r="D50" s="16">
        <v>8</v>
      </c>
      <c r="E50" s="19">
        <f>D50/D52</f>
        <v>0.07692307692307693</v>
      </c>
      <c r="F50" s="16">
        <f>B50+D50</f>
        <v>169</v>
      </c>
      <c r="G50" s="19">
        <f>F50/F52</f>
        <v>0.0795668549905838</v>
      </c>
    </row>
    <row r="51" spans="1:7" ht="12.75">
      <c r="A51" s="12" t="s">
        <v>80</v>
      </c>
      <c r="B51" s="16">
        <v>1487</v>
      </c>
      <c r="C51" s="19">
        <f>B51/B52</f>
        <v>0.7361386138613861</v>
      </c>
      <c r="D51" s="16">
        <v>61</v>
      </c>
      <c r="E51" s="19">
        <f>D51/D52</f>
        <v>0.5865384615384616</v>
      </c>
      <c r="F51" s="16">
        <f>B51+D51</f>
        <v>1548</v>
      </c>
      <c r="G51" s="19">
        <f>F51/F52</f>
        <v>0.7288135593220338</v>
      </c>
    </row>
    <row r="52" spans="1:7" ht="12.75">
      <c r="A52" s="17" t="s">
        <v>19</v>
      </c>
      <c r="B52" s="18">
        <f>B49+B50+B51</f>
        <v>2020</v>
      </c>
      <c r="C52" s="18">
        <v>100</v>
      </c>
      <c r="D52" s="18">
        <f>D49+D50+D51</f>
        <v>104</v>
      </c>
      <c r="E52" s="18">
        <v>100</v>
      </c>
      <c r="F52" s="18">
        <f>F49+F50+F51</f>
        <v>2124</v>
      </c>
      <c r="G52" s="18">
        <v>100</v>
      </c>
    </row>
    <row r="53" ht="12.75">
      <c r="A53" s="29" t="s">
        <v>112</v>
      </c>
    </row>
    <row r="54" ht="12.75">
      <c r="A54" s="29"/>
    </row>
    <row r="55" ht="12.75">
      <c r="A55" s="12" t="s">
        <v>199</v>
      </c>
    </row>
    <row r="56" ht="12.75">
      <c r="A56" s="12"/>
    </row>
    <row r="57" spans="1:7" ht="12.75">
      <c r="A57" s="12"/>
      <c r="B57" s="59" t="s">
        <v>17</v>
      </c>
      <c r="C57" s="59"/>
      <c r="D57" s="59" t="s">
        <v>18</v>
      </c>
      <c r="E57" s="59"/>
      <c r="F57" s="59" t="s">
        <v>19</v>
      </c>
      <c r="G57" s="62"/>
    </row>
    <row r="58" spans="1:7" ht="12.75">
      <c r="A58" s="14"/>
      <c r="B58" s="13" t="s">
        <v>20</v>
      </c>
      <c r="C58" s="13" t="s">
        <v>21</v>
      </c>
      <c r="D58" s="13" t="s">
        <v>20</v>
      </c>
      <c r="E58" s="15" t="s">
        <v>21</v>
      </c>
      <c r="F58" s="15" t="s">
        <v>20</v>
      </c>
      <c r="G58" s="15" t="s">
        <v>21</v>
      </c>
    </row>
    <row r="59" spans="1:7" ht="12.75">
      <c r="A59" s="12" t="s">
        <v>78</v>
      </c>
      <c r="B59" s="16">
        <v>398</v>
      </c>
      <c r="C59" s="19">
        <f>B59/B62</f>
        <v>0.19683481701285854</v>
      </c>
      <c r="D59" s="16">
        <v>31</v>
      </c>
      <c r="E59" s="19">
        <f>D59/D62</f>
        <v>0.29523809523809524</v>
      </c>
      <c r="F59" s="16">
        <f>B59+D59</f>
        <v>429</v>
      </c>
      <c r="G59" s="19">
        <f>F59/F62</f>
        <v>0.2016925246826516</v>
      </c>
    </row>
    <row r="60" spans="1:7" ht="12.75">
      <c r="A60" s="12" t="s">
        <v>79</v>
      </c>
      <c r="B60" s="16">
        <v>116</v>
      </c>
      <c r="C60" s="19">
        <f>B60/B62</f>
        <v>0.057368941641938676</v>
      </c>
      <c r="D60" s="16">
        <v>12</v>
      </c>
      <c r="E60" s="19">
        <f>D60/D62</f>
        <v>0.11428571428571428</v>
      </c>
      <c r="F60" s="16">
        <f>B60+D60</f>
        <v>128</v>
      </c>
      <c r="G60" s="19">
        <f>F60/F62</f>
        <v>0.06017865538316878</v>
      </c>
    </row>
    <row r="61" spans="1:7" ht="12.75">
      <c r="A61" s="12" t="s">
        <v>80</v>
      </c>
      <c r="B61" s="16">
        <v>1508</v>
      </c>
      <c r="C61" s="19">
        <f>B61/B62</f>
        <v>0.7457962413452027</v>
      </c>
      <c r="D61" s="16">
        <v>62</v>
      </c>
      <c r="E61" s="19">
        <f>D61/D62</f>
        <v>0.5904761904761905</v>
      </c>
      <c r="F61" s="16">
        <f>B61+D61</f>
        <v>1570</v>
      </c>
      <c r="G61" s="19">
        <f>F61/F62</f>
        <v>0.7381288199341796</v>
      </c>
    </row>
    <row r="62" spans="1:7" ht="12.75">
      <c r="A62" s="17" t="s">
        <v>19</v>
      </c>
      <c r="B62" s="18">
        <f>B59+B60+B61</f>
        <v>2022</v>
      </c>
      <c r="C62" s="18">
        <v>100</v>
      </c>
      <c r="D62" s="18">
        <f>D59+D60+D61</f>
        <v>105</v>
      </c>
      <c r="E62" s="18">
        <v>100</v>
      </c>
      <c r="F62" s="18">
        <f>F59+F60+F61</f>
        <v>2127</v>
      </c>
      <c r="G62" s="18">
        <v>100</v>
      </c>
    </row>
    <row r="63" spans="1:7" ht="12.75">
      <c r="A63" s="29" t="s">
        <v>113</v>
      </c>
      <c r="B63" s="26"/>
      <c r="C63" s="26"/>
      <c r="D63" s="26"/>
      <c r="E63" s="26"/>
      <c r="F63" s="26"/>
      <c r="G63" s="26"/>
    </row>
  </sheetData>
  <sheetProtection/>
  <mergeCells count="18">
    <mergeCell ref="B27:C27"/>
    <mergeCell ref="D27:E27"/>
    <mergeCell ref="F27:G27"/>
    <mergeCell ref="B7:C7"/>
    <mergeCell ref="D7:E7"/>
    <mergeCell ref="F7:G7"/>
    <mergeCell ref="B17:C17"/>
    <mergeCell ref="D17:E17"/>
    <mergeCell ref="F17:G17"/>
    <mergeCell ref="B57:C57"/>
    <mergeCell ref="F57:G57"/>
    <mergeCell ref="B37:C37"/>
    <mergeCell ref="D37:E37"/>
    <mergeCell ref="F37:G37"/>
    <mergeCell ref="B47:C47"/>
    <mergeCell ref="D47:E47"/>
    <mergeCell ref="F47:G47"/>
    <mergeCell ref="D57:E57"/>
  </mergeCells>
  <printOptions/>
  <pageMargins left="0.3937007874015748" right="0.3937007874015748" top="0.3937007874015748" bottom="0.3937007874015748" header="0.1968503937007874" footer="0.3937007874015748"/>
  <pageSetup fitToHeight="1" fitToWidth="1" horizontalDpi="600" verticalDpi="600" orientation="portrait" paperSize="9" scale="80" r:id="rId1"/>
  <headerFooter alignWithMargins="0">
    <oddHeader>&amp;C&amp;"Arial,Bold"&amp;12&amp;A</oddHeader>
  </headerFooter>
  <ignoredErrors>
    <ignoredError sqref="F9:F10 F11 F19:F21 F29:F31 F39:F41 F49:F51 F59:F61"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2:G30"/>
  <sheetViews>
    <sheetView showGridLines="0" view="pageBreakPreview" zoomScaleSheetLayoutView="100" zoomScalePageLayoutView="0" workbookViewId="0" topLeftCell="A1">
      <selection activeCell="A1" sqref="A1"/>
    </sheetView>
  </sheetViews>
  <sheetFormatPr defaultColWidth="9.140625" defaultRowHeight="12.75"/>
  <cols>
    <col min="1" max="1" width="42.57421875" style="0" customWidth="1"/>
    <col min="2" max="7" width="15.7109375" style="0" customWidth="1"/>
  </cols>
  <sheetData>
    <row r="1" ht="12" customHeight="1"/>
    <row r="2" ht="15.75">
      <c r="A2" s="11" t="s">
        <v>94</v>
      </c>
    </row>
    <row r="4" ht="12.75">
      <c r="A4" s="12" t="s">
        <v>150</v>
      </c>
    </row>
    <row r="5" ht="12.75">
      <c r="A5" s="12"/>
    </row>
    <row r="6" spans="1:7" ht="12.75">
      <c r="A6" s="12"/>
      <c r="B6" s="59" t="s">
        <v>17</v>
      </c>
      <c r="C6" s="59"/>
      <c r="D6" s="59" t="s">
        <v>18</v>
      </c>
      <c r="E6" s="59"/>
      <c r="F6" s="59" t="s">
        <v>19</v>
      </c>
      <c r="G6" s="62"/>
    </row>
    <row r="7" spans="1:7" ht="12.75">
      <c r="A7" s="14"/>
      <c r="B7" s="13" t="s">
        <v>20</v>
      </c>
      <c r="C7" s="13" t="s">
        <v>21</v>
      </c>
      <c r="D7" s="13" t="s">
        <v>20</v>
      </c>
      <c r="E7" s="15" t="s">
        <v>21</v>
      </c>
      <c r="F7" s="15" t="s">
        <v>20</v>
      </c>
      <c r="G7" s="15" t="s">
        <v>21</v>
      </c>
    </row>
    <row r="8" spans="1:7" ht="12.75">
      <c r="A8" s="12" t="s">
        <v>95</v>
      </c>
      <c r="B8" s="16">
        <v>527</v>
      </c>
      <c r="C8" s="19">
        <f>B8/B10</f>
        <v>0.28017012227538546</v>
      </c>
      <c r="D8" s="16">
        <v>4</v>
      </c>
      <c r="E8" s="19">
        <f>D8/D10</f>
        <v>0.038461538461538464</v>
      </c>
      <c r="F8" s="16">
        <f>B8+D8</f>
        <v>531</v>
      </c>
      <c r="G8" s="19">
        <f>F8/F10</f>
        <v>0.26750629722921915</v>
      </c>
    </row>
    <row r="9" spans="1:7" ht="12.75">
      <c r="A9" s="12" t="s">
        <v>96</v>
      </c>
      <c r="B9" s="16">
        <v>1354</v>
      </c>
      <c r="C9" s="19">
        <f>B9/B10</f>
        <v>0.7198298777246146</v>
      </c>
      <c r="D9" s="16">
        <v>100</v>
      </c>
      <c r="E9" s="19">
        <f>D9/D10</f>
        <v>0.9615384615384616</v>
      </c>
      <c r="F9" s="16">
        <f>B9+D9</f>
        <v>1454</v>
      </c>
      <c r="G9" s="19">
        <f>F9/F10</f>
        <v>0.7324937027707809</v>
      </c>
    </row>
    <row r="10" spans="1:7" ht="12.75">
      <c r="A10" s="17" t="s">
        <v>19</v>
      </c>
      <c r="B10" s="18">
        <f>B8+B9</f>
        <v>1881</v>
      </c>
      <c r="C10" s="18">
        <v>100</v>
      </c>
      <c r="D10" s="18">
        <f>D8+D9</f>
        <v>104</v>
      </c>
      <c r="E10" s="18">
        <v>100</v>
      </c>
      <c r="F10" s="18">
        <f>F8+F9</f>
        <v>1985</v>
      </c>
      <c r="G10" s="18">
        <v>100</v>
      </c>
    </row>
    <row r="11" spans="1:7" ht="12.75">
      <c r="A11" s="20"/>
      <c r="B11" s="26"/>
      <c r="C11" s="26"/>
      <c r="D11" s="26"/>
      <c r="E11" s="26"/>
      <c r="F11" s="26"/>
      <c r="G11" s="26"/>
    </row>
    <row r="12" ht="12.75">
      <c r="A12" s="12" t="s">
        <v>151</v>
      </c>
    </row>
    <row r="14" spans="1:7" ht="12.75">
      <c r="A14" s="12"/>
      <c r="B14" s="59" t="s">
        <v>17</v>
      </c>
      <c r="C14" s="59"/>
      <c r="D14" s="59" t="s">
        <v>18</v>
      </c>
      <c r="E14" s="59"/>
      <c r="F14" s="59" t="s">
        <v>19</v>
      </c>
      <c r="G14" s="59"/>
    </row>
    <row r="15" spans="1:7" ht="12.75">
      <c r="A15" s="14"/>
      <c r="B15" s="13" t="s">
        <v>20</v>
      </c>
      <c r="C15" s="13" t="s">
        <v>21</v>
      </c>
      <c r="D15" s="13" t="s">
        <v>20</v>
      </c>
      <c r="E15" s="13" t="s">
        <v>21</v>
      </c>
      <c r="F15" s="15" t="s">
        <v>20</v>
      </c>
      <c r="G15" s="15" t="s">
        <v>21</v>
      </c>
    </row>
    <row r="16" spans="1:7" ht="21" customHeight="1">
      <c r="A16" s="20" t="s">
        <v>81</v>
      </c>
      <c r="B16" s="21">
        <v>1312</v>
      </c>
      <c r="C16" s="24">
        <f>B16/B30</f>
        <v>0.6381322957198443</v>
      </c>
      <c r="D16" s="21">
        <v>57</v>
      </c>
      <c r="E16" s="24">
        <f>D16/D30</f>
        <v>0.4956521739130435</v>
      </c>
      <c r="F16" s="21">
        <f>B16+D16</f>
        <v>1369</v>
      </c>
      <c r="G16" s="24">
        <f>F16/F30</f>
        <v>0.630584983878397</v>
      </c>
    </row>
    <row r="17" spans="1:7" ht="21" customHeight="1">
      <c r="A17" s="20" t="s">
        <v>82</v>
      </c>
      <c r="B17" s="21">
        <v>1055</v>
      </c>
      <c r="C17" s="24">
        <f>B17/B30</f>
        <v>0.5131322957198443</v>
      </c>
      <c r="D17" s="21">
        <v>49</v>
      </c>
      <c r="E17" s="24">
        <f>D17/D30</f>
        <v>0.4260869565217391</v>
      </c>
      <c r="F17" s="21">
        <f>B17+D17</f>
        <v>1104</v>
      </c>
      <c r="G17" s="24">
        <f>F17/F30</f>
        <v>0.5085214187010594</v>
      </c>
    </row>
    <row r="18" spans="1:7" ht="21" customHeight="1">
      <c r="A18" s="20" t="s">
        <v>83</v>
      </c>
      <c r="B18" s="21">
        <v>999</v>
      </c>
      <c r="C18" s="24">
        <f>B18/B30</f>
        <v>0.48589494163424124</v>
      </c>
      <c r="D18" s="21">
        <v>47</v>
      </c>
      <c r="E18" s="24">
        <f>D18/D30</f>
        <v>0.40869565217391307</v>
      </c>
      <c r="F18" s="21">
        <f>B18+D18</f>
        <v>1046</v>
      </c>
      <c r="G18" s="24">
        <f>F18/F30</f>
        <v>0.4818056195301704</v>
      </c>
    </row>
    <row r="19" spans="1:7" ht="21" customHeight="1">
      <c r="A19" s="12" t="s">
        <v>84</v>
      </c>
      <c r="B19" s="22">
        <v>1545</v>
      </c>
      <c r="C19" s="24">
        <f>B19/B30</f>
        <v>0.7514591439688716</v>
      </c>
      <c r="D19" s="22">
        <v>46</v>
      </c>
      <c r="E19" s="25">
        <f>D19/D30</f>
        <v>0.4</v>
      </c>
      <c r="F19" s="21">
        <f aca="true" t="shared" si="0" ref="F19:F27">B19+D19</f>
        <v>1591</v>
      </c>
      <c r="G19" s="25">
        <f>F19/F30</f>
        <v>0.7328420082911101</v>
      </c>
    </row>
    <row r="20" spans="1:7" ht="21" customHeight="1">
      <c r="A20" s="12" t="s">
        <v>85</v>
      </c>
      <c r="B20" s="22">
        <v>776</v>
      </c>
      <c r="C20" s="24">
        <f>B20/B30</f>
        <v>0.377431906614786</v>
      </c>
      <c r="D20" s="22">
        <v>40</v>
      </c>
      <c r="E20" s="25">
        <f>D20/D30</f>
        <v>0.34782608695652173</v>
      </c>
      <c r="F20" s="21">
        <f t="shared" si="0"/>
        <v>816</v>
      </c>
      <c r="G20" s="25">
        <f>F20/F30</f>
        <v>0.375863657300783</v>
      </c>
    </row>
    <row r="21" spans="1:7" ht="21" customHeight="1">
      <c r="A21" s="12" t="s">
        <v>93</v>
      </c>
      <c r="B21" s="22">
        <v>1148</v>
      </c>
      <c r="C21" s="24">
        <f>B21/B30</f>
        <v>0.5583657587548638</v>
      </c>
      <c r="D21" s="22">
        <v>38</v>
      </c>
      <c r="E21" s="25">
        <f>D21/D30</f>
        <v>0.33043478260869563</v>
      </c>
      <c r="F21" s="21">
        <f t="shared" si="0"/>
        <v>1186</v>
      </c>
      <c r="G21" s="25">
        <f>F21/F30</f>
        <v>0.5462920313219715</v>
      </c>
    </row>
    <row r="22" spans="1:7" ht="21" customHeight="1">
      <c r="A22" s="12" t="s">
        <v>86</v>
      </c>
      <c r="B22" s="22">
        <v>637</v>
      </c>
      <c r="C22" s="24">
        <f>B22/B30</f>
        <v>0.3098249027237354</v>
      </c>
      <c r="D22" s="22">
        <v>36</v>
      </c>
      <c r="E22" s="24">
        <f>D22/D30</f>
        <v>0.3130434782608696</v>
      </c>
      <c r="F22" s="21">
        <f t="shared" si="0"/>
        <v>673</v>
      </c>
      <c r="G22" s="24">
        <f>F22/F30</f>
        <v>0.30999539382772917</v>
      </c>
    </row>
    <row r="23" spans="1:7" ht="21" customHeight="1">
      <c r="A23" s="12" t="s">
        <v>92</v>
      </c>
      <c r="B23" s="22">
        <v>1115</v>
      </c>
      <c r="C23" s="24">
        <f>B23/B30</f>
        <v>0.5423151750972762</v>
      </c>
      <c r="D23" s="22">
        <v>35</v>
      </c>
      <c r="E23" s="24">
        <f>D23/D30</f>
        <v>0.30434782608695654</v>
      </c>
      <c r="F23" s="21">
        <f t="shared" si="0"/>
        <v>1150</v>
      </c>
      <c r="G23" s="24">
        <f>F23/F30</f>
        <v>0.5297098111469369</v>
      </c>
    </row>
    <row r="24" spans="1:7" ht="21" customHeight="1">
      <c r="A24" s="12" t="s">
        <v>87</v>
      </c>
      <c r="B24" s="22">
        <v>340</v>
      </c>
      <c r="C24" s="24">
        <f>B24/B30</f>
        <v>0.16536964980544747</v>
      </c>
      <c r="D24" s="22">
        <v>19</v>
      </c>
      <c r="E24" s="24">
        <f>D24/D30</f>
        <v>0.16521739130434782</v>
      </c>
      <c r="F24" s="21">
        <f t="shared" si="0"/>
        <v>359</v>
      </c>
      <c r="G24" s="24">
        <f>F24/F30</f>
        <v>0.16536158452326116</v>
      </c>
    </row>
    <row r="25" spans="1:7" ht="21" customHeight="1">
      <c r="A25" s="12" t="s">
        <v>91</v>
      </c>
      <c r="B25" s="22">
        <v>727</v>
      </c>
      <c r="C25" s="24">
        <f>B25/B30</f>
        <v>0.3535992217898833</v>
      </c>
      <c r="D25" s="22">
        <v>17</v>
      </c>
      <c r="E25" s="24">
        <f>D25/D30</f>
        <v>0.14782608695652175</v>
      </c>
      <c r="F25" s="21">
        <f t="shared" si="0"/>
        <v>744</v>
      </c>
      <c r="G25" s="24">
        <f>F25/F30</f>
        <v>0.342699216950714</v>
      </c>
    </row>
    <row r="26" spans="1:7" ht="21" customHeight="1">
      <c r="A26" s="12" t="s">
        <v>90</v>
      </c>
      <c r="B26" s="22">
        <v>951</v>
      </c>
      <c r="C26" s="24">
        <f>B26/B30</f>
        <v>0.46254863813229574</v>
      </c>
      <c r="D26" s="22">
        <v>15</v>
      </c>
      <c r="E26" s="24">
        <f>D26/D30</f>
        <v>0.13043478260869565</v>
      </c>
      <c r="F26" s="21">
        <f t="shared" si="0"/>
        <v>966</v>
      </c>
      <c r="G26" s="24">
        <f>F26/F30</f>
        <v>0.444956241363427</v>
      </c>
    </row>
    <row r="27" spans="1:7" ht="21" customHeight="1">
      <c r="A27" s="12" t="s">
        <v>89</v>
      </c>
      <c r="B27" s="22">
        <v>467</v>
      </c>
      <c r="C27" s="24">
        <f>B27/B30</f>
        <v>0.22714007782101167</v>
      </c>
      <c r="D27" s="22">
        <v>9</v>
      </c>
      <c r="E27" s="24">
        <f>D27/D30</f>
        <v>0.0782608695652174</v>
      </c>
      <c r="F27" s="21">
        <f t="shared" si="0"/>
        <v>476</v>
      </c>
      <c r="G27" s="24">
        <f>F27/F30</f>
        <v>0.21925380009212345</v>
      </c>
    </row>
    <row r="28" spans="1:7" ht="21" customHeight="1">
      <c r="A28" s="12" t="s">
        <v>88</v>
      </c>
      <c r="B28" s="22">
        <v>77</v>
      </c>
      <c r="C28" s="24">
        <f>B28/B30</f>
        <v>0.03745136186770428</v>
      </c>
      <c r="D28" s="22">
        <v>25</v>
      </c>
      <c r="E28" s="24">
        <f>D28/D30</f>
        <v>0.21739130434782608</v>
      </c>
      <c r="F28" s="21">
        <f>B28+D28</f>
        <v>102</v>
      </c>
      <c r="G28" s="24">
        <f>F28/F30</f>
        <v>0.04698295716259788</v>
      </c>
    </row>
    <row r="29" spans="1:7" ht="21" customHeight="1">
      <c r="A29" s="12" t="s">
        <v>27</v>
      </c>
      <c r="B29" s="22">
        <v>137</v>
      </c>
      <c r="C29" s="24">
        <f>B29/B30</f>
        <v>0.06663424124513619</v>
      </c>
      <c r="D29" s="22">
        <v>5</v>
      </c>
      <c r="E29" s="24">
        <f>D29/D30</f>
        <v>0.043478260869565216</v>
      </c>
      <c r="F29" s="21">
        <f>B29+D29</f>
        <v>142</v>
      </c>
      <c r="G29" s="24">
        <f>F29/F30</f>
        <v>0.0654076462459696</v>
      </c>
    </row>
    <row r="30" spans="1:7" ht="12.75">
      <c r="A30" s="17" t="s">
        <v>19</v>
      </c>
      <c r="B30" s="23">
        <v>2056</v>
      </c>
      <c r="C30" s="23">
        <v>100</v>
      </c>
      <c r="D30" s="23">
        <v>115</v>
      </c>
      <c r="E30" s="23">
        <v>100</v>
      </c>
      <c r="F30" s="23">
        <v>2171</v>
      </c>
      <c r="G30" s="23">
        <v>100</v>
      </c>
    </row>
  </sheetData>
  <sheetProtection/>
  <mergeCells count="6">
    <mergeCell ref="B6:C6"/>
    <mergeCell ref="D6:E6"/>
    <mergeCell ref="F6:G6"/>
    <mergeCell ref="B14:C14"/>
    <mergeCell ref="D14:E14"/>
    <mergeCell ref="F14:G14"/>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9" r:id="rId1"/>
  <headerFooter alignWithMargins="0">
    <oddHeader>&amp;C&amp;"Arial,Bold"&amp;12&amp;A</oddHeader>
  </headerFooter>
  <ignoredErrors>
    <ignoredError sqref="F29 F8:F9 F24:F27 F16:F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Ministry of Justice</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needs and characteristics of older prisoners: Results from the Surveying Prisoner Crime Reduction (SPCR) survey</dc:title>
  <dc:subject>The needs and characteristics of older prisoners: Results from the Surveying Prisoner Crime Reduction (SPCR) survey</dc:subject>
  <dc:creator>Ministry of Justice</dc:creator>
  <cp:keywords>Ministry of Justice; MoJ; Surveying; Prisoner; Crime; Reduction; survey; results; needs; characteristics; older; prisoners;</cp:keywords>
  <dc:description/>
  <cp:lastModifiedBy>Ann Poulter</cp:lastModifiedBy>
  <cp:lastPrinted>2014-10-24T08:04:26Z</cp:lastPrinted>
  <dcterms:created xsi:type="dcterms:W3CDTF">2014-05-08T13:17:05Z</dcterms:created>
  <dcterms:modified xsi:type="dcterms:W3CDTF">2014-10-28T17:52:13Z</dcterms:modified>
  <cp:category/>
  <cp:version/>
  <cp:contentType/>
  <cp:contentStatus/>
</cp:coreProperties>
</file>