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<sst xmlns="http://schemas.openxmlformats.org/spreadsheetml/2006/main" count="81" uniqueCount="46">
  <si>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</si>
  <si>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</si>
  <si>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</si>
  <si>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</si>
  <si>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</si>
  <si>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</si>
  <si>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</si>
  <si>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</si>
  <si>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</si>
  <si>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</si>
  <si>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</si>
  <si>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</si>
  <si>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</si>
  <si>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</si>
  <si>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</si>
  <si>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</si>
  <si>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</si>
  <si>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</si>
  <si>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</si>
  <si>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</si>
  <si>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</si>
  <si>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</si>
  <si>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</si>
  <si>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</si>
  <si>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</si>
  <si>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</si>
  <si>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</si>
  <si>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</si>
  <si>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</si>
  <si>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</si>
  <si>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</si>
  <si>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</si>
  <si>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</si>
  <si>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</si>
  <si>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</si>
  <si>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</si>
  <si>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</si>
  <si>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</si>
  <si>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</si>
  <si>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</si>
  <si>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</si>
  <si>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</si>
  <si>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</si>
  <si>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</si>
  <si>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</si>
  <si>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Revised Payroll staff costs published November 2013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</si>
</sst>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M1">
      <selection activeCell="AQ14" sqref="AQ14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32"/>
      <c r="AO2" s="53"/>
    </row>
    <row r="3" spans="1:41" ht="57.75" customHeight="1">
      <c r="A3" s="42"/>
      <c r="B3" s="42"/>
      <c r="C3" s="42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33"/>
      <c r="AO3" s="37"/>
    </row>
    <row r="4" spans="1:41" ht="15" customHeight="1">
      <c r="A4" s="3" t="s">
        <v>42</v>
      </c>
      <c r="B4" s="3" t="s">
        <v>34</v>
      </c>
      <c r="C4" s="3" t="s">
        <v>42</v>
      </c>
      <c r="D4" s="27">
        <v>49295</v>
      </c>
      <c r="E4" s="27">
        <v>42125.93</v>
      </c>
      <c r="F4" s="27">
        <v>41085</v>
      </c>
      <c r="G4" s="27">
        <v>36461.19</v>
      </c>
      <c r="H4" s="27">
        <v>10207</v>
      </c>
      <c r="I4" s="27">
        <v>9722.03</v>
      </c>
      <c r="J4" s="27">
        <v>2161</v>
      </c>
      <c r="K4" s="27">
        <v>2093.54</v>
      </c>
      <c r="L4" s="27">
        <v>229</v>
      </c>
      <c r="M4" s="27">
        <v>223.33</v>
      </c>
      <c r="N4" s="27">
        <v>11</v>
      </c>
      <c r="O4" s="27">
        <v>10.61</v>
      </c>
      <c r="P4" s="13">
        <f aca="true" t="shared" si="0" ref="P4:P10">SUM(N4,L4,J4,H4,F4,D4)</f>
        <v>102988</v>
      </c>
      <c r="Q4" s="13">
        <f>SUM(O4,M4,K4,I4,G4,E4)</f>
        <v>90636.63</v>
      </c>
      <c r="R4" s="26">
        <v>0</v>
      </c>
      <c r="S4" s="26">
        <v>0</v>
      </c>
      <c r="T4" s="26">
        <v>0</v>
      </c>
      <c r="U4" s="26">
        <v>0</v>
      </c>
      <c r="V4" s="27">
        <v>75</v>
      </c>
      <c r="W4" s="27">
        <v>75</v>
      </c>
      <c r="X4" s="26">
        <v>0</v>
      </c>
      <c r="Y4" s="26">
        <v>0</v>
      </c>
      <c r="Z4" s="28">
        <f aca="true" t="shared" si="1" ref="Z4:AA10">SUM(X4,V4,,T4,R4)</f>
        <v>75</v>
      </c>
      <c r="AA4" s="28">
        <f t="shared" si="1"/>
        <v>75</v>
      </c>
      <c r="AB4" s="4">
        <f>Z4+P4</f>
        <v>103063</v>
      </c>
      <c r="AC4" s="4">
        <f>AA4+Q4</f>
        <v>90711.63</v>
      </c>
      <c r="AD4" s="21">
        <v>174111361.4553701</v>
      </c>
      <c r="AE4" s="22">
        <v>1954679.05</v>
      </c>
      <c r="AF4" s="22">
        <v>296928.56</v>
      </c>
      <c r="AG4" s="22">
        <v>1171667.46</v>
      </c>
      <c r="AH4" s="22">
        <v>31419951.648744497</v>
      </c>
      <c r="AI4" s="22">
        <v>10978973.195885375</v>
      </c>
      <c r="AJ4" s="23">
        <f>SUM(AD4:AI4)</f>
        <v>219933561.37</v>
      </c>
      <c r="AK4" s="21">
        <v>1132867.31</v>
      </c>
      <c r="AL4" s="21">
        <v>1399637.17</v>
      </c>
      <c r="AM4" s="24">
        <f>SUM(AK4:AL4)</f>
        <v>2532504.48</v>
      </c>
      <c r="AN4" s="24">
        <f>AM4+AJ4</f>
        <v>222466065.85</v>
      </c>
      <c r="AO4" s="18" t="s">
        <v>45</v>
      </c>
    </row>
    <row r="5" spans="1:41" ht="15" customHeight="1">
      <c r="A5" s="3" t="s">
        <v>43</v>
      </c>
      <c r="B5" s="3" t="s">
        <v>35</v>
      </c>
      <c r="C5" s="3" t="s">
        <v>42</v>
      </c>
      <c r="D5" s="27">
        <v>510</v>
      </c>
      <c r="E5" s="27">
        <v>449.72</v>
      </c>
      <c r="F5" s="27">
        <v>475</v>
      </c>
      <c r="G5" s="27">
        <v>441.64</v>
      </c>
      <c r="H5" s="27">
        <v>1679</v>
      </c>
      <c r="I5" s="27">
        <v>1581.96</v>
      </c>
      <c r="J5" s="27">
        <v>659</v>
      </c>
      <c r="K5" s="27">
        <v>625.47</v>
      </c>
      <c r="L5" s="27">
        <v>38</v>
      </c>
      <c r="M5" s="27">
        <v>37.78</v>
      </c>
      <c r="N5" s="26">
        <v>0</v>
      </c>
      <c r="O5" s="26">
        <v>0</v>
      </c>
      <c r="P5" s="13">
        <f t="shared" si="0"/>
        <v>3361</v>
      </c>
      <c r="Q5" s="13">
        <f aca="true" t="shared" si="2" ref="Q5:Q10">SUM(O5,M5,K5,I5,G5,E5)</f>
        <v>3136.5699999999997</v>
      </c>
      <c r="R5" s="26">
        <v>0</v>
      </c>
      <c r="S5" s="26">
        <v>0</v>
      </c>
      <c r="T5" s="26">
        <v>0</v>
      </c>
      <c r="U5" s="26">
        <v>0</v>
      </c>
      <c r="V5" s="27">
        <v>1</v>
      </c>
      <c r="W5" s="31">
        <v>0.13</v>
      </c>
      <c r="X5" s="26">
        <v>0</v>
      </c>
      <c r="Y5" s="26">
        <v>0</v>
      </c>
      <c r="Z5" s="28">
        <f t="shared" si="1"/>
        <v>1</v>
      </c>
      <c r="AA5" s="30">
        <f>SUM(Y5,W5,U5,S5)</f>
        <v>0.13</v>
      </c>
      <c r="AB5" s="4">
        <f aca="true" t="shared" si="3" ref="AB5:AB10">Z5+P5</f>
        <v>3362</v>
      </c>
      <c r="AC5" s="4">
        <f aca="true" t="shared" si="4" ref="AC5:AC10">AA5+Q5</f>
        <v>3136.7</v>
      </c>
      <c r="AD5" s="22">
        <v>10717759.350000001</v>
      </c>
      <c r="AE5" s="22">
        <v>177308.33</v>
      </c>
      <c r="AF5" s="22">
        <v>117258.95</v>
      </c>
      <c r="AG5" s="22">
        <v>25540.61</v>
      </c>
      <c r="AH5" s="22">
        <v>2207050.35</v>
      </c>
      <c r="AI5" s="22">
        <v>968076.33</v>
      </c>
      <c r="AJ5" s="23">
        <f aca="true" t="shared" si="5" ref="AJ5:AJ10">SUM(AD5:AI5)</f>
        <v>14212993.92</v>
      </c>
      <c r="AK5" s="21">
        <v>4500</v>
      </c>
      <c r="AL5" s="22">
        <v>0</v>
      </c>
      <c r="AM5" s="24">
        <f aca="true" t="shared" si="6" ref="AM5:AM10">SUM(AK5:AL5)</f>
        <v>4500</v>
      </c>
      <c r="AN5" s="24">
        <f aca="true" t="shared" si="7" ref="AN5:AN10">AM5+AJ5</f>
        <v>14217493.92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69</v>
      </c>
      <c r="E6" s="27">
        <v>57.33</v>
      </c>
      <c r="F6" s="27">
        <v>27</v>
      </c>
      <c r="G6" s="27">
        <v>24.03</v>
      </c>
      <c r="H6" s="27">
        <v>15</v>
      </c>
      <c r="I6" s="27">
        <v>13.77</v>
      </c>
      <c r="J6" s="27">
        <v>5</v>
      </c>
      <c r="K6" s="27">
        <v>4.92</v>
      </c>
      <c r="L6" s="27">
        <v>1</v>
      </c>
      <c r="M6" s="27">
        <v>1</v>
      </c>
      <c r="N6" s="26">
        <v>0</v>
      </c>
      <c r="O6" s="26">
        <v>0</v>
      </c>
      <c r="P6" s="13">
        <f t="shared" si="0"/>
        <v>117</v>
      </c>
      <c r="Q6" s="13">
        <f t="shared" si="2"/>
        <v>101.05</v>
      </c>
      <c r="R6" s="26">
        <v>1</v>
      </c>
      <c r="S6" s="29">
        <v>1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8">
        <f t="shared" si="1"/>
        <v>1</v>
      </c>
      <c r="AA6" s="30">
        <f t="shared" si="1"/>
        <v>1</v>
      </c>
      <c r="AB6" s="4">
        <f t="shared" si="3"/>
        <v>118</v>
      </c>
      <c r="AC6" s="4">
        <f t="shared" si="4"/>
        <v>102.05</v>
      </c>
      <c r="AD6" s="22">
        <v>212737.02</v>
      </c>
      <c r="AE6" s="22">
        <v>3148.61</v>
      </c>
      <c r="AF6" s="22">
        <v>9845</v>
      </c>
      <c r="AG6" s="22">
        <v>698.07</v>
      </c>
      <c r="AH6" s="22">
        <v>39043.72</v>
      </c>
      <c r="AI6" s="22">
        <v>15949.19</v>
      </c>
      <c r="AJ6" s="23">
        <f t="shared" si="5"/>
        <v>281421.61</v>
      </c>
      <c r="AK6" s="22">
        <v>4336.89</v>
      </c>
      <c r="AL6" s="22">
        <v>0</v>
      </c>
      <c r="AM6" s="24">
        <f t="shared" si="6"/>
        <v>4336.89</v>
      </c>
      <c r="AN6" s="24">
        <f t="shared" si="7"/>
        <v>285758.5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238</v>
      </c>
      <c r="O7" s="26">
        <v>236.95</v>
      </c>
      <c r="P7" s="13">
        <f t="shared" si="0"/>
        <v>238</v>
      </c>
      <c r="Q7" s="13">
        <f t="shared" si="2"/>
        <v>236.95</v>
      </c>
      <c r="R7" s="26">
        <v>0</v>
      </c>
      <c r="S7" s="26">
        <v>0</v>
      </c>
      <c r="T7" s="26">
        <v>23</v>
      </c>
      <c r="U7" s="26">
        <v>18.5</v>
      </c>
      <c r="V7" s="26">
        <v>0</v>
      </c>
      <c r="W7" s="26">
        <v>0</v>
      </c>
      <c r="X7" s="26">
        <v>8</v>
      </c>
      <c r="Y7" s="26">
        <v>5.97</v>
      </c>
      <c r="Z7" s="28">
        <f t="shared" si="1"/>
        <v>31</v>
      </c>
      <c r="AA7" s="28">
        <f t="shared" si="1"/>
        <v>24.47</v>
      </c>
      <c r="AB7" s="4">
        <f t="shared" si="3"/>
        <v>269</v>
      </c>
      <c r="AC7" s="4">
        <f t="shared" si="4"/>
        <v>261.41999999999996</v>
      </c>
      <c r="AD7" s="22">
        <v>1189272.4000000001</v>
      </c>
      <c r="AE7" s="22">
        <v>5299.188</v>
      </c>
      <c r="AF7" s="22">
        <v>0</v>
      </c>
      <c r="AG7" s="22">
        <v>0</v>
      </c>
      <c r="AH7" s="22">
        <v>143204.00999999998</v>
      </c>
      <c r="AI7" s="22">
        <v>88475.798</v>
      </c>
      <c r="AJ7" s="23">
        <f t="shared" si="5"/>
        <v>1426251.3960000002</v>
      </c>
      <c r="AK7" s="22">
        <v>241403.75833333336</v>
      </c>
      <c r="AL7" s="22">
        <v>132831.65833333333</v>
      </c>
      <c r="AM7" s="24">
        <f t="shared" si="6"/>
        <v>374235.4166666667</v>
      </c>
      <c r="AN7" s="24">
        <f t="shared" si="7"/>
        <v>1800486.812666667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>
        <v>2059</v>
      </c>
      <c r="O8" s="27">
        <v>1961.8</v>
      </c>
      <c r="P8" s="13">
        <f t="shared" si="0"/>
        <v>2059</v>
      </c>
      <c r="Q8" s="13">
        <f t="shared" si="2"/>
        <v>1961.8</v>
      </c>
      <c r="R8" s="26">
        <v>151</v>
      </c>
      <c r="S8" s="26">
        <v>142</v>
      </c>
      <c r="T8" s="26">
        <v>12</v>
      </c>
      <c r="U8" s="26">
        <v>12</v>
      </c>
      <c r="V8" s="26">
        <v>0</v>
      </c>
      <c r="W8" s="26">
        <v>0</v>
      </c>
      <c r="X8" s="26">
        <v>0</v>
      </c>
      <c r="Y8" s="26">
        <v>0</v>
      </c>
      <c r="Z8" s="28">
        <f t="shared" si="1"/>
        <v>163</v>
      </c>
      <c r="AA8" s="28">
        <f t="shared" si="1"/>
        <v>154</v>
      </c>
      <c r="AB8" s="4">
        <f t="shared" si="3"/>
        <v>2222</v>
      </c>
      <c r="AC8" s="4">
        <f t="shared" si="4"/>
        <v>2115.8</v>
      </c>
      <c r="AD8" s="22">
        <v>3551353.94</v>
      </c>
      <c r="AE8" s="22">
        <v>0</v>
      </c>
      <c r="AF8" s="22">
        <v>94376.81</v>
      </c>
      <c r="AG8" s="22">
        <v>26917.05</v>
      </c>
      <c r="AH8" s="22">
        <v>248686.25</v>
      </c>
      <c r="AI8" s="22">
        <v>332527.86</v>
      </c>
      <c r="AJ8" s="23">
        <f t="shared" si="5"/>
        <v>4253861.91</v>
      </c>
      <c r="AK8" s="22">
        <v>464590</v>
      </c>
      <c r="AL8" s="22">
        <v>0</v>
      </c>
      <c r="AM8" s="24">
        <f t="shared" si="6"/>
        <v>464590</v>
      </c>
      <c r="AN8" s="24">
        <f t="shared" si="7"/>
        <v>4718451.91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41</v>
      </c>
      <c r="O9" s="26">
        <v>40.3</v>
      </c>
      <c r="P9" s="13">
        <f t="shared" si="0"/>
        <v>41</v>
      </c>
      <c r="Q9" s="13">
        <f t="shared" si="2"/>
        <v>40.3</v>
      </c>
      <c r="R9" s="26">
        <v>2</v>
      </c>
      <c r="S9" s="29">
        <v>0.05</v>
      </c>
      <c r="T9" s="26">
        <v>1</v>
      </c>
      <c r="U9" s="29">
        <v>0.03</v>
      </c>
      <c r="V9" s="26">
        <v>0</v>
      </c>
      <c r="W9" s="26">
        <v>0</v>
      </c>
      <c r="X9" s="26">
        <v>0</v>
      </c>
      <c r="Y9" s="29">
        <v>0</v>
      </c>
      <c r="Z9" s="28">
        <f t="shared" si="1"/>
        <v>3</v>
      </c>
      <c r="AA9" s="30">
        <f t="shared" si="1"/>
        <v>0.08</v>
      </c>
      <c r="AB9" s="4">
        <f t="shared" si="3"/>
        <v>44</v>
      </c>
      <c r="AC9" s="4">
        <f t="shared" si="4"/>
        <v>40.379999999999995</v>
      </c>
      <c r="AD9" s="22">
        <v>135229.86</v>
      </c>
      <c r="AE9" s="22">
        <v>0</v>
      </c>
      <c r="AF9" s="22">
        <v>0</v>
      </c>
      <c r="AG9" s="22">
        <v>0</v>
      </c>
      <c r="AH9" s="22">
        <v>24985.28</v>
      </c>
      <c r="AI9" s="22">
        <v>11986.18</v>
      </c>
      <c r="AJ9" s="23">
        <f t="shared" si="5"/>
        <v>172201.31999999998</v>
      </c>
      <c r="AK9" s="22">
        <v>6113.62</v>
      </c>
      <c r="AL9" s="22">
        <v>5700</v>
      </c>
      <c r="AM9" s="24">
        <f t="shared" si="6"/>
        <v>11813.619999999999</v>
      </c>
      <c r="AN9" s="24">
        <f t="shared" si="7"/>
        <v>184014.93999999997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>
        <v>429</v>
      </c>
      <c r="O10" s="27">
        <v>410</v>
      </c>
      <c r="P10" s="13">
        <f t="shared" si="0"/>
        <v>429</v>
      </c>
      <c r="Q10" s="13">
        <f t="shared" si="2"/>
        <v>410</v>
      </c>
      <c r="R10" s="26">
        <v>27</v>
      </c>
      <c r="S10" s="26">
        <v>27</v>
      </c>
      <c r="T10" s="26">
        <v>0</v>
      </c>
      <c r="U10" s="26">
        <v>0</v>
      </c>
      <c r="V10" s="26">
        <v>12</v>
      </c>
      <c r="W10" s="26">
        <v>11</v>
      </c>
      <c r="X10" s="26">
        <v>7</v>
      </c>
      <c r="Y10" s="26">
        <v>7</v>
      </c>
      <c r="Z10" s="28">
        <f t="shared" si="1"/>
        <v>46</v>
      </c>
      <c r="AA10" s="28">
        <f t="shared" si="1"/>
        <v>45</v>
      </c>
      <c r="AB10" s="4">
        <f t="shared" si="3"/>
        <v>475</v>
      </c>
      <c r="AC10" s="4">
        <f t="shared" si="4"/>
        <v>455</v>
      </c>
      <c r="AD10" s="22">
        <v>1839838</v>
      </c>
      <c r="AE10" s="22">
        <v>1713</v>
      </c>
      <c r="AF10" s="22">
        <v>62753.17</v>
      </c>
      <c r="AG10" s="22">
        <v>6512</v>
      </c>
      <c r="AH10" s="22">
        <v>339137</v>
      </c>
      <c r="AI10" s="22">
        <v>163140</v>
      </c>
      <c r="AJ10" s="23">
        <f t="shared" si="5"/>
        <v>2413093.17</v>
      </c>
      <c r="AK10" s="22">
        <v>309110</v>
      </c>
      <c r="AL10" s="22">
        <v>200749</v>
      </c>
      <c r="AM10" s="24">
        <f t="shared" si="6"/>
        <v>509859</v>
      </c>
      <c r="AN10" s="24">
        <f t="shared" si="7"/>
        <v>2922952.17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2014-05-27T11:52:59Z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-861124858</vt:i4>
  </property>
  <property fmtid="{D5CDD505-2E9C-101B-9397-08002B2CF9AE}" pid="16" name="_NewReviewCycle">
    <vt:lpwstr/>
  </property>
  <property fmtid="{D5CDD505-2E9C-101B-9397-08002B2CF9AE}" pid="17" name="_EmailSubject">
    <vt:lpwstr>Publication of December 2012 Cabinet Office Return</vt:lpwstr>
  </property>
  <property fmtid="{D5CDD505-2E9C-101B-9397-08002B2CF9AE}" pid="18" name="_AuthorEmail">
    <vt:lpwstr>JAMES.NOLAN@DWP.GSI.GOV.UK</vt:lpwstr>
  </property>
  <property fmtid="{D5CDD505-2E9C-101B-9397-08002B2CF9AE}" pid="19" name="_AuthorEmailDisplayName">
    <vt:lpwstr>Nolan James DWP HR STRATEGY</vt:lpwstr>
  </property>
  <property fmtid="{D5CDD505-2E9C-101B-9397-08002B2CF9AE}" pid="20" name="_ReviewingToolsShownOnce">
    <vt:lpwstr/>
  </property>
</Properties>
</file>