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1832" windowHeight="4680"/>
  </bookViews>
  <sheets>
    <sheet name="Drop-down" sheetId="3" r:id="rId1"/>
    <sheet name="All Auths" sheetId="2" r:id="rId2"/>
  </sheets>
  <definedNames>
    <definedName name="_xlnm._FilterDatabase" localSheetId="1" hidden="1">'All Auths'!$D$3:$D$4</definedName>
    <definedName name="LA_List">'Drop-down'!$J$4:$J$410</definedName>
    <definedName name="_xlnm.Print_Area" localSheetId="1">'All Auths'!$B$1:$R$522</definedName>
    <definedName name="_xlnm.Print_Titles" localSheetId="1">'All Auths'!$3:$6</definedName>
  </definedNames>
  <calcPr calcId="145621"/>
</workbook>
</file>

<file path=xl/calcChain.xml><?xml version="1.0" encoding="utf-8"?>
<calcChain xmlns="http://schemas.openxmlformats.org/spreadsheetml/2006/main">
  <c r="H4" i="3" l="1"/>
  <c r="C35" i="3" s="1"/>
  <c r="E35" i="3" s="1"/>
  <c r="D23" i="3"/>
  <c r="D27" i="3" l="1"/>
  <c r="E27" i="3" s="1"/>
  <c r="D29" i="3"/>
  <c r="C13" i="3"/>
  <c r="D20" i="3"/>
  <c r="D28" i="3"/>
  <c r="D21" i="3"/>
  <c r="D25" i="3"/>
  <c r="C12" i="3"/>
  <c r="C14" i="3"/>
  <c r="D24" i="3"/>
  <c r="D22" i="3"/>
  <c r="D26" i="3"/>
  <c r="E26" i="3" s="1"/>
  <c r="D30" i="3"/>
  <c r="C11" i="3"/>
  <c r="D37" i="3"/>
  <c r="C28" i="3"/>
  <c r="C31" i="3"/>
  <c r="E31" i="3" s="1"/>
  <c r="C34" i="3"/>
  <c r="E34" i="3" s="1"/>
  <c r="A41" i="3"/>
  <c r="C32" i="3"/>
  <c r="E32" i="3" s="1"/>
  <c r="C37" i="3"/>
  <c r="C24" i="3"/>
  <c r="C33" i="3"/>
  <c r="E33" i="3" s="1"/>
  <c r="C10" i="3"/>
  <c r="C25" i="3"/>
  <c r="A40" i="3" s="1"/>
  <c r="C8" i="3"/>
  <c r="C21" i="3"/>
  <c r="C29" i="3"/>
  <c r="C20" i="3"/>
  <c r="C23" i="3"/>
  <c r="C30" i="3"/>
  <c r="E37" i="3"/>
  <c r="C22" i="3"/>
  <c r="E28" i="3" l="1"/>
  <c r="E20" i="3"/>
  <c r="E23" i="3"/>
  <c r="E21" i="3"/>
  <c r="E30" i="3"/>
  <c r="E29" i="3"/>
  <c r="E24" i="3"/>
  <c r="E22" i="3"/>
  <c r="E25" i="3"/>
</calcChain>
</file>

<file path=xl/sharedStrings.xml><?xml version="1.0" encoding="utf-8"?>
<sst xmlns="http://schemas.openxmlformats.org/spreadsheetml/2006/main" count="7107" uniqueCount="905">
  <si>
    <t>TE</t>
  </si>
  <si>
    <t>R403</t>
  </si>
  <si>
    <t>TS</t>
  </si>
  <si>
    <t>TM</t>
  </si>
  <si>
    <t>TL</t>
  </si>
  <si>
    <t>TSCFIR</t>
  </si>
  <si>
    <t>TSCNFIR</t>
  </si>
  <si>
    <t>TUFIR</t>
  </si>
  <si>
    <t>TUNFIR</t>
  </si>
  <si>
    <t>TSD</t>
  </si>
  <si>
    <t>TSFIR</t>
  </si>
  <si>
    <t>TMD</t>
  </si>
  <si>
    <t>TFIR</t>
  </si>
  <si>
    <t>TLB</t>
  </si>
  <si>
    <t>TILB</t>
  </si>
  <si>
    <t>TOLB</t>
  </si>
  <si>
    <t>R570</t>
  </si>
  <si>
    <t>R555</t>
  </si>
  <si>
    <t>R371</t>
  </si>
  <si>
    <t>R372</t>
  </si>
  <si>
    <t>R373</t>
  </si>
  <si>
    <t>R374</t>
  </si>
  <si>
    <t>R375</t>
  </si>
  <si>
    <t>R376</t>
  </si>
  <si>
    <t>R377</t>
  </si>
  <si>
    <t>R378</t>
  </si>
  <si>
    <t>R379</t>
  </si>
  <si>
    <t>R380</t>
  </si>
  <si>
    <t>R381</t>
  </si>
  <si>
    <t>R382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</si>
  <si>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</si>
  <si>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</si>
  <si>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</si>
  <si>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</si>
  <si>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</si>
  <si>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</si>
  <si>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</si>
  <si>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</si>
  <si>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</si>
  <si>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</si>
  <si>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</si>
  <si>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</si>
  <si>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</si>
  <si>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</si>
  <si>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</si>
  <si>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</si>
  <si>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</si>
  <si>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</si>
  <si>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</si>
  <si>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</si>
  <si>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</si>
  <si>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</si>
  <si>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</si>
  <si>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</si>
  <si>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</si>
  <si>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</si>
  <si>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</si>
  <si>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</si>
  <si>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</si>
  <si>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</si>
  <si>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</si>
  <si>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</si>
  <si>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</si>
  <si>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</si>
  <si>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</si>
  <si>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</si>
  <si>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R383</t>
  </si>
  <si>
    <t>R384</t>
  </si>
  <si>
    <t>R385</t>
  </si>
  <si>
    <t>R386</t>
  </si>
  <si>
    <t>R387</t>
  </si>
  <si>
    <t>R388</t>
  </si>
  <si>
    <t>R389</t>
  </si>
  <si>
    <t>R390</t>
  </si>
  <si>
    <t>R391</t>
  </si>
  <si>
    <t>R392</t>
  </si>
  <si>
    <t>R393</t>
  </si>
  <si>
    <t>R394</t>
  </si>
  <si>
    <t>R395</t>
  </si>
  <si>
    <t>R396</t>
  </si>
  <si>
    <t>R397</t>
  </si>
  <si>
    <t>R398</t>
  </si>
  <si>
    <t>R399</t>
  </si>
  <si>
    <t>R400</t>
  </si>
  <si>
    <t>R401</t>
  </si>
  <si>
    <t>R402</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</si>
  <si>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</si>
  <si>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</si>
  <si>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</si>
  <si>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</si>
  <si>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</si>
  <si>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</si>
  <si>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</si>
  <si>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</si>
  <si>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</si>
  <si>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</si>
  <si>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</si>
  <si>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</si>
  <si>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</si>
  <si>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</si>
  <si>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</si>
  <si>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</si>
  <si>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</si>
  <si>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</si>
  <si>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</si>
  <si>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</si>
  <si>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</si>
  <si>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</si>
  <si>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</si>
  <si>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</si>
  <si>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</si>
  <si>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</si>
  <si>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</si>
  <si>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</si>
  <si>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</si>
  <si>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</si>
  <si>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</si>
  <si>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</si>
  <si>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</si>
  <si>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</si>
  <si>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</si>
  <si>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</si>
  <si>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</si>
  <si>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</si>
  <si>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</si>
  <si>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</si>
  <si>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</si>
  <si>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</si>
  <si>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</si>
  <si>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</si>
  <si>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</si>
  <si>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</si>
  <si>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</si>
  <si>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</si>
  <si>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</si>
  <si>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</si>
  <si>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</si>
  <si>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</si>
  <si>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</si>
  <si>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</si>
  <si>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</si>
  <si>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</si>
  <si>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</si>
  <si>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</si>
  <si>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</si>
  <si>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</si>
  <si>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</si>
  <si>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</si>
  <si>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</si>
  <si>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</si>
  <si>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</si>
  <si>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</si>
  <si>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</si>
  <si>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</si>
  <si>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</si>
  <si>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</si>
  <si>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</si>
  <si>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</si>
  <si>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</si>
  <si>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</si>
  <si>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</si>
  <si>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</si>
  <si>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</si>
  <si>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</si>
  <si>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</si>
  <si>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</si>
  <si>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</si>
  <si>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</si>
  <si>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</si>
  <si>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</si>
  <si>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</si>
  <si>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</si>
  <si>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</si>
  <si>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</si>
  <si>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R572</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</si>
  <si>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</si>
  <si>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</si>
  <si>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</si>
  <si>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</si>
  <si>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</si>
  <si>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</si>
  <si>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</si>
  <si>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</si>
  <si>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</si>
  <si>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</si>
  <si>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</si>
  <si>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</si>
  <si>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</si>
  <si>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</si>
  <si>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</si>
  <si>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</si>
  <si>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</si>
  <si>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</si>
  <si>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</si>
  <si>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</si>
  <si>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</si>
  <si>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</si>
  <si>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</si>
  <si>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</si>
  <si>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</si>
  <si>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</si>
  <si>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</si>
  <si>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</si>
  <si>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</si>
  <si>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</si>
  <si>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</si>
  <si>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</si>
  <si>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</si>
  <si>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</si>
  <si>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</si>
  <si>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</si>
  <si>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</si>
  <si>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</si>
  <si>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</si>
  <si>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</si>
  <si>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</si>
  <si>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</si>
  <si>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</si>
  <si>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</si>
  <si>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</si>
  <si>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</si>
  <si>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</si>
  <si>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</si>
  <si>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</si>
  <si>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</si>
  <si>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</si>
  <si>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</si>
  <si>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</si>
  <si>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</si>
  <si>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</si>
  <si>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</si>
  <si>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</si>
  <si>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</si>
  <si>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</si>
  <si>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</si>
  <si>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</si>
  <si>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</si>
  <si>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</si>
  <si>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</si>
  <si>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</si>
  <si>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</si>
  <si>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</si>
  <si>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</si>
  <si>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</si>
  <si>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</si>
  <si>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</si>
  <si>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</si>
  <si>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</si>
  <si>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</si>
  <si>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</si>
  <si>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</si>
  <si>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</si>
  <si>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</si>
  <si>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</si>
  <si>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</si>
  <si>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</si>
  <si>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</si>
  <si>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</si>
  <si>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</si>
  <si>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</si>
  <si>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</si>
  <si>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</si>
  <si>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</si>
  <si>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</si>
  <si>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</si>
  <si>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</si>
  <si>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</si>
  <si>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</si>
  <si>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</si>
  <si>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</si>
  <si>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</si>
  <si>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</si>
  <si>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</si>
  <si>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</si>
  <si>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</si>
  <si>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</si>
  <si>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</si>
  <si>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</si>
  <si>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</si>
  <si>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</si>
  <si>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</si>
  <si>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</si>
  <si>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</si>
  <si>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</si>
  <si>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</si>
  <si>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</si>
  <si>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</si>
  <si>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</si>
  <si>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</si>
  <si>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</si>
  <si>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</si>
  <si>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</si>
  <si>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</si>
  <si>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</si>
  <si>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</si>
  <si>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</si>
  <si>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</si>
  <si>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</si>
  <si>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</si>
  <si>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</si>
  <si>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</si>
  <si>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</si>
  <si>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</si>
  <si>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</si>
  <si>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</si>
  <si>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</si>
  <si>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</si>
  <si>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</si>
  <si>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</si>
  <si>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</si>
  <si>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</si>
  <si>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</si>
  <si>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</si>
  <si>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</si>
  <si>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</si>
  <si>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</si>
  <si>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</si>
  <si>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</si>
  <si>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</si>
  <si>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</si>
  <si>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</si>
  <si>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</si>
  <si>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</si>
  <si>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</si>
  <si>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</si>
  <si>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</si>
  <si>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</si>
  <si>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</si>
  <si>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</si>
  <si>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</si>
  <si>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</si>
  <si>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</si>
  <si>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</si>
  <si>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</si>
  <si>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</si>
  <si>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</si>
  <si>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</si>
  <si>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</si>
  <si>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</si>
  <si>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</si>
  <si>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</si>
  <si>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</si>
  <si>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</si>
  <si>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</si>
  <si>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</si>
  <si>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</si>
  <si>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</si>
  <si>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</si>
  <si>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</si>
  <si>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</si>
  <si>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</si>
  <si>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</si>
  <si>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</si>
  <si>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</si>
  <si>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</si>
  <si>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</si>
  <si>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</si>
  <si>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</si>
  <si>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</si>
  <si>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</si>
  <si>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</si>
  <si>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</si>
  <si>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</si>
  <si>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</si>
  <si>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</si>
  <si>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</si>
  <si>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</si>
  <si>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</si>
  <si>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</si>
  <si>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</si>
  <si>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</si>
  <si>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</si>
  <si>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</si>
  <si>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</si>
  <si>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</si>
  <si>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</si>
  <si>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</si>
  <si>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</si>
  <si>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</si>
  <si>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</si>
  <si>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</si>
  <si>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</si>
  <si>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</si>
  <si>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</si>
  <si>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</si>
  <si>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</si>
  <si>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</si>
  <si>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</si>
  <si>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</si>
  <si>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</si>
  <si>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</si>
  <si>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</si>
  <si>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</si>
  <si>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</si>
  <si>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</si>
  <si>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</si>
  <si>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</si>
  <si>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</si>
  <si>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</si>
  <si>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</si>
  <si>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</si>
  <si>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Isles of Scilly</t>
  </si>
  <si>
    <t>GLA - all functions</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</si>
  <si>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</si>
  <si>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</si>
  <si>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</si>
  <si>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</si>
  <si>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</si>
  <si>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</si>
  <si>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</si>
  <si>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</si>
  <si>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</si>
  <si>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</si>
  <si>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</si>
  <si>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</si>
  <si>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</si>
  <si>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</si>
  <si>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</si>
  <si>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</si>
  <si>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</si>
  <si>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</si>
  <si>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</si>
  <si>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</si>
  <si>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</si>
  <si>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</si>
  <si>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</si>
  <si>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</si>
  <si>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</si>
  <si>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</si>
  <si>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</si>
  <si>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</si>
  <si>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</si>
  <si>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</si>
  <si>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</si>
  <si>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</si>
  <si>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</si>
  <si>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</si>
  <si>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</si>
  <si>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</si>
  <si>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</si>
  <si>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</si>
  <si>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</si>
  <si>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</si>
  <si>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</si>
  <si>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</si>
  <si>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</si>
  <si>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</si>
  <si>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</si>
  <si>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</si>
  <si>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</si>
  <si>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</si>
  <si>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</si>
  <si>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</si>
  <si>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</si>
  <si>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</si>
  <si>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</si>
  <si>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</si>
  <si>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</si>
  <si>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</si>
  <si>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</si>
  <si>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</si>
  <si>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</si>
  <si>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</si>
  <si>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</si>
  <si>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</si>
  <si>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</si>
  <si>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</si>
  <si>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</si>
  <si>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</si>
  <si>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</si>
  <si>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</si>
  <si>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</si>
  <si>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Cumbria</t>
  </si>
  <si>
    <t>Gloucestershire</t>
  </si>
  <si>
    <t>Hertfordshire</t>
  </si>
  <si>
    <t>Lincolnshire</t>
  </si>
  <si>
    <t>Norfolk</t>
  </si>
  <si>
    <t>Northamptonshire</t>
  </si>
  <si>
    <t>Oxfordshire</t>
  </si>
  <si>
    <t>Suffolk</t>
  </si>
  <si>
    <t>Surrey</t>
  </si>
  <si>
    <t>Warwickshire</t>
  </si>
  <si>
    <t>West Sussex</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</si>
  <si>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</si>
  <si>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</si>
  <si>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</si>
  <si>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</si>
  <si>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</si>
  <si>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</si>
  <si>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</si>
  <si>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</si>
  <si>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</si>
  <si>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</si>
  <si>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</si>
  <si>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</si>
  <si>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</si>
  <si>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</si>
  <si>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</si>
  <si>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</si>
  <si>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 of Wight Council</t>
  </si>
  <si>
    <t>Cornwall</t>
  </si>
  <si>
    <t>Northumberland</t>
  </si>
  <si>
    <t>Bath &amp; North East Somerset</t>
  </si>
  <si>
    <t>Bristol</t>
  </si>
  <si>
    <t>South Gloucestershire</t>
  </si>
  <si>
    <t>North Somerset</t>
  </si>
  <si>
    <t>Hartlepool</t>
  </si>
  <si>
    <t>Middlesbrough</t>
  </si>
  <si>
    <t>Redcar and Cleveland</t>
  </si>
  <si>
    <t>Stockton-on-Tees</t>
  </si>
  <si>
    <t>East Riding of Yorkshire</t>
  </si>
  <si>
    <t>Kingston upon Hull</t>
  </si>
  <si>
    <t>North East Lincolnshire</t>
  </si>
  <si>
    <t>North Lincolnshire</t>
  </si>
  <si>
    <t>York</t>
  </si>
  <si>
    <t>Luton</t>
  </si>
  <si>
    <t>Milton Keynes</t>
  </si>
  <si>
    <t>Derby</t>
  </si>
  <si>
    <t>Bournemouth</t>
  </si>
  <si>
    <t>Poole</t>
  </si>
  <si>
    <t>Darlington</t>
  </si>
  <si>
    <t>Brighton &amp; Hove</t>
  </si>
  <si>
    <t>Portsmouth</t>
  </si>
  <si>
    <t>Southampton</t>
  </si>
  <si>
    <t>Leicester</t>
  </si>
  <si>
    <t>Rutland</t>
  </si>
  <si>
    <t>Stoke-on-Trent</t>
  </si>
  <si>
    <t>Swindon</t>
  </si>
  <si>
    <t>Bracknell Forest</t>
  </si>
  <si>
    <t>West Berkshire</t>
  </si>
  <si>
    <t>Reading</t>
  </si>
  <si>
    <t>Slough</t>
  </si>
  <si>
    <t>Windsor and Maidenhead</t>
  </si>
  <si>
    <t>Wokingham</t>
  </si>
  <si>
    <t>Peterborough</t>
  </si>
  <si>
    <t>Halton</t>
  </si>
  <si>
    <t>Warrington</t>
  </si>
  <si>
    <t>Plymouth</t>
  </si>
  <si>
    <t>Torbay</t>
  </si>
  <si>
    <t>Southend-on-Sea</t>
  </si>
  <si>
    <t>Thurrock</t>
  </si>
  <si>
    <t>Herefordshire</t>
  </si>
  <si>
    <t>Medway</t>
  </si>
  <si>
    <t>Blackburn with Darwen</t>
  </si>
  <si>
    <t>Blackpool</t>
  </si>
  <si>
    <t>Nottingham</t>
  </si>
  <si>
    <t>Telford and the Wrekin</t>
  </si>
  <si>
    <t>Durham</t>
  </si>
  <si>
    <t>Shropshire</t>
  </si>
  <si>
    <t>Wiltshire</t>
  </si>
  <si>
    <t>Cheshire East</t>
  </si>
  <si>
    <t>Cheshire West and Chester</t>
  </si>
  <si>
    <t>Bedford</t>
  </si>
  <si>
    <t>Central Bedfordshire</t>
  </si>
  <si>
    <t>Greater Manchester Fire</t>
  </si>
  <si>
    <t>Merseyside Fire</t>
  </si>
  <si>
    <t>South Yorkshire Fire</t>
  </si>
  <si>
    <t>Tyne and Wear Fire</t>
  </si>
  <si>
    <t>West Midlands Fire</t>
  </si>
  <si>
    <t>West Yorkshire Fire</t>
  </si>
  <si>
    <t>GLA - fire</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</si>
  <si>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</si>
  <si>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</si>
  <si>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</si>
  <si>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</si>
  <si>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</si>
  <si>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</si>
  <si>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</si>
  <si>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</si>
  <si>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</si>
  <si>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</si>
  <si>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</si>
  <si>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</si>
  <si>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</si>
  <si>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</si>
  <si>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</si>
  <si>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</si>
  <si>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</si>
  <si>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</si>
  <si>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</si>
  <si>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</si>
  <si>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</si>
  <si>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</si>
  <si>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</si>
  <si>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</si>
  <si>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</si>
  <si>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</si>
  <si>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</si>
  <si>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</si>
  <si>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</si>
  <si>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</si>
  <si>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</si>
  <si>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</si>
  <si>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</si>
  <si>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</si>
  <si>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</si>
  <si>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</si>
  <si>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</si>
  <si>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</si>
  <si>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</si>
  <si>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</si>
  <si>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</si>
  <si>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</si>
  <si>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</si>
  <si>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</si>
  <si>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</si>
  <si>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</si>
  <si>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</si>
  <si>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</si>
  <si>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</si>
  <si>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</si>
  <si>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</si>
  <si>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</si>
  <si>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</si>
  <si>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</si>
  <si>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</si>
  <si>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</si>
  <si>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</si>
  <si>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</si>
  <si>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</si>
  <si>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</si>
  <si>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</si>
  <si>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</si>
  <si>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</si>
  <si>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</si>
  <si>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</si>
  <si>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</si>
  <si>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</si>
  <si>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</si>
  <si>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</si>
  <si>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</si>
  <si>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</si>
  <si>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</si>
  <si>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</si>
  <si>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</si>
  <si>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</si>
  <si>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</si>
  <si>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</si>
  <si>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</si>
  <si>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</si>
  <si>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</si>
  <si>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</si>
  <si>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</si>
  <si>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</si>
  <si>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</si>
  <si>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</si>
  <si>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</si>
  <si>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</si>
  <si>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</si>
  <si>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</si>
  <si>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</si>
  <si>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</si>
  <si>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</si>
  <si>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</si>
  <si>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</si>
  <si>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</si>
  <si>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</si>
  <si>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</si>
  <si>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</si>
  <si>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</si>
  <si>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</si>
  <si>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</si>
  <si>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</si>
  <si>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</si>
  <si>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</si>
  <si>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</si>
  <si>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</si>
  <si>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</si>
  <si>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</si>
  <si>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</si>
  <si>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</si>
  <si>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</si>
  <si>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</si>
  <si>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</si>
  <si>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</si>
  <si>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</si>
  <si>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</si>
  <si>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</si>
  <si>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</si>
  <si>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</si>
  <si>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</si>
  <si>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</si>
  <si>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</si>
  <si>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</si>
  <si>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</si>
  <si>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</si>
  <si>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</si>
  <si>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</si>
  <si>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</si>
  <si>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</si>
  <si>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</si>
  <si>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</si>
  <si>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</si>
  <si>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</si>
  <si>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</si>
  <si>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</si>
  <si>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</si>
  <si>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</si>
  <si>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</si>
  <si>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</si>
  <si>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</si>
  <si>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</si>
  <si>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</si>
  <si>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</si>
  <si>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</si>
  <si>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</si>
  <si>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</si>
  <si>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</si>
  <si>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</si>
  <si>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</si>
  <si>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</si>
  <si>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</si>
  <si>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</si>
  <si>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</si>
  <si>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</si>
  <si>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</si>
  <si>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</si>
  <si>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</si>
  <si>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</si>
  <si>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</si>
  <si>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</si>
  <si>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</si>
  <si>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</si>
  <si>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</si>
  <si>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</si>
  <si>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</si>
  <si>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</si>
  <si>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</si>
  <si>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</si>
  <si>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</si>
  <si>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</si>
  <si>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</si>
  <si>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</si>
  <si>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</si>
  <si>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</si>
  <si>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</si>
  <si>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</si>
  <si>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</si>
  <si>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</si>
  <si>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</si>
  <si>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</si>
  <si>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</si>
  <si>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</si>
  <si>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</si>
  <si>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</si>
  <si>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</si>
  <si>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</si>
  <si>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</si>
  <si>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</si>
  <si>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</si>
  <si>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</si>
  <si>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</si>
  <si>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</si>
  <si>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</si>
  <si>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</si>
  <si>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</si>
  <si>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</si>
  <si>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</si>
  <si>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</si>
  <si>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</si>
  <si>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</si>
  <si>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</si>
  <si>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GLA - mayor and misc</t>
  </si>
  <si>
    <t>Wiltshire Fire</t>
  </si>
  <si>
    <t>Staffordshire Fire</t>
  </si>
  <si>
    <t>Shropshire Fire</t>
  </si>
  <si>
    <t>Nottinghamshire Fire</t>
  </si>
  <si>
    <t>North Yorkshire Fire</t>
  </si>
  <si>
    <t>Leicestershire Fire</t>
  </si>
  <si>
    <t>Lancashire Fire</t>
  </si>
  <si>
    <t>Kent Fire</t>
  </si>
  <si>
    <t>Humberside Fire</t>
  </si>
  <si>
    <t>Hereford &amp; Worcester Fire</t>
  </si>
  <si>
    <t>Hampshire Fire</t>
  </si>
  <si>
    <t>Essex Fire Auhtority</t>
  </si>
  <si>
    <t>East Sussex Fire</t>
  </si>
  <si>
    <t>Durham Fire</t>
  </si>
  <si>
    <t>Dorset Fire</t>
  </si>
  <si>
    <t>Devon and Somerset Fire</t>
  </si>
  <si>
    <t>Derbyshire Fire</t>
  </si>
  <si>
    <t>Cleveland Fire</t>
  </si>
  <si>
    <t>Cheshire Fire</t>
  </si>
  <si>
    <t>Cambridgeshire Fire</t>
  </si>
  <si>
    <t>Buckinghamshire Fire</t>
  </si>
  <si>
    <t>Berkshire Fire Auhtority</t>
  </si>
  <si>
    <t>Bedfordshire Fire</t>
  </si>
  <si>
    <t>Avon Fire</t>
  </si>
  <si>
    <t>SHIRE FIRE AUTHORITIES</t>
  </si>
  <si>
    <t>WORCESTERSHIRE</t>
  </si>
  <si>
    <t>WEST SUSSEX</t>
  </si>
  <si>
    <t>WARWICKSHIRE</t>
  </si>
  <si>
    <t>SURREY</t>
  </si>
  <si>
    <t>SUFFOLK</t>
  </si>
  <si>
    <t>STAFFORDSHIRE</t>
  </si>
  <si>
    <t>SOMERSET</t>
  </si>
  <si>
    <t>OXFORDSHIRE</t>
  </si>
  <si>
    <t>NOTTINGHAMSHIRE</t>
  </si>
  <si>
    <t>NORTHAMPTONSHIRE</t>
  </si>
  <si>
    <t>NORTH YORKSHIRE</t>
  </si>
  <si>
    <t>King's Lynn and West Norfolk</t>
  </si>
  <si>
    <t>NORFOLK</t>
  </si>
  <si>
    <t>LINCOLNSHIRE</t>
  </si>
  <si>
    <t>LEICESTERSHIRE</t>
  </si>
  <si>
    <t>LANCASHIRE</t>
  </si>
  <si>
    <t>KENT</t>
  </si>
  <si>
    <t>HERTFORDSHIRE</t>
  </si>
  <si>
    <t>HAMPSHIRE</t>
  </si>
  <si>
    <t>GLOUCESTERSHIRE</t>
  </si>
  <si>
    <t>ESSEX</t>
  </si>
  <si>
    <t>EAST SUSSEX</t>
  </si>
  <si>
    <t>DORSET</t>
  </si>
  <si>
    <t>DEVON</t>
  </si>
  <si>
    <t>DERBYSHIRE</t>
  </si>
  <si>
    <t>CUMBRIA</t>
  </si>
  <si>
    <t>CAMBRIDGESHIRE</t>
  </si>
  <si>
    <t>BUCKINGHAMSHIRE</t>
  </si>
  <si>
    <t>SHIRE COUNTIES</t>
  </si>
  <si>
    <t>Cheshire West &amp; Chester</t>
  </si>
  <si>
    <t>ALL PURPOSE AUTHORITIES</t>
  </si>
  <si>
    <t>WEST YORKSHIRE</t>
  </si>
  <si>
    <t>WEST MIDLANDS</t>
  </si>
  <si>
    <t>TYNE AND WEAR</t>
  </si>
  <si>
    <t>SOUTH YORKSHIRE</t>
  </si>
  <si>
    <t>MERSEYSIDE</t>
  </si>
  <si>
    <t>GREATER MANCHESTER</t>
  </si>
  <si>
    <t>GLA - Mayor</t>
  </si>
  <si>
    <t>City of London - Non-Police</t>
  </si>
  <si>
    <t>GREATER LONDON</t>
  </si>
  <si>
    <t>Combined fire authorities</t>
  </si>
  <si>
    <t>Shire districts</t>
  </si>
  <si>
    <t>Shire counties without fire</t>
  </si>
  <si>
    <t>Shire counties with fire</t>
  </si>
  <si>
    <t>Shire unitaries without fire</t>
  </si>
  <si>
    <t>Shire unitaries with fire</t>
  </si>
  <si>
    <t>Metropolitan fire authorities</t>
  </si>
  <si>
    <t>Metropolitan districts</t>
  </si>
  <si>
    <t>London boroughs</t>
  </si>
  <si>
    <t>Outer London boroughs</t>
  </si>
  <si>
    <t>Inner London boroughs incl. City</t>
  </si>
  <si>
    <t>Shire areas</t>
  </si>
  <si>
    <t>Metropolitan areas</t>
  </si>
  <si>
    <t>London area</t>
  </si>
  <si>
    <t>England</t>
  </si>
  <si>
    <t>Local Authority</t>
  </si>
  <si>
    <t>Settlement Funding Assessment</t>
  </si>
  <si>
    <t>Revenue Support Grant</t>
  </si>
  <si>
    <t>Upper-Tier Funding</t>
  </si>
  <si>
    <t>Lower-Tier Funding</t>
  </si>
  <si>
    <t>Fire &amp; Rescue Funding</t>
  </si>
  <si>
    <t>Council Tax Freeze Compensation Part 1</t>
  </si>
  <si>
    <t>Early Intervention Funding</t>
  </si>
  <si>
    <t>GLA General Funding</t>
  </si>
  <si>
    <t>Homelessness Prevention Funding</t>
  </si>
  <si>
    <t>Lead Local Flood Authority Funding</t>
  </si>
  <si>
    <t>Learning Disability and Health Reform Funding</t>
  </si>
  <si>
    <t>Effiiciency Support Funding</t>
  </si>
  <si>
    <t>Rural Services Delivery Funding</t>
  </si>
  <si>
    <t xml:space="preserve">Carbon Reduction Credits Energy Efficiency Scheme 
Adjustment
</t>
  </si>
  <si>
    <t>Council Tax Freeze Compensation Part 2</t>
  </si>
  <si>
    <t>Baseline Funding Level</t>
  </si>
  <si>
    <t>Of which:</t>
  </si>
  <si>
    <t>GLA Transport Funding</t>
  </si>
  <si>
    <t>London Bus Services Operators Grant</t>
  </si>
  <si>
    <t>Tariff or Top-Up</t>
  </si>
  <si>
    <t>Levy Rate 
(p in £)</t>
  </si>
  <si>
    <t>Safety Net Threshold</t>
  </si>
  <si>
    <t>Total England</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</si>
  <si>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</si>
  <si>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</si>
  <si>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</si>
  <si>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</si>
  <si>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</si>
  <si>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</si>
  <si>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</si>
  <si>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</si>
  <si>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</si>
  <si>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</si>
  <si>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</si>
  <si>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</si>
  <si>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</si>
  <si>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Districts</t>
  </si>
  <si>
    <t>Shire Fire Authorities</t>
  </si>
  <si>
    <t>Berkshire Fire</t>
  </si>
  <si>
    <t>Devon &amp; Somerset Fire</t>
  </si>
  <si>
    <t>Essex Fire</t>
  </si>
  <si>
    <t>Hereford and Worcester Fire</t>
  </si>
  <si>
    <t>Isle of Wight</t>
  </si>
  <si>
    <t>Key Information for Local Authorities</t>
  </si>
  <si>
    <t>Select local authority by clicking on the box below and using the drop-down button</t>
  </si>
  <si>
    <t>Acct Code</t>
  </si>
  <si>
    <t>of which:</t>
  </si>
  <si>
    <t>Tariff/Top-Up</t>
  </si>
  <si>
    <t>Levy Rate (p in £)</t>
  </si>
  <si>
    <t>Settlement Funding Level</t>
  </si>
  <si>
    <t>Fire and Rescue Funding</t>
  </si>
  <si>
    <t>Total</t>
  </si>
  <si>
    <t>Breakdown of 2015-16 Elements</t>
  </si>
  <si>
    <t>Notes:</t>
  </si>
  <si>
    <t>Efficiency Support Funding</t>
  </si>
  <si>
    <t>Carbon Reduction Credits Energy Efficiency Scheme</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</si>
  <si>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</si>
  <si>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</si>
  <si>
    <t>Provisional
2015-16 Settlement Funding Assessment</t>
  </si>
  <si>
    <t xml:space="preserve"> </t>
  </si>
  <si>
    <t>Local Welfare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</si>
</sst>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000000000"/>
  </numFmts>
  <fonts count="12" x14ac:knownFonts="1">
    <font>
      <sz val="12"/>
      <color theme="1"/>
      <name val="Arial"/>
      <family val="2"/>
    </font>
    <font>
      <sz val="10"/>
      <name val="Arial"/>
      <family val="2"/>
    </font>
    <font>
      <sz val="10"/>
      <name val="Arial"/>
      <family val="2"/>
    </font>
    <font>
      <sz val="10"/>
      <color theme="1"/>
      <name val="Arial"/>
      <family val="2"/>
    </font>
    <font>
      <b/>
      <sz val="14"/>
      <color indexed="9"/>
      <name val="Arial"/>
      <family val="2"/>
    </font>
    <font>
      <b/>
      <sz val="10"/>
      <name val="Arial"/>
      <family val="2"/>
    </font>
    <font>
      <b/>
      <sz val="10"/>
      <color indexed="9"/>
      <name val="Arial"/>
      <family val="2"/>
    </font>
    <font>
      <b/>
      <sz val="12"/>
      <color indexed="9"/>
      <name val="Arial"/>
      <family val="2"/>
    </font>
    <font>
      <b/>
      <sz val="10"/>
      <color indexed="10"/>
      <name val="Arial"/>
      <family val="2"/>
    </font>
    <font>
      <sz val="10"/>
      <color indexed="10"/>
      <name val="Arial"/>
      <family val="2"/>
    </font>
    <font>
      <sz val="14"/>
      <name val="Arial"/>
      <family val="2"/>
    </font>
    <font>
      <b/>
      <sz val="14"/>
      <name val="Arial"/>
      <family val="2"/>
    </font>
  </fonts>
  <fills count="4">
    <fill>
      <patternFill patternType="none"/>
    </fill>
    <fill>
      <patternFill patternType="gray125"/>
    </fill>
    <fill>
      <patternFill patternType="solid">
        <fgColor indexed="18"/>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medium">
        <color indexed="64"/>
      </top>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right/>
      <top/>
      <bottom style="double">
        <color indexed="64"/>
      </bottom>
      <diagonal/>
    </border>
  </borders>
  <cellStyleXfs count="2">
    <xf numFmtId="0" fontId="0" fillId="0" borderId="0"/>
    <xf numFmtId="0" fontId="1" fillId="0" borderId="0"/>
  </cellStyleXfs>
  <cellXfs count="62">
    <xf numFmtId="0" fontId="0" fillId="0" borderId="0" xfId="0"/>
    <xf numFmtId="0" fontId="1" fillId="0" borderId="0" xfId="1"/>
    <xf numFmtId="165" fontId="1" fillId="0" borderId="0" xfId="1" applyNumberFormat="1"/>
    <xf numFmtId="0" fontId="2" fillId="0" borderId="0" xfId="1" applyFont="1"/>
    <xf numFmtId="165" fontId="1" fillId="0" borderId="1" xfId="1" applyNumberFormat="1" applyBorder="1"/>
    <xf numFmtId="0" fontId="1" fillId="0" borderId="1" xfId="1" applyBorder="1"/>
    <xf numFmtId="166" fontId="1" fillId="0" borderId="0" xfId="1" applyNumberFormat="1"/>
    <xf numFmtId="166" fontId="1" fillId="0" borderId="1" xfId="1" applyNumberFormat="1" applyBorder="1"/>
    <xf numFmtId="166" fontId="2" fillId="0" borderId="2" xfId="1" applyNumberFormat="1" applyFont="1" applyBorder="1" applyAlignment="1">
      <alignment vertical="top" wrapText="1"/>
    </xf>
    <xf numFmtId="166" fontId="2" fillId="0" borderId="0" xfId="1" applyNumberFormat="1" applyFont="1" applyBorder="1" applyAlignment="1">
      <alignment vertical="top" wrapText="1"/>
    </xf>
    <xf numFmtId="166" fontId="0" fillId="0" borderId="0" xfId="0" applyNumberFormat="1" applyBorder="1" applyAlignment="1">
      <alignment vertical="top" wrapText="1"/>
    </xf>
    <xf numFmtId="2" fontId="1" fillId="0" borderId="0" xfId="1" applyNumberFormat="1"/>
    <xf numFmtId="2" fontId="1" fillId="0" borderId="1" xfId="1" applyNumberFormat="1" applyBorder="1"/>
    <xf numFmtId="0" fontId="2" fillId="0" borderId="2" xfId="1" applyFont="1" applyBorder="1" applyAlignment="1">
      <alignment vertical="top" wrapText="1"/>
    </xf>
    <xf numFmtId="165" fontId="2" fillId="0" borderId="2" xfId="1" applyNumberFormat="1" applyFont="1" applyBorder="1" applyAlignment="1">
      <alignment vertical="top" wrapText="1"/>
    </xf>
    <xf numFmtId="166" fontId="3" fillId="0" borderId="2" xfId="0" applyNumberFormat="1" applyFont="1" applyFill="1" applyBorder="1" applyAlignment="1">
      <alignment vertical="top" wrapText="1"/>
    </xf>
    <xf numFmtId="0" fontId="2" fillId="0" borderId="0" xfId="1" applyFont="1" applyAlignment="1">
      <alignment vertical="top" wrapText="1"/>
    </xf>
    <xf numFmtId="0" fontId="2" fillId="0" borderId="0" xfId="1" applyFont="1" applyBorder="1" applyAlignment="1">
      <alignment vertical="top" wrapText="1"/>
    </xf>
    <xf numFmtId="165" fontId="2" fillId="0" borderId="0" xfId="1" applyNumberFormat="1" applyFont="1" applyBorder="1" applyAlignment="1">
      <alignment vertical="top" wrapText="1"/>
    </xf>
    <xf numFmtId="166" fontId="3" fillId="0" borderId="0" xfId="0" applyNumberFormat="1" applyFont="1" applyBorder="1" applyAlignment="1">
      <alignment vertical="top" wrapText="1"/>
    </xf>
    <xf numFmtId="166" fontId="3" fillId="0" borderId="0" xfId="0" applyNumberFormat="1" applyFont="1" applyFill="1" applyBorder="1" applyAlignment="1">
      <alignment vertical="top" wrapText="1"/>
    </xf>
    <xf numFmtId="0" fontId="3" fillId="0" borderId="0" xfId="0" applyFont="1"/>
    <xf numFmtId="0" fontId="0" fillId="0" borderId="0" xfId="0" applyFill="1"/>
    <xf numFmtId="3" fontId="0" fillId="0" borderId="0" xfId="0" applyNumberFormat="1" applyFill="1" applyAlignment="1">
      <alignment horizontal="left" vertical="top" wrapText="1"/>
    </xf>
    <xf numFmtId="3" fontId="0" fillId="0" borderId="0" xfId="0" applyNumberFormat="1" applyFill="1" applyAlignment="1">
      <alignment horizontal="center" vertical="top" wrapText="1"/>
    </xf>
    <xf numFmtId="167" fontId="0" fillId="0" borderId="0" xfId="0" applyNumberFormat="1" applyFill="1"/>
    <xf numFmtId="3" fontId="0" fillId="0" borderId="0" xfId="0" applyNumberFormat="1" applyFill="1"/>
    <xf numFmtId="0" fontId="0" fillId="0" borderId="0" xfId="0" applyFill="1" applyAlignment="1">
      <alignment vertical="top"/>
    </xf>
    <xf numFmtId="164" fontId="5" fillId="0" borderId="0" xfId="0" applyNumberFormat="1" applyFont="1" applyFill="1" applyAlignment="1"/>
    <xf numFmtId="166" fontId="5" fillId="0" borderId="0" xfId="0" applyNumberFormat="1" applyFont="1" applyFill="1" applyAlignment="1"/>
    <xf numFmtId="0" fontId="2" fillId="0" borderId="0" xfId="0" applyFont="1"/>
    <xf numFmtId="166" fontId="0" fillId="0" borderId="0" xfId="0" applyNumberFormat="1"/>
    <xf numFmtId="0" fontId="6" fillId="2" borderId="6" xfId="0" applyFont="1" applyFill="1" applyBorder="1"/>
    <xf numFmtId="166" fontId="5" fillId="0" borderId="0" xfId="0" applyNumberFormat="1" applyFont="1" applyFill="1" applyAlignment="1">
      <alignment horizontal="center" vertical="top" wrapText="1"/>
    </xf>
    <xf numFmtId="0" fontId="0" fillId="0" borderId="0" xfId="0" applyAlignment="1">
      <alignment horizontal="left" indent="2"/>
    </xf>
    <xf numFmtId="0" fontId="0" fillId="0" borderId="0" xfId="0" applyAlignment="1">
      <alignment horizontal="center" vertical="top" wrapText="1"/>
    </xf>
    <xf numFmtId="166" fontId="5" fillId="0" borderId="0" xfId="0" applyNumberFormat="1" applyFont="1" applyAlignment="1">
      <alignment horizontal="center" vertical="top" wrapText="1"/>
    </xf>
    <xf numFmtId="0" fontId="0" fillId="0" borderId="0" xfId="0" applyBorder="1"/>
    <xf numFmtId="0" fontId="0" fillId="0" borderId="7" xfId="0" applyBorder="1"/>
    <xf numFmtId="0" fontId="0" fillId="0" borderId="0" xfId="0" applyFill="1" applyBorder="1"/>
    <xf numFmtId="0" fontId="8" fillId="0" borderId="0" xfId="0" applyFont="1"/>
    <xf numFmtId="0" fontId="9" fillId="0" borderId="0" xfId="0" applyFont="1" applyAlignment="1">
      <alignment horizontal="left" vertical="top" wrapText="1"/>
    </xf>
    <xf numFmtId="1" fontId="2" fillId="0" borderId="0" xfId="1" applyNumberFormat="1" applyFont="1"/>
    <xf numFmtId="1" fontId="10" fillId="0" borderId="0" xfId="1" applyNumberFormat="1" applyFont="1" applyAlignment="1"/>
    <xf numFmtId="0" fontId="9" fillId="0" borderId="0" xfId="0" applyFont="1" applyAlignment="1">
      <alignment horizontal="left"/>
    </xf>
    <xf numFmtId="166" fontId="0" fillId="0" borderId="0" xfId="0" applyNumberFormat="1" applyAlignment="1">
      <alignment horizontal="left"/>
    </xf>
    <xf numFmtId="1" fontId="11" fillId="0" borderId="0" xfId="1" applyNumberFormat="1" applyFont="1" applyAlignment="1"/>
    <xf numFmtId="164" fontId="4" fillId="2" borderId="0" xfId="0" applyNumberFormat="1" applyFont="1" applyFill="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7" fillId="2" borderId="0" xfId="0" applyFont="1" applyFill="1" applyAlignment="1">
      <alignment horizontal="center"/>
    </xf>
    <xf numFmtId="0" fontId="9" fillId="0" borderId="0" xfId="0" applyFont="1" applyAlignment="1">
      <alignment horizontal="left" vertical="top" wrapText="1"/>
    </xf>
    <xf numFmtId="0" fontId="9" fillId="0" borderId="0" xfId="0" applyFont="1" applyAlignment="1">
      <alignment horizontal="left"/>
    </xf>
    <xf numFmtId="166" fontId="3" fillId="0" borderId="2" xfId="0" applyNumberFormat="1" applyFont="1" applyFill="1" applyBorder="1" applyAlignment="1">
      <alignment horizontal="center" vertical="top" wrapText="1"/>
    </xf>
    <xf numFmtId="166" fontId="3" fillId="0" borderId="0"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166" fontId="2" fillId="0" borderId="2" xfId="1" applyNumberFormat="1" applyFont="1" applyBorder="1" applyAlignment="1">
      <alignment horizontal="center" vertical="top" wrapText="1"/>
    </xf>
    <xf numFmtId="166" fontId="2" fillId="0" borderId="0" xfId="1" applyNumberFormat="1" applyFont="1" applyBorder="1" applyAlignment="1">
      <alignment horizontal="center" vertical="top" wrapText="1"/>
    </xf>
    <xf numFmtId="166" fontId="2" fillId="0" borderId="2" xfId="1" applyNumberFormat="1" applyFont="1" applyBorder="1" applyAlignment="1">
      <alignment horizontal="left" vertical="top" wrapText="1"/>
    </xf>
    <xf numFmtId="166" fontId="2" fillId="0" borderId="0" xfId="1"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0"/>
  <sheetViews>
    <sheetView showZeros="0" tabSelected="1" zoomScale="75" zoomScaleNormal="75" workbookViewId="0">
      <selection activeCell="H17" sqref="H17"/>
    </sheetView>
  </sheetViews>
  <sheetFormatPr defaultColWidth="8.90625" defaultRowHeight="13.2" x14ac:dyDescent="0.25"/>
  <cols>
    <col min="1" max="1" width="8.90625" style="21"/>
    <col min="2" max="2" width="44.36328125" style="21" customWidth="1"/>
    <col min="3" max="3" width="11" style="21" customWidth="1"/>
    <col min="4" max="4" width="12.36328125" style="21" customWidth="1"/>
    <col min="5" max="5" width="10.36328125" style="21" customWidth="1"/>
    <col min="6" max="9" width="8.90625" style="21"/>
    <col min="10" max="10" width="21.36328125" style="21" hidden="1" customWidth="1"/>
    <col min="11" max="11" width="8.90625" style="21" hidden="1" customWidth="1"/>
    <col min="12" max="16384" width="8.90625" style="21"/>
  </cols>
  <sheetData>
    <row r="1" spans="1:11" ht="18" x14ac:dyDescent="0.25">
      <c r="A1" s="47" t="s">
        <v>887</v>
      </c>
      <c r="B1" s="47"/>
      <c r="C1" s="47"/>
      <c r="D1" s="47"/>
      <c r="E1" s="47"/>
      <c r="F1" s="47"/>
      <c r="G1" s="47"/>
      <c r="H1" s="47"/>
    </row>
    <row r="2" spans="1:11" ht="12.75" x14ac:dyDescent="0.2">
      <c r="A2" s="28"/>
      <c r="B2" s="28"/>
      <c r="C2" s="29"/>
      <c r="D2" s="29"/>
      <c r="E2" s="29"/>
      <c r="F2" s="30"/>
      <c r="G2" s="30"/>
      <c r="H2" s="30"/>
    </row>
    <row r="3" spans="1:11" ht="15.75" thickBot="1" x14ac:dyDescent="0.25">
      <c r="A3" t="s">
        <v>888</v>
      </c>
      <c r="B3"/>
      <c r="C3" s="31"/>
      <c r="D3" s="31"/>
      <c r="E3" s="31"/>
      <c r="F3"/>
      <c r="G3" s="30"/>
      <c r="H3" s="30"/>
    </row>
    <row r="4" spans="1:11" ht="15.75" thickBot="1" x14ac:dyDescent="0.25">
      <c r="A4" s="48" t="s">
        <v>866</v>
      </c>
      <c r="B4" s="49"/>
      <c r="C4" s="49"/>
      <c r="D4" s="49"/>
      <c r="E4" s="50"/>
      <c r="F4"/>
      <c r="G4" t="s">
        <v>889</v>
      </c>
      <c r="H4" s="32" t="str">
        <f>VLOOKUP($A$4,$J$4:$K$410,2,FALSE)</f>
        <v>TE</v>
      </c>
      <c r="J4" s="22" t="s">
        <v>866</v>
      </c>
      <c r="K4" s="22" t="s">
        <v>0</v>
      </c>
    </row>
    <row r="5" spans="1:11" ht="15" x14ac:dyDescent="0.2">
      <c r="A5"/>
      <c r="B5"/>
      <c r="C5" s="31"/>
      <c r="D5" s="31"/>
      <c r="E5" s="31"/>
      <c r="F5"/>
      <c r="G5"/>
      <c r="H5"/>
      <c r="J5" s="22"/>
      <c r="K5" s="22"/>
    </row>
    <row r="6" spans="1:11" ht="63.75" x14ac:dyDescent="0.2">
      <c r="A6"/>
      <c r="B6"/>
      <c r="C6" s="33" t="s">
        <v>902</v>
      </c>
      <c r="D6" s="33"/>
      <c r="E6"/>
      <c r="F6"/>
      <c r="G6"/>
      <c r="H6"/>
      <c r="J6" s="22" t="s">
        <v>867</v>
      </c>
      <c r="K6" s="22" t="s">
        <v>4</v>
      </c>
    </row>
    <row r="7" spans="1:11" ht="15" x14ac:dyDescent="0.2">
      <c r="A7"/>
      <c r="B7"/>
      <c r="C7" s="31"/>
      <c r="D7" s="31"/>
      <c r="E7"/>
      <c r="F7"/>
      <c r="G7"/>
      <c r="H7"/>
      <c r="J7" s="22" t="s">
        <v>868</v>
      </c>
      <c r="K7" s="22" t="s">
        <v>3</v>
      </c>
    </row>
    <row r="8" spans="1:11" ht="15" x14ac:dyDescent="0.2">
      <c r="A8"/>
      <c r="B8" t="s">
        <v>844</v>
      </c>
      <c r="C8" s="31">
        <f>VLOOKUP($H$4,'All Auths'!$A$7:$BL$522,4,FALSE)</f>
        <v>20758.538807711102</v>
      </c>
      <c r="D8" s="31"/>
      <c r="E8"/>
      <c r="F8"/>
      <c r="G8"/>
      <c r="H8"/>
      <c r="J8" s="22" t="s">
        <v>869</v>
      </c>
      <c r="K8" s="22" t="s">
        <v>2</v>
      </c>
    </row>
    <row r="9" spans="1:11" ht="15" x14ac:dyDescent="0.2">
      <c r="A9"/>
      <c r="B9" t="s">
        <v>890</v>
      </c>
      <c r="C9" s="31"/>
      <c r="D9" s="31"/>
      <c r="E9"/>
      <c r="F9"/>
      <c r="G9"/>
      <c r="H9"/>
      <c r="J9" s="22"/>
      <c r="K9" s="22"/>
    </row>
    <row r="10" spans="1:11" ht="15" x14ac:dyDescent="0.2">
      <c r="A10"/>
      <c r="B10" s="34" t="s">
        <v>845</v>
      </c>
      <c r="C10" s="31">
        <f>VLOOKUP($H$4,'All Auths'!$A$7:$BL$522,6,FALSE)</f>
        <v>9435.3653594995903</v>
      </c>
      <c r="D10" s="31"/>
      <c r="E10"/>
      <c r="F10"/>
      <c r="G10"/>
      <c r="H10"/>
      <c r="J10" s="22" t="s">
        <v>870</v>
      </c>
      <c r="K10" s="22" t="s">
        <v>14</v>
      </c>
    </row>
    <row r="11" spans="1:11" ht="15" x14ac:dyDescent="0.2">
      <c r="A11"/>
      <c r="B11" s="34" t="s">
        <v>859</v>
      </c>
      <c r="C11" s="31">
        <f>VLOOKUP($H$4,'All Auths'!$A$7:$BL$522,36,FALSE)</f>
        <v>11323.173448211501</v>
      </c>
      <c r="D11" s="31"/>
      <c r="E11"/>
      <c r="F11"/>
      <c r="G11"/>
      <c r="H11"/>
      <c r="J11" s="22" t="s">
        <v>871</v>
      </c>
      <c r="K11" s="22" t="s">
        <v>15</v>
      </c>
    </row>
    <row r="12" spans="1:11" ht="15" x14ac:dyDescent="0.2">
      <c r="A12"/>
      <c r="B12" t="s">
        <v>891</v>
      </c>
      <c r="C12" s="31">
        <f>VLOOKUP($H$4,'All Auths'!$A$7:$BL$522,60,FALSE)</f>
        <v>10.948571428571999</v>
      </c>
      <c r="D12" s="31"/>
      <c r="E12" s="31"/>
      <c r="F12"/>
      <c r="G12"/>
      <c r="H12"/>
      <c r="J12" s="22" t="s">
        <v>872</v>
      </c>
      <c r="K12" s="22" t="s">
        <v>13</v>
      </c>
    </row>
    <row r="13" spans="1:11" ht="15" x14ac:dyDescent="0.25">
      <c r="A13"/>
      <c r="B13" t="s">
        <v>892</v>
      </c>
      <c r="C13" s="31">
        <f>VLOOKUP($H$4,'All Auths'!$A$7:$BL$522,62,FALSE)</f>
        <v>0</v>
      </c>
      <c r="D13" s="31"/>
      <c r="E13" s="31"/>
      <c r="F13"/>
      <c r="G13"/>
      <c r="H13"/>
      <c r="J13" s="22" t="s">
        <v>873</v>
      </c>
      <c r="K13" s="22" t="s">
        <v>16</v>
      </c>
    </row>
    <row r="14" spans="1:11" ht="15" x14ac:dyDescent="0.2">
      <c r="A14"/>
      <c r="B14" t="s">
        <v>865</v>
      </c>
      <c r="C14" s="31">
        <f>VLOOKUP($H$4,'All Auths'!$A$7:$BL$522,64,FALSE)</f>
        <v>0</v>
      </c>
      <c r="D14" s="31"/>
      <c r="E14" s="31"/>
      <c r="F14"/>
      <c r="G14"/>
      <c r="H14"/>
      <c r="J14" s="22"/>
      <c r="K14" s="22"/>
    </row>
    <row r="15" spans="1:11" ht="15" x14ac:dyDescent="0.2">
      <c r="A15"/>
      <c r="B15"/>
      <c r="C15" s="31"/>
      <c r="D15" s="31"/>
      <c r="E15" s="31"/>
      <c r="F15"/>
      <c r="G15"/>
      <c r="H15"/>
      <c r="J15" s="22" t="s">
        <v>874</v>
      </c>
      <c r="K15" s="22" t="s">
        <v>11</v>
      </c>
    </row>
    <row r="16" spans="1:11" ht="15.75" x14ac:dyDescent="0.25">
      <c r="A16"/>
      <c r="B16" s="51" t="s">
        <v>896</v>
      </c>
      <c r="C16" s="51"/>
      <c r="D16" s="51"/>
      <c r="E16" s="51"/>
      <c r="F16"/>
      <c r="G16"/>
      <c r="H16"/>
      <c r="J16" s="22" t="s">
        <v>875</v>
      </c>
      <c r="K16" s="22" t="s">
        <v>12</v>
      </c>
    </row>
    <row r="17" spans="1:11" ht="15" x14ac:dyDescent="0.2">
      <c r="A17"/>
      <c r="B17"/>
      <c r="C17"/>
      <c r="D17"/>
      <c r="E17"/>
      <c r="F17"/>
      <c r="G17"/>
      <c r="H17"/>
      <c r="J17" s="22"/>
      <c r="K17" s="22"/>
    </row>
    <row r="18" spans="1:11" ht="38.25" x14ac:dyDescent="0.2">
      <c r="A18"/>
      <c r="B18" s="35"/>
      <c r="C18" s="36" t="s">
        <v>845</v>
      </c>
      <c r="D18" s="36" t="s">
        <v>859</v>
      </c>
      <c r="E18" s="36" t="s">
        <v>893</v>
      </c>
      <c r="F18" s="35"/>
      <c r="G18" s="35"/>
      <c r="H18" s="35"/>
      <c r="J18" s="23" t="s">
        <v>876</v>
      </c>
      <c r="K18" s="24" t="s">
        <v>5</v>
      </c>
    </row>
    <row r="19" spans="1:11" ht="15" x14ac:dyDescent="0.2">
      <c r="A19"/>
      <c r="B19"/>
      <c r="C19" s="31"/>
      <c r="D19" s="31"/>
      <c r="E19" s="31"/>
      <c r="F19"/>
      <c r="G19"/>
      <c r="H19"/>
      <c r="J19" s="25" t="s">
        <v>877</v>
      </c>
      <c r="K19" s="25" t="s">
        <v>6</v>
      </c>
    </row>
    <row r="20" spans="1:11" ht="15" x14ac:dyDescent="0.2">
      <c r="A20"/>
      <c r="B20" s="37" t="s">
        <v>846</v>
      </c>
      <c r="C20" s="31">
        <f>VLOOKUP($H$4,'All Auths'!$A$7:$BL$522,8,FALSE)</f>
        <v>5184.0120779999997</v>
      </c>
      <c r="D20" s="31">
        <f>VLOOKUP($H$4,'All Auths'!$A$7:$BL$522,38,FALSE)</f>
        <v>6611.74934829617</v>
      </c>
      <c r="E20" s="31">
        <f>SUM(C20:D20)</f>
        <v>11795.761426296169</v>
      </c>
      <c r="F20"/>
      <c r="G20"/>
      <c r="H20"/>
      <c r="J20" s="25" t="s">
        <v>878</v>
      </c>
      <c r="K20" s="25" t="s">
        <v>7</v>
      </c>
    </row>
    <row r="21" spans="1:11" ht="15" x14ac:dyDescent="0.2">
      <c r="A21"/>
      <c r="B21" s="10" t="s">
        <v>847</v>
      </c>
      <c r="C21" s="31">
        <f>VLOOKUP($H$4,'All Auths'!$A$7:$BL$522,10,FALSE)</f>
        <v>1276.518313</v>
      </c>
      <c r="D21" s="31">
        <f>VLOOKUP($H$4,'All Auths'!$A$7:$BL$522,40,FALSE)</f>
        <v>1758.7105686319599</v>
      </c>
      <c r="E21" s="31">
        <f t="shared" ref="E21:E34" si="0">SUM(C21:D21)</f>
        <v>3035.2288816319597</v>
      </c>
      <c r="F21"/>
      <c r="G21"/>
      <c r="H21"/>
      <c r="J21" s="25" t="s">
        <v>879</v>
      </c>
      <c r="K21" s="25" t="s">
        <v>8</v>
      </c>
    </row>
    <row r="22" spans="1:11" ht="15" x14ac:dyDescent="0.2">
      <c r="A22"/>
      <c r="B22" t="s">
        <v>894</v>
      </c>
      <c r="C22" s="31">
        <f>VLOOKUP($H$4,'All Auths'!$A$7:$BL$522,12,FALSE)</f>
        <v>523.99679900000001</v>
      </c>
      <c r="D22" s="31">
        <f>VLOOKUP($H$4,'All Auths'!$A$7:$BL$522,42,FALSE)</f>
        <v>514.71673436907895</v>
      </c>
      <c r="E22" s="31">
        <f t="shared" si="0"/>
        <v>1038.713533369079</v>
      </c>
      <c r="F22"/>
      <c r="G22"/>
      <c r="H22"/>
      <c r="J22" s="25" t="s">
        <v>880</v>
      </c>
      <c r="K22" s="25" t="s">
        <v>9</v>
      </c>
    </row>
    <row r="23" spans="1:11" ht="15" x14ac:dyDescent="0.2">
      <c r="A23"/>
      <c r="B23" t="s">
        <v>849</v>
      </c>
      <c r="C23" s="31">
        <f>VLOOKUP($H$4,'All Auths'!$A$7:$BL$522,14,FALSE)</f>
        <v>342.17031700000001</v>
      </c>
      <c r="D23" s="31">
        <f>VLOOKUP($H$4,'All Auths'!$A$7:$BL$522,44,FALSE)</f>
        <v>246.277656082211</v>
      </c>
      <c r="E23" s="31">
        <f t="shared" si="0"/>
        <v>588.44797308221098</v>
      </c>
      <c r="F23"/>
      <c r="G23"/>
      <c r="H23"/>
      <c r="J23" s="25" t="s">
        <v>881</v>
      </c>
      <c r="K23" s="25" t="s">
        <v>10</v>
      </c>
    </row>
    <row r="24" spans="1:11" ht="15" x14ac:dyDescent="0.2">
      <c r="A24"/>
      <c r="B24" t="s">
        <v>850</v>
      </c>
      <c r="C24" s="31">
        <f>VLOOKUP($H$4,'All Auths'!$A$7:$BL$522,16,FALSE)</f>
        <v>726.59189700000002</v>
      </c>
      <c r="D24" s="31">
        <f>VLOOKUP($H$4,'All Auths'!$A$7:$BL$522,46,FALSE)</f>
        <v>709.30799198182501</v>
      </c>
      <c r="E24" s="31">
        <f t="shared" si="0"/>
        <v>1435.8998889818249</v>
      </c>
      <c r="F24"/>
      <c r="G24"/>
      <c r="H24"/>
      <c r="J24" s="25"/>
      <c r="K24" s="25"/>
    </row>
    <row r="25" spans="1:11" ht="15" x14ac:dyDescent="0.2">
      <c r="A25"/>
      <c r="B25" t="s">
        <v>851</v>
      </c>
      <c r="C25" s="31">
        <f>VLOOKUP($H$4,'All Auths'!$A$7:$BL$522,18,FALSE)</f>
        <v>21.580833999999999</v>
      </c>
      <c r="D25" s="31">
        <f>VLOOKUP($H$4,'All Auths'!$A$7:$BL$522,48,FALSE)</f>
        <v>18.972925457451002</v>
      </c>
      <c r="E25" s="31">
        <f t="shared" si="0"/>
        <v>40.553759457451001</v>
      </c>
      <c r="F25"/>
      <c r="G25"/>
      <c r="H25"/>
      <c r="J25" s="25" t="s">
        <v>750</v>
      </c>
      <c r="K25" s="25" t="s">
        <v>388</v>
      </c>
    </row>
    <row r="26" spans="1:11" ht="15" x14ac:dyDescent="0.2">
      <c r="A26"/>
      <c r="B26" t="s">
        <v>861</v>
      </c>
      <c r="C26" s="31"/>
      <c r="D26" s="31">
        <f>VLOOKUP($H$4,'All Auths'!$A$7:$BL$522,50,FALSE)</f>
        <v>788</v>
      </c>
      <c r="E26" s="31">
        <f t="shared" si="0"/>
        <v>788</v>
      </c>
      <c r="F26"/>
      <c r="G26"/>
      <c r="H26"/>
      <c r="J26" s="26" t="s">
        <v>569</v>
      </c>
      <c r="K26" s="26" t="s">
        <v>207</v>
      </c>
    </row>
    <row r="27" spans="1:11" ht="15" x14ac:dyDescent="0.2">
      <c r="A27"/>
      <c r="B27" t="s">
        <v>862</v>
      </c>
      <c r="C27" s="31"/>
      <c r="D27" s="31">
        <f>VLOOKUP($H$4,'All Auths'!$A$7:$BL$522,52,FALSE)</f>
        <v>46.051948051948003</v>
      </c>
      <c r="E27" s="31">
        <f t="shared" si="0"/>
        <v>46.051948051948003</v>
      </c>
      <c r="F27"/>
      <c r="G27"/>
      <c r="H27"/>
      <c r="J27" s="22" t="s">
        <v>575</v>
      </c>
      <c r="K27" s="22" t="s">
        <v>213</v>
      </c>
    </row>
    <row r="28" spans="1:11" ht="15" x14ac:dyDescent="0.2">
      <c r="A28"/>
      <c r="B28" t="s">
        <v>852</v>
      </c>
      <c r="C28" s="31">
        <f>VLOOKUP($H$4,'All Auths'!$A$7:$BL$522,20,FALSE)</f>
        <v>45.294789999999999</v>
      </c>
      <c r="D28" s="31">
        <f>VLOOKUP($H$4,'All Auths'!$A$7:$BL$522,54,FALSE)</f>
        <v>33.205009480858003</v>
      </c>
      <c r="E28" s="31">
        <f t="shared" si="0"/>
        <v>78.499799480858002</v>
      </c>
      <c r="F28"/>
      <c r="G28"/>
      <c r="H28"/>
      <c r="J28" s="22" t="s">
        <v>751</v>
      </c>
      <c r="K28" s="22" t="s">
        <v>389</v>
      </c>
    </row>
    <row r="29" spans="1:11" ht="15" x14ac:dyDescent="0.2">
      <c r="A29"/>
      <c r="B29" t="s">
        <v>853</v>
      </c>
      <c r="C29" s="31">
        <f>VLOOKUP($H$4,'All Auths'!$A$7:$BL$522,22,FALSE)</f>
        <v>11.889881000000001</v>
      </c>
      <c r="D29" s="31">
        <f>VLOOKUP($H$4,'All Auths'!$A$7:$BL$522,56,FALSE)</f>
        <v>8.7163141170940008</v>
      </c>
      <c r="E29" s="31">
        <f t="shared" si="0"/>
        <v>20.606195117094003</v>
      </c>
      <c r="F29"/>
      <c r="G29"/>
      <c r="H29"/>
      <c r="J29" s="22" t="s">
        <v>702</v>
      </c>
      <c r="K29" s="22" t="s">
        <v>340</v>
      </c>
    </row>
    <row r="30" spans="1:11" ht="15" x14ac:dyDescent="0.2">
      <c r="A30"/>
      <c r="B30" t="s">
        <v>854</v>
      </c>
      <c r="C30" s="31">
        <f>VLOOKUP($H$4,'All Auths'!$A$7:$BL$522,24,FALSE)</f>
        <v>834.43146200000001</v>
      </c>
      <c r="D30" s="31">
        <f>VLOOKUP($H$4,'All Auths'!$A$7:$BL$522,58,FALSE)</f>
        <v>586.36278129398499</v>
      </c>
      <c r="E30" s="31">
        <f t="shared" si="0"/>
        <v>1420.7942432939849</v>
      </c>
      <c r="F30"/>
      <c r="G30"/>
      <c r="H30"/>
      <c r="J30" s="22" t="s">
        <v>646</v>
      </c>
      <c r="K30" s="22" t="s">
        <v>284</v>
      </c>
    </row>
    <row r="31" spans="1:11" ht="15" x14ac:dyDescent="0.2">
      <c r="A31"/>
      <c r="B31" s="10" t="s">
        <v>856</v>
      </c>
      <c r="C31" s="31">
        <f>VLOOKUP($H$4,'All Auths'!$A$7:$BL$522,28,FALSE)</f>
        <v>15.500010941175999</v>
      </c>
      <c r="D31"/>
      <c r="E31" s="31">
        <f t="shared" si="0"/>
        <v>15.500010941175999</v>
      </c>
      <c r="F31"/>
      <c r="G31"/>
      <c r="H31"/>
      <c r="J31" s="22" t="s">
        <v>786</v>
      </c>
      <c r="K31" s="22" t="s">
        <v>176</v>
      </c>
    </row>
    <row r="32" spans="1:11" ht="15" x14ac:dyDescent="0.2">
      <c r="A32"/>
      <c r="B32" t="s">
        <v>858</v>
      </c>
      <c r="C32" s="31">
        <f>VLOOKUP($H$4,'All Auths'!$A$7:$BL$522,32,FALSE)</f>
        <v>319.17868899999996</v>
      </c>
      <c r="D32"/>
      <c r="E32" s="31">
        <f t="shared" si="0"/>
        <v>319.17868899999996</v>
      </c>
      <c r="F32"/>
      <c r="G32"/>
      <c r="H32"/>
      <c r="J32" s="22" t="s">
        <v>561</v>
      </c>
      <c r="K32" s="22" t="s">
        <v>199</v>
      </c>
    </row>
    <row r="33" spans="1:11" ht="15" x14ac:dyDescent="0.2">
      <c r="A33"/>
      <c r="B33" t="s">
        <v>898</v>
      </c>
      <c r="C33" s="31">
        <f>VLOOKUP($H$4,'All Auths'!$A$7:$BL$522,26,FALSE)</f>
        <v>9.3864339999999995</v>
      </c>
      <c r="D33"/>
      <c r="E33" s="31">
        <f t="shared" si="0"/>
        <v>9.3864339999999995</v>
      </c>
      <c r="F33"/>
      <c r="G33"/>
      <c r="H33"/>
      <c r="J33" s="22" t="s">
        <v>727</v>
      </c>
      <c r="K33" s="22" t="s">
        <v>365</v>
      </c>
    </row>
    <row r="34" spans="1:11" ht="15" x14ac:dyDescent="0.2">
      <c r="A34"/>
      <c r="B34" t="s">
        <v>899</v>
      </c>
      <c r="C34" s="31">
        <f>VLOOKUP($H$4,'All Auths'!$A$7:$BL$522,30,FALSE)</f>
        <v>-6.355569</v>
      </c>
      <c r="D34"/>
      <c r="E34" s="31">
        <f t="shared" si="0"/>
        <v>-6.355569</v>
      </c>
      <c r="F34"/>
      <c r="G34"/>
      <c r="H34"/>
      <c r="J34" s="22" t="s">
        <v>452</v>
      </c>
      <c r="K34" s="22" t="s">
        <v>66</v>
      </c>
    </row>
    <row r="35" spans="1:11" ht="15" x14ac:dyDescent="0.2">
      <c r="A35"/>
      <c r="B35" t="s">
        <v>904</v>
      </c>
      <c r="C35" s="31">
        <f>VLOOKUP($H$4,'All Auths'!$A$7:$BL$522,34,FALSE)</f>
        <v>129.6</v>
      </c>
      <c r="D35"/>
      <c r="E35" s="31">
        <f t="shared" ref="E35" si="1">SUM(C35:D35)</f>
        <v>129.6</v>
      </c>
      <c r="F35"/>
      <c r="G35"/>
      <c r="H35"/>
      <c r="J35" s="22"/>
      <c r="K35" s="22"/>
    </row>
    <row r="36" spans="1:11" ht="15.75" thickBot="1" x14ac:dyDescent="0.25">
      <c r="A36"/>
      <c r="B36" s="38"/>
      <c r="C36" s="38"/>
      <c r="D36" s="38"/>
      <c r="E36" s="38"/>
      <c r="F36"/>
      <c r="G36"/>
      <c r="H36"/>
      <c r="J36" s="22" t="s">
        <v>453</v>
      </c>
      <c r="K36" s="22" t="s">
        <v>67</v>
      </c>
    </row>
    <row r="37" spans="1:11" ht="15.6" thickTop="1" x14ac:dyDescent="0.25">
      <c r="A37"/>
      <c r="B37" s="39" t="s">
        <v>895</v>
      </c>
      <c r="C37" s="31">
        <f>VLOOKUP($H$4,'All Auths'!$A$7:$BL$522,6,FALSE)</f>
        <v>9435.3653594995903</v>
      </c>
      <c r="D37" s="31">
        <f>VLOOKUP($H$4,'All Auths'!$A$7:$BL$522,36,FALSE)</f>
        <v>11323.173448211501</v>
      </c>
      <c r="E37" s="31">
        <f>VLOOKUP($H$4,'All Auths'!$A$7:$BL$522,4,FALSE)</f>
        <v>20758.538807711102</v>
      </c>
      <c r="F37"/>
      <c r="G37"/>
      <c r="H37"/>
      <c r="J37" s="22" t="s">
        <v>431</v>
      </c>
      <c r="K37" s="22" t="s">
        <v>45</v>
      </c>
    </row>
    <row r="38" spans="1:11" ht="15" x14ac:dyDescent="0.25">
      <c r="A38"/>
      <c r="B38"/>
      <c r="C38"/>
      <c r="D38"/>
      <c r="E38"/>
      <c r="F38"/>
      <c r="G38"/>
      <c r="H38"/>
      <c r="J38" s="22" t="s">
        <v>570</v>
      </c>
      <c r="K38" s="22" t="s">
        <v>208</v>
      </c>
    </row>
    <row r="39" spans="1:11" ht="15" x14ac:dyDescent="0.25">
      <c r="A39" s="40" t="s">
        <v>897</v>
      </c>
      <c r="B39"/>
      <c r="C39"/>
      <c r="D39"/>
      <c r="E39"/>
      <c r="F39"/>
      <c r="G39"/>
      <c r="H39"/>
      <c r="J39" s="22" t="s">
        <v>602</v>
      </c>
      <c r="K39" s="22" t="s">
        <v>240</v>
      </c>
    </row>
    <row r="40" spans="1:11" ht="15" customHeight="1" x14ac:dyDescent="0.25">
      <c r="A40" s="52" t="str">
        <f>IF(C25&gt;0,"In addition, a Transport Grant payable directly to the Greater London Authority for the purposes of Transport for London, as provided for under Section 101 of the Greater London Authority Act, will continue to be paid by the Department for Transport.","")</f>
        <v>In addition, a Transport Grant payable directly to the Greater London Authority for the purposes of Transport for London, as provided for under Section 101 of the Greater London Authority Act, will continue to be paid by the Department for Transport.</v>
      </c>
      <c r="B40" s="52"/>
      <c r="C40" s="52"/>
      <c r="D40" s="52"/>
      <c r="E40" s="52"/>
      <c r="F40" s="52"/>
      <c r="G40" s="52"/>
      <c r="H40" s="52"/>
      <c r="I40" s="52"/>
      <c r="J40" s="22" t="s">
        <v>620</v>
      </c>
      <c r="K40" s="22" t="s">
        <v>258</v>
      </c>
    </row>
    <row r="41" spans="1:11" ht="15" x14ac:dyDescent="0.25">
      <c r="A41" s="53" t="str">
        <f>IF(OR(H4="TE",H4="R403"),"Funding for the Isles of Scilly is determined separately by the Secretary of State due to its unique circumstances","")</f>
        <v>Funding for the Isles of Scilly is determined separately by the Secretary of State due to its unique circumstances</v>
      </c>
      <c r="B41" s="53"/>
      <c r="C41" s="53"/>
      <c r="D41" s="53"/>
      <c r="E41" s="53"/>
      <c r="F41" s="53"/>
      <c r="G41" s="53"/>
      <c r="H41" s="53"/>
      <c r="I41" s="53"/>
      <c r="J41" s="22" t="s">
        <v>703</v>
      </c>
      <c r="K41" s="22" t="s">
        <v>341</v>
      </c>
    </row>
    <row r="42" spans="1:11" ht="15" x14ac:dyDescent="0.25">
      <c r="F42"/>
      <c r="G42"/>
      <c r="H42"/>
      <c r="J42" s="22" t="s">
        <v>502</v>
      </c>
      <c r="K42" s="22" t="s">
        <v>116</v>
      </c>
    </row>
    <row r="43" spans="1:11" ht="15" x14ac:dyDescent="0.25">
      <c r="F43"/>
      <c r="G43"/>
      <c r="H43"/>
      <c r="J43" s="22" t="s">
        <v>552</v>
      </c>
      <c r="K43" s="22" t="s">
        <v>166</v>
      </c>
    </row>
    <row r="44" spans="1:11" ht="15" x14ac:dyDescent="0.25">
      <c r="F44"/>
      <c r="G44"/>
      <c r="H44"/>
      <c r="J44" s="22" t="s">
        <v>785</v>
      </c>
      <c r="K44" s="22" t="s">
        <v>180</v>
      </c>
    </row>
    <row r="45" spans="1:11" ht="15" x14ac:dyDescent="0.25">
      <c r="F45"/>
      <c r="G45"/>
      <c r="H45"/>
      <c r="J45" s="27" t="s">
        <v>882</v>
      </c>
      <c r="K45" s="27" t="s">
        <v>190</v>
      </c>
    </row>
    <row r="46" spans="1:11" ht="15" x14ac:dyDescent="0.25">
      <c r="F46"/>
      <c r="G46"/>
      <c r="H46"/>
      <c r="J46" s="22" t="s">
        <v>454</v>
      </c>
      <c r="K46" s="22" t="s">
        <v>68</v>
      </c>
    </row>
    <row r="47" spans="1:11" ht="15" x14ac:dyDescent="0.25">
      <c r="F47"/>
      <c r="G47"/>
      <c r="H47"/>
      <c r="J47" s="22" t="s">
        <v>440</v>
      </c>
      <c r="K47" s="22" t="s">
        <v>54</v>
      </c>
    </row>
    <row r="48" spans="1:11" ht="15" x14ac:dyDescent="0.25">
      <c r="F48"/>
      <c r="G48"/>
      <c r="H48"/>
      <c r="J48" s="22" t="s">
        <v>670</v>
      </c>
      <c r="K48" s="22" t="s">
        <v>308</v>
      </c>
    </row>
    <row r="49" spans="6:11" ht="15" x14ac:dyDescent="0.25">
      <c r="F49"/>
      <c r="G49"/>
      <c r="H49"/>
      <c r="J49" s="22" t="s">
        <v>543</v>
      </c>
      <c r="K49" s="22" t="s">
        <v>157</v>
      </c>
    </row>
    <row r="50" spans="6:11" ht="15" x14ac:dyDescent="0.25">
      <c r="F50"/>
      <c r="G50"/>
      <c r="H50"/>
      <c r="J50" s="22" t="s">
        <v>544</v>
      </c>
      <c r="K50" s="22" t="s">
        <v>158</v>
      </c>
    </row>
    <row r="51" spans="6:11" ht="15" x14ac:dyDescent="0.25">
      <c r="F51"/>
      <c r="G51"/>
      <c r="H51"/>
      <c r="J51" s="22" t="s">
        <v>576</v>
      </c>
      <c r="K51" s="22" t="s">
        <v>214</v>
      </c>
    </row>
    <row r="52" spans="6:11" ht="15" x14ac:dyDescent="0.25">
      <c r="F52"/>
      <c r="G52"/>
      <c r="H52"/>
      <c r="J52" s="22" t="s">
        <v>416</v>
      </c>
      <c r="K52" s="22" t="s">
        <v>30</v>
      </c>
    </row>
    <row r="53" spans="6:11" ht="15" x14ac:dyDescent="0.25">
      <c r="F53"/>
      <c r="G53"/>
      <c r="H53"/>
      <c r="J53" s="22" t="s">
        <v>677</v>
      </c>
      <c r="K53" s="22" t="s">
        <v>315</v>
      </c>
    </row>
    <row r="54" spans="6:11" ht="15" x14ac:dyDescent="0.25">
      <c r="F54"/>
      <c r="G54"/>
      <c r="H54"/>
      <c r="J54" s="22" t="s">
        <v>518</v>
      </c>
      <c r="K54" s="22" t="s">
        <v>132</v>
      </c>
    </row>
    <row r="55" spans="6:11" ht="15" x14ac:dyDescent="0.25">
      <c r="F55"/>
      <c r="G55"/>
      <c r="H55"/>
      <c r="J55" s="22" t="s">
        <v>528</v>
      </c>
      <c r="K55" s="22" t="s">
        <v>142</v>
      </c>
    </row>
    <row r="56" spans="6:11" ht="15" x14ac:dyDescent="0.25">
      <c r="F56"/>
      <c r="G56"/>
      <c r="H56"/>
      <c r="J56" s="22" t="s">
        <v>447</v>
      </c>
      <c r="K56" s="22" t="s">
        <v>61</v>
      </c>
    </row>
    <row r="57" spans="6:11" ht="15" x14ac:dyDescent="0.25">
      <c r="F57"/>
      <c r="G57"/>
      <c r="H57"/>
      <c r="J57" s="22" t="s">
        <v>603</v>
      </c>
      <c r="K57" s="22" t="s">
        <v>241</v>
      </c>
    </row>
    <row r="58" spans="6:11" ht="15" x14ac:dyDescent="0.25">
      <c r="F58"/>
      <c r="G58"/>
      <c r="H58"/>
      <c r="J58" s="22" t="s">
        <v>684</v>
      </c>
      <c r="K58" s="22" t="s">
        <v>322</v>
      </c>
    </row>
    <row r="59" spans="6:11" ht="15" x14ac:dyDescent="0.25">
      <c r="F59"/>
      <c r="G59"/>
      <c r="H59" s="41"/>
      <c r="J59" s="22" t="s">
        <v>455</v>
      </c>
      <c r="K59" s="22" t="s">
        <v>69</v>
      </c>
    </row>
    <row r="60" spans="6:11" ht="15" x14ac:dyDescent="0.25">
      <c r="F60"/>
      <c r="G60"/>
      <c r="J60" s="22" t="s">
        <v>604</v>
      </c>
      <c r="K60" s="22" t="s">
        <v>242</v>
      </c>
    </row>
    <row r="61" spans="6:11" ht="15" x14ac:dyDescent="0.25">
      <c r="F61" s="41"/>
      <c r="G61" s="41"/>
      <c r="J61" s="22" t="s">
        <v>521</v>
      </c>
      <c r="K61" s="22" t="s">
        <v>135</v>
      </c>
    </row>
    <row r="62" spans="6:11" ht="15" x14ac:dyDescent="0.25">
      <c r="J62" s="22" t="s">
        <v>503</v>
      </c>
      <c r="K62" s="22" t="s">
        <v>117</v>
      </c>
    </row>
    <row r="63" spans="6:11" ht="15" x14ac:dyDescent="0.25">
      <c r="J63" s="22" t="s">
        <v>685</v>
      </c>
      <c r="K63" s="22" t="s">
        <v>323</v>
      </c>
    </row>
    <row r="64" spans="6:11" ht="15" x14ac:dyDescent="0.25">
      <c r="J64" s="22" t="s">
        <v>456</v>
      </c>
      <c r="K64" s="22" t="s">
        <v>70</v>
      </c>
    </row>
    <row r="65" spans="10:11" ht="15" x14ac:dyDescent="0.25">
      <c r="J65" s="22" t="s">
        <v>631</v>
      </c>
      <c r="K65" s="22" t="s">
        <v>269</v>
      </c>
    </row>
    <row r="66" spans="10:11" ht="15" x14ac:dyDescent="0.25">
      <c r="J66" s="22" t="s">
        <v>636</v>
      </c>
      <c r="K66" s="22" t="s">
        <v>274</v>
      </c>
    </row>
    <row r="67" spans="10:11" ht="15" x14ac:dyDescent="0.25">
      <c r="J67" s="22" t="s">
        <v>704</v>
      </c>
      <c r="K67" s="22" t="s">
        <v>342</v>
      </c>
    </row>
    <row r="68" spans="10:11" ht="15" x14ac:dyDescent="0.25">
      <c r="J68" s="22" t="s">
        <v>485</v>
      </c>
      <c r="K68" s="22" t="s">
        <v>99</v>
      </c>
    </row>
    <row r="69" spans="10:11" ht="15" x14ac:dyDescent="0.25">
      <c r="J69" s="22" t="s">
        <v>783</v>
      </c>
      <c r="K69" s="22" t="s">
        <v>181</v>
      </c>
    </row>
    <row r="70" spans="10:11" ht="15" x14ac:dyDescent="0.25">
      <c r="J70" s="22" t="s">
        <v>658</v>
      </c>
      <c r="K70" s="22" t="s">
        <v>296</v>
      </c>
    </row>
    <row r="71" spans="10:11" ht="15" x14ac:dyDescent="0.25">
      <c r="J71" s="22" t="s">
        <v>417</v>
      </c>
      <c r="K71" s="22" t="s">
        <v>31</v>
      </c>
    </row>
    <row r="72" spans="10:11" ht="15" x14ac:dyDescent="0.25">
      <c r="J72" s="22" t="s">
        <v>448</v>
      </c>
      <c r="K72" s="22" t="s">
        <v>62</v>
      </c>
    </row>
    <row r="73" spans="10:11" ht="15" x14ac:dyDescent="0.25">
      <c r="J73" s="22" t="s">
        <v>565</v>
      </c>
      <c r="K73" s="22" t="s">
        <v>203</v>
      </c>
    </row>
    <row r="74" spans="10:11" ht="15" x14ac:dyDescent="0.25">
      <c r="J74" s="22" t="s">
        <v>492</v>
      </c>
      <c r="K74" s="22" t="s">
        <v>106</v>
      </c>
    </row>
    <row r="75" spans="10:11" ht="15" x14ac:dyDescent="0.25">
      <c r="J75" s="22" t="s">
        <v>782</v>
      </c>
      <c r="K75" s="22" t="s">
        <v>191</v>
      </c>
    </row>
    <row r="76" spans="10:11" ht="15" x14ac:dyDescent="0.25">
      <c r="J76" s="22" t="s">
        <v>404</v>
      </c>
      <c r="K76" s="22" t="s">
        <v>18</v>
      </c>
    </row>
    <row r="77" spans="10:11" ht="15" x14ac:dyDescent="0.25">
      <c r="J77" s="22" t="s">
        <v>719</v>
      </c>
      <c r="K77" s="22" t="s">
        <v>357</v>
      </c>
    </row>
    <row r="78" spans="10:11" ht="15" x14ac:dyDescent="0.25">
      <c r="J78" s="22" t="s">
        <v>647</v>
      </c>
      <c r="K78" s="22" t="s">
        <v>285</v>
      </c>
    </row>
    <row r="79" spans="10:11" ht="15" x14ac:dyDescent="0.25">
      <c r="J79" s="22" t="s">
        <v>571</v>
      </c>
      <c r="K79" s="22" t="s">
        <v>209</v>
      </c>
    </row>
    <row r="80" spans="10:11" ht="15" x14ac:dyDescent="0.25">
      <c r="J80" s="22" t="s">
        <v>605</v>
      </c>
      <c r="K80" s="22" t="s">
        <v>243</v>
      </c>
    </row>
    <row r="81" spans="10:11" ht="15" x14ac:dyDescent="0.25">
      <c r="J81" s="22" t="s">
        <v>553</v>
      </c>
      <c r="K81" s="22" t="s">
        <v>167</v>
      </c>
    </row>
    <row r="82" spans="10:11" ht="15" x14ac:dyDescent="0.25">
      <c r="J82" s="22" t="s">
        <v>671</v>
      </c>
      <c r="K82" s="22" t="s">
        <v>309</v>
      </c>
    </row>
    <row r="83" spans="10:11" ht="15" x14ac:dyDescent="0.25">
      <c r="J83" s="22" t="s">
        <v>606</v>
      </c>
      <c r="K83" s="22" t="s">
        <v>244</v>
      </c>
    </row>
    <row r="84" spans="10:11" ht="15" x14ac:dyDescent="0.25">
      <c r="J84" s="22" t="s">
        <v>614</v>
      </c>
      <c r="K84" s="22" t="s">
        <v>252</v>
      </c>
    </row>
    <row r="85" spans="10:11" ht="15" x14ac:dyDescent="0.25">
      <c r="J85" s="22" t="s">
        <v>709</v>
      </c>
      <c r="K85" s="22" t="s">
        <v>347</v>
      </c>
    </row>
    <row r="86" spans="10:11" ht="15" x14ac:dyDescent="0.25">
      <c r="J86" s="22" t="s">
        <v>550</v>
      </c>
      <c r="K86" s="22" t="s">
        <v>164</v>
      </c>
    </row>
    <row r="87" spans="10:11" ht="15" x14ac:dyDescent="0.25">
      <c r="J87" s="22" t="s">
        <v>781</v>
      </c>
      <c r="K87" s="22" t="s">
        <v>192</v>
      </c>
    </row>
    <row r="88" spans="10:11" ht="15" x14ac:dyDescent="0.25">
      <c r="J88" s="22" t="s">
        <v>551</v>
      </c>
      <c r="K88" s="22" t="s">
        <v>165</v>
      </c>
    </row>
    <row r="89" spans="10:11" ht="15" x14ac:dyDescent="0.25">
      <c r="J89" s="22" t="s">
        <v>577</v>
      </c>
      <c r="K89" s="22" t="s">
        <v>215</v>
      </c>
    </row>
    <row r="90" spans="10:11" ht="15" x14ac:dyDescent="0.25">
      <c r="J90" s="22" t="s">
        <v>752</v>
      </c>
      <c r="K90" s="22" t="s">
        <v>390</v>
      </c>
    </row>
    <row r="91" spans="10:11" ht="15" x14ac:dyDescent="0.25">
      <c r="J91" s="22" t="s">
        <v>563</v>
      </c>
      <c r="K91" s="22" t="s">
        <v>201</v>
      </c>
    </row>
    <row r="92" spans="10:11" ht="15" x14ac:dyDescent="0.25">
      <c r="J92" s="22" t="s">
        <v>659</v>
      </c>
      <c r="K92" s="22" t="s">
        <v>297</v>
      </c>
    </row>
    <row r="93" spans="10:11" ht="15" x14ac:dyDescent="0.25">
      <c r="J93" s="22" t="s">
        <v>591</v>
      </c>
      <c r="K93" s="22" t="s">
        <v>229</v>
      </c>
    </row>
    <row r="94" spans="10:11" ht="15" x14ac:dyDescent="0.25">
      <c r="J94" s="22" t="s">
        <v>403</v>
      </c>
      <c r="K94" s="22" t="s">
        <v>17</v>
      </c>
    </row>
    <row r="95" spans="10:11" ht="15" x14ac:dyDescent="0.25">
      <c r="J95" s="22" t="s">
        <v>780</v>
      </c>
      <c r="K95" s="22" t="s">
        <v>177</v>
      </c>
    </row>
    <row r="96" spans="10:11" ht="15" x14ac:dyDescent="0.25">
      <c r="J96" s="22" t="s">
        <v>607</v>
      </c>
      <c r="K96" s="22" t="s">
        <v>245</v>
      </c>
    </row>
    <row r="97" spans="10:11" ht="15" x14ac:dyDescent="0.25">
      <c r="J97" s="22" t="s">
        <v>572</v>
      </c>
      <c r="K97" s="22" t="s">
        <v>210</v>
      </c>
    </row>
    <row r="98" spans="10:11" ht="15" x14ac:dyDescent="0.25">
      <c r="J98" s="22" t="s">
        <v>691</v>
      </c>
      <c r="K98" s="22" t="s">
        <v>329</v>
      </c>
    </row>
    <row r="99" spans="10:11" ht="15" x14ac:dyDescent="0.25">
      <c r="J99" s="22" t="s">
        <v>500</v>
      </c>
      <c r="K99" s="22" t="s">
        <v>114</v>
      </c>
    </row>
    <row r="100" spans="10:11" ht="15" x14ac:dyDescent="0.25">
      <c r="J100" s="22" t="s">
        <v>615</v>
      </c>
      <c r="K100" s="22" t="s">
        <v>253</v>
      </c>
    </row>
    <row r="101" spans="10:11" ht="15" x14ac:dyDescent="0.25">
      <c r="J101" s="22" t="s">
        <v>441</v>
      </c>
      <c r="K101" s="22" t="s">
        <v>55</v>
      </c>
    </row>
    <row r="102" spans="10:11" ht="15" x14ac:dyDescent="0.25">
      <c r="J102" s="22" t="s">
        <v>698</v>
      </c>
      <c r="K102" s="22" t="s">
        <v>336</v>
      </c>
    </row>
    <row r="103" spans="10:11" ht="15" x14ac:dyDescent="0.25">
      <c r="J103" s="22" t="s">
        <v>753</v>
      </c>
      <c r="K103" s="22" t="s">
        <v>391</v>
      </c>
    </row>
    <row r="104" spans="10:11" ht="15" x14ac:dyDescent="0.25">
      <c r="J104" s="22" t="s">
        <v>457</v>
      </c>
      <c r="K104" s="22" t="s">
        <v>71</v>
      </c>
    </row>
    <row r="105" spans="10:11" ht="15" x14ac:dyDescent="0.25">
      <c r="J105" s="22" t="s">
        <v>472</v>
      </c>
      <c r="K105" s="22" t="s">
        <v>86</v>
      </c>
    </row>
    <row r="106" spans="10:11" ht="15" x14ac:dyDescent="0.25">
      <c r="J106" s="22" t="s">
        <v>637</v>
      </c>
      <c r="K106" s="22" t="s">
        <v>275</v>
      </c>
    </row>
    <row r="107" spans="10:11" ht="15" x14ac:dyDescent="0.25">
      <c r="J107" s="22" t="s">
        <v>520</v>
      </c>
      <c r="K107" s="22" t="s">
        <v>134</v>
      </c>
    </row>
    <row r="108" spans="10:11" ht="15" x14ac:dyDescent="0.25">
      <c r="J108" s="22" t="s">
        <v>648</v>
      </c>
      <c r="K108" s="22" t="s">
        <v>286</v>
      </c>
    </row>
    <row r="109" spans="10:11" ht="15" x14ac:dyDescent="0.25">
      <c r="J109" s="22" t="s">
        <v>692</v>
      </c>
      <c r="K109" s="22" t="s">
        <v>330</v>
      </c>
    </row>
    <row r="110" spans="10:11" ht="15" x14ac:dyDescent="0.25">
      <c r="J110" s="22" t="s">
        <v>517</v>
      </c>
      <c r="K110" s="22" t="s">
        <v>131</v>
      </c>
    </row>
    <row r="111" spans="10:11" ht="15" x14ac:dyDescent="0.25">
      <c r="J111" s="22" t="s">
        <v>486</v>
      </c>
      <c r="K111" s="22" t="s">
        <v>100</v>
      </c>
    </row>
    <row r="112" spans="10:11" ht="15" x14ac:dyDescent="0.25">
      <c r="J112" s="22" t="s">
        <v>582</v>
      </c>
      <c r="K112" s="22" t="s">
        <v>220</v>
      </c>
    </row>
    <row r="113" spans="10:11" ht="15" x14ac:dyDescent="0.25">
      <c r="J113" s="22" t="s">
        <v>779</v>
      </c>
      <c r="K113" s="22" t="s">
        <v>182</v>
      </c>
    </row>
    <row r="114" spans="10:11" ht="15" x14ac:dyDescent="0.25">
      <c r="J114" s="22" t="s">
        <v>493</v>
      </c>
      <c r="K114" s="22" t="s">
        <v>107</v>
      </c>
    </row>
    <row r="115" spans="10:11" ht="15" x14ac:dyDescent="0.25">
      <c r="J115" s="22" t="s">
        <v>883</v>
      </c>
      <c r="K115" s="22" t="s">
        <v>175</v>
      </c>
    </row>
    <row r="116" spans="10:11" ht="15" x14ac:dyDescent="0.25">
      <c r="J116" s="22" t="s">
        <v>432</v>
      </c>
      <c r="K116" s="22" t="s">
        <v>46</v>
      </c>
    </row>
    <row r="117" spans="10:11" ht="15" x14ac:dyDescent="0.25">
      <c r="J117" s="22" t="s">
        <v>487</v>
      </c>
      <c r="K117" s="22" t="s">
        <v>101</v>
      </c>
    </row>
    <row r="118" spans="10:11" ht="15" x14ac:dyDescent="0.25">
      <c r="J118" s="22" t="s">
        <v>777</v>
      </c>
      <c r="K118" s="22" t="s">
        <v>183</v>
      </c>
    </row>
    <row r="119" spans="10:11" ht="15" x14ac:dyDescent="0.25">
      <c r="J119" s="22" t="s">
        <v>649</v>
      </c>
      <c r="K119" s="22" t="s">
        <v>287</v>
      </c>
    </row>
    <row r="120" spans="10:11" ht="15" x14ac:dyDescent="0.25">
      <c r="J120" s="22" t="s">
        <v>442</v>
      </c>
      <c r="K120" s="22" t="s">
        <v>56</v>
      </c>
    </row>
    <row r="121" spans="10:11" ht="15" x14ac:dyDescent="0.25">
      <c r="J121" s="22" t="s">
        <v>547</v>
      </c>
      <c r="K121" s="22" t="s">
        <v>161</v>
      </c>
    </row>
    <row r="122" spans="10:11" ht="15" x14ac:dyDescent="0.25">
      <c r="J122" s="22" t="s">
        <v>776</v>
      </c>
      <c r="K122" s="22" t="s">
        <v>184</v>
      </c>
    </row>
    <row r="123" spans="10:11" ht="15" x14ac:dyDescent="0.25">
      <c r="J123" s="22" t="s">
        <v>458</v>
      </c>
      <c r="K123" s="22" t="s">
        <v>72</v>
      </c>
    </row>
    <row r="124" spans="10:11" ht="15" x14ac:dyDescent="0.25">
      <c r="J124" s="22" t="s">
        <v>566</v>
      </c>
      <c r="K124" s="22" t="s">
        <v>204</v>
      </c>
    </row>
    <row r="125" spans="10:11" ht="15" x14ac:dyDescent="0.25">
      <c r="J125" s="22" t="s">
        <v>583</v>
      </c>
      <c r="K125" s="22" t="s">
        <v>221</v>
      </c>
    </row>
    <row r="126" spans="10:11" ht="15" x14ac:dyDescent="0.25">
      <c r="J126" s="22" t="s">
        <v>596</v>
      </c>
      <c r="K126" s="22" t="s">
        <v>234</v>
      </c>
    </row>
    <row r="127" spans="10:11" ht="15" x14ac:dyDescent="0.25">
      <c r="J127" s="22" t="s">
        <v>621</v>
      </c>
      <c r="K127" s="22" t="s">
        <v>259</v>
      </c>
    </row>
    <row r="128" spans="10:11" ht="15" x14ac:dyDescent="0.25">
      <c r="J128" s="22" t="s">
        <v>638</v>
      </c>
      <c r="K128" s="22" t="s">
        <v>276</v>
      </c>
    </row>
    <row r="129" spans="10:11" ht="15" x14ac:dyDescent="0.25">
      <c r="J129" s="22" t="s">
        <v>678</v>
      </c>
      <c r="K129" s="22" t="s">
        <v>316</v>
      </c>
    </row>
    <row r="130" spans="10:11" ht="15" x14ac:dyDescent="0.25">
      <c r="J130" s="22" t="s">
        <v>693</v>
      </c>
      <c r="K130" s="22" t="s">
        <v>331</v>
      </c>
    </row>
    <row r="131" spans="10:11" ht="15" x14ac:dyDescent="0.25">
      <c r="J131" s="22" t="s">
        <v>510</v>
      </c>
      <c r="K131" s="22" t="s">
        <v>124</v>
      </c>
    </row>
    <row r="132" spans="10:11" ht="15" x14ac:dyDescent="0.25">
      <c r="J132" s="22" t="s">
        <v>720</v>
      </c>
      <c r="K132" s="22" t="s">
        <v>358</v>
      </c>
    </row>
    <row r="133" spans="10:11" ht="15" x14ac:dyDescent="0.25">
      <c r="J133" s="22" t="s">
        <v>488</v>
      </c>
      <c r="K133" s="22" t="s">
        <v>102</v>
      </c>
    </row>
    <row r="134" spans="10:11" ht="15" x14ac:dyDescent="0.25">
      <c r="J134" s="22" t="s">
        <v>775</v>
      </c>
      <c r="K134" s="22" t="s">
        <v>185</v>
      </c>
    </row>
    <row r="135" spans="10:11" ht="15" x14ac:dyDescent="0.25">
      <c r="J135" s="22" t="s">
        <v>597</v>
      </c>
      <c r="K135" s="22" t="s">
        <v>235</v>
      </c>
    </row>
    <row r="136" spans="10:11" ht="15" x14ac:dyDescent="0.25">
      <c r="J136" s="22" t="s">
        <v>622</v>
      </c>
      <c r="K136" s="22" t="s">
        <v>260</v>
      </c>
    </row>
    <row r="137" spans="10:11" ht="15" x14ac:dyDescent="0.25">
      <c r="J137" s="22" t="s">
        <v>573</v>
      </c>
      <c r="K137" s="22" t="s">
        <v>211</v>
      </c>
    </row>
    <row r="138" spans="10:11" ht="15" x14ac:dyDescent="0.25">
      <c r="J138" s="22" t="s">
        <v>734</v>
      </c>
      <c r="K138" s="22" t="s">
        <v>372</v>
      </c>
    </row>
    <row r="139" spans="10:11" ht="15" x14ac:dyDescent="0.25">
      <c r="J139" s="22" t="s">
        <v>459</v>
      </c>
      <c r="K139" s="22" t="s">
        <v>73</v>
      </c>
    </row>
    <row r="140" spans="10:11" ht="15" x14ac:dyDescent="0.25">
      <c r="J140" s="22" t="s">
        <v>608</v>
      </c>
      <c r="K140" s="22" t="s">
        <v>246</v>
      </c>
    </row>
    <row r="141" spans="10:11" ht="15" x14ac:dyDescent="0.25">
      <c r="J141" s="22" t="s">
        <v>735</v>
      </c>
      <c r="K141" s="22" t="s">
        <v>373</v>
      </c>
    </row>
    <row r="142" spans="10:11" ht="15" x14ac:dyDescent="0.25">
      <c r="J142" s="22" t="s">
        <v>578</v>
      </c>
      <c r="K142" s="22" t="s">
        <v>216</v>
      </c>
    </row>
    <row r="143" spans="10:11" ht="15" x14ac:dyDescent="0.25">
      <c r="J143" s="22" t="s">
        <v>494</v>
      </c>
      <c r="K143" s="22" t="s">
        <v>108</v>
      </c>
    </row>
    <row r="144" spans="10:11" ht="15" x14ac:dyDescent="0.25">
      <c r="J144" s="22" t="s">
        <v>884</v>
      </c>
      <c r="K144" s="22" t="s">
        <v>193</v>
      </c>
    </row>
    <row r="145" spans="10:11" ht="15" x14ac:dyDescent="0.25">
      <c r="J145" s="22" t="s">
        <v>584</v>
      </c>
      <c r="K145" s="22" t="s">
        <v>222</v>
      </c>
    </row>
    <row r="146" spans="10:11" ht="15" x14ac:dyDescent="0.25">
      <c r="J146" s="22" t="s">
        <v>623</v>
      </c>
      <c r="K146" s="22" t="s">
        <v>261</v>
      </c>
    </row>
    <row r="147" spans="10:11" ht="15" x14ac:dyDescent="0.25">
      <c r="J147" s="22" t="s">
        <v>567</v>
      </c>
      <c r="K147" s="22" t="s">
        <v>205</v>
      </c>
    </row>
    <row r="148" spans="10:11" ht="15" x14ac:dyDescent="0.25">
      <c r="J148" s="22" t="s">
        <v>728</v>
      </c>
      <c r="K148" s="22" t="s">
        <v>366</v>
      </c>
    </row>
    <row r="149" spans="10:11" ht="15" x14ac:dyDescent="0.25">
      <c r="J149" s="22" t="s">
        <v>616</v>
      </c>
      <c r="K149" s="22" t="s">
        <v>254</v>
      </c>
    </row>
    <row r="150" spans="10:11" ht="15" x14ac:dyDescent="0.25">
      <c r="J150" s="22" t="s">
        <v>660</v>
      </c>
      <c r="K150" s="22" t="s">
        <v>298</v>
      </c>
    </row>
    <row r="151" spans="10:11" ht="15" x14ac:dyDescent="0.25">
      <c r="J151" s="22" t="s">
        <v>435</v>
      </c>
      <c r="K151" s="22" t="s">
        <v>49</v>
      </c>
    </row>
    <row r="152" spans="10:11" ht="15" x14ac:dyDescent="0.25">
      <c r="J152" s="22" t="s">
        <v>705</v>
      </c>
      <c r="K152" s="22" t="s">
        <v>343</v>
      </c>
    </row>
    <row r="153" spans="10:11" ht="15" x14ac:dyDescent="0.25">
      <c r="J153" s="22" t="s">
        <v>560</v>
      </c>
      <c r="K153" s="22" t="s">
        <v>174</v>
      </c>
    </row>
    <row r="154" spans="10:11" ht="15" x14ac:dyDescent="0.25">
      <c r="J154" s="22" t="s">
        <v>762</v>
      </c>
      <c r="K154" s="22" t="s">
        <v>400</v>
      </c>
    </row>
    <row r="155" spans="10:11" ht="15" x14ac:dyDescent="0.25">
      <c r="J155" s="22" t="s">
        <v>617</v>
      </c>
      <c r="K155" s="22" t="s">
        <v>255</v>
      </c>
    </row>
    <row r="156" spans="10:11" ht="15" x14ac:dyDescent="0.25">
      <c r="J156" s="22" t="s">
        <v>473</v>
      </c>
      <c r="K156" s="22" t="s">
        <v>87</v>
      </c>
    </row>
    <row r="157" spans="10:11" ht="15" x14ac:dyDescent="0.25">
      <c r="J157" s="22" t="s">
        <v>624</v>
      </c>
      <c r="K157" s="22" t="s">
        <v>262</v>
      </c>
    </row>
    <row r="158" spans="10:11" ht="15" x14ac:dyDescent="0.25">
      <c r="J158" s="22" t="s">
        <v>650</v>
      </c>
      <c r="K158" s="22" t="s">
        <v>288</v>
      </c>
    </row>
    <row r="159" spans="10:11" ht="15" x14ac:dyDescent="0.25">
      <c r="J159" s="22" t="s">
        <v>686</v>
      </c>
      <c r="K159" s="22" t="s">
        <v>324</v>
      </c>
    </row>
    <row r="160" spans="10:11" ht="15" x14ac:dyDescent="0.25">
      <c r="J160" s="22" t="s">
        <v>554</v>
      </c>
      <c r="K160" s="22" t="s">
        <v>168</v>
      </c>
    </row>
    <row r="161" spans="10:11" ht="15" x14ac:dyDescent="0.25">
      <c r="J161" s="22" t="s">
        <v>405</v>
      </c>
      <c r="K161" s="22" t="s">
        <v>19</v>
      </c>
    </row>
    <row r="162" spans="10:11" ht="15" x14ac:dyDescent="0.25">
      <c r="J162" s="22" t="s">
        <v>736</v>
      </c>
      <c r="K162" s="22" t="s">
        <v>374</v>
      </c>
    </row>
    <row r="163" spans="10:11" ht="15" x14ac:dyDescent="0.25">
      <c r="J163" s="22" t="s">
        <v>406</v>
      </c>
      <c r="K163" s="22" t="s">
        <v>20</v>
      </c>
    </row>
    <row r="164" spans="10:11" ht="15" x14ac:dyDescent="0.25">
      <c r="J164" s="22" t="s">
        <v>535</v>
      </c>
      <c r="K164" s="22" t="s">
        <v>149</v>
      </c>
    </row>
    <row r="165" spans="10:11" ht="15" x14ac:dyDescent="0.25">
      <c r="J165" s="22" t="s">
        <v>699</v>
      </c>
      <c r="K165" s="22" t="s">
        <v>337</v>
      </c>
    </row>
    <row r="166" spans="10:11" ht="15" x14ac:dyDescent="0.25">
      <c r="J166" s="22" t="s">
        <v>407</v>
      </c>
      <c r="K166" s="22" t="s">
        <v>21</v>
      </c>
    </row>
    <row r="167" spans="10:11" ht="15" x14ac:dyDescent="0.25">
      <c r="J167" s="22" t="s">
        <v>489</v>
      </c>
      <c r="K167" s="22" t="s">
        <v>103</v>
      </c>
    </row>
    <row r="168" spans="10:11" ht="15" x14ac:dyDescent="0.25">
      <c r="J168" s="22" t="s">
        <v>773</v>
      </c>
      <c r="K168" s="22" t="s">
        <v>186</v>
      </c>
    </row>
    <row r="169" spans="10:11" ht="15" x14ac:dyDescent="0.25">
      <c r="J169" s="22" t="s">
        <v>672</v>
      </c>
      <c r="K169" s="22" t="s">
        <v>310</v>
      </c>
    </row>
    <row r="170" spans="10:11" ht="15" x14ac:dyDescent="0.25">
      <c r="J170" s="22" t="s">
        <v>460</v>
      </c>
      <c r="K170" s="22" t="s">
        <v>74</v>
      </c>
    </row>
    <row r="171" spans="10:11" ht="15" x14ac:dyDescent="0.25">
      <c r="J171" s="22" t="s">
        <v>609</v>
      </c>
      <c r="K171" s="22" t="s">
        <v>247</v>
      </c>
    </row>
    <row r="172" spans="10:11" ht="15" x14ac:dyDescent="0.25">
      <c r="J172" s="22" t="s">
        <v>757</v>
      </c>
      <c r="K172" s="22" t="s">
        <v>395</v>
      </c>
    </row>
    <row r="173" spans="10:11" ht="15" x14ac:dyDescent="0.25">
      <c r="J173" s="22" t="s">
        <v>461</v>
      </c>
      <c r="K173" s="22" t="s">
        <v>75</v>
      </c>
    </row>
    <row r="174" spans="10:11" ht="15" x14ac:dyDescent="0.25">
      <c r="J174" s="22" t="s">
        <v>625</v>
      </c>
      <c r="K174" s="22" t="s">
        <v>263</v>
      </c>
    </row>
    <row r="175" spans="10:11" ht="15" x14ac:dyDescent="0.25">
      <c r="J175" s="22" t="s">
        <v>506</v>
      </c>
      <c r="K175" s="22" t="s">
        <v>120</v>
      </c>
    </row>
    <row r="176" spans="10:11" ht="15" x14ac:dyDescent="0.25">
      <c r="J176" s="22" t="s">
        <v>598</v>
      </c>
      <c r="K176" s="22" t="s">
        <v>236</v>
      </c>
    </row>
    <row r="177" spans="10:11" ht="15" x14ac:dyDescent="0.25">
      <c r="J177" s="22" t="s">
        <v>626</v>
      </c>
      <c r="K177" s="22" t="s">
        <v>264</v>
      </c>
    </row>
    <row r="178" spans="10:11" ht="15" x14ac:dyDescent="0.25">
      <c r="J178" s="22" t="s">
        <v>462</v>
      </c>
      <c r="K178" s="22" t="s">
        <v>76</v>
      </c>
    </row>
    <row r="179" spans="10:11" ht="15" x14ac:dyDescent="0.25">
      <c r="J179" s="22" t="s">
        <v>885</v>
      </c>
      <c r="K179" s="22" t="s">
        <v>194</v>
      </c>
    </row>
    <row r="180" spans="10:11" ht="15" x14ac:dyDescent="0.25">
      <c r="J180" s="22" t="s">
        <v>541</v>
      </c>
      <c r="K180" s="22" t="s">
        <v>155</v>
      </c>
    </row>
    <row r="181" spans="10:11" ht="15" x14ac:dyDescent="0.25">
      <c r="J181" s="22" t="s">
        <v>474</v>
      </c>
      <c r="K181" s="22" t="s">
        <v>88</v>
      </c>
    </row>
    <row r="182" spans="10:11" ht="15" x14ac:dyDescent="0.25">
      <c r="J182" s="22" t="s">
        <v>639</v>
      </c>
      <c r="K182" s="22" t="s">
        <v>277</v>
      </c>
    </row>
    <row r="183" spans="10:11" ht="15" x14ac:dyDescent="0.25">
      <c r="J183" s="22" t="s">
        <v>579</v>
      </c>
      <c r="K183" s="22" t="s">
        <v>217</v>
      </c>
    </row>
    <row r="184" spans="10:11" ht="15" x14ac:dyDescent="0.25">
      <c r="J184" s="22" t="s">
        <v>463</v>
      </c>
      <c r="K184" s="22" t="s">
        <v>77</v>
      </c>
    </row>
    <row r="185" spans="10:11" ht="15" x14ac:dyDescent="0.25">
      <c r="J185" s="22" t="s">
        <v>673</v>
      </c>
      <c r="K185" s="22" t="s">
        <v>311</v>
      </c>
    </row>
    <row r="186" spans="10:11" ht="15" x14ac:dyDescent="0.25">
      <c r="J186" s="22" t="s">
        <v>754</v>
      </c>
      <c r="K186" s="22" t="s">
        <v>392</v>
      </c>
    </row>
    <row r="187" spans="10:11" ht="15" x14ac:dyDescent="0.25">
      <c r="J187" s="22" t="s">
        <v>464</v>
      </c>
      <c r="K187" s="22" t="s">
        <v>78</v>
      </c>
    </row>
    <row r="188" spans="10:11" ht="15" x14ac:dyDescent="0.25">
      <c r="J188" s="22" t="s">
        <v>771</v>
      </c>
      <c r="K188" s="22" t="s">
        <v>178</v>
      </c>
    </row>
    <row r="189" spans="10:11" ht="15" x14ac:dyDescent="0.25">
      <c r="J189" s="22" t="s">
        <v>760</v>
      </c>
      <c r="K189" s="22" t="s">
        <v>398</v>
      </c>
    </row>
    <row r="190" spans="10:11" ht="15" x14ac:dyDescent="0.25">
      <c r="J190" s="22" t="s">
        <v>661</v>
      </c>
      <c r="K190" s="22" t="s">
        <v>299</v>
      </c>
    </row>
    <row r="191" spans="10:11" ht="15" x14ac:dyDescent="0.25">
      <c r="J191" s="22" t="s">
        <v>729</v>
      </c>
      <c r="K191" s="22" t="s">
        <v>367</v>
      </c>
    </row>
    <row r="192" spans="10:11" ht="15" x14ac:dyDescent="0.25">
      <c r="J192" s="22" t="s">
        <v>886</v>
      </c>
      <c r="K192" s="22" t="s">
        <v>113</v>
      </c>
    </row>
    <row r="193" spans="10:11" ht="15" x14ac:dyDescent="0.25">
      <c r="J193" s="22" t="s">
        <v>401</v>
      </c>
      <c r="K193" s="22" t="s">
        <v>1</v>
      </c>
    </row>
    <row r="194" spans="10:11" ht="15" x14ac:dyDescent="0.25">
      <c r="J194" s="22" t="s">
        <v>408</v>
      </c>
      <c r="K194" s="22" t="s">
        <v>22</v>
      </c>
    </row>
    <row r="195" spans="10:11" ht="15" x14ac:dyDescent="0.25">
      <c r="J195" s="22" t="s">
        <v>409</v>
      </c>
      <c r="K195" s="22" t="s">
        <v>23</v>
      </c>
    </row>
    <row r="196" spans="10:11" ht="15" x14ac:dyDescent="0.25">
      <c r="J196" s="22" t="s">
        <v>495</v>
      </c>
      <c r="K196" s="22" t="s">
        <v>109</v>
      </c>
    </row>
    <row r="197" spans="10:11" ht="15" x14ac:dyDescent="0.25">
      <c r="J197" s="22" t="s">
        <v>770</v>
      </c>
      <c r="K197" s="22" t="s">
        <v>195</v>
      </c>
    </row>
    <row r="198" spans="10:11" ht="15" x14ac:dyDescent="0.25">
      <c r="J198" s="22" t="s">
        <v>694</v>
      </c>
      <c r="K198" s="22" t="s">
        <v>332</v>
      </c>
    </row>
    <row r="199" spans="10:11" ht="15" x14ac:dyDescent="0.25">
      <c r="J199" s="22" t="s">
        <v>690</v>
      </c>
      <c r="K199" s="22" t="s">
        <v>328</v>
      </c>
    </row>
    <row r="200" spans="10:11" ht="15" x14ac:dyDescent="0.25">
      <c r="J200" s="22" t="s">
        <v>511</v>
      </c>
      <c r="K200" s="22" t="s">
        <v>125</v>
      </c>
    </row>
    <row r="201" spans="10:11" ht="15" x14ac:dyDescent="0.25">
      <c r="J201" s="22" t="s">
        <v>465</v>
      </c>
      <c r="K201" s="22" t="s">
        <v>79</v>
      </c>
    </row>
    <row r="202" spans="10:11" ht="15" x14ac:dyDescent="0.25">
      <c r="J202" s="22" t="s">
        <v>449</v>
      </c>
      <c r="K202" s="22" t="s">
        <v>63</v>
      </c>
    </row>
    <row r="203" spans="10:11" ht="15" x14ac:dyDescent="0.25">
      <c r="J203" s="22" t="s">
        <v>426</v>
      </c>
      <c r="K203" s="22" t="s">
        <v>40</v>
      </c>
    </row>
    <row r="204" spans="10:11" ht="15" x14ac:dyDescent="0.25">
      <c r="J204" s="22" t="s">
        <v>410</v>
      </c>
      <c r="K204" s="22" t="s">
        <v>24</v>
      </c>
    </row>
    <row r="205" spans="10:11" ht="15" x14ac:dyDescent="0.25">
      <c r="J205" s="22" t="s">
        <v>496</v>
      </c>
      <c r="K205" s="22" t="s">
        <v>110</v>
      </c>
    </row>
    <row r="206" spans="10:11" ht="15" x14ac:dyDescent="0.25">
      <c r="J206" s="22" t="s">
        <v>769</v>
      </c>
      <c r="K206" s="22" t="s">
        <v>196</v>
      </c>
    </row>
    <row r="207" spans="10:11" ht="15" x14ac:dyDescent="0.25">
      <c r="J207" s="22" t="s">
        <v>662</v>
      </c>
      <c r="K207" s="22" t="s">
        <v>300</v>
      </c>
    </row>
    <row r="208" spans="10:11" ht="15" x14ac:dyDescent="0.25">
      <c r="J208" s="22" t="s">
        <v>450</v>
      </c>
      <c r="K208" s="22" t="s">
        <v>64</v>
      </c>
    </row>
    <row r="209" spans="10:11" ht="15" x14ac:dyDescent="0.25">
      <c r="J209" s="22" t="s">
        <v>524</v>
      </c>
      <c r="K209" s="22" t="s">
        <v>138</v>
      </c>
    </row>
    <row r="210" spans="10:11" ht="15" x14ac:dyDescent="0.25">
      <c r="J210" s="22" t="s">
        <v>490</v>
      </c>
      <c r="K210" s="22" t="s">
        <v>104</v>
      </c>
    </row>
    <row r="211" spans="10:11" ht="15" x14ac:dyDescent="0.25">
      <c r="J211" s="22" t="s">
        <v>768</v>
      </c>
      <c r="K211" s="22" t="s">
        <v>187</v>
      </c>
    </row>
    <row r="212" spans="10:11" ht="15" x14ac:dyDescent="0.25">
      <c r="J212" s="22" t="s">
        <v>599</v>
      </c>
      <c r="K212" s="22" t="s">
        <v>237</v>
      </c>
    </row>
    <row r="213" spans="10:11" ht="15" x14ac:dyDescent="0.25">
      <c r="J213" s="22" t="s">
        <v>411</v>
      </c>
      <c r="K213" s="22" t="s">
        <v>25</v>
      </c>
    </row>
    <row r="214" spans="10:11" ht="15" x14ac:dyDescent="0.25">
      <c r="J214" s="22" t="s">
        <v>721</v>
      </c>
      <c r="K214" s="22" t="s">
        <v>359</v>
      </c>
    </row>
    <row r="215" spans="10:11" ht="15" x14ac:dyDescent="0.25">
      <c r="J215" s="22" t="s">
        <v>679</v>
      </c>
      <c r="K215" s="22" t="s">
        <v>317</v>
      </c>
    </row>
    <row r="216" spans="10:11" ht="15" x14ac:dyDescent="0.25">
      <c r="J216" s="22" t="s">
        <v>475</v>
      </c>
      <c r="K216" s="22" t="s">
        <v>89</v>
      </c>
    </row>
    <row r="217" spans="10:11" ht="15" x14ac:dyDescent="0.25">
      <c r="J217" s="22" t="s">
        <v>427</v>
      </c>
      <c r="K217" s="22" t="s">
        <v>41</v>
      </c>
    </row>
    <row r="218" spans="10:11" ht="15" x14ac:dyDescent="0.25">
      <c r="J218" s="22" t="s">
        <v>515</v>
      </c>
      <c r="K218" s="22" t="s">
        <v>129</v>
      </c>
    </row>
    <row r="219" spans="10:11" ht="15" x14ac:dyDescent="0.25">
      <c r="J219" s="22" t="s">
        <v>651</v>
      </c>
      <c r="K219" s="22" t="s">
        <v>289</v>
      </c>
    </row>
    <row r="220" spans="10:11" ht="15" x14ac:dyDescent="0.25">
      <c r="J220" s="22" t="s">
        <v>610</v>
      </c>
      <c r="K220" s="22" t="s">
        <v>248</v>
      </c>
    </row>
    <row r="221" spans="10:11" ht="15" x14ac:dyDescent="0.25">
      <c r="J221" s="22" t="s">
        <v>761</v>
      </c>
      <c r="K221" s="22" t="s">
        <v>399</v>
      </c>
    </row>
    <row r="222" spans="10:11" ht="15" x14ac:dyDescent="0.25">
      <c r="J222" s="22" t="s">
        <v>418</v>
      </c>
      <c r="K222" s="22" t="s">
        <v>32</v>
      </c>
    </row>
    <row r="223" spans="10:11" ht="15" x14ac:dyDescent="0.25">
      <c r="J223" s="22" t="s">
        <v>706</v>
      </c>
      <c r="K223" s="22" t="s">
        <v>344</v>
      </c>
    </row>
    <row r="224" spans="10:11" ht="15" x14ac:dyDescent="0.25">
      <c r="J224" s="22" t="s">
        <v>542</v>
      </c>
      <c r="K224" s="22" t="s">
        <v>156</v>
      </c>
    </row>
    <row r="225" spans="10:11" ht="15" x14ac:dyDescent="0.25">
      <c r="J225" s="22" t="s">
        <v>674</v>
      </c>
      <c r="K225" s="22" t="s">
        <v>312</v>
      </c>
    </row>
    <row r="226" spans="10:11" ht="15" x14ac:dyDescent="0.25">
      <c r="J226" s="22" t="s">
        <v>714</v>
      </c>
      <c r="K226" s="22" t="s">
        <v>352</v>
      </c>
    </row>
    <row r="227" spans="10:11" ht="15" x14ac:dyDescent="0.25">
      <c r="J227" s="22" t="s">
        <v>555</v>
      </c>
      <c r="K227" s="22" t="s">
        <v>169</v>
      </c>
    </row>
    <row r="228" spans="10:11" ht="15" x14ac:dyDescent="0.25">
      <c r="J228" s="22" t="s">
        <v>466</v>
      </c>
      <c r="K228" s="22" t="s">
        <v>80</v>
      </c>
    </row>
    <row r="229" spans="10:11" ht="15" x14ac:dyDescent="0.25">
      <c r="J229" s="22" t="s">
        <v>588</v>
      </c>
      <c r="K229" s="22" t="s">
        <v>226</v>
      </c>
    </row>
    <row r="230" spans="10:11" ht="15" x14ac:dyDescent="0.25">
      <c r="J230" s="22" t="s">
        <v>730</v>
      </c>
      <c r="K230" s="22" t="s">
        <v>368</v>
      </c>
    </row>
    <row r="231" spans="10:11" ht="15" x14ac:dyDescent="0.25">
      <c r="J231" s="22" t="s">
        <v>755</v>
      </c>
      <c r="K231" s="22" t="s">
        <v>393</v>
      </c>
    </row>
    <row r="232" spans="10:11" ht="15" x14ac:dyDescent="0.25">
      <c r="J232" s="22" t="s">
        <v>507</v>
      </c>
      <c r="K232" s="22" t="s">
        <v>121</v>
      </c>
    </row>
    <row r="233" spans="10:11" ht="15" x14ac:dyDescent="0.25">
      <c r="J233" s="22" t="s">
        <v>516</v>
      </c>
      <c r="K233" s="22" t="s">
        <v>130</v>
      </c>
    </row>
    <row r="234" spans="10:11" ht="15" x14ac:dyDescent="0.25">
      <c r="J234" s="22" t="s">
        <v>737</v>
      </c>
      <c r="K234" s="22" t="s">
        <v>375</v>
      </c>
    </row>
    <row r="235" spans="10:11" ht="15" x14ac:dyDescent="0.25">
      <c r="J235" s="22" t="s">
        <v>627</v>
      </c>
      <c r="K235" s="22" t="s">
        <v>265</v>
      </c>
    </row>
    <row r="236" spans="10:11" ht="15" x14ac:dyDescent="0.25">
      <c r="J236" s="22" t="s">
        <v>707</v>
      </c>
      <c r="K236" s="22" t="s">
        <v>345</v>
      </c>
    </row>
    <row r="237" spans="10:11" ht="15" x14ac:dyDescent="0.25">
      <c r="J237" s="22" t="s">
        <v>436</v>
      </c>
      <c r="K237" s="22" t="s">
        <v>50</v>
      </c>
    </row>
    <row r="238" spans="10:11" ht="15" x14ac:dyDescent="0.25">
      <c r="J238" s="22" t="s">
        <v>722</v>
      </c>
      <c r="K238" s="22" t="s">
        <v>360</v>
      </c>
    </row>
    <row r="239" spans="10:11" ht="15" x14ac:dyDescent="0.25">
      <c r="J239" s="22" t="s">
        <v>467</v>
      </c>
      <c r="K239" s="22" t="s">
        <v>81</v>
      </c>
    </row>
    <row r="240" spans="10:11" ht="15" x14ac:dyDescent="0.25">
      <c r="J240" s="22" t="s">
        <v>476</v>
      </c>
      <c r="K240" s="22" t="s">
        <v>90</v>
      </c>
    </row>
    <row r="241" spans="10:11" ht="15" x14ac:dyDescent="0.25">
      <c r="J241" s="22" t="s">
        <v>585</v>
      </c>
      <c r="K241" s="22" t="s">
        <v>223</v>
      </c>
    </row>
    <row r="242" spans="10:11" ht="15" x14ac:dyDescent="0.25">
      <c r="J242" s="22" t="s">
        <v>592</v>
      </c>
      <c r="K242" s="22" t="s">
        <v>230</v>
      </c>
    </row>
    <row r="243" spans="10:11" ht="15" x14ac:dyDescent="0.25">
      <c r="J243" s="22" t="s">
        <v>580</v>
      </c>
      <c r="K243" s="22" t="s">
        <v>218</v>
      </c>
    </row>
    <row r="244" spans="10:11" ht="15" x14ac:dyDescent="0.25">
      <c r="J244" s="22" t="s">
        <v>512</v>
      </c>
      <c r="K244" s="22" t="s">
        <v>126</v>
      </c>
    </row>
    <row r="245" spans="10:11" ht="15" x14ac:dyDescent="0.25">
      <c r="J245" s="22" t="s">
        <v>640</v>
      </c>
      <c r="K245" s="22" t="s">
        <v>278</v>
      </c>
    </row>
    <row r="246" spans="10:11" ht="15" x14ac:dyDescent="0.25">
      <c r="J246" s="22" t="s">
        <v>680</v>
      </c>
      <c r="K246" s="22" t="s">
        <v>318</v>
      </c>
    </row>
    <row r="247" spans="10:11" ht="15" x14ac:dyDescent="0.25">
      <c r="J247" s="22" t="s">
        <v>513</v>
      </c>
      <c r="K247" s="22" t="s">
        <v>127</v>
      </c>
    </row>
    <row r="248" spans="10:11" ht="15" x14ac:dyDescent="0.25">
      <c r="J248" s="22" t="s">
        <v>687</v>
      </c>
      <c r="K248" s="22" t="s">
        <v>325</v>
      </c>
    </row>
    <row r="249" spans="10:11" ht="15" x14ac:dyDescent="0.25">
      <c r="J249" s="22" t="s">
        <v>505</v>
      </c>
      <c r="K249" s="22" t="s">
        <v>119</v>
      </c>
    </row>
    <row r="250" spans="10:11" ht="15" x14ac:dyDescent="0.25">
      <c r="J250" s="22" t="s">
        <v>437</v>
      </c>
      <c r="K250" s="22" t="s">
        <v>51</v>
      </c>
    </row>
    <row r="251" spans="10:11" ht="15" x14ac:dyDescent="0.25">
      <c r="J251" s="22" t="s">
        <v>745</v>
      </c>
      <c r="K251" s="22" t="s">
        <v>383</v>
      </c>
    </row>
    <row r="252" spans="10:11" ht="15" x14ac:dyDescent="0.25">
      <c r="J252" s="22" t="s">
        <v>675</v>
      </c>
      <c r="K252" s="22" t="s">
        <v>313</v>
      </c>
    </row>
    <row r="253" spans="10:11" ht="15" x14ac:dyDescent="0.25">
      <c r="J253" s="22" t="s">
        <v>484</v>
      </c>
      <c r="K253" s="22" t="s">
        <v>98</v>
      </c>
    </row>
    <row r="254" spans="10:11" ht="15" x14ac:dyDescent="0.25">
      <c r="J254" s="22" t="s">
        <v>767</v>
      </c>
      <c r="K254" s="22" t="s">
        <v>179</v>
      </c>
    </row>
    <row r="255" spans="10:11" ht="15" x14ac:dyDescent="0.25">
      <c r="J255" s="22" t="s">
        <v>695</v>
      </c>
      <c r="K255" s="22" t="s">
        <v>333</v>
      </c>
    </row>
    <row r="256" spans="10:11" ht="15" x14ac:dyDescent="0.25">
      <c r="J256" s="22" t="s">
        <v>477</v>
      </c>
      <c r="K256" s="22" t="s">
        <v>91</v>
      </c>
    </row>
    <row r="257" spans="10:11" ht="15" x14ac:dyDescent="0.25">
      <c r="J257" s="22" t="s">
        <v>501</v>
      </c>
      <c r="K257" s="22" t="s">
        <v>115</v>
      </c>
    </row>
    <row r="258" spans="10:11" ht="15" x14ac:dyDescent="0.25">
      <c r="J258" s="22" t="s">
        <v>688</v>
      </c>
      <c r="K258" s="22" t="s">
        <v>326</v>
      </c>
    </row>
    <row r="259" spans="10:11" ht="15" x14ac:dyDescent="0.25">
      <c r="J259" s="22" t="s">
        <v>545</v>
      </c>
      <c r="K259" s="22" t="s">
        <v>159</v>
      </c>
    </row>
    <row r="260" spans="10:11" ht="15" x14ac:dyDescent="0.25">
      <c r="J260" s="22" t="s">
        <v>497</v>
      </c>
      <c r="K260" s="22" t="s">
        <v>111</v>
      </c>
    </row>
    <row r="261" spans="10:11" ht="15" x14ac:dyDescent="0.25">
      <c r="J261" s="22" t="s">
        <v>766</v>
      </c>
      <c r="K261" s="22" t="s">
        <v>197</v>
      </c>
    </row>
    <row r="262" spans="10:11" ht="15" x14ac:dyDescent="0.25">
      <c r="J262" s="22" t="s">
        <v>746</v>
      </c>
      <c r="K262" s="22" t="s">
        <v>384</v>
      </c>
    </row>
    <row r="263" spans="10:11" ht="15" x14ac:dyDescent="0.25">
      <c r="J263" s="22" t="s">
        <v>676</v>
      </c>
      <c r="K263" s="22" t="s">
        <v>314</v>
      </c>
    </row>
    <row r="264" spans="10:11" ht="15" x14ac:dyDescent="0.25">
      <c r="J264" s="22" t="s">
        <v>419</v>
      </c>
      <c r="K264" s="22" t="s">
        <v>33</v>
      </c>
    </row>
    <row r="265" spans="10:11" ht="15" x14ac:dyDescent="0.25">
      <c r="J265" s="22" t="s">
        <v>710</v>
      </c>
      <c r="K265" s="22" t="s">
        <v>348</v>
      </c>
    </row>
    <row r="266" spans="10:11" ht="15" x14ac:dyDescent="0.25">
      <c r="J266" s="22" t="s">
        <v>478</v>
      </c>
      <c r="K266" s="22" t="s">
        <v>92</v>
      </c>
    </row>
    <row r="267" spans="10:11" ht="15" x14ac:dyDescent="0.25">
      <c r="J267" s="22" t="s">
        <v>663</v>
      </c>
      <c r="K267" s="22" t="s">
        <v>301</v>
      </c>
    </row>
    <row r="268" spans="10:11" ht="15" x14ac:dyDescent="0.25">
      <c r="J268" s="22" t="s">
        <v>534</v>
      </c>
      <c r="K268" s="22" t="s">
        <v>148</v>
      </c>
    </row>
    <row r="269" spans="10:11" ht="15" x14ac:dyDescent="0.25">
      <c r="J269" s="22" t="s">
        <v>537</v>
      </c>
      <c r="K269" s="22" t="s">
        <v>151</v>
      </c>
    </row>
    <row r="270" spans="10:11" ht="15" x14ac:dyDescent="0.25">
      <c r="J270" s="22" t="s">
        <v>519</v>
      </c>
      <c r="K270" s="22" t="s">
        <v>133</v>
      </c>
    </row>
    <row r="271" spans="10:11" ht="15" x14ac:dyDescent="0.25">
      <c r="J271" s="22" t="s">
        <v>522</v>
      </c>
      <c r="K271" s="22" t="s">
        <v>136</v>
      </c>
    </row>
    <row r="272" spans="10:11" ht="15" x14ac:dyDescent="0.25">
      <c r="J272" s="22" t="s">
        <v>664</v>
      </c>
      <c r="K272" s="22" t="s">
        <v>302</v>
      </c>
    </row>
    <row r="273" spans="10:11" ht="15" x14ac:dyDescent="0.25">
      <c r="J273" s="22" t="s">
        <v>593</v>
      </c>
      <c r="K273" s="22" t="s">
        <v>231</v>
      </c>
    </row>
    <row r="274" spans="10:11" ht="15" x14ac:dyDescent="0.25">
      <c r="J274" s="22" t="s">
        <v>530</v>
      </c>
      <c r="K274" s="22" t="s">
        <v>144</v>
      </c>
    </row>
    <row r="275" spans="10:11" ht="15" x14ac:dyDescent="0.25">
      <c r="J275" s="22" t="s">
        <v>468</v>
      </c>
      <c r="K275" s="22" t="s">
        <v>82</v>
      </c>
    </row>
    <row r="276" spans="10:11" ht="15" x14ac:dyDescent="0.25">
      <c r="J276" s="22" t="s">
        <v>508</v>
      </c>
      <c r="K276" s="22" t="s">
        <v>122</v>
      </c>
    </row>
    <row r="277" spans="10:11" ht="15" x14ac:dyDescent="0.25">
      <c r="J277" s="22" t="s">
        <v>632</v>
      </c>
      <c r="K277" s="22" t="s">
        <v>270</v>
      </c>
    </row>
    <row r="278" spans="10:11" ht="15" x14ac:dyDescent="0.25">
      <c r="J278" s="22" t="s">
        <v>738</v>
      </c>
      <c r="K278" s="22" t="s">
        <v>376</v>
      </c>
    </row>
    <row r="279" spans="10:11" ht="15" x14ac:dyDescent="0.25">
      <c r="J279" s="22" t="s">
        <v>665</v>
      </c>
      <c r="K279" s="22" t="s">
        <v>303</v>
      </c>
    </row>
    <row r="280" spans="10:11" ht="15" x14ac:dyDescent="0.25">
      <c r="J280" s="22" t="s">
        <v>469</v>
      </c>
      <c r="K280" s="22" t="s">
        <v>83</v>
      </c>
    </row>
    <row r="281" spans="10:11" ht="15" x14ac:dyDescent="0.25">
      <c r="J281" s="22" t="s">
        <v>700</v>
      </c>
      <c r="K281" s="22" t="s">
        <v>338</v>
      </c>
    </row>
    <row r="282" spans="10:11" ht="15" x14ac:dyDescent="0.25">
      <c r="J282" s="22" t="s">
        <v>420</v>
      </c>
      <c r="K282" s="22" t="s">
        <v>34</v>
      </c>
    </row>
    <row r="283" spans="10:11" ht="15" x14ac:dyDescent="0.25">
      <c r="J283" s="22" t="s">
        <v>611</v>
      </c>
      <c r="K283" s="22" t="s">
        <v>249</v>
      </c>
    </row>
    <row r="284" spans="10:11" ht="15" x14ac:dyDescent="0.25">
      <c r="J284" s="22" t="s">
        <v>666</v>
      </c>
      <c r="K284" s="22" t="s">
        <v>304</v>
      </c>
    </row>
    <row r="285" spans="10:11" ht="15" x14ac:dyDescent="0.25">
      <c r="J285" s="22" t="s">
        <v>600</v>
      </c>
      <c r="K285" s="22" t="s">
        <v>238</v>
      </c>
    </row>
    <row r="286" spans="10:11" ht="15" x14ac:dyDescent="0.25">
      <c r="J286" s="22" t="s">
        <v>433</v>
      </c>
      <c r="K286" s="22" t="s">
        <v>47</v>
      </c>
    </row>
    <row r="287" spans="10:11" ht="15" x14ac:dyDescent="0.25">
      <c r="J287" s="22" t="s">
        <v>747</v>
      </c>
      <c r="K287" s="22" t="s">
        <v>385</v>
      </c>
    </row>
    <row r="288" spans="10:11" ht="15" x14ac:dyDescent="0.25">
      <c r="J288" s="22" t="s">
        <v>739</v>
      </c>
      <c r="K288" s="22" t="s">
        <v>377</v>
      </c>
    </row>
    <row r="289" spans="10:11" ht="15" x14ac:dyDescent="0.25">
      <c r="J289" s="22" t="s">
        <v>708</v>
      </c>
      <c r="K289" s="22" t="s">
        <v>346</v>
      </c>
    </row>
    <row r="290" spans="10:11" ht="15" x14ac:dyDescent="0.25">
      <c r="J290" s="22" t="s">
        <v>628</v>
      </c>
      <c r="K290" s="22" t="s">
        <v>266</v>
      </c>
    </row>
    <row r="291" spans="10:11" ht="15" x14ac:dyDescent="0.25">
      <c r="J291" s="22" t="s">
        <v>525</v>
      </c>
      <c r="K291" s="22" t="s">
        <v>139</v>
      </c>
    </row>
    <row r="292" spans="10:11" ht="15" x14ac:dyDescent="0.25">
      <c r="J292" s="22" t="s">
        <v>758</v>
      </c>
      <c r="K292" s="22" t="s">
        <v>396</v>
      </c>
    </row>
    <row r="293" spans="10:11" ht="15" x14ac:dyDescent="0.25">
      <c r="J293" s="22" t="s">
        <v>421</v>
      </c>
      <c r="K293" s="22" t="s">
        <v>35</v>
      </c>
    </row>
    <row r="294" spans="10:11" ht="15" x14ac:dyDescent="0.25">
      <c r="J294" s="22" t="s">
        <v>443</v>
      </c>
      <c r="K294" s="22" t="s">
        <v>57</v>
      </c>
    </row>
    <row r="295" spans="10:11" ht="15" x14ac:dyDescent="0.25">
      <c r="J295" s="22" t="s">
        <v>701</v>
      </c>
      <c r="K295" s="22" t="s">
        <v>339</v>
      </c>
    </row>
    <row r="296" spans="10:11" ht="15" x14ac:dyDescent="0.25">
      <c r="J296" s="22" t="s">
        <v>715</v>
      </c>
      <c r="K296" s="22" t="s">
        <v>353</v>
      </c>
    </row>
    <row r="297" spans="10:11" ht="15" x14ac:dyDescent="0.25">
      <c r="J297" s="22" t="s">
        <v>429</v>
      </c>
      <c r="K297" s="22" t="s">
        <v>43</v>
      </c>
    </row>
    <row r="298" spans="10:11" ht="15" x14ac:dyDescent="0.25">
      <c r="J298" s="22" t="s">
        <v>759</v>
      </c>
      <c r="K298" s="22" t="s">
        <v>397</v>
      </c>
    </row>
    <row r="299" spans="10:11" ht="15" x14ac:dyDescent="0.25">
      <c r="J299" s="22" t="s">
        <v>652</v>
      </c>
      <c r="K299" s="22" t="s">
        <v>290</v>
      </c>
    </row>
    <row r="300" spans="10:11" ht="15" x14ac:dyDescent="0.25">
      <c r="J300" s="22" t="s">
        <v>434</v>
      </c>
      <c r="K300" s="22" t="s">
        <v>48</v>
      </c>
    </row>
    <row r="301" spans="10:11" ht="15" x14ac:dyDescent="0.25">
      <c r="J301" s="22" t="s">
        <v>653</v>
      </c>
      <c r="K301" s="22" t="s">
        <v>291</v>
      </c>
    </row>
    <row r="302" spans="10:11" ht="15" x14ac:dyDescent="0.25">
      <c r="J302" s="22" t="s">
        <v>548</v>
      </c>
      <c r="K302" s="22" t="s">
        <v>162</v>
      </c>
    </row>
    <row r="303" spans="10:11" ht="15" x14ac:dyDescent="0.25">
      <c r="J303" s="22" t="s">
        <v>765</v>
      </c>
      <c r="K303" s="22" t="s">
        <v>198</v>
      </c>
    </row>
    <row r="304" spans="10:11" ht="15" x14ac:dyDescent="0.25">
      <c r="J304" s="22" t="s">
        <v>531</v>
      </c>
      <c r="K304" s="22" t="s">
        <v>145</v>
      </c>
    </row>
    <row r="305" spans="10:11" ht="15" x14ac:dyDescent="0.25">
      <c r="J305" s="22" t="s">
        <v>444</v>
      </c>
      <c r="K305" s="22" t="s">
        <v>58</v>
      </c>
    </row>
    <row r="306" spans="10:11" ht="15" x14ac:dyDescent="0.25">
      <c r="J306" s="22" t="s">
        <v>483</v>
      </c>
      <c r="K306" s="22" t="s">
        <v>97</v>
      </c>
    </row>
    <row r="307" spans="10:11" ht="15" x14ac:dyDescent="0.25">
      <c r="J307" s="22" t="s">
        <v>562</v>
      </c>
      <c r="K307" s="22" t="s">
        <v>200</v>
      </c>
    </row>
    <row r="308" spans="10:11" ht="15" x14ac:dyDescent="0.25">
      <c r="J308" s="22" t="s">
        <v>568</v>
      </c>
      <c r="K308" s="22" t="s">
        <v>206</v>
      </c>
    </row>
    <row r="309" spans="10:11" ht="15" x14ac:dyDescent="0.25">
      <c r="J309" s="22" t="s">
        <v>581</v>
      </c>
      <c r="K309" s="22" t="s">
        <v>219</v>
      </c>
    </row>
    <row r="310" spans="10:11" ht="15" x14ac:dyDescent="0.25">
      <c r="J310" s="22" t="s">
        <v>504</v>
      </c>
      <c r="K310" s="22" t="s">
        <v>118</v>
      </c>
    </row>
    <row r="311" spans="10:11" ht="15" x14ac:dyDescent="0.25">
      <c r="J311" s="22" t="s">
        <v>586</v>
      </c>
      <c r="K311" s="22" t="s">
        <v>224</v>
      </c>
    </row>
    <row r="312" spans="10:11" ht="15" x14ac:dyDescent="0.25">
      <c r="J312" s="22" t="s">
        <v>681</v>
      </c>
      <c r="K312" s="22" t="s">
        <v>319</v>
      </c>
    </row>
    <row r="313" spans="10:11" ht="15" x14ac:dyDescent="0.25">
      <c r="J313" s="22" t="s">
        <v>682</v>
      </c>
      <c r="K313" s="22" t="s">
        <v>320</v>
      </c>
    </row>
    <row r="314" spans="10:11" ht="15" x14ac:dyDescent="0.25">
      <c r="J314" s="22" t="s">
        <v>574</v>
      </c>
      <c r="K314" s="22" t="s">
        <v>212</v>
      </c>
    </row>
    <row r="315" spans="10:11" ht="15" x14ac:dyDescent="0.25">
      <c r="J315" s="22" t="s">
        <v>689</v>
      </c>
      <c r="K315" s="22" t="s">
        <v>327</v>
      </c>
    </row>
    <row r="316" spans="10:11" ht="15" x14ac:dyDescent="0.25">
      <c r="J316" s="22" t="s">
        <v>696</v>
      </c>
      <c r="K316" s="22" t="s">
        <v>334</v>
      </c>
    </row>
    <row r="317" spans="10:11" ht="15" x14ac:dyDescent="0.25">
      <c r="J317" s="22" t="s">
        <v>711</v>
      </c>
      <c r="K317" s="22" t="s">
        <v>349</v>
      </c>
    </row>
    <row r="318" spans="10:11" ht="15" x14ac:dyDescent="0.25">
      <c r="J318" s="22" t="s">
        <v>667</v>
      </c>
      <c r="K318" s="22" t="s">
        <v>305</v>
      </c>
    </row>
    <row r="319" spans="10:11" ht="15" x14ac:dyDescent="0.25">
      <c r="J319" s="22" t="s">
        <v>718</v>
      </c>
      <c r="K319" s="22" t="s">
        <v>356</v>
      </c>
    </row>
    <row r="320" spans="10:11" ht="15" x14ac:dyDescent="0.25">
      <c r="J320" s="22" t="s">
        <v>723</v>
      </c>
      <c r="K320" s="22" t="s">
        <v>361</v>
      </c>
    </row>
    <row r="321" spans="10:11" ht="15" x14ac:dyDescent="0.25">
      <c r="J321" s="22" t="s">
        <v>438</v>
      </c>
      <c r="K321" s="22" t="s">
        <v>52</v>
      </c>
    </row>
    <row r="322" spans="10:11" ht="15" x14ac:dyDescent="0.25">
      <c r="J322" s="22" t="s">
        <v>556</v>
      </c>
      <c r="K322" s="22" t="s">
        <v>170</v>
      </c>
    </row>
    <row r="323" spans="10:11" ht="15" x14ac:dyDescent="0.25">
      <c r="J323" s="22" t="s">
        <v>523</v>
      </c>
      <c r="K323" s="22" t="s">
        <v>137</v>
      </c>
    </row>
    <row r="324" spans="10:11" ht="15" x14ac:dyDescent="0.25">
      <c r="J324" s="22" t="s">
        <v>539</v>
      </c>
      <c r="K324" s="22" t="s">
        <v>153</v>
      </c>
    </row>
    <row r="325" spans="10:11" ht="15" x14ac:dyDescent="0.25">
      <c r="J325" s="22" t="s">
        <v>412</v>
      </c>
      <c r="K325" s="22" t="s">
        <v>26</v>
      </c>
    </row>
    <row r="326" spans="10:11" ht="15" x14ac:dyDescent="0.25">
      <c r="J326" s="22" t="s">
        <v>740</v>
      </c>
      <c r="K326" s="22" t="s">
        <v>378</v>
      </c>
    </row>
    <row r="327" spans="10:11" ht="15" x14ac:dyDescent="0.25">
      <c r="J327" s="22" t="s">
        <v>641</v>
      </c>
      <c r="K327" s="22" t="s">
        <v>279</v>
      </c>
    </row>
    <row r="328" spans="10:11" ht="15" x14ac:dyDescent="0.25">
      <c r="J328" s="22" t="s">
        <v>731</v>
      </c>
      <c r="K328" s="22" t="s">
        <v>369</v>
      </c>
    </row>
    <row r="329" spans="10:11" ht="15" x14ac:dyDescent="0.25">
      <c r="J329" s="22" t="s">
        <v>428</v>
      </c>
      <c r="K329" s="22" t="s">
        <v>42</v>
      </c>
    </row>
    <row r="330" spans="10:11" ht="15" x14ac:dyDescent="0.25">
      <c r="J330" s="22" t="s">
        <v>724</v>
      </c>
      <c r="K330" s="22" t="s">
        <v>362</v>
      </c>
    </row>
    <row r="331" spans="10:11" ht="15" x14ac:dyDescent="0.25">
      <c r="J331" s="22" t="s">
        <v>491</v>
      </c>
      <c r="K331" s="22" t="s">
        <v>105</v>
      </c>
    </row>
    <row r="332" spans="10:11" ht="15" x14ac:dyDescent="0.25">
      <c r="J332" s="22" t="s">
        <v>764</v>
      </c>
      <c r="K332" s="22" t="s">
        <v>188</v>
      </c>
    </row>
    <row r="333" spans="10:11" ht="15" x14ac:dyDescent="0.25">
      <c r="J333" s="22" t="s">
        <v>725</v>
      </c>
      <c r="K333" s="22" t="s">
        <v>363</v>
      </c>
    </row>
    <row r="334" spans="10:11" ht="15" x14ac:dyDescent="0.25">
      <c r="J334" s="22" t="s">
        <v>642</v>
      </c>
      <c r="K334" s="22" t="s">
        <v>280</v>
      </c>
    </row>
    <row r="335" spans="10:11" ht="15" x14ac:dyDescent="0.25">
      <c r="J335" s="22" t="s">
        <v>422</v>
      </c>
      <c r="K335" s="22" t="s">
        <v>36</v>
      </c>
    </row>
    <row r="336" spans="10:11" ht="15" x14ac:dyDescent="0.25">
      <c r="J336" s="22" t="s">
        <v>509</v>
      </c>
      <c r="K336" s="22" t="s">
        <v>123</v>
      </c>
    </row>
    <row r="337" spans="10:11" ht="15" x14ac:dyDescent="0.25">
      <c r="J337" s="22" t="s">
        <v>526</v>
      </c>
      <c r="K337" s="22" t="s">
        <v>140</v>
      </c>
    </row>
    <row r="338" spans="10:11" ht="15" x14ac:dyDescent="0.25">
      <c r="J338" s="22" t="s">
        <v>748</v>
      </c>
      <c r="K338" s="22" t="s">
        <v>386</v>
      </c>
    </row>
    <row r="339" spans="10:11" ht="15" x14ac:dyDescent="0.25">
      <c r="J339" s="22" t="s">
        <v>618</v>
      </c>
      <c r="K339" s="22" t="s">
        <v>256</v>
      </c>
    </row>
    <row r="340" spans="10:11" ht="15" x14ac:dyDescent="0.25">
      <c r="J340" s="22" t="s">
        <v>479</v>
      </c>
      <c r="K340" s="22" t="s">
        <v>93</v>
      </c>
    </row>
    <row r="341" spans="10:11" ht="15" x14ac:dyDescent="0.25">
      <c r="J341" s="22" t="s">
        <v>732</v>
      </c>
      <c r="K341" s="22" t="s">
        <v>370</v>
      </c>
    </row>
    <row r="342" spans="10:11" ht="15" x14ac:dyDescent="0.25">
      <c r="J342" s="22" t="s">
        <v>439</v>
      </c>
      <c r="K342" s="22" t="s">
        <v>53</v>
      </c>
    </row>
    <row r="343" spans="10:11" ht="15" x14ac:dyDescent="0.25">
      <c r="J343" s="22" t="s">
        <v>480</v>
      </c>
      <c r="K343" s="22" t="s">
        <v>94</v>
      </c>
    </row>
    <row r="344" spans="10:11" ht="15" x14ac:dyDescent="0.25">
      <c r="J344" s="22" t="s">
        <v>741</v>
      </c>
      <c r="K344" s="22" t="s">
        <v>379</v>
      </c>
    </row>
    <row r="345" spans="10:11" ht="15" x14ac:dyDescent="0.25">
      <c r="J345" s="22" t="s">
        <v>470</v>
      </c>
      <c r="K345" s="22" t="s">
        <v>84</v>
      </c>
    </row>
    <row r="346" spans="10:11" ht="15" x14ac:dyDescent="0.25">
      <c r="J346" s="22" t="s">
        <v>654</v>
      </c>
      <c r="K346" s="22" t="s">
        <v>292</v>
      </c>
    </row>
    <row r="347" spans="10:11" ht="15" x14ac:dyDescent="0.25">
      <c r="J347" s="22" t="s">
        <v>527</v>
      </c>
      <c r="K347" s="22" t="s">
        <v>141</v>
      </c>
    </row>
    <row r="348" spans="10:11" ht="15" x14ac:dyDescent="0.25">
      <c r="J348" s="22" t="s">
        <v>423</v>
      </c>
      <c r="K348" s="22" t="s">
        <v>37</v>
      </c>
    </row>
    <row r="349" spans="10:11" ht="15" x14ac:dyDescent="0.25">
      <c r="J349" s="22" t="s">
        <v>726</v>
      </c>
      <c r="K349" s="22" t="s">
        <v>364</v>
      </c>
    </row>
    <row r="350" spans="10:11" ht="15" x14ac:dyDescent="0.25">
      <c r="J350" s="22" t="s">
        <v>742</v>
      </c>
      <c r="K350" s="22" t="s">
        <v>380</v>
      </c>
    </row>
    <row r="351" spans="10:11" ht="15" x14ac:dyDescent="0.25">
      <c r="J351" s="22" t="s">
        <v>716</v>
      </c>
      <c r="K351" s="22" t="s">
        <v>354</v>
      </c>
    </row>
    <row r="352" spans="10:11" ht="15" x14ac:dyDescent="0.25">
      <c r="J352" s="22" t="s">
        <v>587</v>
      </c>
      <c r="K352" s="22" t="s">
        <v>225</v>
      </c>
    </row>
    <row r="353" spans="10:11" ht="15" x14ac:dyDescent="0.25">
      <c r="J353" s="22" t="s">
        <v>546</v>
      </c>
      <c r="K353" s="22" t="s">
        <v>160</v>
      </c>
    </row>
    <row r="354" spans="10:11" ht="15" x14ac:dyDescent="0.25">
      <c r="J354" s="22" t="s">
        <v>612</v>
      </c>
      <c r="K354" s="22" t="s">
        <v>250</v>
      </c>
    </row>
    <row r="355" spans="10:11" ht="15" x14ac:dyDescent="0.25">
      <c r="J355" s="22" t="s">
        <v>629</v>
      </c>
      <c r="K355" s="22" t="s">
        <v>267</v>
      </c>
    </row>
    <row r="356" spans="10:11" ht="15" x14ac:dyDescent="0.25">
      <c r="J356" s="22" t="s">
        <v>619</v>
      </c>
      <c r="K356" s="22" t="s">
        <v>257</v>
      </c>
    </row>
    <row r="357" spans="10:11" ht="15" x14ac:dyDescent="0.25">
      <c r="J357" s="22" t="s">
        <v>655</v>
      </c>
      <c r="K357" s="22" t="s">
        <v>293</v>
      </c>
    </row>
    <row r="358" spans="10:11" ht="15" x14ac:dyDescent="0.25">
      <c r="J358" s="22" t="s">
        <v>643</v>
      </c>
      <c r="K358" s="22" t="s">
        <v>281</v>
      </c>
    </row>
    <row r="359" spans="10:11" ht="15" x14ac:dyDescent="0.25">
      <c r="J359" s="22" t="s">
        <v>540</v>
      </c>
      <c r="K359" s="22" t="s">
        <v>154</v>
      </c>
    </row>
    <row r="360" spans="10:11" ht="15" x14ac:dyDescent="0.25">
      <c r="J360" s="22" t="s">
        <v>656</v>
      </c>
      <c r="K360" s="22" t="s">
        <v>294</v>
      </c>
    </row>
    <row r="361" spans="10:11" ht="15" x14ac:dyDescent="0.25">
      <c r="J361" s="22" t="s">
        <v>538</v>
      </c>
      <c r="K361" s="22" t="s">
        <v>152</v>
      </c>
    </row>
    <row r="362" spans="10:11" ht="15" x14ac:dyDescent="0.25">
      <c r="J362" s="22" t="s">
        <v>589</v>
      </c>
      <c r="K362" s="22" t="s">
        <v>227</v>
      </c>
    </row>
    <row r="363" spans="10:11" ht="15" x14ac:dyDescent="0.25">
      <c r="J363" s="22" t="s">
        <v>413</v>
      </c>
      <c r="K363" s="22" t="s">
        <v>27</v>
      </c>
    </row>
    <row r="364" spans="10:11" ht="15" x14ac:dyDescent="0.25">
      <c r="J364" s="22" t="s">
        <v>424</v>
      </c>
      <c r="K364" s="22" t="s">
        <v>38</v>
      </c>
    </row>
    <row r="365" spans="10:11" ht="15" x14ac:dyDescent="0.25">
      <c r="J365" s="22" t="s">
        <v>657</v>
      </c>
      <c r="K365" s="22" t="s">
        <v>295</v>
      </c>
    </row>
    <row r="366" spans="10:11" ht="15" x14ac:dyDescent="0.25">
      <c r="J366" s="22" t="s">
        <v>557</v>
      </c>
      <c r="K366" s="22" t="s">
        <v>171</v>
      </c>
    </row>
    <row r="367" spans="10:11" ht="15" x14ac:dyDescent="0.25">
      <c r="J367" s="22" t="s">
        <v>613</v>
      </c>
      <c r="K367" s="22" t="s">
        <v>251</v>
      </c>
    </row>
    <row r="368" spans="10:11" ht="15" x14ac:dyDescent="0.25">
      <c r="J368" s="22" t="s">
        <v>712</v>
      </c>
      <c r="K368" s="22" t="s">
        <v>350</v>
      </c>
    </row>
    <row r="369" spans="10:11" ht="15" x14ac:dyDescent="0.25">
      <c r="J369" s="22" t="s">
        <v>451</v>
      </c>
      <c r="K369" s="22" t="s">
        <v>65</v>
      </c>
    </row>
    <row r="370" spans="10:11" ht="15" x14ac:dyDescent="0.25">
      <c r="J370" s="22" t="s">
        <v>445</v>
      </c>
      <c r="K370" s="22" t="s">
        <v>59</v>
      </c>
    </row>
    <row r="371" spans="10:11" ht="15" x14ac:dyDescent="0.25">
      <c r="J371" s="22" t="s">
        <v>471</v>
      </c>
      <c r="K371" s="22" t="s">
        <v>85</v>
      </c>
    </row>
    <row r="372" spans="10:11" ht="15" x14ac:dyDescent="0.25">
      <c r="J372" s="22" t="s">
        <v>414</v>
      </c>
      <c r="K372" s="22" t="s">
        <v>28</v>
      </c>
    </row>
    <row r="373" spans="10:11" ht="15" x14ac:dyDescent="0.25">
      <c r="J373" s="22" t="s">
        <v>536</v>
      </c>
      <c r="K373" s="22" t="s">
        <v>150</v>
      </c>
    </row>
    <row r="374" spans="10:11" ht="15" x14ac:dyDescent="0.25">
      <c r="J374" s="22" t="s">
        <v>749</v>
      </c>
      <c r="K374" s="22" t="s">
        <v>387</v>
      </c>
    </row>
    <row r="375" spans="10:11" ht="15" x14ac:dyDescent="0.25">
      <c r="J375" s="22" t="s">
        <v>481</v>
      </c>
      <c r="K375" s="22" t="s">
        <v>95</v>
      </c>
    </row>
    <row r="376" spans="10:11" ht="15" x14ac:dyDescent="0.25">
      <c r="J376" s="22" t="s">
        <v>644</v>
      </c>
      <c r="K376" s="22" t="s">
        <v>282</v>
      </c>
    </row>
    <row r="377" spans="10:11" ht="15" x14ac:dyDescent="0.25">
      <c r="J377" s="22" t="s">
        <v>733</v>
      </c>
      <c r="K377" s="22" t="s">
        <v>371</v>
      </c>
    </row>
    <row r="378" spans="10:11" ht="15" x14ac:dyDescent="0.25">
      <c r="J378" s="22" t="s">
        <v>743</v>
      </c>
      <c r="K378" s="22" t="s">
        <v>381</v>
      </c>
    </row>
    <row r="379" spans="10:11" ht="15" x14ac:dyDescent="0.25">
      <c r="J379" s="22" t="s">
        <v>601</v>
      </c>
      <c r="K379" s="22" t="s">
        <v>239</v>
      </c>
    </row>
    <row r="380" spans="10:11" ht="15" x14ac:dyDescent="0.25">
      <c r="J380" s="22" t="s">
        <v>697</v>
      </c>
      <c r="K380" s="22" t="s">
        <v>335</v>
      </c>
    </row>
    <row r="381" spans="10:11" ht="15" x14ac:dyDescent="0.25">
      <c r="J381" s="22" t="s">
        <v>645</v>
      </c>
      <c r="K381" s="22" t="s">
        <v>283</v>
      </c>
    </row>
    <row r="382" spans="10:11" ht="15" x14ac:dyDescent="0.25">
      <c r="J382" s="22" t="s">
        <v>529</v>
      </c>
      <c r="K382" s="22" t="s">
        <v>143</v>
      </c>
    </row>
    <row r="383" spans="10:11" ht="15" x14ac:dyDescent="0.25">
      <c r="J383" s="22" t="s">
        <v>590</v>
      </c>
      <c r="K383" s="22" t="s">
        <v>228</v>
      </c>
    </row>
    <row r="384" spans="10:11" ht="15" x14ac:dyDescent="0.25">
      <c r="J384" s="22" t="s">
        <v>594</v>
      </c>
      <c r="K384" s="22" t="s">
        <v>232</v>
      </c>
    </row>
    <row r="385" spans="10:11" ht="15" x14ac:dyDescent="0.25">
      <c r="J385" s="22" t="s">
        <v>668</v>
      </c>
      <c r="K385" s="22" t="s">
        <v>306</v>
      </c>
    </row>
    <row r="386" spans="10:11" ht="15" x14ac:dyDescent="0.25">
      <c r="J386" s="22" t="s">
        <v>683</v>
      </c>
      <c r="K386" s="22" t="s">
        <v>321</v>
      </c>
    </row>
    <row r="387" spans="10:11" ht="15" x14ac:dyDescent="0.25">
      <c r="J387" s="22" t="s">
        <v>558</v>
      </c>
      <c r="K387" s="22" t="s">
        <v>172</v>
      </c>
    </row>
    <row r="388" spans="10:11" ht="15" x14ac:dyDescent="0.25">
      <c r="J388" s="22" t="s">
        <v>713</v>
      </c>
      <c r="K388" s="22" t="s">
        <v>351</v>
      </c>
    </row>
    <row r="389" spans="10:11" ht="15" x14ac:dyDescent="0.25">
      <c r="J389" s="22" t="s">
        <v>717</v>
      </c>
      <c r="K389" s="22" t="s">
        <v>355</v>
      </c>
    </row>
    <row r="390" spans="10:11" ht="15" x14ac:dyDescent="0.25">
      <c r="J390" s="22" t="s">
        <v>482</v>
      </c>
      <c r="K390" s="22" t="s">
        <v>96</v>
      </c>
    </row>
    <row r="391" spans="10:11" ht="15" x14ac:dyDescent="0.25">
      <c r="J391" s="22" t="s">
        <v>559</v>
      </c>
      <c r="K391" s="22" t="s">
        <v>173</v>
      </c>
    </row>
    <row r="392" spans="10:11" ht="15" x14ac:dyDescent="0.25">
      <c r="J392" s="22" t="s">
        <v>415</v>
      </c>
      <c r="K392" s="22" t="s">
        <v>29</v>
      </c>
    </row>
    <row r="393" spans="10:11" ht="15" x14ac:dyDescent="0.25">
      <c r="J393" s="22" t="s">
        <v>595</v>
      </c>
      <c r="K393" s="22" t="s">
        <v>233</v>
      </c>
    </row>
    <row r="394" spans="10:11" ht="15" x14ac:dyDescent="0.25">
      <c r="J394" s="22" t="s">
        <v>425</v>
      </c>
      <c r="K394" s="22" t="s">
        <v>39</v>
      </c>
    </row>
    <row r="395" spans="10:11" ht="15" x14ac:dyDescent="0.25">
      <c r="J395" s="22" t="s">
        <v>549</v>
      </c>
      <c r="K395" s="22" t="s">
        <v>163</v>
      </c>
    </row>
    <row r="396" spans="10:11" ht="15" x14ac:dyDescent="0.25">
      <c r="J396" s="22" t="s">
        <v>763</v>
      </c>
      <c r="K396" s="22" t="s">
        <v>189</v>
      </c>
    </row>
    <row r="397" spans="10:11" ht="15" x14ac:dyDescent="0.25">
      <c r="J397" s="22" t="s">
        <v>630</v>
      </c>
      <c r="K397" s="22" t="s">
        <v>268</v>
      </c>
    </row>
    <row r="398" spans="10:11" ht="15" x14ac:dyDescent="0.25">
      <c r="J398" s="22" t="s">
        <v>532</v>
      </c>
      <c r="K398" s="22" t="s">
        <v>146</v>
      </c>
    </row>
    <row r="399" spans="10:11" ht="15" x14ac:dyDescent="0.25">
      <c r="J399" s="22" t="s">
        <v>430</v>
      </c>
      <c r="K399" s="22" t="s">
        <v>44</v>
      </c>
    </row>
    <row r="400" spans="10:11" ht="15" x14ac:dyDescent="0.25">
      <c r="J400" s="22" t="s">
        <v>744</v>
      </c>
      <c r="K400" s="22" t="s">
        <v>382</v>
      </c>
    </row>
    <row r="401" spans="10:11" ht="15" x14ac:dyDescent="0.25">
      <c r="J401" s="22" t="s">
        <v>533</v>
      </c>
      <c r="K401" s="22" t="s">
        <v>147</v>
      </c>
    </row>
    <row r="402" spans="10:11" ht="15" x14ac:dyDescent="0.25">
      <c r="J402" s="22" t="s">
        <v>446</v>
      </c>
      <c r="K402" s="22" t="s">
        <v>60</v>
      </c>
    </row>
    <row r="403" spans="10:11" ht="15" x14ac:dyDescent="0.25">
      <c r="J403" s="22" t="s">
        <v>633</v>
      </c>
      <c r="K403" s="22" t="s">
        <v>271</v>
      </c>
    </row>
    <row r="404" spans="10:11" ht="15" x14ac:dyDescent="0.25">
      <c r="J404" s="22" t="s">
        <v>498</v>
      </c>
      <c r="K404" s="22" t="s">
        <v>112</v>
      </c>
    </row>
    <row r="405" spans="10:11" ht="15" x14ac:dyDescent="0.25">
      <c r="J405" s="22" t="s">
        <v>756</v>
      </c>
      <c r="K405" s="22" t="s">
        <v>394</v>
      </c>
    </row>
    <row r="406" spans="10:11" ht="15" x14ac:dyDescent="0.25">
      <c r="J406" s="22" t="s">
        <v>634</v>
      </c>
      <c r="K406" s="22" t="s">
        <v>272</v>
      </c>
    </row>
    <row r="407" spans="10:11" ht="15" x14ac:dyDescent="0.25">
      <c r="J407" s="22" t="s">
        <v>564</v>
      </c>
      <c r="K407" s="22" t="s">
        <v>202</v>
      </c>
    </row>
    <row r="408" spans="10:11" ht="15" x14ac:dyDescent="0.25">
      <c r="J408" s="22" t="s">
        <v>669</v>
      </c>
      <c r="K408" s="22" t="s">
        <v>307</v>
      </c>
    </row>
    <row r="409" spans="10:11" ht="15" x14ac:dyDescent="0.25">
      <c r="J409" s="22" t="s">
        <v>635</v>
      </c>
      <c r="K409" s="22" t="s">
        <v>273</v>
      </c>
    </row>
    <row r="410" spans="10:11" ht="15" x14ac:dyDescent="0.25">
      <c r="J410" s="22" t="s">
        <v>514</v>
      </c>
      <c r="K410" s="22" t="s">
        <v>128</v>
      </c>
    </row>
  </sheetData>
  <mergeCells count="5">
    <mergeCell ref="A1:H1"/>
    <mergeCell ref="A4:E4"/>
    <mergeCell ref="B16:E16"/>
    <mergeCell ref="A40:I40"/>
    <mergeCell ref="A41:I41"/>
  </mergeCells>
  <dataValidations count="1">
    <dataValidation type="list" allowBlank="1" showInputMessage="1" showErrorMessage="1" sqref="A4:E4">
      <formula1>LA_List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27"/>
  <sheetViews>
    <sheetView topLeftCell="B1" zoomScale="75" workbookViewId="0">
      <selection activeCell="L31" sqref="L31"/>
    </sheetView>
  </sheetViews>
  <sheetFormatPr defaultColWidth="8.90625" defaultRowHeight="13.2" x14ac:dyDescent="0.25"/>
  <cols>
    <col min="1" max="1" width="0" style="1" hidden="1" customWidth="1"/>
    <col min="2" max="2" width="26.453125" style="1" customWidth="1"/>
    <col min="3" max="3" width="0.6328125" style="1" customWidth="1"/>
    <col min="4" max="4" width="11.54296875" style="6" customWidth="1"/>
    <col min="5" max="5" width="0.6328125" style="1" customWidth="1"/>
    <col min="6" max="6" width="10.81640625" style="6" customWidth="1"/>
    <col min="7" max="7" width="0.6328125" style="1" customWidth="1"/>
    <col min="8" max="8" width="10.81640625" style="6" customWidth="1"/>
    <col min="9" max="9" width="0.6328125" style="1" customWidth="1"/>
    <col min="10" max="10" width="10.81640625" style="6" customWidth="1"/>
    <col min="11" max="11" width="0.6328125" style="2" customWidth="1"/>
    <col min="12" max="12" width="10.81640625" style="6" customWidth="1"/>
    <col min="13" max="13" width="0.6328125" style="2" customWidth="1"/>
    <col min="14" max="14" width="12.54296875" style="6" customWidth="1"/>
    <col min="15" max="15" width="0.6328125" style="2" customWidth="1"/>
    <col min="16" max="16" width="10.81640625" style="6" customWidth="1"/>
    <col min="17" max="17" width="0.6328125" style="2" customWidth="1"/>
    <col min="18" max="18" width="10.81640625" style="6" customWidth="1"/>
    <col min="19" max="19" width="0.6328125" style="1" customWidth="1"/>
    <col min="20" max="20" width="13.81640625" style="6" customWidth="1"/>
    <col min="21" max="21" width="0.6328125" style="1" customWidth="1"/>
    <col min="22" max="22" width="10.81640625" style="6" customWidth="1"/>
    <col min="23" max="23" width="0.6328125" style="1" customWidth="1"/>
    <col min="24" max="24" width="10.81640625" style="6" customWidth="1"/>
    <col min="25" max="25" width="0.6328125" style="1" customWidth="1"/>
    <col min="26" max="26" width="10.81640625" style="6" customWidth="1"/>
    <col min="27" max="27" width="0.6328125" style="2" customWidth="1"/>
    <col min="28" max="28" width="10.81640625" style="6" customWidth="1"/>
    <col min="29" max="29" width="0.6328125" style="2" customWidth="1"/>
    <col min="30" max="30" width="10.81640625" style="6" customWidth="1"/>
    <col min="31" max="31" width="0.6328125" style="2" customWidth="1"/>
    <col min="32" max="32" width="13.453125" style="6" customWidth="1"/>
    <col min="33" max="33" width="0.6328125" style="2" customWidth="1"/>
    <col min="34" max="34" width="10.81640625" style="6" customWidth="1"/>
    <col min="35" max="35" width="0.6328125" style="2" customWidth="1"/>
    <col min="36" max="36" width="10.81640625" style="6" customWidth="1"/>
    <col min="37" max="37" width="0.6328125" style="1" customWidth="1"/>
    <col min="38" max="38" width="10.81640625" style="6" customWidth="1"/>
    <col min="39" max="39" width="0.6328125" style="1" customWidth="1"/>
    <col min="40" max="40" width="10.81640625" style="6" customWidth="1"/>
    <col min="41" max="41" width="0.6328125" style="1" customWidth="1"/>
    <col min="42" max="42" width="10.81640625" style="6" customWidth="1"/>
    <col min="43" max="43" width="0.6328125" style="1" customWidth="1"/>
    <col min="44" max="44" width="10.81640625" style="6" customWidth="1"/>
    <col min="45" max="45" width="0.6328125" style="2" customWidth="1"/>
    <col min="46" max="46" width="10.81640625" style="6" customWidth="1"/>
    <col min="47" max="47" width="0.6328125" style="2" customWidth="1"/>
    <col min="48" max="48" width="10.81640625" style="6" customWidth="1"/>
    <col min="49" max="49" width="0.6328125" style="2" customWidth="1"/>
    <col min="50" max="50" width="10.81640625" style="6" customWidth="1"/>
    <col min="51" max="51" width="0.6328125" style="2" customWidth="1"/>
    <col min="52" max="52" width="10.81640625" style="6" customWidth="1"/>
    <col min="53" max="53" width="0.6328125" style="1" customWidth="1"/>
    <col min="54" max="54" width="10.81640625" style="6" customWidth="1"/>
    <col min="55" max="55" width="0.6328125" style="1" customWidth="1"/>
    <col min="56" max="56" width="10.81640625" style="6" customWidth="1"/>
    <col min="57" max="57" width="0.6328125" style="1" customWidth="1"/>
    <col min="58" max="58" width="10.81640625" style="6" customWidth="1"/>
    <col min="59" max="59" width="0.6328125" style="1" customWidth="1"/>
    <col min="60" max="60" width="10.81640625" style="6" customWidth="1"/>
    <col min="61" max="61" width="0.6328125" style="2" customWidth="1"/>
    <col min="62" max="62" width="10.81640625" style="11" customWidth="1"/>
    <col min="63" max="63" width="0.6328125" style="2" customWidth="1"/>
    <col min="64" max="64" width="10.81640625" style="6" customWidth="1"/>
    <col min="65" max="16384" width="8.90625" style="1"/>
  </cols>
  <sheetData>
    <row r="1" spans="1:64" s="42" customFormat="1" ht="18" x14ac:dyDescent="0.25">
      <c r="B1" s="46" t="s">
        <v>887</v>
      </c>
      <c r="C1" s="43"/>
      <c r="D1" s="43"/>
      <c r="F1" s="43"/>
      <c r="G1" s="43"/>
      <c r="H1" s="43"/>
      <c r="J1" s="43"/>
      <c r="K1" s="43"/>
      <c r="L1" s="43"/>
      <c r="N1" s="43"/>
      <c r="O1" s="43"/>
      <c r="P1" s="43"/>
      <c r="R1" s="43"/>
      <c r="S1" s="43"/>
      <c r="T1" s="43"/>
      <c r="V1" s="43"/>
      <c r="W1" s="43"/>
      <c r="X1" s="43"/>
      <c r="Z1" s="43"/>
      <c r="AA1" s="43"/>
      <c r="AB1" s="43"/>
      <c r="AD1" s="43"/>
      <c r="AE1" s="43"/>
      <c r="AF1" s="43"/>
      <c r="AH1" s="43"/>
      <c r="AJ1" s="43"/>
      <c r="AK1" s="43"/>
      <c r="AL1" s="43"/>
      <c r="AN1" s="43"/>
      <c r="AO1" s="43"/>
      <c r="AP1" s="43"/>
      <c r="AR1" s="43"/>
      <c r="AS1" s="43"/>
      <c r="AT1" s="43"/>
      <c r="AV1" s="43"/>
      <c r="AW1" s="43"/>
      <c r="AX1" s="43"/>
      <c r="AZ1" s="43"/>
      <c r="BA1" s="43"/>
      <c r="BB1" s="43"/>
      <c r="BD1" s="43"/>
      <c r="BE1" s="43"/>
      <c r="BF1" s="43"/>
      <c r="BH1" s="43"/>
      <c r="BI1" s="43"/>
      <c r="BJ1" s="43"/>
      <c r="BL1" s="43"/>
    </row>
    <row r="2" spans="1:64" ht="13.5" thickBot="1" x14ac:dyDescent="0.25"/>
    <row r="3" spans="1:64" s="16" customFormat="1" ht="12.75" customHeight="1" x14ac:dyDescent="0.25">
      <c r="A3" s="13"/>
      <c r="B3" s="13" t="s">
        <v>843</v>
      </c>
      <c r="C3" s="13"/>
      <c r="D3" s="58" t="s">
        <v>844</v>
      </c>
      <c r="E3" s="13"/>
      <c r="F3" s="58" t="s">
        <v>845</v>
      </c>
      <c r="G3" s="8"/>
      <c r="H3" s="60" t="s">
        <v>860</v>
      </c>
      <c r="I3" s="60"/>
      <c r="J3" s="60"/>
      <c r="K3" s="60"/>
      <c r="L3" s="60"/>
      <c r="M3" s="60"/>
      <c r="N3" s="60"/>
      <c r="O3" s="60"/>
      <c r="P3" s="60"/>
      <c r="Q3" s="60"/>
      <c r="R3" s="60"/>
      <c r="S3" s="60"/>
      <c r="T3" s="60"/>
      <c r="U3" s="60"/>
      <c r="V3" s="60"/>
      <c r="W3" s="60"/>
      <c r="X3" s="60"/>
      <c r="Y3" s="60"/>
      <c r="Z3" s="60"/>
      <c r="AA3" s="60"/>
      <c r="AB3" s="60"/>
      <c r="AC3" s="60"/>
      <c r="AD3" s="60"/>
      <c r="AE3" s="60"/>
      <c r="AF3" s="60"/>
      <c r="AG3" s="60"/>
      <c r="AH3" s="60"/>
      <c r="AI3" s="13"/>
      <c r="AJ3" s="60" t="s">
        <v>859</v>
      </c>
      <c r="AK3" s="13"/>
      <c r="AL3" s="8" t="s">
        <v>860</v>
      </c>
      <c r="AM3" s="13"/>
      <c r="AN3" s="8"/>
      <c r="AO3" s="14"/>
      <c r="AP3" s="8"/>
      <c r="AQ3" s="13"/>
      <c r="AR3" s="8"/>
      <c r="AS3" s="13"/>
      <c r="AT3" s="8"/>
      <c r="AU3" s="13"/>
      <c r="AV3" s="8"/>
      <c r="AW3" s="13"/>
      <c r="AX3" s="8"/>
      <c r="AY3" s="13"/>
      <c r="AZ3" s="8"/>
      <c r="BA3" s="13"/>
      <c r="BB3" s="8"/>
      <c r="BC3" s="13"/>
      <c r="BD3" s="8"/>
      <c r="BE3" s="13"/>
      <c r="BF3" s="8"/>
      <c r="BG3" s="13"/>
      <c r="BH3" s="54" t="s">
        <v>863</v>
      </c>
      <c r="BI3" s="15"/>
      <c r="BJ3" s="56" t="s">
        <v>864</v>
      </c>
      <c r="BK3" s="15"/>
      <c r="BL3" s="54" t="s">
        <v>865</v>
      </c>
    </row>
    <row r="4" spans="1:64" s="16" customFormat="1" ht="92.4" x14ac:dyDescent="0.25">
      <c r="A4" s="17"/>
      <c r="B4" s="17"/>
      <c r="C4" s="17"/>
      <c r="D4" s="59"/>
      <c r="E4" s="17"/>
      <c r="F4" s="59"/>
      <c r="G4" s="17"/>
      <c r="H4" s="9" t="s">
        <v>846</v>
      </c>
      <c r="I4" s="17"/>
      <c r="J4" s="9" t="s">
        <v>847</v>
      </c>
      <c r="K4" s="18"/>
      <c r="L4" s="9" t="s">
        <v>848</v>
      </c>
      <c r="M4" s="17"/>
      <c r="N4" s="9" t="s">
        <v>849</v>
      </c>
      <c r="O4" s="17"/>
      <c r="P4" s="9" t="s">
        <v>850</v>
      </c>
      <c r="Q4" s="17"/>
      <c r="R4" s="9" t="s">
        <v>851</v>
      </c>
      <c r="S4" s="17"/>
      <c r="T4" s="9" t="s">
        <v>852</v>
      </c>
      <c r="U4" s="17"/>
      <c r="V4" s="9" t="s">
        <v>853</v>
      </c>
      <c r="W4" s="17"/>
      <c r="X4" s="9" t="s">
        <v>854</v>
      </c>
      <c r="Y4" s="17"/>
      <c r="Z4" s="9" t="s">
        <v>855</v>
      </c>
      <c r="AA4" s="18"/>
      <c r="AB4" s="9" t="s">
        <v>856</v>
      </c>
      <c r="AC4" s="17"/>
      <c r="AD4" s="9" t="s">
        <v>857</v>
      </c>
      <c r="AE4" s="17"/>
      <c r="AF4" s="9" t="s">
        <v>858</v>
      </c>
      <c r="AG4" s="17"/>
      <c r="AH4" s="9" t="s">
        <v>904</v>
      </c>
      <c r="AI4" s="17"/>
      <c r="AJ4" s="61"/>
      <c r="AK4" s="17"/>
      <c r="AL4" s="9" t="s">
        <v>846</v>
      </c>
      <c r="AM4" s="17"/>
      <c r="AN4" s="9" t="s">
        <v>847</v>
      </c>
      <c r="AO4" s="17"/>
      <c r="AP4" s="9" t="s">
        <v>848</v>
      </c>
      <c r="AQ4" s="17"/>
      <c r="AR4" s="9" t="s">
        <v>849</v>
      </c>
      <c r="AS4" s="18"/>
      <c r="AT4" s="9" t="s">
        <v>850</v>
      </c>
      <c r="AU4" s="17"/>
      <c r="AV4" s="9" t="s">
        <v>851</v>
      </c>
      <c r="AW4" s="17"/>
      <c r="AX4" s="19" t="s">
        <v>861</v>
      </c>
      <c r="AY4" s="19"/>
      <c r="AZ4" s="19" t="s">
        <v>862</v>
      </c>
      <c r="BA4" s="17"/>
      <c r="BB4" s="9" t="s">
        <v>852</v>
      </c>
      <c r="BC4" s="17"/>
      <c r="BD4" s="9" t="s">
        <v>853</v>
      </c>
      <c r="BE4" s="17"/>
      <c r="BF4" s="9" t="s">
        <v>854</v>
      </c>
      <c r="BG4" s="17"/>
      <c r="BH4" s="55"/>
      <c r="BI4" s="20"/>
      <c r="BJ4" s="57"/>
      <c r="BK4" s="20"/>
      <c r="BL4" s="55"/>
    </row>
    <row r="5" spans="1:64" ht="12.75" x14ac:dyDescent="0.2">
      <c r="B5" s="5"/>
      <c r="D5" s="7"/>
      <c r="F5" s="7"/>
      <c r="H5" s="7"/>
      <c r="J5" s="7"/>
      <c r="K5" s="4"/>
      <c r="L5" s="7"/>
      <c r="N5" s="7"/>
      <c r="P5" s="7"/>
      <c r="R5" s="7"/>
      <c r="T5" s="7"/>
      <c r="V5" s="7"/>
      <c r="X5" s="7"/>
      <c r="Z5" s="7"/>
      <c r="AA5" s="4"/>
      <c r="AB5" s="7"/>
      <c r="AD5" s="7"/>
      <c r="AF5" s="7"/>
      <c r="AH5" s="7"/>
      <c r="AJ5" s="7"/>
      <c r="AL5" s="7"/>
      <c r="AN5" s="7"/>
      <c r="AP5" s="7"/>
      <c r="AR5" s="7"/>
      <c r="AS5" s="4"/>
      <c r="AT5" s="7"/>
      <c r="AV5" s="7"/>
      <c r="AX5" s="7"/>
      <c r="AZ5" s="7"/>
      <c r="BB5" s="7"/>
      <c r="BD5" s="7"/>
      <c r="BF5" s="7"/>
      <c r="BH5" s="7"/>
      <c r="BI5" s="4"/>
      <c r="BJ5" s="12"/>
      <c r="BL5" s="7"/>
    </row>
    <row r="7" spans="1:64" ht="12.75" x14ac:dyDescent="0.2">
      <c r="A7" s="1" t="s">
        <v>0</v>
      </c>
      <c r="B7" s="1" t="s">
        <v>842</v>
      </c>
      <c r="D7" s="6">
        <v>20758.538807711102</v>
      </c>
      <c r="F7" s="6">
        <v>9435.3653594995903</v>
      </c>
      <c r="H7" s="6">
        <v>5184.0120779999997</v>
      </c>
      <c r="J7" s="6">
        <v>1276.518313</v>
      </c>
      <c r="L7" s="6">
        <v>523.99679900000001</v>
      </c>
      <c r="N7" s="6">
        <v>342.17031700000001</v>
      </c>
      <c r="P7" s="6">
        <v>726.59189700000002</v>
      </c>
      <c r="R7" s="6">
        <v>21.580833999999999</v>
      </c>
      <c r="T7" s="6">
        <v>45.294789999999999</v>
      </c>
      <c r="V7" s="6">
        <v>11.889881000000001</v>
      </c>
      <c r="X7" s="6">
        <v>834.43146200000001</v>
      </c>
      <c r="Z7" s="6">
        <v>9.3864339999999995</v>
      </c>
      <c r="AB7" s="6">
        <v>15.500010941175999</v>
      </c>
      <c r="AD7" s="6">
        <v>-6.355569</v>
      </c>
      <c r="AF7" s="6">
        <v>319.17868899999996</v>
      </c>
      <c r="AH7" s="6">
        <v>129.6</v>
      </c>
      <c r="AJ7" s="6">
        <v>11323.173448211501</v>
      </c>
      <c r="AL7" s="6">
        <v>6611.74934829617</v>
      </c>
      <c r="AN7" s="6">
        <v>1758.7105686319599</v>
      </c>
      <c r="AP7" s="6">
        <v>514.71673436907895</v>
      </c>
      <c r="AR7" s="6">
        <v>246.277656082211</v>
      </c>
      <c r="AT7" s="6">
        <v>709.30799198182501</v>
      </c>
      <c r="AV7" s="6">
        <v>18.972925457451002</v>
      </c>
      <c r="AX7" s="6">
        <v>788</v>
      </c>
      <c r="AZ7" s="6">
        <v>46.051948051948003</v>
      </c>
      <c r="BB7" s="6">
        <v>33.205009480858003</v>
      </c>
      <c r="BD7" s="6">
        <v>8.7163141170940008</v>
      </c>
      <c r="BF7" s="6">
        <v>586.36278129398499</v>
      </c>
      <c r="BH7" s="6">
        <v>10.948571428571999</v>
      </c>
    </row>
    <row r="10" spans="1:64" ht="12.75" x14ac:dyDescent="0.2">
      <c r="A10" s="1" t="s">
        <v>4</v>
      </c>
      <c r="B10" s="1" t="s">
        <v>841</v>
      </c>
      <c r="D10" s="6">
        <v>4904.6677578324006</v>
      </c>
      <c r="F10" s="6">
        <v>1917.7388381991</v>
      </c>
      <c r="H10" s="6">
        <v>976.32432799557193</v>
      </c>
      <c r="J10" s="6">
        <v>353.58906596733499</v>
      </c>
      <c r="L10" s="6">
        <v>119.716841046597</v>
      </c>
      <c r="N10" s="6">
        <v>56.997078208842005</v>
      </c>
      <c r="P10" s="6">
        <v>136.70390493152601</v>
      </c>
      <c r="R10" s="6">
        <v>21.580833999999999</v>
      </c>
      <c r="T10" s="6">
        <v>20.280687539237999</v>
      </c>
      <c r="V10" s="6">
        <v>2.5428492165330003</v>
      </c>
      <c r="X10" s="6">
        <v>132.00879478742701</v>
      </c>
      <c r="Z10" s="6" t="s">
        <v>903</v>
      </c>
      <c r="AB10" s="6" t="s">
        <v>903</v>
      </c>
      <c r="AD10" s="6">
        <v>-1.2459100000000001</v>
      </c>
      <c r="AF10" s="6">
        <v>74.81433100000001</v>
      </c>
      <c r="AH10" s="6">
        <v>24.426033506034003</v>
      </c>
      <c r="AJ10" s="6">
        <v>2986.9289196332998</v>
      </c>
      <c r="AL10" s="6">
        <v>1245.23778803135</v>
      </c>
      <c r="AN10" s="6">
        <v>487.153862922651</v>
      </c>
      <c r="AP10" s="6">
        <v>117.54116627211801</v>
      </c>
      <c r="AR10" s="6">
        <v>41.023742058865004</v>
      </c>
      <c r="AT10" s="6">
        <v>133.45204192809101</v>
      </c>
      <c r="AV10" s="6">
        <v>18.972925457451002</v>
      </c>
      <c r="AX10" s="6">
        <v>788</v>
      </c>
      <c r="AZ10" s="6">
        <v>46.051948051948003</v>
      </c>
      <c r="BB10" s="6">
        <v>14.86750290748</v>
      </c>
      <c r="BD10" s="6">
        <v>1.8641290458420001</v>
      </c>
      <c r="BF10" s="6">
        <v>92.763812957500988</v>
      </c>
      <c r="BH10" s="6">
        <v>-341.91715407445901</v>
      </c>
    </row>
    <row r="11" spans="1:64" ht="12.75" x14ac:dyDescent="0.2">
      <c r="A11" s="1" t="s">
        <v>3</v>
      </c>
      <c r="B11" s="1" t="s">
        <v>840</v>
      </c>
      <c r="D11" s="6">
        <v>5484.46414769082</v>
      </c>
      <c r="F11" s="6">
        <v>2552.50666146806</v>
      </c>
      <c r="H11" s="6">
        <v>1598.74455061907</v>
      </c>
      <c r="J11" s="6">
        <v>291.80254216544199</v>
      </c>
      <c r="L11" s="6">
        <v>129.130745430042</v>
      </c>
      <c r="N11" s="6">
        <v>62.574369120642999</v>
      </c>
      <c r="P11" s="6">
        <v>183.20937140235702</v>
      </c>
      <c r="R11" s="6" t="s">
        <v>903</v>
      </c>
      <c r="T11" s="6">
        <v>4.648480970734</v>
      </c>
      <c r="V11" s="6">
        <v>2.5545692420899999</v>
      </c>
      <c r="X11" s="6">
        <v>188.52508109806999</v>
      </c>
      <c r="Z11" s="6">
        <v>0</v>
      </c>
      <c r="AB11" s="6" t="s">
        <v>903</v>
      </c>
      <c r="AD11" s="6">
        <v>-0.70070500000000002</v>
      </c>
      <c r="AF11" s="6">
        <v>50.082797999999997</v>
      </c>
      <c r="AH11" s="6">
        <v>41.934858419611999</v>
      </c>
      <c r="AJ11" s="6">
        <v>2931.9574862227601</v>
      </c>
      <c r="AL11" s="6">
        <v>2041.5041320738399</v>
      </c>
      <c r="AN11" s="6">
        <v>402.02808658024901</v>
      </c>
      <c r="AP11" s="6">
        <v>126.777212159342</v>
      </c>
      <c r="AR11" s="6">
        <v>45.038006490360999</v>
      </c>
      <c r="AT11" s="6">
        <v>178.851253197582</v>
      </c>
      <c r="AV11" s="6" t="s">
        <v>903</v>
      </c>
      <c r="AX11" s="6" t="s">
        <v>903</v>
      </c>
      <c r="AZ11" s="6" t="s">
        <v>903</v>
      </c>
      <c r="BB11" s="6">
        <v>3.4077397136579997</v>
      </c>
      <c r="BD11" s="6">
        <v>1.8727208411860001</v>
      </c>
      <c r="BF11" s="6">
        <v>132.478335166536</v>
      </c>
      <c r="BH11" s="6">
        <v>902.49084440230899</v>
      </c>
    </row>
    <row r="12" spans="1:64" ht="12.75" x14ac:dyDescent="0.2">
      <c r="A12" s="1" t="s">
        <v>2</v>
      </c>
      <c r="B12" s="1" t="s">
        <v>839</v>
      </c>
      <c r="D12" s="6">
        <v>10366.122255447201</v>
      </c>
      <c r="F12" s="6">
        <v>4963.2187965877401</v>
      </c>
      <c r="H12" s="6">
        <v>2608.9431993853505</v>
      </c>
      <c r="J12" s="6">
        <v>631.126704867223</v>
      </c>
      <c r="L12" s="6">
        <v>275.14921252336103</v>
      </c>
      <c r="N12" s="6">
        <v>222.581230921453</v>
      </c>
      <c r="P12" s="6">
        <v>406.47727853946299</v>
      </c>
      <c r="R12" s="6" t="s">
        <v>903</v>
      </c>
      <c r="T12" s="6">
        <v>20.337312249109001</v>
      </c>
      <c r="V12" s="6">
        <v>6.7293895535950004</v>
      </c>
      <c r="X12" s="6">
        <v>513.89022353266</v>
      </c>
      <c r="Z12" s="6">
        <v>9.3864339999999995</v>
      </c>
      <c r="AB12" s="6">
        <v>15.500010941175999</v>
      </c>
      <c r="AD12" s="6">
        <v>-4.4089539999999996</v>
      </c>
      <c r="AF12" s="6">
        <v>194.26764600000001</v>
      </c>
      <c r="AH12" s="6">
        <v>63.239108074353005</v>
      </c>
      <c r="AJ12" s="6">
        <v>5402.9034588594905</v>
      </c>
      <c r="AL12" s="6">
        <v>3325.0074281909701</v>
      </c>
      <c r="AN12" s="6">
        <v>869.52861912906394</v>
      </c>
      <c r="AP12" s="6">
        <v>270.39835593761802</v>
      </c>
      <c r="AR12" s="6">
        <v>160.20321201394199</v>
      </c>
      <c r="AT12" s="6">
        <v>396.80814418312104</v>
      </c>
      <c r="AV12" s="6" t="s">
        <v>903</v>
      </c>
      <c r="AX12" s="6" t="s">
        <v>903</v>
      </c>
      <c r="AZ12" s="6" t="s">
        <v>903</v>
      </c>
      <c r="BB12" s="6">
        <v>14.909013730869001</v>
      </c>
      <c r="BD12" s="6">
        <v>4.9332262589870002</v>
      </c>
      <c r="BF12" s="6">
        <v>361.115459414925</v>
      </c>
      <c r="BH12" s="6">
        <v>-550.12321651118191</v>
      </c>
    </row>
    <row r="13" spans="1:64" ht="12.75" x14ac:dyDescent="0.2">
      <c r="A13" s="1" t="s">
        <v>1</v>
      </c>
      <c r="B13" s="1" t="s">
        <v>401</v>
      </c>
      <c r="D13" s="6">
        <v>3.2846467406830002</v>
      </c>
      <c r="F13" s="6">
        <v>1.9010632446769999</v>
      </c>
      <c r="H13" s="6" t="s">
        <v>903</v>
      </c>
      <c r="J13" s="6" t="s">
        <v>903</v>
      </c>
      <c r="L13" s="6" t="s">
        <v>903</v>
      </c>
      <c r="N13" s="6">
        <v>1.7638749063E-2</v>
      </c>
      <c r="P13" s="6">
        <v>0.20134212665500001</v>
      </c>
      <c r="R13" s="6" t="s">
        <v>903</v>
      </c>
      <c r="T13" s="6">
        <v>2.8309240919000001E-2</v>
      </c>
      <c r="V13" s="6">
        <v>6.3072987780999998E-2</v>
      </c>
      <c r="X13" s="6">
        <v>7.3625818440000001E-3</v>
      </c>
      <c r="Z13" s="6">
        <v>0</v>
      </c>
      <c r="AB13" s="6" t="s">
        <v>903</v>
      </c>
      <c r="AD13" s="6">
        <v>0</v>
      </c>
      <c r="AF13" s="6">
        <v>1.3913999999999999E-2</v>
      </c>
      <c r="AH13" s="6" t="s">
        <v>903</v>
      </c>
      <c r="AJ13" s="6">
        <v>1.3835834960060001</v>
      </c>
      <c r="AL13" s="6" t="s">
        <v>903</v>
      </c>
      <c r="AN13" s="6" t="s">
        <v>903</v>
      </c>
      <c r="AP13" s="6" t="s">
        <v>903</v>
      </c>
      <c r="AR13" s="6">
        <v>1.2695519043E-2</v>
      </c>
      <c r="AT13" s="6">
        <v>0.196552673033</v>
      </c>
      <c r="AV13" s="6" t="s">
        <v>903</v>
      </c>
      <c r="AX13" s="6" t="s">
        <v>903</v>
      </c>
      <c r="AZ13" s="6" t="s">
        <v>903</v>
      </c>
      <c r="BB13" s="6">
        <v>2.075312885E-2</v>
      </c>
      <c r="BD13" s="6">
        <v>4.6237971078000005E-2</v>
      </c>
      <c r="BF13" s="6">
        <v>5.1737550220000003E-3</v>
      </c>
      <c r="BH13" s="6">
        <v>0.49809761190399998</v>
      </c>
    </row>
    <row r="15" spans="1:64" ht="12.75" x14ac:dyDescent="0.2">
      <c r="A15" s="1" t="s">
        <v>14</v>
      </c>
      <c r="B15" s="1" t="s">
        <v>838</v>
      </c>
      <c r="D15" s="6">
        <v>1841.94215585247</v>
      </c>
      <c r="F15" s="6">
        <v>842.75422357976197</v>
      </c>
      <c r="H15" s="6">
        <v>486.75788967987199</v>
      </c>
      <c r="J15" s="6">
        <v>196.867406328866</v>
      </c>
      <c r="L15" s="6" t="s">
        <v>903</v>
      </c>
      <c r="N15" s="6">
        <v>13.575702689436</v>
      </c>
      <c r="P15" s="6">
        <v>57.719304513342003</v>
      </c>
      <c r="R15" s="6" t="s">
        <v>903</v>
      </c>
      <c r="T15" s="6">
        <v>13.517137119347</v>
      </c>
      <c r="V15" s="6">
        <v>1.065673048486</v>
      </c>
      <c r="X15" s="6">
        <v>43.485205748093001</v>
      </c>
      <c r="Z15" s="6" t="s">
        <v>903</v>
      </c>
      <c r="AB15" s="6" t="s">
        <v>903</v>
      </c>
      <c r="AD15" s="6">
        <v>-0.36159200000000002</v>
      </c>
      <c r="AF15" s="6">
        <v>18.140397999999998</v>
      </c>
      <c r="AH15" s="6">
        <v>11.98709845232</v>
      </c>
      <c r="AJ15" s="6">
        <v>999.18793227271499</v>
      </c>
      <c r="AL15" s="6">
        <v>620.59043864003399</v>
      </c>
      <c r="AN15" s="6">
        <v>271.23213557042101</v>
      </c>
      <c r="AP15" s="6" t="s">
        <v>903</v>
      </c>
      <c r="AR15" s="6">
        <v>9.7711346423519991</v>
      </c>
      <c r="AT15" s="6">
        <v>56.346298592077005</v>
      </c>
      <c r="AV15" s="6" t="s">
        <v>903</v>
      </c>
      <c r="AX15" s="6" t="s">
        <v>903</v>
      </c>
      <c r="AZ15" s="6" t="s">
        <v>903</v>
      </c>
      <c r="BB15" s="6">
        <v>9.9092338479100004</v>
      </c>
      <c r="BD15" s="6">
        <v>0.78123078243799993</v>
      </c>
      <c r="BF15" s="6">
        <v>30.557460197484001</v>
      </c>
      <c r="BH15" s="6">
        <v>-399.84359056198002</v>
      </c>
    </row>
    <row r="16" spans="1:64" ht="12.75" x14ac:dyDescent="0.2">
      <c r="A16" s="1" t="s">
        <v>15</v>
      </c>
      <c r="B16" s="1" t="s">
        <v>837</v>
      </c>
      <c r="D16" s="6">
        <v>1908.7636753788099</v>
      </c>
      <c r="F16" s="6">
        <v>901.28966456869694</v>
      </c>
      <c r="H16" s="6">
        <v>489.5664383157</v>
      </c>
      <c r="J16" s="6">
        <v>156.721659638468</v>
      </c>
      <c r="L16" s="6" t="s">
        <v>903</v>
      </c>
      <c r="N16" s="6">
        <v>29.943203515358999</v>
      </c>
      <c r="P16" s="6">
        <v>78.984600418184002</v>
      </c>
      <c r="R16" s="6" t="s">
        <v>903</v>
      </c>
      <c r="T16" s="6">
        <v>6.7635504198909997</v>
      </c>
      <c r="V16" s="6">
        <v>1.477176168048</v>
      </c>
      <c r="X16" s="6">
        <v>88.523589039333004</v>
      </c>
      <c r="Z16" s="6" t="s">
        <v>903</v>
      </c>
      <c r="AB16" s="6" t="s">
        <v>903</v>
      </c>
      <c r="AD16" s="6">
        <v>-0.88431800000000005</v>
      </c>
      <c r="AF16" s="6">
        <v>37.754829999999998</v>
      </c>
      <c r="AH16" s="6">
        <v>12.438935053713999</v>
      </c>
      <c r="AJ16" s="6">
        <v>1007.4740108101099</v>
      </c>
      <c r="AL16" s="6">
        <v>624.64734939131995</v>
      </c>
      <c r="AN16" s="6">
        <v>215.92172735223099</v>
      </c>
      <c r="AP16" s="6" t="s">
        <v>903</v>
      </c>
      <c r="AR16" s="6">
        <v>21.551670647560002</v>
      </c>
      <c r="AT16" s="6">
        <v>77.105743336013006</v>
      </c>
      <c r="AV16" s="6" t="s">
        <v>903</v>
      </c>
      <c r="AX16" s="6" t="s">
        <v>903</v>
      </c>
      <c r="AZ16" s="6" t="s">
        <v>903</v>
      </c>
      <c r="BB16" s="6">
        <v>4.9582690595699992</v>
      </c>
      <c r="BD16" s="6">
        <v>1.0828982634050002</v>
      </c>
      <c r="BF16" s="6">
        <v>62.206352760018</v>
      </c>
      <c r="BH16" s="6">
        <v>413.57731889652598</v>
      </c>
    </row>
    <row r="17" spans="1:64" ht="12.75" x14ac:dyDescent="0.2">
      <c r="A17" s="1" t="s">
        <v>13</v>
      </c>
      <c r="B17" s="1" t="s">
        <v>836</v>
      </c>
      <c r="D17" s="6">
        <v>3750.7058312312897</v>
      </c>
      <c r="F17" s="6">
        <v>1744.0438881484499</v>
      </c>
      <c r="H17" s="6">
        <v>976.32432799557193</v>
      </c>
      <c r="J17" s="6">
        <v>353.58906596733499</v>
      </c>
      <c r="L17" s="6" t="s">
        <v>903</v>
      </c>
      <c r="N17" s="6">
        <v>43.518906204794</v>
      </c>
      <c r="P17" s="6">
        <v>136.70390493152601</v>
      </c>
      <c r="R17" s="6" t="s">
        <v>903</v>
      </c>
      <c r="T17" s="6">
        <v>20.280687539237999</v>
      </c>
      <c r="V17" s="6">
        <v>2.5428492165330003</v>
      </c>
      <c r="X17" s="6">
        <v>132.00879478742701</v>
      </c>
      <c r="Z17" s="6" t="s">
        <v>903</v>
      </c>
      <c r="AB17" s="6" t="s">
        <v>903</v>
      </c>
      <c r="AD17" s="6">
        <v>-1.2459100000000001</v>
      </c>
      <c r="AF17" s="6">
        <v>55.895228000000003</v>
      </c>
      <c r="AH17" s="6">
        <v>24.426033506034003</v>
      </c>
      <c r="AJ17" s="6">
        <v>2006.66194308283</v>
      </c>
      <c r="AL17" s="6">
        <v>1245.23778803135</v>
      </c>
      <c r="AN17" s="6">
        <v>487.153862922651</v>
      </c>
      <c r="AP17" s="6" t="s">
        <v>903</v>
      </c>
      <c r="AR17" s="6">
        <v>31.322805289912001</v>
      </c>
      <c r="AT17" s="6">
        <v>133.45204192809101</v>
      </c>
      <c r="AV17" s="6" t="s">
        <v>903</v>
      </c>
      <c r="AX17" s="6" t="s">
        <v>903</v>
      </c>
      <c r="AZ17" s="6" t="s">
        <v>903</v>
      </c>
      <c r="BB17" s="6">
        <v>14.86750290748</v>
      </c>
      <c r="BD17" s="6">
        <v>1.8641290458420001</v>
      </c>
      <c r="BF17" s="6">
        <v>92.763812957500988</v>
      </c>
      <c r="BH17" s="6">
        <v>13.733728334544999</v>
      </c>
    </row>
    <row r="18" spans="1:64" ht="12.75" x14ac:dyDescent="0.2">
      <c r="A18" s="1" t="s">
        <v>16</v>
      </c>
      <c r="B18" s="1" t="s">
        <v>402</v>
      </c>
      <c r="D18" s="6">
        <v>1153.96192660111</v>
      </c>
      <c r="F18" s="6">
        <v>173.69495005064499</v>
      </c>
      <c r="H18" s="6" t="s">
        <v>903</v>
      </c>
      <c r="J18" s="6" t="s">
        <v>903</v>
      </c>
      <c r="L18" s="6">
        <v>119.716841046597</v>
      </c>
      <c r="N18" s="6">
        <v>13.478172004047002</v>
      </c>
      <c r="P18" s="6" t="s">
        <v>903</v>
      </c>
      <c r="R18" s="6">
        <v>21.580833999999999</v>
      </c>
      <c r="T18" s="6" t="s">
        <v>903</v>
      </c>
      <c r="V18" s="6" t="s">
        <v>903</v>
      </c>
      <c r="X18" s="6" t="s">
        <v>903</v>
      </c>
      <c r="Z18" s="6" t="s">
        <v>903</v>
      </c>
      <c r="AB18" s="6" t="s">
        <v>903</v>
      </c>
      <c r="AD18" s="6" t="s">
        <v>903</v>
      </c>
      <c r="AF18" s="6">
        <v>18.919103</v>
      </c>
      <c r="AH18" s="6" t="s">
        <v>903</v>
      </c>
      <c r="AJ18" s="6">
        <v>980.26697655046996</v>
      </c>
      <c r="AL18" s="6" t="s">
        <v>903</v>
      </c>
      <c r="AN18" s="6" t="s">
        <v>903</v>
      </c>
      <c r="AP18" s="6">
        <v>117.54116627211801</v>
      </c>
      <c r="AR18" s="6">
        <v>9.7009367689529995</v>
      </c>
      <c r="AT18" s="6" t="s">
        <v>903</v>
      </c>
      <c r="AV18" s="6">
        <v>18.972925457451002</v>
      </c>
      <c r="AX18" s="6">
        <v>788</v>
      </c>
      <c r="AZ18" s="6">
        <v>46.051948051948003</v>
      </c>
      <c r="BB18" s="6" t="s">
        <v>903</v>
      </c>
      <c r="BD18" s="6" t="s">
        <v>903</v>
      </c>
      <c r="BF18" s="6" t="s">
        <v>903</v>
      </c>
      <c r="BH18" s="6">
        <v>-355.650882409004</v>
      </c>
    </row>
    <row r="20" spans="1:64" ht="12.75" x14ac:dyDescent="0.2">
      <c r="A20" s="1" t="s">
        <v>11</v>
      </c>
      <c r="B20" s="1" t="s">
        <v>835</v>
      </c>
      <c r="D20" s="6">
        <v>5222.4788549989498</v>
      </c>
      <c r="F20" s="6">
        <v>2419.2764055827197</v>
      </c>
      <c r="H20" s="6">
        <v>1598.74455061907</v>
      </c>
      <c r="J20" s="6">
        <v>291.80254216544199</v>
      </c>
      <c r="L20" s="6" t="s">
        <v>903</v>
      </c>
      <c r="N20" s="6">
        <v>59.826442665340998</v>
      </c>
      <c r="P20" s="6">
        <v>183.20937140235702</v>
      </c>
      <c r="R20" s="6" t="s">
        <v>903</v>
      </c>
      <c r="T20" s="6">
        <v>4.648480970734</v>
      </c>
      <c r="V20" s="6">
        <v>2.5545692420899999</v>
      </c>
      <c r="X20" s="6">
        <v>188.52508109806999</v>
      </c>
      <c r="Z20" s="6" t="s">
        <v>903</v>
      </c>
      <c r="AB20" s="6" t="s">
        <v>903</v>
      </c>
      <c r="AD20" s="6">
        <v>-0.70070500000000002</v>
      </c>
      <c r="AF20" s="6">
        <v>48.731214000000001</v>
      </c>
      <c r="AH20" s="6">
        <v>41.934858419611999</v>
      </c>
      <c r="AJ20" s="6">
        <v>2803.2024494162301</v>
      </c>
      <c r="AL20" s="6">
        <v>2041.5041320738399</v>
      </c>
      <c r="AN20" s="6">
        <v>402.02808658024901</v>
      </c>
      <c r="AP20" s="6" t="s">
        <v>903</v>
      </c>
      <c r="AR20" s="6">
        <v>43.060181843175002</v>
      </c>
      <c r="AT20" s="6">
        <v>178.851253197582</v>
      </c>
      <c r="AV20" s="6" t="s">
        <v>903</v>
      </c>
      <c r="AX20" s="6" t="s">
        <v>903</v>
      </c>
      <c r="AZ20" s="6" t="s">
        <v>903</v>
      </c>
      <c r="BB20" s="6">
        <v>3.4077397136579997</v>
      </c>
      <c r="BD20" s="6">
        <v>1.8727208411860001</v>
      </c>
      <c r="BF20" s="6">
        <v>132.478335166536</v>
      </c>
      <c r="BH20" s="6">
        <v>814.32514134283394</v>
      </c>
    </row>
    <row r="21" spans="1:64" ht="12.75" x14ac:dyDescent="0.2">
      <c r="A21" s="1" t="s">
        <v>12</v>
      </c>
      <c r="B21" s="1" t="s">
        <v>834</v>
      </c>
      <c r="D21" s="6">
        <v>261.98529269187202</v>
      </c>
      <c r="F21" s="6">
        <v>133.23025588534401</v>
      </c>
      <c r="H21" s="6" t="s">
        <v>903</v>
      </c>
      <c r="J21" s="6" t="s">
        <v>903</v>
      </c>
      <c r="L21" s="6">
        <v>129.130745430042</v>
      </c>
      <c r="N21" s="6">
        <v>2.7479264553020002</v>
      </c>
      <c r="P21" s="6" t="s">
        <v>903</v>
      </c>
      <c r="R21" s="6" t="s">
        <v>903</v>
      </c>
      <c r="T21" s="6" t="s">
        <v>903</v>
      </c>
      <c r="V21" s="6" t="s">
        <v>903</v>
      </c>
      <c r="X21" s="6" t="s">
        <v>903</v>
      </c>
      <c r="Z21" s="6">
        <v>0</v>
      </c>
      <c r="AB21" s="6" t="s">
        <v>903</v>
      </c>
      <c r="AD21" s="6" t="s">
        <v>903</v>
      </c>
      <c r="AF21" s="6">
        <v>1.3515840000000001</v>
      </c>
      <c r="AH21" s="6" t="s">
        <v>903</v>
      </c>
      <c r="AJ21" s="6">
        <v>128.75503680652801</v>
      </c>
      <c r="AL21" s="6" t="s">
        <v>903</v>
      </c>
      <c r="AN21" s="6" t="s">
        <v>903</v>
      </c>
      <c r="AP21" s="6">
        <v>126.777212159342</v>
      </c>
      <c r="AR21" s="6">
        <v>1.9778246471859999</v>
      </c>
      <c r="AT21" s="6" t="s">
        <v>903</v>
      </c>
      <c r="AV21" s="6" t="s">
        <v>903</v>
      </c>
      <c r="AX21" s="6" t="s">
        <v>903</v>
      </c>
      <c r="AZ21" s="6" t="s">
        <v>903</v>
      </c>
      <c r="BB21" s="6" t="s">
        <v>903</v>
      </c>
      <c r="BD21" s="6" t="s">
        <v>903</v>
      </c>
      <c r="BF21" s="6" t="s">
        <v>903</v>
      </c>
      <c r="BH21" s="6">
        <v>88.165703059475007</v>
      </c>
    </row>
    <row r="23" spans="1:64" ht="12.75" x14ac:dyDescent="0.2">
      <c r="A23" s="1" t="s">
        <v>7</v>
      </c>
      <c r="B23" s="1" t="s">
        <v>833</v>
      </c>
      <c r="D23" s="6">
        <v>365.64785415391805</v>
      </c>
      <c r="F23" s="6">
        <v>171.58024439732901</v>
      </c>
      <c r="H23" s="6">
        <v>104.97014662539699</v>
      </c>
      <c r="J23" s="6">
        <v>19.100244575819001</v>
      </c>
      <c r="L23" s="6">
        <v>11.954491124963001</v>
      </c>
      <c r="N23" s="6">
        <v>6.6674604091919996</v>
      </c>
      <c r="P23" s="6">
        <v>12.258967679857999</v>
      </c>
      <c r="R23" s="6" t="s">
        <v>903</v>
      </c>
      <c r="T23" s="6">
        <v>0.69242704733600002</v>
      </c>
      <c r="V23" s="6">
        <v>0.22992765114800001</v>
      </c>
      <c r="X23" s="6">
        <v>7.8238604430020002</v>
      </c>
      <c r="Z23" s="6" t="s">
        <v>903</v>
      </c>
      <c r="AB23" s="6">
        <v>1.202358705882</v>
      </c>
      <c r="AD23" s="6">
        <v>-7.1915999999999994E-2</v>
      </c>
      <c r="AF23" s="6">
        <v>4.775747</v>
      </c>
      <c r="AH23" s="6">
        <v>1.9765291347330001</v>
      </c>
      <c r="AJ23" s="6">
        <v>194.06760975658901</v>
      </c>
      <c r="AL23" s="6">
        <v>133.07418821315699</v>
      </c>
      <c r="AN23" s="6">
        <v>26.315174374586999</v>
      </c>
      <c r="AP23" s="6">
        <v>11.737909835311999</v>
      </c>
      <c r="AR23" s="6">
        <v>4.7989157446309996</v>
      </c>
      <c r="AT23" s="6">
        <v>11.967355794458999</v>
      </c>
      <c r="AV23" s="6" t="s">
        <v>903</v>
      </c>
      <c r="AX23" s="6" t="s">
        <v>903</v>
      </c>
      <c r="AZ23" s="6" t="s">
        <v>903</v>
      </c>
      <c r="BB23" s="6">
        <v>0.50760907979900005</v>
      </c>
      <c r="BD23" s="6">
        <v>0.168556912522</v>
      </c>
      <c r="BF23" s="6">
        <v>5.4978998021230003</v>
      </c>
      <c r="BH23" s="6">
        <v>57.164247927832001</v>
      </c>
    </row>
    <row r="24" spans="1:64" ht="12.75" x14ac:dyDescent="0.2">
      <c r="A24" s="1" t="s">
        <v>8</v>
      </c>
      <c r="B24" s="1" t="s">
        <v>832</v>
      </c>
      <c r="D24" s="6">
        <v>3888.5353318320299</v>
      </c>
      <c r="F24" s="6">
        <v>1823.6279330180901</v>
      </c>
      <c r="H24" s="6">
        <v>1086.02210683917</v>
      </c>
      <c r="J24" s="6">
        <v>250.488682603971</v>
      </c>
      <c r="L24" s="6" t="s">
        <v>903</v>
      </c>
      <c r="N24" s="6">
        <v>64.361709497141007</v>
      </c>
      <c r="P24" s="6">
        <v>158.50272359970302</v>
      </c>
      <c r="R24" s="6" t="s">
        <v>903</v>
      </c>
      <c r="T24" s="6">
        <v>7.8628571279989998</v>
      </c>
      <c r="V24" s="6">
        <v>3.7396506669049998</v>
      </c>
      <c r="X24" s="6">
        <v>174.86095139555601</v>
      </c>
      <c r="Z24" s="6" t="s">
        <v>903</v>
      </c>
      <c r="AB24" s="6">
        <v>3.4349586470590001</v>
      </c>
      <c r="AD24" s="6">
        <v>-2.4224960000000002</v>
      </c>
      <c r="AF24" s="6">
        <v>47.830109999999998</v>
      </c>
      <c r="AH24" s="6">
        <v>28.946678640585002</v>
      </c>
      <c r="AJ24" s="6">
        <v>2064.9073988139398</v>
      </c>
      <c r="AL24" s="6">
        <v>1387.3602424400301</v>
      </c>
      <c r="AN24" s="6">
        <v>345.10832232635602</v>
      </c>
      <c r="AP24" s="6" t="s">
        <v>903</v>
      </c>
      <c r="AR24" s="6">
        <v>46.324447705966001</v>
      </c>
      <c r="AT24" s="6">
        <v>154.732318189003</v>
      </c>
      <c r="AV24" s="6" t="s">
        <v>903</v>
      </c>
      <c r="AX24" s="6" t="s">
        <v>903</v>
      </c>
      <c r="AZ24" s="6" t="s">
        <v>903</v>
      </c>
      <c r="BB24" s="6">
        <v>5.7641562193320004</v>
      </c>
      <c r="BD24" s="6">
        <v>2.7414883211139998</v>
      </c>
      <c r="BF24" s="6">
        <v>122.87642361214199</v>
      </c>
      <c r="BH24" s="6">
        <v>-42.867881980139998</v>
      </c>
    </row>
    <row r="25" spans="1:64" ht="12.75" x14ac:dyDescent="0.2">
      <c r="A25" s="1" t="s">
        <v>5</v>
      </c>
      <c r="B25" s="1" t="s">
        <v>831</v>
      </c>
      <c r="D25" s="6">
        <v>1943.8144244195098</v>
      </c>
      <c r="F25" s="6">
        <v>963.29821481834699</v>
      </c>
      <c r="H25" s="6">
        <v>536.15920753498506</v>
      </c>
      <c r="J25" s="6" t="s">
        <v>903</v>
      </c>
      <c r="L25" s="6">
        <v>62.238300260376</v>
      </c>
      <c r="N25" s="6">
        <v>50.816122490587006</v>
      </c>
      <c r="P25" s="6">
        <v>91.722976263511995</v>
      </c>
      <c r="R25" s="6" t="s">
        <v>903</v>
      </c>
      <c r="T25" s="6" t="s">
        <v>903</v>
      </c>
      <c r="V25" s="6">
        <v>1.1232540436140002</v>
      </c>
      <c r="X25" s="6">
        <v>155.82391719762501</v>
      </c>
      <c r="Z25" s="6" t="s">
        <v>903</v>
      </c>
      <c r="AB25" s="6">
        <v>3.6157287647060001</v>
      </c>
      <c r="AD25" s="6">
        <v>-0.79210599999999998</v>
      </c>
      <c r="AF25" s="6">
        <v>49.931122999999999</v>
      </c>
      <c r="AH25" s="6">
        <v>12.659691262941999</v>
      </c>
      <c r="AJ25" s="6">
        <v>980.51620960116804</v>
      </c>
      <c r="AL25" s="6">
        <v>682.89761149173205</v>
      </c>
      <c r="AN25" s="6" t="s">
        <v>903</v>
      </c>
      <c r="AP25" s="6">
        <v>61.180141388263998</v>
      </c>
      <c r="AR25" s="6">
        <v>36.574988876572995</v>
      </c>
      <c r="AT25" s="6">
        <v>89.541103308048989</v>
      </c>
      <c r="AV25" s="6" t="s">
        <v>903</v>
      </c>
      <c r="AX25" s="6" t="s">
        <v>903</v>
      </c>
      <c r="AZ25" s="6" t="s">
        <v>903</v>
      </c>
      <c r="BB25" s="6" t="s">
        <v>903</v>
      </c>
      <c r="BD25" s="6">
        <v>0.8234426465189999</v>
      </c>
      <c r="BF25" s="6">
        <v>109.498921890031</v>
      </c>
      <c r="BH25" s="6">
        <v>667.98974724216293</v>
      </c>
    </row>
    <row r="26" spans="1:64" ht="12.75" x14ac:dyDescent="0.2">
      <c r="A26" s="1" t="s">
        <v>6</v>
      </c>
      <c r="B26" s="1" t="s">
        <v>830</v>
      </c>
      <c r="D26" s="6">
        <v>2806.96602253642</v>
      </c>
      <c r="F26" s="6">
        <v>1367.18437883724</v>
      </c>
      <c r="H26" s="6">
        <v>881.79173838580004</v>
      </c>
      <c r="J26" s="6" t="s">
        <v>903</v>
      </c>
      <c r="L26" s="6" t="s">
        <v>903</v>
      </c>
      <c r="N26" s="6">
        <v>73.771191789376999</v>
      </c>
      <c r="P26" s="6">
        <v>143.99261099639003</v>
      </c>
      <c r="R26" s="6" t="s">
        <v>903</v>
      </c>
      <c r="T26" s="6" t="s">
        <v>903</v>
      </c>
      <c r="V26" s="6">
        <v>1.6365571919290001</v>
      </c>
      <c r="X26" s="6">
        <v>175.38149449647702</v>
      </c>
      <c r="Z26" s="6">
        <v>0</v>
      </c>
      <c r="AB26" s="6">
        <v>3.762697941176</v>
      </c>
      <c r="AD26" s="6">
        <v>-1.122436</v>
      </c>
      <c r="AF26" s="6">
        <v>68.314314999999993</v>
      </c>
      <c r="AH26" s="6">
        <v>19.656209036092999</v>
      </c>
      <c r="AJ26" s="6">
        <v>1439.78164369918</v>
      </c>
      <c r="AL26" s="6">
        <v>1121.6753860460501</v>
      </c>
      <c r="AN26" s="6" t="s">
        <v>903</v>
      </c>
      <c r="AP26" s="6" t="s">
        <v>903</v>
      </c>
      <c r="AR26" s="6">
        <v>53.096938272056001</v>
      </c>
      <c r="AT26" s="6">
        <v>140.56736689160999</v>
      </c>
      <c r="AV26" s="6" t="s">
        <v>903</v>
      </c>
      <c r="AX26" s="6" t="s">
        <v>903</v>
      </c>
      <c r="AZ26" s="6" t="s">
        <v>903</v>
      </c>
      <c r="BB26" s="6" t="s">
        <v>903</v>
      </c>
      <c r="BD26" s="6">
        <v>1.1997383788310001</v>
      </c>
      <c r="BF26" s="6">
        <v>123.24221411063</v>
      </c>
      <c r="BH26" s="6">
        <v>1061.29566016955</v>
      </c>
    </row>
    <row r="27" spans="1:64" ht="12.75" x14ac:dyDescent="0.2">
      <c r="A27" s="1" t="s">
        <v>9</v>
      </c>
      <c r="B27" s="1" t="s">
        <v>829</v>
      </c>
      <c r="D27" s="6">
        <v>942.65992721389398</v>
      </c>
      <c r="F27" s="6">
        <v>422.35143857518295</v>
      </c>
      <c r="H27" s="6" t="s">
        <v>903</v>
      </c>
      <c r="J27" s="6">
        <v>361.53777768743299</v>
      </c>
      <c r="L27" s="6" t="s">
        <v>903</v>
      </c>
      <c r="N27" s="6">
        <v>18.848331166916999</v>
      </c>
      <c r="P27" s="6" t="s">
        <v>903</v>
      </c>
      <c r="R27" s="6" t="s">
        <v>903</v>
      </c>
      <c r="T27" s="6">
        <v>11.782028073774001</v>
      </c>
      <c r="V27" s="6" t="s">
        <v>903</v>
      </c>
      <c r="X27" s="6" t="s">
        <v>903</v>
      </c>
      <c r="Z27" s="6">
        <v>9.3864339999999995</v>
      </c>
      <c r="AB27" s="6">
        <v>3.2132156470590001</v>
      </c>
      <c r="AD27" s="6" t="s">
        <v>903</v>
      </c>
      <c r="AF27" s="6">
        <v>17.583652000000001</v>
      </c>
      <c r="AH27" s="6" t="s">
        <v>903</v>
      </c>
      <c r="AJ27" s="6">
        <v>520.30848863871097</v>
      </c>
      <c r="AL27" s="6" t="s">
        <v>903</v>
      </c>
      <c r="AN27" s="6">
        <v>498.10512242812098</v>
      </c>
      <c r="AP27" s="6" t="s">
        <v>903</v>
      </c>
      <c r="AR27" s="6">
        <v>13.566117778853</v>
      </c>
      <c r="AT27" s="6" t="s">
        <v>903</v>
      </c>
      <c r="AV27" s="6" t="s">
        <v>903</v>
      </c>
      <c r="AX27" s="6" t="s">
        <v>903</v>
      </c>
      <c r="AZ27" s="6" t="s">
        <v>903</v>
      </c>
      <c r="BB27" s="6">
        <v>8.6372484317379996</v>
      </c>
      <c r="BD27" s="6" t="s">
        <v>903</v>
      </c>
      <c r="BF27" s="6" t="s">
        <v>903</v>
      </c>
      <c r="BH27" s="6">
        <v>-2411.9572778679799</v>
      </c>
    </row>
    <row r="28" spans="1:64" ht="12.75" x14ac:dyDescent="0.2">
      <c r="A28" s="1" t="s">
        <v>10</v>
      </c>
      <c r="B28" s="1" t="s">
        <v>828</v>
      </c>
      <c r="D28" s="6">
        <v>418.49869529145997</v>
      </c>
      <c r="F28" s="6">
        <v>215.176586941555</v>
      </c>
      <c r="H28" s="6" t="s">
        <v>903</v>
      </c>
      <c r="J28" s="6" t="s">
        <v>903</v>
      </c>
      <c r="L28" s="6">
        <v>200.95642113802199</v>
      </c>
      <c r="N28" s="6">
        <v>8.1164155682380006</v>
      </c>
      <c r="P28" s="6" t="s">
        <v>903</v>
      </c>
      <c r="R28" s="6" t="s">
        <v>903</v>
      </c>
      <c r="T28" s="6" t="s">
        <v>903</v>
      </c>
      <c r="V28" s="6" t="s">
        <v>903</v>
      </c>
      <c r="X28" s="6" t="s">
        <v>903</v>
      </c>
      <c r="Z28" s="6">
        <v>0</v>
      </c>
      <c r="AB28" s="6">
        <v>0.27105123529399999</v>
      </c>
      <c r="AD28" s="6" t="s">
        <v>903</v>
      </c>
      <c r="AF28" s="6">
        <v>5.8326989999999999</v>
      </c>
      <c r="AH28" s="6" t="s">
        <v>903</v>
      </c>
      <c r="AJ28" s="6">
        <v>203.32210834990502</v>
      </c>
      <c r="AL28" s="6" t="s">
        <v>903</v>
      </c>
      <c r="AN28" s="6" t="s">
        <v>903</v>
      </c>
      <c r="AP28" s="6">
        <v>197.48030471404201</v>
      </c>
      <c r="AR28" s="6">
        <v>5.8418036358629992</v>
      </c>
      <c r="AT28" s="6" t="s">
        <v>903</v>
      </c>
      <c r="AV28" s="6" t="s">
        <v>903</v>
      </c>
      <c r="AX28" s="6" t="s">
        <v>903</v>
      </c>
      <c r="AZ28" s="6" t="s">
        <v>903</v>
      </c>
      <c r="BB28" s="6" t="s">
        <v>903</v>
      </c>
      <c r="BD28" s="6" t="s">
        <v>903</v>
      </c>
      <c r="BF28" s="6" t="s">
        <v>903</v>
      </c>
      <c r="BH28" s="6">
        <v>118.252287997393</v>
      </c>
    </row>
    <row r="30" spans="1:64" ht="12.75" x14ac:dyDescent="0.2">
      <c r="B30" s="1" t="s">
        <v>827</v>
      </c>
    </row>
    <row r="32" spans="1:64" ht="12.75" x14ac:dyDescent="0.2">
      <c r="A32" s="1" t="s">
        <v>17</v>
      </c>
      <c r="B32" s="1" t="s">
        <v>826</v>
      </c>
      <c r="D32" s="6">
        <v>27.117255269813</v>
      </c>
      <c r="F32" s="6">
        <v>11.983760242303001</v>
      </c>
      <c r="H32" s="6">
        <v>6.4345086019860007</v>
      </c>
      <c r="J32" s="6">
        <v>4.718951226083</v>
      </c>
      <c r="L32" s="6" t="s">
        <v>903</v>
      </c>
      <c r="N32" s="6">
        <v>7.0304142755999999E-2</v>
      </c>
      <c r="P32" s="6">
        <v>0.34065172640300001</v>
      </c>
      <c r="R32" s="6" t="s">
        <v>903</v>
      </c>
      <c r="T32" s="6">
        <v>0.22647392735300001</v>
      </c>
      <c r="V32" s="6">
        <v>6.4771542210000005E-2</v>
      </c>
      <c r="X32" s="6">
        <v>7.6626373249999999E-3</v>
      </c>
      <c r="Z32" s="6" t="s">
        <v>903</v>
      </c>
      <c r="AB32" s="6" t="s">
        <v>903</v>
      </c>
      <c r="AD32" s="6">
        <v>0</v>
      </c>
      <c r="AF32" s="6">
        <v>0.10156799999999999</v>
      </c>
      <c r="AH32" s="6">
        <v>1.8868438189000001E-2</v>
      </c>
      <c r="AJ32" s="6">
        <v>15.13349502751</v>
      </c>
      <c r="AL32" s="6">
        <v>8.0299635753129994</v>
      </c>
      <c r="AN32" s="6">
        <v>6.5014887053720001</v>
      </c>
      <c r="AP32" s="6" t="s">
        <v>903</v>
      </c>
      <c r="AR32" s="6">
        <v>5.0601523950000005E-2</v>
      </c>
      <c r="AT32" s="6">
        <v>0.332548426452</v>
      </c>
      <c r="AV32" s="6" t="s">
        <v>903</v>
      </c>
      <c r="AX32" s="6" t="s">
        <v>903</v>
      </c>
      <c r="AZ32" s="6" t="s">
        <v>903</v>
      </c>
      <c r="BB32" s="6">
        <v>0.16602503080199998</v>
      </c>
      <c r="BD32" s="6">
        <v>4.7483158809000003E-2</v>
      </c>
      <c r="BF32" s="6">
        <v>5.3846068109999999E-3</v>
      </c>
      <c r="BH32" s="6">
        <v>-208.13850085212098</v>
      </c>
      <c r="BJ32" s="11">
        <v>0.5</v>
      </c>
      <c r="BL32" s="6">
        <v>13.998482900447</v>
      </c>
    </row>
    <row r="34" spans="1:64" ht="12.75" x14ac:dyDescent="0.2">
      <c r="A34" s="1" t="s">
        <v>18</v>
      </c>
      <c r="B34" s="1" t="s">
        <v>404</v>
      </c>
      <c r="D34" s="6">
        <v>152.79638331811401</v>
      </c>
      <c r="F34" s="6">
        <v>69.761339317036999</v>
      </c>
      <c r="H34" s="6">
        <v>39.871318209058003</v>
      </c>
      <c r="J34" s="6">
        <v>18.178771691342998</v>
      </c>
      <c r="L34" s="6" t="s">
        <v>903</v>
      </c>
      <c r="N34" s="6">
        <v>1.42298807396</v>
      </c>
      <c r="P34" s="6">
        <v>4.0647865960690002</v>
      </c>
      <c r="R34" s="6" t="s">
        <v>903</v>
      </c>
      <c r="T34" s="6">
        <v>1.154129817888</v>
      </c>
      <c r="V34" s="6">
        <v>7.6095238400000001E-2</v>
      </c>
      <c r="X34" s="6">
        <v>2.1707501993989999</v>
      </c>
      <c r="Z34" s="6" t="s">
        <v>903</v>
      </c>
      <c r="AB34" s="6" t="s">
        <v>903</v>
      </c>
      <c r="AD34" s="6">
        <v>0</v>
      </c>
      <c r="AF34" s="6">
        <v>2.0527410000000001</v>
      </c>
      <c r="AH34" s="6">
        <v>0.76975849092100002</v>
      </c>
      <c r="AJ34" s="6">
        <v>83.035044001076997</v>
      </c>
      <c r="AL34" s="6">
        <v>50.569858777926001</v>
      </c>
      <c r="AN34" s="6">
        <v>25.045624158086</v>
      </c>
      <c r="AP34" s="6" t="s">
        <v>903</v>
      </c>
      <c r="AR34" s="6">
        <v>1.024198038452</v>
      </c>
      <c r="AT34" s="6">
        <v>3.968094923982</v>
      </c>
      <c r="AV34" s="6" t="s">
        <v>903</v>
      </c>
      <c r="AX34" s="6" t="s">
        <v>903</v>
      </c>
      <c r="AZ34" s="6" t="s">
        <v>903</v>
      </c>
      <c r="BB34" s="6">
        <v>0.84607725403099998</v>
      </c>
      <c r="BD34" s="6">
        <v>5.5784410348999995E-2</v>
      </c>
      <c r="BF34" s="6">
        <v>1.525406438251</v>
      </c>
      <c r="BH34" s="6">
        <v>-65.063500101749</v>
      </c>
      <c r="BJ34" s="11">
        <v>0.43932599999999999</v>
      </c>
      <c r="BL34" s="6">
        <v>76.807415700996003</v>
      </c>
    </row>
    <row r="35" spans="1:64" ht="12.75" x14ac:dyDescent="0.2">
      <c r="A35" s="1" t="s">
        <v>19</v>
      </c>
      <c r="B35" s="1" t="s">
        <v>405</v>
      </c>
      <c r="D35" s="6">
        <v>140.41907170686798</v>
      </c>
      <c r="F35" s="6">
        <v>64.644866158984996</v>
      </c>
      <c r="H35" s="6">
        <v>42.413033855508999</v>
      </c>
      <c r="J35" s="6">
        <v>9.6130351123160001</v>
      </c>
      <c r="L35" s="6" t="s">
        <v>903</v>
      </c>
      <c r="N35" s="6">
        <v>1.125852974506</v>
      </c>
      <c r="P35" s="6">
        <v>5.3753293883779998</v>
      </c>
      <c r="R35" s="6" t="s">
        <v>903</v>
      </c>
      <c r="T35" s="6">
        <v>0.22647392735300001</v>
      </c>
      <c r="V35" s="6">
        <v>8.0511479913999998E-2</v>
      </c>
      <c r="X35" s="6">
        <v>3.2002500069010003</v>
      </c>
      <c r="Z35" s="6" t="s">
        <v>903</v>
      </c>
      <c r="AB35" s="6" t="s">
        <v>903</v>
      </c>
      <c r="AD35" s="6">
        <v>0</v>
      </c>
      <c r="AF35" s="6">
        <v>1.627068</v>
      </c>
      <c r="AH35" s="6">
        <v>0.98331141410900003</v>
      </c>
      <c r="AJ35" s="6">
        <v>75.774205547884009</v>
      </c>
      <c r="AL35" s="6">
        <v>53.998250783642</v>
      </c>
      <c r="AN35" s="6">
        <v>13.244264713231999</v>
      </c>
      <c r="AP35" s="6" t="s">
        <v>903</v>
      </c>
      <c r="AR35" s="6">
        <v>0.81033455527500009</v>
      </c>
      <c r="AT35" s="6">
        <v>5.2474629987669994</v>
      </c>
      <c r="AV35" s="6" t="s">
        <v>903</v>
      </c>
      <c r="AX35" s="6" t="s">
        <v>903</v>
      </c>
      <c r="AZ35" s="6" t="s">
        <v>903</v>
      </c>
      <c r="BB35" s="6">
        <v>0.16602503080199998</v>
      </c>
      <c r="BD35" s="6">
        <v>5.9021898449999999E-2</v>
      </c>
      <c r="BF35" s="6">
        <v>2.2488455677169998</v>
      </c>
      <c r="BH35" s="6">
        <v>57.261156625178998</v>
      </c>
      <c r="BJ35" s="11">
        <v>0</v>
      </c>
      <c r="BL35" s="6">
        <v>70.091140131791988</v>
      </c>
    </row>
    <row r="36" spans="1:64" ht="12.75" x14ac:dyDescent="0.2">
      <c r="A36" s="1" t="s">
        <v>20</v>
      </c>
      <c r="B36" s="1" t="s">
        <v>406</v>
      </c>
      <c r="D36" s="6">
        <v>184.25075349981202</v>
      </c>
      <c r="F36" s="6">
        <v>83.472024321744996</v>
      </c>
      <c r="H36" s="6">
        <v>54.758893663719</v>
      </c>
      <c r="J36" s="6">
        <v>16.591057598254999</v>
      </c>
      <c r="L36" s="6" t="s">
        <v>903</v>
      </c>
      <c r="N36" s="6">
        <v>1.095315165743</v>
      </c>
      <c r="P36" s="6">
        <v>6.2918407354249997</v>
      </c>
      <c r="R36" s="6" t="s">
        <v>903</v>
      </c>
      <c r="T36" s="6">
        <v>0.56299040363599995</v>
      </c>
      <c r="V36" s="6">
        <v>7.4056973085999997E-2</v>
      </c>
      <c r="X36" s="6">
        <v>1.1562720671029998</v>
      </c>
      <c r="Z36" s="6" t="s">
        <v>903</v>
      </c>
      <c r="AB36" s="6" t="s">
        <v>903</v>
      </c>
      <c r="AD36" s="6">
        <v>0</v>
      </c>
      <c r="AF36" s="6">
        <v>1.6768069999999999</v>
      </c>
      <c r="AH36" s="6">
        <v>1.2647907147770001</v>
      </c>
      <c r="AJ36" s="6">
        <v>100.778729178067</v>
      </c>
      <c r="AL36" s="6">
        <v>69.710500736834007</v>
      </c>
      <c r="AN36" s="6">
        <v>22.858166659793998</v>
      </c>
      <c r="AP36" s="6" t="s">
        <v>903</v>
      </c>
      <c r="AR36" s="6">
        <v>0.78835491651</v>
      </c>
      <c r="AT36" s="6">
        <v>6.1421727056690001</v>
      </c>
      <c r="AV36" s="6" t="s">
        <v>903</v>
      </c>
      <c r="AX36" s="6" t="s">
        <v>903</v>
      </c>
      <c r="AZ36" s="6" t="s">
        <v>903</v>
      </c>
      <c r="BB36" s="6">
        <v>0.412720793945</v>
      </c>
      <c r="BD36" s="6">
        <v>5.4290185072000001E-2</v>
      </c>
      <c r="BF36" s="6">
        <v>0.81252318024300008</v>
      </c>
      <c r="BH36" s="6">
        <v>74.526795973142995</v>
      </c>
      <c r="BJ36" s="11">
        <v>0</v>
      </c>
      <c r="BL36" s="6">
        <v>93.220324489711999</v>
      </c>
    </row>
    <row r="37" spans="1:64" ht="12.75" x14ac:dyDescent="0.2">
      <c r="A37" s="1" t="s">
        <v>21</v>
      </c>
      <c r="B37" s="1" t="s">
        <v>407</v>
      </c>
      <c r="D37" s="6">
        <v>103.57077881513301</v>
      </c>
      <c r="F37" s="6">
        <v>47.429155129476001</v>
      </c>
      <c r="H37" s="6">
        <v>25.484257374242997</v>
      </c>
      <c r="J37" s="6">
        <v>12.852785158469999</v>
      </c>
      <c r="L37" s="6" t="s">
        <v>903</v>
      </c>
      <c r="N37" s="6">
        <v>0.93391256720799998</v>
      </c>
      <c r="P37" s="6">
        <v>3.005848109634</v>
      </c>
      <c r="R37" s="6" t="s">
        <v>903</v>
      </c>
      <c r="T37" s="6">
        <v>0.90078419287</v>
      </c>
      <c r="V37" s="6">
        <v>9.0080003194999994E-2</v>
      </c>
      <c r="X37" s="6">
        <v>2.465469064189</v>
      </c>
      <c r="Z37" s="6" t="s">
        <v>903</v>
      </c>
      <c r="AB37" s="6" t="s">
        <v>903</v>
      </c>
      <c r="AD37" s="6">
        <v>-8.9435000000000001E-2</v>
      </c>
      <c r="AF37" s="6">
        <v>1.256459</v>
      </c>
      <c r="AH37" s="6">
        <v>0.52899465966600001</v>
      </c>
      <c r="AJ37" s="6">
        <v>56.141623685657002</v>
      </c>
      <c r="AL37" s="6">
        <v>32.368396423661999</v>
      </c>
      <c r="AN37" s="6">
        <v>17.707798520675997</v>
      </c>
      <c r="AP37" s="6" t="s">
        <v>903</v>
      </c>
      <c r="AR37" s="6">
        <v>0.67218512714500001</v>
      </c>
      <c r="AT37" s="6">
        <v>2.9343460829239998</v>
      </c>
      <c r="AV37" s="6" t="s">
        <v>903</v>
      </c>
      <c r="AX37" s="6" t="s">
        <v>903</v>
      </c>
      <c r="AZ37" s="6" t="s">
        <v>903</v>
      </c>
      <c r="BB37" s="6">
        <v>0.66035293826200003</v>
      </c>
      <c r="BD37" s="6">
        <v>6.6036456000999999E-2</v>
      </c>
      <c r="BF37" s="6">
        <v>1.732508136986</v>
      </c>
      <c r="BH37" s="6">
        <v>-2.9370095886550001</v>
      </c>
      <c r="BJ37" s="11">
        <v>4.9714000000000001E-2</v>
      </c>
      <c r="BL37" s="6">
        <v>51.931001909232997</v>
      </c>
    </row>
    <row r="38" spans="1:64" ht="12.75" x14ac:dyDescent="0.2">
      <c r="A38" s="1" t="s">
        <v>22</v>
      </c>
      <c r="B38" s="1" t="s">
        <v>408</v>
      </c>
      <c r="D38" s="6">
        <v>143.32666554901201</v>
      </c>
      <c r="F38" s="6">
        <v>65.948613678002999</v>
      </c>
      <c r="H38" s="6">
        <v>38.944621864143997</v>
      </c>
      <c r="J38" s="6">
        <v>13.822117207139</v>
      </c>
      <c r="L38" s="6" t="s">
        <v>903</v>
      </c>
      <c r="N38" s="6">
        <v>1.2198682509200001</v>
      </c>
      <c r="P38" s="6">
        <v>4.3841703631109992</v>
      </c>
      <c r="R38" s="6" t="s">
        <v>903</v>
      </c>
      <c r="T38" s="6">
        <v>0.492616461635</v>
      </c>
      <c r="V38" s="6">
        <v>7.5755527513999998E-2</v>
      </c>
      <c r="X38" s="6">
        <v>4.1959209215080007</v>
      </c>
      <c r="Z38" s="6" t="s">
        <v>903</v>
      </c>
      <c r="AB38" s="6" t="s">
        <v>903</v>
      </c>
      <c r="AD38" s="6">
        <v>0</v>
      </c>
      <c r="AF38" s="6">
        <v>1.7263890000000002</v>
      </c>
      <c r="AH38" s="6">
        <v>1.087154082032</v>
      </c>
      <c r="AJ38" s="6">
        <v>77.378051871010001</v>
      </c>
      <c r="AL38" s="6">
        <v>49.811703345661996</v>
      </c>
      <c r="AN38" s="6">
        <v>19.043286230602998</v>
      </c>
      <c r="AP38" s="6" t="s">
        <v>903</v>
      </c>
      <c r="AR38" s="6">
        <v>0.87800220720400002</v>
      </c>
      <c r="AT38" s="6">
        <v>4.2798813055910001</v>
      </c>
      <c r="AV38" s="6" t="s">
        <v>903</v>
      </c>
      <c r="AX38" s="6" t="s">
        <v>903</v>
      </c>
      <c r="AZ38" s="6" t="s">
        <v>903</v>
      </c>
      <c r="BB38" s="6">
        <v>0.36113059093599997</v>
      </c>
      <c r="BD38" s="6">
        <v>5.5535372802999999E-2</v>
      </c>
      <c r="BF38" s="6">
        <v>2.9485128182100002</v>
      </c>
      <c r="BH38" s="6">
        <v>20.380036377314003</v>
      </c>
      <c r="BJ38" s="11">
        <v>0</v>
      </c>
      <c r="BL38" s="6">
        <v>71.574697980683993</v>
      </c>
    </row>
    <row r="39" spans="1:64" ht="12.75" x14ac:dyDescent="0.2">
      <c r="A39" s="1" t="s">
        <v>23</v>
      </c>
      <c r="B39" s="1" t="s">
        <v>409</v>
      </c>
      <c r="D39" s="6">
        <v>88.872318227796001</v>
      </c>
      <c r="F39" s="6">
        <v>41.013879407707002</v>
      </c>
      <c r="H39" s="6">
        <v>17.527245147697002</v>
      </c>
      <c r="J39" s="6">
        <v>14.490803322791001</v>
      </c>
      <c r="L39" s="6" t="s">
        <v>903</v>
      </c>
      <c r="N39" s="6">
        <v>1.122930387124</v>
      </c>
      <c r="P39" s="6">
        <v>2.309862699085</v>
      </c>
      <c r="R39" s="6" t="s">
        <v>903</v>
      </c>
      <c r="T39" s="6">
        <v>1.2385785482890002</v>
      </c>
      <c r="V39" s="6">
        <v>7.4453302452000006E-2</v>
      </c>
      <c r="X39" s="6">
        <v>2.2663580351550001</v>
      </c>
      <c r="Z39" s="6" t="s">
        <v>903</v>
      </c>
      <c r="AB39" s="6" t="s">
        <v>903</v>
      </c>
      <c r="AD39" s="6">
        <v>0</v>
      </c>
      <c r="AF39" s="6">
        <v>1.6088610000000001</v>
      </c>
      <c r="AH39" s="6">
        <v>0.374786965114</v>
      </c>
      <c r="AJ39" s="6">
        <v>47.858438820088999</v>
      </c>
      <c r="AL39" s="6">
        <v>22.275572137665002</v>
      </c>
      <c r="AN39" s="6">
        <v>19.964561959058003</v>
      </c>
      <c r="AP39" s="6" t="s">
        <v>903</v>
      </c>
      <c r="AR39" s="6">
        <v>0.80823101813499998</v>
      </c>
      <c r="AT39" s="6">
        <v>2.2549165213739997</v>
      </c>
      <c r="AV39" s="6" t="s">
        <v>903</v>
      </c>
      <c r="AX39" s="6" t="s">
        <v>903</v>
      </c>
      <c r="AZ39" s="6" t="s">
        <v>903</v>
      </c>
      <c r="BB39" s="6">
        <v>0.90798549764100001</v>
      </c>
      <c r="BD39" s="6">
        <v>5.4580728876000004E-2</v>
      </c>
      <c r="BF39" s="6">
        <v>1.5925909573399999</v>
      </c>
      <c r="BH39" s="6">
        <v>-35.735267962205995</v>
      </c>
      <c r="BJ39" s="11">
        <v>0.42748799999999998</v>
      </c>
      <c r="BL39" s="6">
        <v>44.269055908582004</v>
      </c>
    </row>
    <row r="41" spans="1:64" ht="12.75" x14ac:dyDescent="0.2">
      <c r="A41" s="1" t="s">
        <v>24</v>
      </c>
      <c r="B41" s="1" t="s">
        <v>410</v>
      </c>
      <c r="D41" s="6">
        <v>187.66115833482098</v>
      </c>
      <c r="F41" s="6">
        <v>86.436261824062001</v>
      </c>
      <c r="H41" s="6">
        <v>51.992104725735999</v>
      </c>
      <c r="J41" s="6">
        <v>16.626043078670001</v>
      </c>
      <c r="L41" s="6" t="s">
        <v>903</v>
      </c>
      <c r="N41" s="6">
        <v>1.4201398776149998</v>
      </c>
      <c r="P41" s="6">
        <v>6.1626992650220007</v>
      </c>
      <c r="R41" s="6" t="s">
        <v>903</v>
      </c>
      <c r="T41" s="6">
        <v>1.576372903707</v>
      </c>
      <c r="V41" s="6">
        <v>8.4984339909999998E-2</v>
      </c>
      <c r="X41" s="6">
        <v>5.1113157722730005</v>
      </c>
      <c r="Z41" s="6" t="s">
        <v>903</v>
      </c>
      <c r="AB41" s="6" t="s">
        <v>903</v>
      </c>
      <c r="AD41" s="6">
        <v>0</v>
      </c>
      <c r="AF41" s="6">
        <v>2.0348160000000002</v>
      </c>
      <c r="AH41" s="6">
        <v>1.4277858611300001</v>
      </c>
      <c r="AJ41" s="6">
        <v>101.224896510759</v>
      </c>
      <c r="AL41" s="6">
        <v>66.470589419974999</v>
      </c>
      <c r="AN41" s="6">
        <v>22.906367561831001</v>
      </c>
      <c r="AP41" s="6" t="s">
        <v>903</v>
      </c>
      <c r="AR41" s="6">
        <v>1.0221480443840001</v>
      </c>
      <c r="AT41" s="6">
        <v>6.0161032058150008</v>
      </c>
      <c r="AV41" s="6" t="s">
        <v>903</v>
      </c>
      <c r="AX41" s="6" t="s">
        <v>903</v>
      </c>
      <c r="AZ41" s="6" t="s">
        <v>903</v>
      </c>
      <c r="BB41" s="6">
        <v>1.155618057021</v>
      </c>
      <c r="BD41" s="6">
        <v>6.2300892807999997E-2</v>
      </c>
      <c r="BF41" s="6">
        <v>3.5917693289249999</v>
      </c>
      <c r="BH41" s="6">
        <v>65.368015953043994</v>
      </c>
      <c r="BJ41" s="11">
        <v>0</v>
      </c>
      <c r="BL41" s="6">
        <v>93.633029272453001</v>
      </c>
    </row>
    <row r="42" spans="1:64" x14ac:dyDescent="0.25">
      <c r="A42" s="1" t="s">
        <v>25</v>
      </c>
      <c r="B42" s="1" t="s">
        <v>411</v>
      </c>
      <c r="D42" s="6">
        <v>159.338920775931</v>
      </c>
      <c r="F42" s="6">
        <v>72.975900382824008</v>
      </c>
      <c r="H42" s="6">
        <v>47.284790958791</v>
      </c>
      <c r="J42" s="6">
        <v>11.488209767699999</v>
      </c>
      <c r="L42" s="6" t="s">
        <v>903</v>
      </c>
      <c r="N42" s="6">
        <v>1.3294254871860001</v>
      </c>
      <c r="P42" s="6">
        <v>5.534927492365</v>
      </c>
      <c r="R42" s="6" t="s">
        <v>903</v>
      </c>
      <c r="T42" s="6">
        <v>0.28149520181799997</v>
      </c>
      <c r="V42" s="6">
        <v>8.1247520167000001E-2</v>
      </c>
      <c r="X42" s="6">
        <v>4.7821696756069993</v>
      </c>
      <c r="Z42" s="6" t="s">
        <v>903</v>
      </c>
      <c r="AB42" s="6" t="s">
        <v>903</v>
      </c>
      <c r="AD42" s="6">
        <v>-0.150727</v>
      </c>
      <c r="AF42" s="6">
        <v>0.96843199999999996</v>
      </c>
      <c r="AH42" s="6">
        <v>1.3759292791909998</v>
      </c>
      <c r="AJ42" s="6">
        <v>86.363020393106993</v>
      </c>
      <c r="AL42" s="6">
        <v>60.548734194045998</v>
      </c>
      <c r="AN42" s="6">
        <v>15.827768177984</v>
      </c>
      <c r="AP42" s="6" t="s">
        <v>903</v>
      </c>
      <c r="AR42" s="6">
        <v>0.95685621064600002</v>
      </c>
      <c r="AT42" s="6">
        <v>5.4032646408309999</v>
      </c>
      <c r="AV42" s="6" t="s">
        <v>903</v>
      </c>
      <c r="AX42" s="6" t="s">
        <v>903</v>
      </c>
      <c r="AZ42" s="6" t="s">
        <v>903</v>
      </c>
      <c r="BB42" s="6">
        <v>0.20636039697299999</v>
      </c>
      <c r="BD42" s="6">
        <v>5.9561479800000004E-2</v>
      </c>
      <c r="BF42" s="6">
        <v>3.3604752928270001</v>
      </c>
      <c r="BH42" s="6">
        <v>70.976305380135003</v>
      </c>
      <c r="BJ42" s="11">
        <v>0</v>
      </c>
      <c r="BL42" s="6">
        <v>79.885793863624002</v>
      </c>
    </row>
    <row r="43" spans="1:64" x14ac:dyDescent="0.25">
      <c r="A43" s="1" t="s">
        <v>26</v>
      </c>
      <c r="B43" s="1" t="s">
        <v>412</v>
      </c>
      <c r="D43" s="6">
        <v>194.45890460526999</v>
      </c>
      <c r="F43" s="6">
        <v>89.293805061851998</v>
      </c>
      <c r="H43" s="6">
        <v>52.618608403195999</v>
      </c>
      <c r="J43" s="6">
        <v>18.897757071994</v>
      </c>
      <c r="L43" s="6" t="s">
        <v>903</v>
      </c>
      <c r="N43" s="6">
        <v>1.3017912355400001</v>
      </c>
      <c r="P43" s="6">
        <v>6.1290741850589994</v>
      </c>
      <c r="R43" s="6" t="s">
        <v>903</v>
      </c>
      <c r="T43" s="6">
        <v>0.87263518225500003</v>
      </c>
      <c r="V43" s="6">
        <v>0.103498583181</v>
      </c>
      <c r="X43" s="6">
        <v>6.3970989912369998</v>
      </c>
      <c r="Z43" s="6" t="s">
        <v>903</v>
      </c>
      <c r="AB43" s="6" t="s">
        <v>903</v>
      </c>
      <c r="AD43" s="6">
        <v>-0.12143</v>
      </c>
      <c r="AF43" s="6">
        <v>1.8698190000000001</v>
      </c>
      <c r="AH43" s="6">
        <v>1.2249524093899999</v>
      </c>
      <c r="AJ43" s="6">
        <v>105.16509954341801</v>
      </c>
      <c r="AL43" s="6">
        <v>66.997764023179997</v>
      </c>
      <c r="AN43" s="6">
        <v>26.036199204888</v>
      </c>
      <c r="AP43" s="6" t="s">
        <v>903</v>
      </c>
      <c r="AR43" s="6">
        <v>0.93696641195600006</v>
      </c>
      <c r="AT43" s="6">
        <v>5.9832779870809993</v>
      </c>
      <c r="AV43" s="6" t="s">
        <v>903</v>
      </c>
      <c r="AX43" s="6" t="s">
        <v>903</v>
      </c>
      <c r="AZ43" s="6" t="s">
        <v>903</v>
      </c>
      <c r="BB43" s="6">
        <v>0.63971727212099994</v>
      </c>
      <c r="BD43" s="6">
        <v>7.5873439075999999E-2</v>
      </c>
      <c r="BF43" s="6">
        <v>4.4953012051160002</v>
      </c>
      <c r="BH43" s="6">
        <v>44.964652819937001</v>
      </c>
      <c r="BJ43" s="11">
        <v>0</v>
      </c>
      <c r="BL43" s="6">
        <v>97.277717077660995</v>
      </c>
    </row>
    <row r="44" spans="1:64" x14ac:dyDescent="0.25">
      <c r="A44" s="1" t="s">
        <v>27</v>
      </c>
      <c r="B44" s="1" t="s">
        <v>413</v>
      </c>
      <c r="D44" s="6">
        <v>184.807843963209</v>
      </c>
      <c r="F44" s="6">
        <v>83.588411842607002</v>
      </c>
      <c r="H44" s="6">
        <v>49.827848465923999</v>
      </c>
      <c r="J44" s="6">
        <v>21.033590442531999</v>
      </c>
      <c r="L44" s="6" t="s">
        <v>903</v>
      </c>
      <c r="N44" s="6">
        <v>1.1351524307250001</v>
      </c>
      <c r="P44" s="6">
        <v>6.3920366614560002</v>
      </c>
      <c r="R44" s="6" t="s">
        <v>903</v>
      </c>
      <c r="T44" s="6">
        <v>0.98523292327099998</v>
      </c>
      <c r="V44" s="6">
        <v>8.2946074595000002E-2</v>
      </c>
      <c r="X44" s="6">
        <v>1.1155424887949998</v>
      </c>
      <c r="Z44" s="6" t="s">
        <v>903</v>
      </c>
      <c r="AB44" s="6" t="s">
        <v>903</v>
      </c>
      <c r="AD44" s="6">
        <v>0</v>
      </c>
      <c r="AF44" s="6">
        <v>1.7176420000000001</v>
      </c>
      <c r="AH44" s="6">
        <v>1.2984203553089999</v>
      </c>
      <c r="AJ44" s="6">
        <v>101.21943212060199</v>
      </c>
      <c r="AL44" s="6">
        <v>63.616626429912998</v>
      </c>
      <c r="AN44" s="6">
        <v>28.978822654428001</v>
      </c>
      <c r="AP44" s="6" t="s">
        <v>903</v>
      </c>
      <c r="AR44" s="6">
        <v>0.81702785439199999</v>
      </c>
      <c r="AT44" s="6">
        <v>6.2399852072830004</v>
      </c>
      <c r="AV44" s="6" t="s">
        <v>903</v>
      </c>
      <c r="AX44" s="6" t="s">
        <v>903</v>
      </c>
      <c r="AZ44" s="6" t="s">
        <v>903</v>
      </c>
      <c r="BB44" s="6">
        <v>0.72226118187199995</v>
      </c>
      <c r="BD44" s="6">
        <v>6.0806667530999996E-2</v>
      </c>
      <c r="BF44" s="6">
        <v>0.78390212518299995</v>
      </c>
      <c r="BH44" s="6">
        <v>4.3927320265700001</v>
      </c>
      <c r="BJ44" s="11">
        <v>0</v>
      </c>
      <c r="BL44" s="6">
        <v>93.627974711557002</v>
      </c>
    </row>
    <row r="45" spans="1:64" x14ac:dyDescent="0.25">
      <c r="A45" s="1" t="s">
        <v>28</v>
      </c>
      <c r="B45" s="1" t="s">
        <v>414</v>
      </c>
      <c r="D45" s="6">
        <v>123.715453854207</v>
      </c>
      <c r="F45" s="6">
        <v>56.632395370342998</v>
      </c>
      <c r="H45" s="6">
        <v>27.019401354153</v>
      </c>
      <c r="J45" s="6">
        <v>16.758323678785001</v>
      </c>
      <c r="L45" s="6" t="s">
        <v>903</v>
      </c>
      <c r="N45" s="6">
        <v>0.68983788361699994</v>
      </c>
      <c r="P45" s="6">
        <v>4.4626450754190001</v>
      </c>
      <c r="R45" s="6" t="s">
        <v>903</v>
      </c>
      <c r="T45" s="6">
        <v>0.410982802152</v>
      </c>
      <c r="V45" s="6">
        <v>8.7588790032999991E-2</v>
      </c>
      <c r="X45" s="6">
        <v>5.8552088329230001</v>
      </c>
      <c r="Z45" s="6" t="s">
        <v>903</v>
      </c>
      <c r="AB45" s="6" t="s">
        <v>903</v>
      </c>
      <c r="AD45" s="6">
        <v>0</v>
      </c>
      <c r="AF45" s="6">
        <v>0.51172799999999996</v>
      </c>
      <c r="AH45" s="6">
        <v>0.83667895326099995</v>
      </c>
      <c r="AJ45" s="6">
        <v>67.083058483864008</v>
      </c>
      <c r="AL45" s="6">
        <v>34.661435218649999</v>
      </c>
      <c r="AN45" s="6">
        <v>23.08861585947</v>
      </c>
      <c r="AP45" s="6" t="s">
        <v>903</v>
      </c>
      <c r="AR45" s="6">
        <v>0.49651196673999998</v>
      </c>
      <c r="AT45" s="6">
        <v>4.3564892898509999</v>
      </c>
      <c r="AV45" s="6" t="s">
        <v>903</v>
      </c>
      <c r="AX45" s="6" t="s">
        <v>903</v>
      </c>
      <c r="AZ45" s="6" t="s">
        <v>903</v>
      </c>
      <c r="BB45" s="6">
        <v>0.30128603845899998</v>
      </c>
      <c r="BD45" s="6">
        <v>6.4210180662999994E-2</v>
      </c>
      <c r="BF45" s="6">
        <v>4.1145099300319998</v>
      </c>
      <c r="BH45" s="6">
        <v>35.722958845549002</v>
      </c>
      <c r="BJ45" s="11">
        <v>0</v>
      </c>
      <c r="BL45" s="6">
        <v>62.051829097574</v>
      </c>
    </row>
    <row r="46" spans="1:64" x14ac:dyDescent="0.25">
      <c r="A46" s="1" t="s">
        <v>29</v>
      </c>
      <c r="B46" s="1" t="s">
        <v>415</v>
      </c>
      <c r="D46" s="6">
        <v>151.606647932491</v>
      </c>
      <c r="F46" s="6">
        <v>69.573810842819</v>
      </c>
      <c r="H46" s="6">
        <v>32.581257055716996</v>
      </c>
      <c r="J46" s="6">
        <v>21.795960972789</v>
      </c>
      <c r="L46" s="6" t="s">
        <v>903</v>
      </c>
      <c r="N46" s="6">
        <v>0.70818421253699992</v>
      </c>
      <c r="P46" s="6">
        <v>3.2654322159159999</v>
      </c>
      <c r="R46" s="6" t="s">
        <v>903</v>
      </c>
      <c r="T46" s="6">
        <v>4.5883708271209995</v>
      </c>
      <c r="V46" s="6">
        <v>8.9683673829000013E-2</v>
      </c>
      <c r="X46" s="6">
        <v>4.7611870556779996</v>
      </c>
      <c r="Z46" s="6" t="s">
        <v>903</v>
      </c>
      <c r="AB46" s="6" t="s">
        <v>903</v>
      </c>
      <c r="AD46" s="6">
        <v>0</v>
      </c>
      <c r="AF46" s="6">
        <v>0.98806799999999995</v>
      </c>
      <c r="AH46" s="6">
        <v>0.79566682923200005</v>
      </c>
      <c r="AJ46" s="6">
        <v>82.032837089672</v>
      </c>
      <c r="AL46" s="6">
        <v>41.531043573565995</v>
      </c>
      <c r="AN46" s="6">
        <v>30.029171164999998</v>
      </c>
      <c r="AP46" s="6" t="s">
        <v>903</v>
      </c>
      <c r="AR46" s="6">
        <v>0.50971676756499995</v>
      </c>
      <c r="AT46" s="6">
        <v>3.187755296457</v>
      </c>
      <c r="AV46" s="6" t="s">
        <v>903</v>
      </c>
      <c r="AX46" s="6" t="s">
        <v>903</v>
      </c>
      <c r="AZ46" s="6" t="s">
        <v>903</v>
      </c>
      <c r="BB46" s="6">
        <v>3.3636737650449997</v>
      </c>
      <c r="BD46" s="6">
        <v>6.5745912198000009E-2</v>
      </c>
      <c r="BF46" s="6">
        <v>3.345730609841</v>
      </c>
      <c r="BH46" s="6">
        <v>-461.56196605812301</v>
      </c>
      <c r="BJ46" s="11">
        <v>0.5</v>
      </c>
      <c r="BL46" s="6">
        <v>75.880374307946994</v>
      </c>
    </row>
    <row r="49" spans="1:64" x14ac:dyDescent="0.25">
      <c r="A49" s="1" t="s">
        <v>66</v>
      </c>
      <c r="B49" s="1" t="s">
        <v>452</v>
      </c>
      <c r="D49" s="6">
        <v>97.354351428832999</v>
      </c>
      <c r="F49" s="6">
        <v>44.985741842629999</v>
      </c>
      <c r="H49" s="6">
        <v>29.158283038387999</v>
      </c>
      <c r="J49" s="6">
        <v>6.1821474476629996</v>
      </c>
      <c r="L49" s="6" t="s">
        <v>903</v>
      </c>
      <c r="N49" s="6">
        <v>0.77257628626399999</v>
      </c>
      <c r="P49" s="6">
        <v>4.2272887466890001</v>
      </c>
      <c r="R49" s="6" t="s">
        <v>903</v>
      </c>
      <c r="T49" s="6">
        <v>0.239270836618</v>
      </c>
      <c r="V49" s="6">
        <v>6.8904691319000011E-2</v>
      </c>
      <c r="X49" s="6">
        <v>2.5665009343670002</v>
      </c>
      <c r="Z49" s="6" t="s">
        <v>903</v>
      </c>
      <c r="AB49" s="6" t="s">
        <v>903</v>
      </c>
      <c r="AD49" s="6">
        <v>0</v>
      </c>
      <c r="AF49" s="6">
        <v>1.0818490000000001</v>
      </c>
      <c r="AH49" s="6">
        <v>0.68892086132300001</v>
      </c>
      <c r="AJ49" s="6">
        <v>52.368609586203</v>
      </c>
      <c r="AL49" s="6">
        <v>37.138998488323004</v>
      </c>
      <c r="AN49" s="6">
        <v>8.5173929291260002</v>
      </c>
      <c r="AP49" s="6" t="s">
        <v>903</v>
      </c>
      <c r="AR49" s="6">
        <v>0.55606306997599997</v>
      </c>
      <c r="AT49" s="6">
        <v>4.1267315322689999</v>
      </c>
      <c r="AV49" s="6" t="s">
        <v>903</v>
      </c>
      <c r="AX49" s="6" t="s">
        <v>903</v>
      </c>
      <c r="AZ49" s="6" t="s">
        <v>903</v>
      </c>
      <c r="BB49" s="6">
        <v>0.17540627516700003</v>
      </c>
      <c r="BD49" s="6">
        <v>5.0513115620999999E-2</v>
      </c>
      <c r="BF49" s="6">
        <v>1.8035041757199999</v>
      </c>
      <c r="BH49" s="6">
        <v>35.002554683987995</v>
      </c>
      <c r="BJ49" s="11">
        <v>0</v>
      </c>
      <c r="BL49" s="6">
        <v>48.440963867237002</v>
      </c>
    </row>
    <row r="50" spans="1:64" x14ac:dyDescent="0.25">
      <c r="A50" s="1" t="s">
        <v>67</v>
      </c>
      <c r="B50" s="1" t="s">
        <v>453</v>
      </c>
      <c r="D50" s="6">
        <v>103.40718440232899</v>
      </c>
      <c r="F50" s="6">
        <v>50.101895049970999</v>
      </c>
      <c r="H50" s="6">
        <v>23.839789159139997</v>
      </c>
      <c r="J50" s="6">
        <v>8.5810939088950011</v>
      </c>
      <c r="L50" s="6" t="s">
        <v>903</v>
      </c>
      <c r="N50" s="6">
        <v>2.2413304178010001</v>
      </c>
      <c r="P50" s="6">
        <v>4.5604760242199998</v>
      </c>
      <c r="R50" s="6" t="s">
        <v>903</v>
      </c>
      <c r="T50" s="6">
        <v>0.33779435541900005</v>
      </c>
      <c r="V50" s="6">
        <v>7.4849631819000007E-2</v>
      </c>
      <c r="X50" s="6">
        <v>6.4851079809910006</v>
      </c>
      <c r="Z50" s="6" t="s">
        <v>903</v>
      </c>
      <c r="AB50" s="6" t="s">
        <v>903</v>
      </c>
      <c r="AD50" s="6">
        <v>0</v>
      </c>
      <c r="AF50" s="6">
        <v>3.2629960000000002</v>
      </c>
      <c r="AH50" s="6">
        <v>0.71845757168699997</v>
      </c>
      <c r="AJ50" s="6">
        <v>53.305289352357001</v>
      </c>
      <c r="AL50" s="6">
        <v>30.557927344774001</v>
      </c>
      <c r="AN50" s="6">
        <v>11.822517855249998</v>
      </c>
      <c r="AP50" s="6" t="s">
        <v>903</v>
      </c>
      <c r="AR50" s="6">
        <v>1.6132013046639999</v>
      </c>
      <c r="AT50" s="6">
        <v>4.4519930714570002</v>
      </c>
      <c r="AV50" s="6" t="s">
        <v>903</v>
      </c>
      <c r="AX50" s="6" t="s">
        <v>903</v>
      </c>
      <c r="AZ50" s="6" t="s">
        <v>903</v>
      </c>
      <c r="BB50" s="6">
        <v>0.24763255937999998</v>
      </c>
      <c r="BD50" s="6">
        <v>5.4871272679999999E-2</v>
      </c>
      <c r="BF50" s="6">
        <v>4.5571459441520004</v>
      </c>
      <c r="BH50" s="6">
        <v>18.114123103905001</v>
      </c>
      <c r="BJ50" s="11">
        <v>0</v>
      </c>
      <c r="BL50" s="6">
        <v>49.307392650930005</v>
      </c>
    </row>
    <row r="51" spans="1:64" x14ac:dyDescent="0.25">
      <c r="A51" s="1" t="s">
        <v>68</v>
      </c>
      <c r="B51" s="1" t="s">
        <v>454</v>
      </c>
      <c r="D51" s="6">
        <v>64.054601150452001</v>
      </c>
      <c r="F51" s="6">
        <v>30.788671218314001</v>
      </c>
      <c r="H51" s="6">
        <v>16.012708437657</v>
      </c>
      <c r="J51" s="6">
        <v>4.65372357624</v>
      </c>
      <c r="L51" s="6" t="s">
        <v>903</v>
      </c>
      <c r="N51" s="6">
        <v>1.369361363541</v>
      </c>
      <c r="P51" s="6">
        <v>3.0549365031110001</v>
      </c>
      <c r="R51" s="6" t="s">
        <v>903</v>
      </c>
      <c r="T51" s="6">
        <v>0.22647392735300001</v>
      </c>
      <c r="V51" s="6">
        <v>7.4000354604999999E-2</v>
      </c>
      <c r="X51" s="6">
        <v>3.1053793153189999</v>
      </c>
      <c r="Z51" s="6" t="s">
        <v>903</v>
      </c>
      <c r="AB51" s="6" t="s">
        <v>903</v>
      </c>
      <c r="AD51" s="6">
        <v>-8.4287000000000001E-2</v>
      </c>
      <c r="AF51" s="6">
        <v>1.926879</v>
      </c>
      <c r="AH51" s="6">
        <v>0.44949574048699997</v>
      </c>
      <c r="AJ51" s="6">
        <v>33.265929932138</v>
      </c>
      <c r="AL51" s="6">
        <v>20.483988320677998</v>
      </c>
      <c r="AN51" s="6">
        <v>6.4116219514229993</v>
      </c>
      <c r="AP51" s="6" t="s">
        <v>903</v>
      </c>
      <c r="AR51" s="6">
        <v>0.98560012422799992</v>
      </c>
      <c r="AT51" s="6">
        <v>2.982266779468</v>
      </c>
      <c r="AV51" s="6" t="s">
        <v>903</v>
      </c>
      <c r="AX51" s="6" t="s">
        <v>903</v>
      </c>
      <c r="AZ51" s="6" t="s">
        <v>903</v>
      </c>
      <c r="BB51" s="6">
        <v>0.16602503080199998</v>
      </c>
      <c r="BD51" s="6">
        <v>5.4248678814000001E-2</v>
      </c>
      <c r="BF51" s="6">
        <v>2.1821790467239999</v>
      </c>
      <c r="BH51" s="6">
        <v>14.380135395304</v>
      </c>
      <c r="BJ51" s="11">
        <v>0</v>
      </c>
      <c r="BL51" s="6">
        <v>30.770985187228003</v>
      </c>
    </row>
    <row r="52" spans="1:64" x14ac:dyDescent="0.25">
      <c r="A52" s="1" t="s">
        <v>69</v>
      </c>
      <c r="B52" s="1" t="s">
        <v>455</v>
      </c>
      <c r="D52" s="6">
        <v>149.42382328946701</v>
      </c>
      <c r="F52" s="6">
        <v>69.261962839747994</v>
      </c>
      <c r="H52" s="6">
        <v>41.740847273154998</v>
      </c>
      <c r="J52" s="6">
        <v>12.629328540404</v>
      </c>
      <c r="L52" s="6" t="s">
        <v>903</v>
      </c>
      <c r="N52" s="6">
        <v>1.48470726045</v>
      </c>
      <c r="P52" s="6">
        <v>4.9650187708369993</v>
      </c>
      <c r="R52" s="6" t="s">
        <v>903</v>
      </c>
      <c r="T52" s="6">
        <v>0.885020475157</v>
      </c>
      <c r="V52" s="6">
        <v>7.558567207099999E-2</v>
      </c>
      <c r="X52" s="6">
        <v>4.6208774504460006</v>
      </c>
      <c r="Z52" s="6" t="s">
        <v>903</v>
      </c>
      <c r="AB52" s="6" t="s">
        <v>903</v>
      </c>
      <c r="AD52" s="6">
        <v>0</v>
      </c>
      <c r="AF52" s="6">
        <v>2.0916779999999999</v>
      </c>
      <c r="AH52" s="6">
        <v>0.76889939722699996</v>
      </c>
      <c r="AJ52" s="6">
        <v>80.161860449719001</v>
      </c>
      <c r="AL52" s="6">
        <v>52.895052502577002</v>
      </c>
      <c r="AN52" s="6">
        <v>17.399933359776</v>
      </c>
      <c r="AP52" s="6" t="s">
        <v>903</v>
      </c>
      <c r="AR52" s="6">
        <v>1.0686205258180002</v>
      </c>
      <c r="AT52" s="6">
        <v>4.8469127016629994</v>
      </c>
      <c r="AV52" s="6" t="s">
        <v>903</v>
      </c>
      <c r="AX52" s="6" t="s">
        <v>903</v>
      </c>
      <c r="AZ52" s="6" t="s">
        <v>903</v>
      </c>
      <c r="BB52" s="6">
        <v>0.64879676599299996</v>
      </c>
      <c r="BD52" s="6">
        <v>5.5410854030000005E-2</v>
      </c>
      <c r="BF52" s="6">
        <v>3.2471337398619999</v>
      </c>
      <c r="BH52" s="6">
        <v>48.345379762721002</v>
      </c>
      <c r="BJ52" s="11">
        <v>0</v>
      </c>
      <c r="BL52" s="6">
        <v>74.149720915989988</v>
      </c>
    </row>
    <row r="53" spans="1:64" x14ac:dyDescent="0.25">
      <c r="A53" s="1" t="s">
        <v>70</v>
      </c>
      <c r="B53" s="1" t="s">
        <v>456</v>
      </c>
      <c r="D53" s="6">
        <v>67.688485010901005</v>
      </c>
      <c r="F53" s="6">
        <v>32.769273972352003</v>
      </c>
      <c r="H53" s="6">
        <v>13.755972635854</v>
      </c>
      <c r="J53" s="6">
        <v>5.692298339453</v>
      </c>
      <c r="L53" s="6" t="s">
        <v>903</v>
      </c>
      <c r="N53" s="6">
        <v>1.905496985898</v>
      </c>
      <c r="P53" s="6">
        <v>3.7917273914909999</v>
      </c>
      <c r="R53" s="6" t="s">
        <v>903</v>
      </c>
      <c r="T53" s="6">
        <v>0.22647392735300001</v>
      </c>
      <c r="V53" s="6">
        <v>8.0171769029000001E-2</v>
      </c>
      <c r="X53" s="6">
        <v>5.3304578673369996</v>
      </c>
      <c r="Z53" s="6" t="s">
        <v>903</v>
      </c>
      <c r="AB53" s="6" t="s">
        <v>903</v>
      </c>
      <c r="AD53" s="6">
        <v>-0.131633</v>
      </c>
      <c r="AF53" s="6">
        <v>1.3817410000000001</v>
      </c>
      <c r="AH53" s="6">
        <v>0.73656705593799998</v>
      </c>
      <c r="AJ53" s="6">
        <v>34.919211038549001</v>
      </c>
      <c r="AL53" s="6">
        <v>18.033126704731</v>
      </c>
      <c r="AN53" s="6">
        <v>7.8425081312579996</v>
      </c>
      <c r="AP53" s="6" t="s">
        <v>903</v>
      </c>
      <c r="AR53" s="6">
        <v>1.3714846321950001</v>
      </c>
      <c r="AT53" s="6">
        <v>3.7015311529149999</v>
      </c>
      <c r="AV53" s="6" t="s">
        <v>903</v>
      </c>
      <c r="AX53" s="6" t="s">
        <v>903</v>
      </c>
      <c r="AZ53" s="6" t="s">
        <v>903</v>
      </c>
      <c r="BB53" s="6">
        <v>0.16602503080199998</v>
      </c>
      <c r="BD53" s="6">
        <v>5.8772860904000003E-2</v>
      </c>
      <c r="BF53" s="6">
        <v>3.745762525745</v>
      </c>
      <c r="BH53" s="6">
        <v>9.9499770871300015</v>
      </c>
      <c r="BJ53" s="11">
        <v>0</v>
      </c>
      <c r="BL53" s="6">
        <v>32.300270210657999</v>
      </c>
    </row>
    <row r="55" spans="1:64" x14ac:dyDescent="0.25">
      <c r="A55" s="1" t="s">
        <v>71</v>
      </c>
      <c r="B55" s="1" t="s">
        <v>457</v>
      </c>
      <c r="D55" s="6">
        <v>128.11567497292199</v>
      </c>
      <c r="F55" s="6">
        <v>60.911660056829</v>
      </c>
      <c r="H55" s="6">
        <v>31.656600966816999</v>
      </c>
      <c r="J55" s="6">
        <v>9.2632038650989994</v>
      </c>
      <c r="L55" s="6" t="s">
        <v>903</v>
      </c>
      <c r="N55" s="6">
        <v>2.1210724057929999</v>
      </c>
      <c r="P55" s="6">
        <v>5.417544391182</v>
      </c>
      <c r="R55" s="6" t="s">
        <v>903</v>
      </c>
      <c r="T55" s="6">
        <v>0.53484082683599998</v>
      </c>
      <c r="V55" s="6">
        <v>8.0285005990000005E-2</v>
      </c>
      <c r="X55" s="6">
        <v>9.2454382591260007</v>
      </c>
      <c r="Z55" s="6" t="s">
        <v>903</v>
      </c>
      <c r="AB55" s="6" t="s">
        <v>903</v>
      </c>
      <c r="AD55" s="6">
        <v>0</v>
      </c>
      <c r="AF55" s="6">
        <v>1.5574190000000001</v>
      </c>
      <c r="AH55" s="6">
        <v>1.0352553359850001</v>
      </c>
      <c r="AJ55" s="6">
        <v>67.204014916093001</v>
      </c>
      <c r="AL55" s="6">
        <v>40.678611165384005</v>
      </c>
      <c r="AN55" s="6">
        <v>12.762288148186</v>
      </c>
      <c r="AP55" s="6" t="s">
        <v>903</v>
      </c>
      <c r="AR55" s="6">
        <v>1.5266454000430001</v>
      </c>
      <c r="AT55" s="6">
        <v>5.2886738063659999</v>
      </c>
      <c r="AV55" s="6" t="s">
        <v>903</v>
      </c>
      <c r="AX55" s="6" t="s">
        <v>903</v>
      </c>
      <c r="AZ55" s="6" t="s">
        <v>903</v>
      </c>
      <c r="BB55" s="6">
        <v>0.39208471274099999</v>
      </c>
      <c r="BD55" s="6">
        <v>5.8855873419000004E-2</v>
      </c>
      <c r="BF55" s="6">
        <v>6.4968558099539999</v>
      </c>
      <c r="BH55" s="6">
        <v>32.957626111754998</v>
      </c>
      <c r="BJ55" s="11">
        <v>0</v>
      </c>
      <c r="BL55" s="6">
        <v>62.163713797385995</v>
      </c>
    </row>
    <row r="56" spans="1:64" x14ac:dyDescent="0.25">
      <c r="A56" s="1" t="s">
        <v>72</v>
      </c>
      <c r="B56" s="1" t="s">
        <v>458</v>
      </c>
      <c r="D56" s="6">
        <v>131.57796872077199</v>
      </c>
      <c r="F56" s="6">
        <v>61.595958265032998</v>
      </c>
      <c r="H56" s="6">
        <v>35.712693200590003</v>
      </c>
      <c r="J56" s="6">
        <v>10.677018663583999</v>
      </c>
      <c r="L56" s="6" t="s">
        <v>903</v>
      </c>
      <c r="N56" s="6">
        <v>1.8161498911840002</v>
      </c>
      <c r="P56" s="6">
        <v>5.350773477692</v>
      </c>
      <c r="R56" s="6" t="s">
        <v>903</v>
      </c>
      <c r="T56" s="6">
        <v>0.58550983860299999</v>
      </c>
      <c r="V56" s="6">
        <v>7.1622378404999992E-2</v>
      </c>
      <c r="X56" s="6">
        <v>4.0583667470260005</v>
      </c>
      <c r="Z56" s="6" t="s">
        <v>903</v>
      </c>
      <c r="AB56" s="6" t="s">
        <v>903</v>
      </c>
      <c r="AD56" s="6">
        <v>0</v>
      </c>
      <c r="AF56" s="6">
        <v>2.5441539999999998</v>
      </c>
      <c r="AH56" s="6">
        <v>0.77967006794900007</v>
      </c>
      <c r="AJ56" s="6">
        <v>69.982010455739001</v>
      </c>
      <c r="AL56" s="6">
        <v>45.407597603428997</v>
      </c>
      <c r="AN56" s="6">
        <v>14.710157601261999</v>
      </c>
      <c r="AP56" s="6" t="s">
        <v>903</v>
      </c>
      <c r="AR56" s="6">
        <v>1.3071769118260002</v>
      </c>
      <c r="AT56" s="6">
        <v>5.2234912151950006</v>
      </c>
      <c r="AV56" s="6" t="s">
        <v>903</v>
      </c>
      <c r="AX56" s="6" t="s">
        <v>903</v>
      </c>
      <c r="AZ56" s="6" t="s">
        <v>903</v>
      </c>
      <c r="BB56" s="6">
        <v>0.429229492883</v>
      </c>
      <c r="BD56" s="6">
        <v>5.2505415991000004E-2</v>
      </c>
      <c r="BF56" s="6">
        <v>2.8518522151520003</v>
      </c>
      <c r="BH56" s="6">
        <v>29.264977654058999</v>
      </c>
      <c r="BJ56" s="11">
        <v>0</v>
      </c>
      <c r="BL56" s="6">
        <v>64.733359671558006</v>
      </c>
    </row>
    <row r="57" spans="1:64" x14ac:dyDescent="0.25">
      <c r="A57" s="1" t="s">
        <v>73</v>
      </c>
      <c r="B57" s="1" t="s">
        <v>459</v>
      </c>
      <c r="D57" s="6">
        <v>126.123651975849</v>
      </c>
      <c r="F57" s="6">
        <v>58.810829129006997</v>
      </c>
      <c r="H57" s="6">
        <v>36.092706261604</v>
      </c>
      <c r="J57" s="6">
        <v>9.3068318247309989</v>
      </c>
      <c r="L57" s="6" t="s">
        <v>903</v>
      </c>
      <c r="N57" s="6">
        <v>1.7483813870860001</v>
      </c>
      <c r="P57" s="6">
        <v>5.0033594463449997</v>
      </c>
      <c r="R57" s="6" t="s">
        <v>903</v>
      </c>
      <c r="T57" s="6">
        <v>0.30964477861799999</v>
      </c>
      <c r="V57" s="6">
        <v>7.6151856880999999E-2</v>
      </c>
      <c r="X57" s="6">
        <v>3.0398384563919998</v>
      </c>
      <c r="Z57" s="6" t="s">
        <v>903</v>
      </c>
      <c r="AB57" s="6" t="s">
        <v>903</v>
      </c>
      <c r="AD57" s="6">
        <v>0</v>
      </c>
      <c r="AF57" s="6">
        <v>2.4154359999999997</v>
      </c>
      <c r="AH57" s="6">
        <v>0.81847911735099999</v>
      </c>
      <c r="AJ57" s="6">
        <v>67.312822846843005</v>
      </c>
      <c r="AL57" s="6">
        <v>45.928739676833999</v>
      </c>
      <c r="AN57" s="6">
        <v>12.822396141084001</v>
      </c>
      <c r="AP57" s="6" t="s">
        <v>903</v>
      </c>
      <c r="AR57" s="6">
        <v>1.2584004180270001</v>
      </c>
      <c r="AT57" s="6">
        <v>4.8843413430610001</v>
      </c>
      <c r="AV57" s="6" t="s">
        <v>903</v>
      </c>
      <c r="AX57" s="6" t="s">
        <v>903</v>
      </c>
      <c r="AZ57" s="6" t="s">
        <v>903</v>
      </c>
      <c r="BB57" s="6">
        <v>0.22699647817599999</v>
      </c>
      <c r="BD57" s="6">
        <v>5.5825916607000002E-2</v>
      </c>
      <c r="BF57" s="6">
        <v>2.1361228730540001</v>
      </c>
      <c r="BH57" s="6">
        <v>35.277269629020999</v>
      </c>
      <c r="BJ57" s="11">
        <v>0</v>
      </c>
      <c r="BL57" s="6">
        <v>62.264361133328997</v>
      </c>
    </row>
    <row r="58" spans="1:64" x14ac:dyDescent="0.25">
      <c r="A58" s="1" t="s">
        <v>74</v>
      </c>
      <c r="B58" s="1" t="s">
        <v>460</v>
      </c>
      <c r="D58" s="6">
        <v>137.90464773701302</v>
      </c>
      <c r="F58" s="6">
        <v>63.489576652658002</v>
      </c>
      <c r="H58" s="6">
        <v>40.012442075595999</v>
      </c>
      <c r="J58" s="6">
        <v>11.302532415681</v>
      </c>
      <c r="L58" s="6" t="s">
        <v>903</v>
      </c>
      <c r="N58" s="6">
        <v>1.477726036527</v>
      </c>
      <c r="P58" s="6">
        <v>4.938374384276</v>
      </c>
      <c r="R58" s="6" t="s">
        <v>903</v>
      </c>
      <c r="T58" s="6">
        <v>0.42224251963499998</v>
      </c>
      <c r="V58" s="6">
        <v>7.4396683971000008E-2</v>
      </c>
      <c r="X58" s="6">
        <v>2.2142417057210002</v>
      </c>
      <c r="Z58" s="6" t="s">
        <v>903</v>
      </c>
      <c r="AB58" s="6" t="s">
        <v>903</v>
      </c>
      <c r="AD58" s="6">
        <v>0</v>
      </c>
      <c r="AF58" s="6">
        <v>2.0422989999999999</v>
      </c>
      <c r="AH58" s="6">
        <v>1.0053218312510002</v>
      </c>
      <c r="AJ58" s="6">
        <v>74.415071084354992</v>
      </c>
      <c r="AL58" s="6">
        <v>51.038572217664999</v>
      </c>
      <c r="AN58" s="6">
        <v>15.571953029837999</v>
      </c>
      <c r="AP58" s="6" t="s">
        <v>903</v>
      </c>
      <c r="AR58" s="6">
        <v>1.0635957782610002</v>
      </c>
      <c r="AT58" s="6">
        <v>4.820902122124</v>
      </c>
      <c r="AV58" s="6" t="s">
        <v>903</v>
      </c>
      <c r="AX58" s="6" t="s">
        <v>903</v>
      </c>
      <c r="AZ58" s="6" t="s">
        <v>903</v>
      </c>
      <c r="BB58" s="6">
        <v>0.309540387927</v>
      </c>
      <c r="BD58" s="6">
        <v>5.4539222617999997E-2</v>
      </c>
      <c r="BF58" s="6">
        <v>1.555968325921</v>
      </c>
      <c r="BH58" s="6">
        <v>54.763349821422999</v>
      </c>
      <c r="BJ58" s="11">
        <v>0</v>
      </c>
      <c r="BL58" s="6">
        <v>68.833940753028003</v>
      </c>
    </row>
    <row r="59" spans="1:64" x14ac:dyDescent="0.25">
      <c r="A59" s="1" t="s">
        <v>75</v>
      </c>
      <c r="B59" s="1" t="s">
        <v>461</v>
      </c>
      <c r="D59" s="6">
        <v>67.795855610217004</v>
      </c>
      <c r="F59" s="6">
        <v>31.785572760756001</v>
      </c>
      <c r="H59" s="6">
        <v>17.458605012357001</v>
      </c>
      <c r="J59" s="6">
        <v>5.8129258870570002</v>
      </c>
      <c r="L59" s="6" t="s">
        <v>903</v>
      </c>
      <c r="N59" s="6">
        <v>1.49078252842</v>
      </c>
      <c r="P59" s="6">
        <v>2.6799746596619998</v>
      </c>
      <c r="R59" s="6" t="s">
        <v>903</v>
      </c>
      <c r="T59" s="6">
        <v>0.28149520181799997</v>
      </c>
      <c r="V59" s="6">
        <v>7.0433390304999996E-2</v>
      </c>
      <c r="X59" s="6">
        <v>2.6720241862009999</v>
      </c>
      <c r="Z59" s="6" t="s">
        <v>903</v>
      </c>
      <c r="AB59" s="6" t="s">
        <v>903</v>
      </c>
      <c r="AD59" s="6">
        <v>-9.4535999999999995E-2</v>
      </c>
      <c r="AF59" s="6">
        <v>1.04989</v>
      </c>
      <c r="AH59" s="6">
        <v>0.363977894937</v>
      </c>
      <c r="AJ59" s="6">
        <v>36.010282849460999</v>
      </c>
      <c r="AL59" s="6">
        <v>22.176713164692</v>
      </c>
      <c r="AN59" s="6">
        <v>8.0087015502470003</v>
      </c>
      <c r="AP59" s="6" t="s">
        <v>903</v>
      </c>
      <c r="AR59" s="6">
        <v>1.0729932100670001</v>
      </c>
      <c r="AT59" s="6">
        <v>2.6162243926139999</v>
      </c>
      <c r="AV59" s="6" t="s">
        <v>903</v>
      </c>
      <c r="AX59" s="6" t="s">
        <v>903</v>
      </c>
      <c r="AZ59" s="6" t="s">
        <v>903</v>
      </c>
      <c r="BB59" s="6">
        <v>0.20636039697299999</v>
      </c>
      <c r="BD59" s="6">
        <v>5.1633784578999996E-2</v>
      </c>
      <c r="BF59" s="6">
        <v>1.8776563502899999</v>
      </c>
      <c r="BH59" s="6">
        <v>20.938932521625002</v>
      </c>
      <c r="BJ59" s="11">
        <v>0</v>
      </c>
      <c r="BL59" s="6">
        <v>33.309511635752003</v>
      </c>
    </row>
    <row r="61" spans="1:64" x14ac:dyDescent="0.25">
      <c r="A61" s="1" t="s">
        <v>76</v>
      </c>
      <c r="B61" s="1" t="s">
        <v>462</v>
      </c>
      <c r="D61" s="6">
        <v>61.600514811669001</v>
      </c>
      <c r="F61" s="6">
        <v>30.235273338737997</v>
      </c>
      <c r="H61" s="6">
        <v>14.338536922183</v>
      </c>
      <c r="J61" s="6">
        <v>3.9991443944179998</v>
      </c>
      <c r="L61" s="6" t="s">
        <v>903</v>
      </c>
      <c r="N61" s="6">
        <v>1.545598342071</v>
      </c>
      <c r="P61" s="6">
        <v>2.8257658405670001</v>
      </c>
      <c r="R61" s="6" t="s">
        <v>903</v>
      </c>
      <c r="T61" s="6">
        <v>0.22647392735300001</v>
      </c>
      <c r="V61" s="6">
        <v>7.473639485700001E-2</v>
      </c>
      <c r="X61" s="6">
        <v>4.6199447976799997</v>
      </c>
      <c r="Z61" s="6" t="s">
        <v>903</v>
      </c>
      <c r="AB61" s="6" t="s">
        <v>903</v>
      </c>
      <c r="AD61" s="6">
        <v>-0.11862200000000001</v>
      </c>
      <c r="AF61" s="6">
        <v>2.180682</v>
      </c>
      <c r="AH61" s="6">
        <v>0.54301271961000008</v>
      </c>
      <c r="AJ61" s="6">
        <v>31.365241472929998</v>
      </c>
      <c r="AL61" s="6">
        <v>18.517173384399001</v>
      </c>
      <c r="AN61" s="6">
        <v>5.5097819125039997</v>
      </c>
      <c r="AP61" s="6" t="s">
        <v>903</v>
      </c>
      <c r="AR61" s="6">
        <v>1.1124469833239998</v>
      </c>
      <c r="AT61" s="6">
        <v>2.7585475456839998</v>
      </c>
      <c r="AV61" s="6" t="s">
        <v>903</v>
      </c>
      <c r="AX61" s="6" t="s">
        <v>903</v>
      </c>
      <c r="AZ61" s="6" t="s">
        <v>903</v>
      </c>
      <c r="BB61" s="6">
        <v>0.16602503080199998</v>
      </c>
      <c r="BD61" s="6">
        <v>5.4788260164999998E-2</v>
      </c>
      <c r="BF61" s="6">
        <v>3.2464783560529997</v>
      </c>
      <c r="BH61" s="6">
        <v>9.3839677475649985</v>
      </c>
      <c r="BJ61" s="11">
        <v>0</v>
      </c>
      <c r="BL61" s="6">
        <v>29.012848362461</v>
      </c>
    </row>
    <row r="62" spans="1:64" x14ac:dyDescent="0.25">
      <c r="A62" s="1" t="s">
        <v>77</v>
      </c>
      <c r="B62" s="1" t="s">
        <v>463</v>
      </c>
      <c r="D62" s="6">
        <v>82.068555111560997</v>
      </c>
      <c r="F62" s="6">
        <v>39.209625892148999</v>
      </c>
      <c r="H62" s="6">
        <v>20.770730733049003</v>
      </c>
      <c r="J62" s="6">
        <v>6.2692015076749996</v>
      </c>
      <c r="L62" s="6" t="s">
        <v>903</v>
      </c>
      <c r="N62" s="6">
        <v>1.5903465688010001</v>
      </c>
      <c r="P62" s="6">
        <v>3.759106191981</v>
      </c>
      <c r="R62" s="6" t="s">
        <v>903</v>
      </c>
      <c r="T62" s="6">
        <v>0.25981994841599998</v>
      </c>
      <c r="V62" s="6">
        <v>7.1622378404999992E-2</v>
      </c>
      <c r="X62" s="6">
        <v>3.5946871131469997</v>
      </c>
      <c r="Z62" s="6" t="s">
        <v>903</v>
      </c>
      <c r="AB62" s="6" t="s">
        <v>903</v>
      </c>
      <c r="AD62" s="6">
        <v>0</v>
      </c>
      <c r="AF62" s="6">
        <v>2.2566820000000001</v>
      </c>
      <c r="AH62" s="6">
        <v>0.63742945067399992</v>
      </c>
      <c r="AJ62" s="6">
        <v>42.858929219411998</v>
      </c>
      <c r="AL62" s="6">
        <v>26.638261706946</v>
      </c>
      <c r="AN62" s="6">
        <v>8.6373308053220015</v>
      </c>
      <c r="AP62" s="6" t="s">
        <v>903</v>
      </c>
      <c r="AR62" s="6">
        <v>1.1446545941119999</v>
      </c>
      <c r="AT62" s="6">
        <v>3.6696859346899999</v>
      </c>
      <c r="AV62" s="6" t="s">
        <v>903</v>
      </c>
      <c r="AX62" s="6" t="s">
        <v>903</v>
      </c>
      <c r="AZ62" s="6" t="s">
        <v>903</v>
      </c>
      <c r="BB62" s="6">
        <v>0.190470556337</v>
      </c>
      <c r="BD62" s="6">
        <v>5.2505415991000004E-2</v>
      </c>
      <c r="BF62" s="6">
        <v>2.5260202060150001</v>
      </c>
      <c r="BH62" s="6">
        <v>-60.288068480775998</v>
      </c>
      <c r="BJ62" s="11">
        <v>0.5</v>
      </c>
      <c r="BL62" s="6">
        <v>39.644509527956004</v>
      </c>
    </row>
    <row r="63" spans="1:64" x14ac:dyDescent="0.25">
      <c r="A63" s="1" t="s">
        <v>78</v>
      </c>
      <c r="B63" s="1" t="s">
        <v>464</v>
      </c>
      <c r="D63" s="6">
        <v>85.079574485783994</v>
      </c>
      <c r="F63" s="6">
        <v>40.332824802318001</v>
      </c>
      <c r="H63" s="6">
        <v>21.295300001733001</v>
      </c>
      <c r="J63" s="6">
        <v>7.1540721763019999</v>
      </c>
      <c r="L63" s="6" t="s">
        <v>903</v>
      </c>
      <c r="N63" s="6">
        <v>1.3654180619399998</v>
      </c>
      <c r="P63" s="6">
        <v>3.9856743858839998</v>
      </c>
      <c r="R63" s="6" t="s">
        <v>903</v>
      </c>
      <c r="T63" s="6">
        <v>0.29359966705000001</v>
      </c>
      <c r="V63" s="6">
        <v>7.3887117643000003E-2</v>
      </c>
      <c r="X63" s="6">
        <v>3.670832688835</v>
      </c>
      <c r="Z63" s="6" t="s">
        <v>903</v>
      </c>
      <c r="AB63" s="6" t="s">
        <v>903</v>
      </c>
      <c r="AD63" s="6">
        <v>0</v>
      </c>
      <c r="AF63" s="6">
        <v>1.955657</v>
      </c>
      <c r="AH63" s="6">
        <v>0.53838370293100002</v>
      </c>
      <c r="AJ63" s="6">
        <v>44.746749683466</v>
      </c>
      <c r="AL63" s="6">
        <v>27.167742373009997</v>
      </c>
      <c r="AN63" s="6">
        <v>9.856452678418</v>
      </c>
      <c r="AP63" s="6" t="s">
        <v>903</v>
      </c>
      <c r="AR63" s="6">
        <v>0.98276192632699999</v>
      </c>
      <c r="AT63" s="6">
        <v>3.890864606414</v>
      </c>
      <c r="AV63" s="6" t="s">
        <v>903</v>
      </c>
      <c r="AX63" s="6" t="s">
        <v>903</v>
      </c>
      <c r="AZ63" s="6" t="s">
        <v>903</v>
      </c>
      <c r="BB63" s="6">
        <v>0.21523401980599999</v>
      </c>
      <c r="BD63" s="6">
        <v>5.4165666299E-2</v>
      </c>
      <c r="BF63" s="6">
        <v>2.579528413192</v>
      </c>
      <c r="BH63" s="6">
        <v>0.526685591738</v>
      </c>
      <c r="BJ63" s="11">
        <v>0</v>
      </c>
      <c r="BL63" s="6">
        <v>41.390743457206007</v>
      </c>
    </row>
    <row r="64" spans="1:64" x14ac:dyDescent="0.25">
      <c r="A64" s="1" t="s">
        <v>79</v>
      </c>
      <c r="B64" s="1" t="s">
        <v>465</v>
      </c>
      <c r="D64" s="6">
        <v>38.469254975560006</v>
      </c>
      <c r="F64" s="6">
        <v>18.442626790622</v>
      </c>
      <c r="H64" s="6">
        <v>8.1688630330269998</v>
      </c>
      <c r="J64" s="6">
        <v>3.8223143645539999</v>
      </c>
      <c r="L64" s="6" t="s">
        <v>903</v>
      </c>
      <c r="N64" s="6">
        <v>1.22577801325</v>
      </c>
      <c r="P64" s="6">
        <v>1.7581726588659998</v>
      </c>
      <c r="R64" s="6" t="s">
        <v>903</v>
      </c>
      <c r="T64" s="6">
        <v>0.22647392735300001</v>
      </c>
      <c r="V64" s="6">
        <v>6.8225269547999998E-2</v>
      </c>
      <c r="X64" s="6">
        <v>2.1452992335700003</v>
      </c>
      <c r="Z64" s="6" t="s">
        <v>903</v>
      </c>
      <c r="AB64" s="6" t="s">
        <v>903</v>
      </c>
      <c r="AD64" s="6">
        <v>-8.4520999999999999E-2</v>
      </c>
      <c r="AF64" s="6">
        <v>0.892015</v>
      </c>
      <c r="AH64" s="6">
        <v>0.220006290455</v>
      </c>
      <c r="AJ64" s="6">
        <v>20.026628184937998</v>
      </c>
      <c r="AL64" s="6">
        <v>10.43830457856</v>
      </c>
      <c r="AN64" s="6">
        <v>5.2661560755650001</v>
      </c>
      <c r="AP64" s="6" t="s">
        <v>903</v>
      </c>
      <c r="AR64" s="6">
        <v>0.88225576849299991</v>
      </c>
      <c r="AT64" s="6">
        <v>1.7163498841190001</v>
      </c>
      <c r="AV64" s="6" t="s">
        <v>903</v>
      </c>
      <c r="AX64" s="6" t="s">
        <v>903</v>
      </c>
      <c r="AZ64" s="6" t="s">
        <v>903</v>
      </c>
      <c r="BB64" s="6">
        <v>0.16602503080199998</v>
      </c>
      <c r="BD64" s="6">
        <v>5.0015040529E-2</v>
      </c>
      <c r="BF64" s="6">
        <v>1.50752180687</v>
      </c>
      <c r="BH64" s="6">
        <v>-4.4560743063160002</v>
      </c>
      <c r="BJ64" s="11">
        <v>0.182009</v>
      </c>
      <c r="BL64" s="6">
        <v>18.524631071067002</v>
      </c>
    </row>
    <row r="65" spans="1:64" x14ac:dyDescent="0.25">
      <c r="A65" s="1" t="s">
        <v>80</v>
      </c>
      <c r="B65" s="1" t="s">
        <v>466</v>
      </c>
      <c r="D65" s="6">
        <v>62.861943349279002</v>
      </c>
      <c r="F65" s="6">
        <v>30.223258991168997</v>
      </c>
      <c r="H65" s="6">
        <v>14.154619906154</v>
      </c>
      <c r="J65" s="6">
        <v>5.8571513336770007</v>
      </c>
      <c r="L65" s="6" t="s">
        <v>903</v>
      </c>
      <c r="N65" s="6">
        <v>1.188294157721</v>
      </c>
      <c r="P65" s="6">
        <v>2.6312974014829997</v>
      </c>
      <c r="R65" s="6" t="s">
        <v>903</v>
      </c>
      <c r="T65" s="6">
        <v>0.22647392735300001</v>
      </c>
      <c r="V65" s="6">
        <v>7.2131944732999997E-2</v>
      </c>
      <c r="X65" s="6">
        <v>4.1314160809159999</v>
      </c>
      <c r="Z65" s="6" t="s">
        <v>903</v>
      </c>
      <c r="AB65" s="6" t="s">
        <v>903</v>
      </c>
      <c r="AD65" s="6">
        <v>-6.7954000000000001E-2</v>
      </c>
      <c r="AF65" s="6">
        <v>1.700062</v>
      </c>
      <c r="AH65" s="6">
        <v>0.32976623913300002</v>
      </c>
      <c r="AJ65" s="6">
        <v>32.638684358109003</v>
      </c>
      <c r="AL65" s="6">
        <v>18.022981213302998</v>
      </c>
      <c r="AN65" s="6">
        <v>8.0696327249749995</v>
      </c>
      <c r="AP65" s="6" t="s">
        <v>903</v>
      </c>
      <c r="AR65" s="6">
        <v>0.85527670098800002</v>
      </c>
      <c r="AT65" s="6">
        <v>2.5687050514310004</v>
      </c>
      <c r="AV65" s="6" t="s">
        <v>903</v>
      </c>
      <c r="AX65" s="6" t="s">
        <v>903</v>
      </c>
      <c r="AZ65" s="6" t="s">
        <v>903</v>
      </c>
      <c r="BB65" s="6">
        <v>0.16602503080199998</v>
      </c>
      <c r="BD65" s="6">
        <v>5.2878972309999994E-2</v>
      </c>
      <c r="BF65" s="6">
        <v>2.903184664301</v>
      </c>
      <c r="BH65" s="6">
        <v>7.8410192996279999</v>
      </c>
      <c r="BJ65" s="11">
        <v>0</v>
      </c>
      <c r="BL65" s="6">
        <v>30.190783031250998</v>
      </c>
    </row>
    <row r="67" spans="1:64" x14ac:dyDescent="0.25">
      <c r="A67" s="1" t="s">
        <v>81</v>
      </c>
      <c r="B67" s="1" t="s">
        <v>467</v>
      </c>
      <c r="D67" s="6">
        <v>186.215955921605</v>
      </c>
      <c r="F67" s="6">
        <v>85.043085240224997</v>
      </c>
      <c r="H67" s="6">
        <v>54.440115233650999</v>
      </c>
      <c r="J67" s="6">
        <v>15.552588123686999</v>
      </c>
      <c r="L67" s="6" t="s">
        <v>903</v>
      </c>
      <c r="N67" s="6">
        <v>1.031231612981</v>
      </c>
      <c r="P67" s="6">
        <v>7.0243951000980003</v>
      </c>
      <c r="R67" s="6" t="s">
        <v>903</v>
      </c>
      <c r="T67" s="6">
        <v>0.39409294283399998</v>
      </c>
      <c r="V67" s="6">
        <v>8.311593003800001E-2</v>
      </c>
      <c r="X67" s="6">
        <v>4.0834869430329999</v>
      </c>
      <c r="Z67" s="6" t="s">
        <v>903</v>
      </c>
      <c r="AB67" s="6" t="s">
        <v>903</v>
      </c>
      <c r="AD67" s="6">
        <v>0</v>
      </c>
      <c r="AF67" s="6">
        <v>1.4805030000000001</v>
      </c>
      <c r="AH67" s="6">
        <v>0.953556353902</v>
      </c>
      <c r="AJ67" s="6">
        <v>101.172870681381</v>
      </c>
      <c r="AL67" s="6">
        <v>68.926573231628993</v>
      </c>
      <c r="AN67" s="6">
        <v>21.427425540355998</v>
      </c>
      <c r="AP67" s="6" t="s">
        <v>903</v>
      </c>
      <c r="AR67" s="6">
        <v>0.74223067257700004</v>
      </c>
      <c r="AT67" s="6">
        <v>6.8573013323009997</v>
      </c>
      <c r="AV67" s="6" t="s">
        <v>903</v>
      </c>
      <c r="AX67" s="6" t="s">
        <v>903</v>
      </c>
      <c r="AZ67" s="6" t="s">
        <v>903</v>
      </c>
      <c r="BB67" s="6">
        <v>0.28890430672400003</v>
      </c>
      <c r="BD67" s="6">
        <v>6.0931186304000004E-2</v>
      </c>
      <c r="BF67" s="6">
        <v>2.8695044114899999</v>
      </c>
      <c r="BH67" s="6">
        <v>70.590544606842002</v>
      </c>
      <c r="BJ67" s="11">
        <v>0</v>
      </c>
      <c r="BL67" s="6">
        <v>93.584905380276993</v>
      </c>
    </row>
    <row r="68" spans="1:64" x14ac:dyDescent="0.25">
      <c r="A68" s="1" t="s">
        <v>82</v>
      </c>
      <c r="B68" s="1" t="s">
        <v>468</v>
      </c>
      <c r="D68" s="6">
        <v>91.086543385281999</v>
      </c>
      <c r="F68" s="6">
        <v>42.583335614463998</v>
      </c>
      <c r="H68" s="6">
        <v>25.480627432224999</v>
      </c>
      <c r="J68" s="6">
        <v>7.3802485260320001</v>
      </c>
      <c r="L68" s="6" t="s">
        <v>903</v>
      </c>
      <c r="N68" s="6">
        <v>1.4351097761639999</v>
      </c>
      <c r="P68" s="6">
        <v>3.4576040185150001</v>
      </c>
      <c r="R68" s="6" t="s">
        <v>903</v>
      </c>
      <c r="T68" s="6">
        <v>0.24208590753500001</v>
      </c>
      <c r="V68" s="6">
        <v>7.0546627267000006E-2</v>
      </c>
      <c r="X68" s="6">
        <v>1.9861818199900001</v>
      </c>
      <c r="Z68" s="6" t="s">
        <v>903</v>
      </c>
      <c r="AB68" s="6" t="s">
        <v>903</v>
      </c>
      <c r="AD68" s="6">
        <v>0</v>
      </c>
      <c r="AF68" s="6">
        <v>2.0516920000000001</v>
      </c>
      <c r="AH68" s="6">
        <v>0.479239506737</v>
      </c>
      <c r="AJ68" s="6">
        <v>48.503207770818001</v>
      </c>
      <c r="AL68" s="6">
        <v>32.3019691306</v>
      </c>
      <c r="AN68" s="6">
        <v>10.168064922907</v>
      </c>
      <c r="AP68" s="6" t="s">
        <v>903</v>
      </c>
      <c r="AR68" s="6">
        <v>1.03292265382</v>
      </c>
      <c r="AT68" s="6">
        <v>3.3753557857820002</v>
      </c>
      <c r="AV68" s="6" t="s">
        <v>903</v>
      </c>
      <c r="AX68" s="6" t="s">
        <v>903</v>
      </c>
      <c r="AZ68" s="6" t="s">
        <v>903</v>
      </c>
      <c r="BB68" s="6">
        <v>0.1774699663</v>
      </c>
      <c r="BD68" s="6">
        <v>5.1716797095000003E-2</v>
      </c>
      <c r="BF68" s="6">
        <v>1.395708514314</v>
      </c>
      <c r="BH68" s="6">
        <v>31.440253565711</v>
      </c>
      <c r="BJ68" s="11">
        <v>0</v>
      </c>
      <c r="BL68" s="6">
        <v>44.865467188006996</v>
      </c>
    </row>
    <row r="69" spans="1:64" x14ac:dyDescent="0.25">
      <c r="A69" s="1" t="s">
        <v>83</v>
      </c>
      <c r="B69" s="1" t="s">
        <v>469</v>
      </c>
      <c r="D69" s="6">
        <v>42.060522063074004</v>
      </c>
      <c r="F69" s="6">
        <v>21.572067891061998</v>
      </c>
      <c r="H69" s="6">
        <v>0.57938962111500003</v>
      </c>
      <c r="J69" s="6">
        <v>8.6928676498729995</v>
      </c>
      <c r="L69" s="6" t="s">
        <v>903</v>
      </c>
      <c r="N69" s="6">
        <v>1.6572546742459999</v>
      </c>
      <c r="P69" s="6">
        <v>2.0578813161839999</v>
      </c>
      <c r="R69" s="6" t="s">
        <v>903</v>
      </c>
      <c r="T69" s="6">
        <v>0.33779435541900005</v>
      </c>
      <c r="V69" s="6">
        <v>7.3717262199999994E-2</v>
      </c>
      <c r="X69" s="6">
        <v>5.5749841836050003</v>
      </c>
      <c r="Z69" s="6" t="s">
        <v>903</v>
      </c>
      <c r="AB69" s="6" t="s">
        <v>903</v>
      </c>
      <c r="AD69" s="6">
        <v>-6.4990000000000006E-2</v>
      </c>
      <c r="AF69" s="6">
        <v>2.3658169999999998</v>
      </c>
      <c r="AH69" s="6">
        <v>0.29735182841999996</v>
      </c>
      <c r="AJ69" s="6">
        <v>20.488454172012002</v>
      </c>
      <c r="AL69" s="6">
        <v>1.090932989178</v>
      </c>
      <c r="AN69" s="6">
        <v>11.976513029116999</v>
      </c>
      <c r="AP69" s="6" t="s">
        <v>903</v>
      </c>
      <c r="AR69" s="6">
        <v>1.192811814546</v>
      </c>
      <c r="AT69" s="6">
        <v>2.0089291803910001</v>
      </c>
      <c r="AV69" s="6" t="s">
        <v>903</v>
      </c>
      <c r="AX69" s="6" t="s">
        <v>903</v>
      </c>
      <c r="AZ69" s="6" t="s">
        <v>903</v>
      </c>
      <c r="BB69" s="6">
        <v>0.24763255937999998</v>
      </c>
      <c r="BD69" s="6">
        <v>5.4041147525999998E-2</v>
      </c>
      <c r="BF69" s="6">
        <v>3.9175934518740001</v>
      </c>
      <c r="BH69" s="6">
        <v>-3.761341721485</v>
      </c>
      <c r="BJ69" s="11">
        <v>0.155108</v>
      </c>
      <c r="BL69" s="6">
        <v>18.951820109111001</v>
      </c>
    </row>
    <row r="70" spans="1:64" x14ac:dyDescent="0.25">
      <c r="A70" s="1" t="s">
        <v>84</v>
      </c>
      <c r="B70" s="1" t="s">
        <v>470</v>
      </c>
      <c r="D70" s="6">
        <v>66.674841393467005</v>
      </c>
      <c r="F70" s="6">
        <v>33.621767985691001</v>
      </c>
      <c r="H70" s="6">
        <v>12.108920630067001</v>
      </c>
      <c r="J70" s="6">
        <v>4.4667861654719996</v>
      </c>
      <c r="L70" s="6" t="s">
        <v>903</v>
      </c>
      <c r="N70" s="6">
        <v>1.2162219367889999</v>
      </c>
      <c r="P70" s="6">
        <v>2.6647259899410001</v>
      </c>
      <c r="R70" s="6" t="s">
        <v>903</v>
      </c>
      <c r="T70" s="6">
        <v>0.22647392735300001</v>
      </c>
      <c r="V70" s="6">
        <v>7.0773101190000007E-2</v>
      </c>
      <c r="X70" s="6">
        <v>10.907869665171999</v>
      </c>
      <c r="Z70" s="6" t="s">
        <v>903</v>
      </c>
      <c r="AB70" s="6" t="s">
        <v>903</v>
      </c>
      <c r="AD70" s="6">
        <v>-0.105986</v>
      </c>
      <c r="AF70" s="6">
        <v>1.686544</v>
      </c>
      <c r="AH70" s="6">
        <v>0.379438569708</v>
      </c>
      <c r="AJ70" s="6">
        <v>33.053073407776004</v>
      </c>
      <c r="AL70" s="6">
        <v>15.53931668107</v>
      </c>
      <c r="AN70" s="6">
        <v>6.1540707697109998</v>
      </c>
      <c r="AP70" s="6" t="s">
        <v>903</v>
      </c>
      <c r="AR70" s="6">
        <v>0.87537776652900001</v>
      </c>
      <c r="AT70" s="6">
        <v>2.6013384527280001</v>
      </c>
      <c r="AV70" s="6" t="s">
        <v>903</v>
      </c>
      <c r="AX70" s="6" t="s">
        <v>903</v>
      </c>
      <c r="AZ70" s="6" t="s">
        <v>903</v>
      </c>
      <c r="BB70" s="6">
        <v>0.16602503080199998</v>
      </c>
      <c r="BD70" s="6">
        <v>5.1882822125999997E-2</v>
      </c>
      <c r="BF70" s="6">
        <v>7.6650618848100001</v>
      </c>
      <c r="BH70" s="6">
        <v>17.475935871491998</v>
      </c>
      <c r="BJ70" s="11">
        <v>0</v>
      </c>
      <c r="BL70" s="6">
        <v>30.574092902192998</v>
      </c>
    </row>
    <row r="71" spans="1:64" x14ac:dyDescent="0.25">
      <c r="A71" s="1" t="s">
        <v>85</v>
      </c>
      <c r="B71" s="1" t="s">
        <v>471</v>
      </c>
      <c r="D71" s="6">
        <v>119.19972558277901</v>
      </c>
      <c r="F71" s="6">
        <v>55.524656234961</v>
      </c>
      <c r="H71" s="6">
        <v>32.788686741338999</v>
      </c>
      <c r="J71" s="6">
        <v>9.4261809279720001</v>
      </c>
      <c r="L71" s="6" t="s">
        <v>903</v>
      </c>
      <c r="N71" s="6">
        <v>1.2603658084330001</v>
      </c>
      <c r="P71" s="6">
        <v>4.8305037191610003</v>
      </c>
      <c r="R71" s="6" t="s">
        <v>903</v>
      </c>
      <c r="T71" s="6">
        <v>0.28149520181799997</v>
      </c>
      <c r="V71" s="6">
        <v>7.2018707771000001E-2</v>
      </c>
      <c r="X71" s="6">
        <v>4.4706536104579992</v>
      </c>
      <c r="Z71" s="6" t="s">
        <v>903</v>
      </c>
      <c r="AB71" s="6" t="s">
        <v>903</v>
      </c>
      <c r="AD71" s="6">
        <v>-0.13178899999999999</v>
      </c>
      <c r="AF71" s="6">
        <v>1.830835</v>
      </c>
      <c r="AH71" s="6">
        <v>0.69570551800799996</v>
      </c>
      <c r="AJ71" s="6">
        <v>63.675069347818003</v>
      </c>
      <c r="AL71" s="6">
        <v>41.664766913538003</v>
      </c>
      <c r="AN71" s="6">
        <v>12.986828195908</v>
      </c>
      <c r="AP71" s="6" t="s">
        <v>903</v>
      </c>
      <c r="AR71" s="6">
        <v>0.90715039173699996</v>
      </c>
      <c r="AT71" s="6">
        <v>4.7155974453410003</v>
      </c>
      <c r="AV71" s="6" t="s">
        <v>903</v>
      </c>
      <c r="AX71" s="6" t="s">
        <v>903</v>
      </c>
      <c r="AZ71" s="6" t="s">
        <v>903</v>
      </c>
      <c r="BB71" s="6">
        <v>0.20636039697299999</v>
      </c>
      <c r="BD71" s="6">
        <v>5.2795959795E-2</v>
      </c>
      <c r="BF71" s="6">
        <v>3.1415700445269996</v>
      </c>
      <c r="BH71" s="6">
        <v>45.830070951197001</v>
      </c>
      <c r="BJ71" s="11">
        <v>0</v>
      </c>
      <c r="BL71" s="6">
        <v>58.899439146732</v>
      </c>
    </row>
    <row r="73" spans="1:64" x14ac:dyDescent="0.25">
      <c r="A73" s="1" t="s">
        <v>16</v>
      </c>
      <c r="B73" s="1" t="s">
        <v>402</v>
      </c>
      <c r="D73" s="6">
        <v>1153.96192660111</v>
      </c>
      <c r="F73" s="6">
        <v>173.69495005064499</v>
      </c>
      <c r="H73" s="6" t="s">
        <v>903</v>
      </c>
      <c r="J73" s="6" t="s">
        <v>903</v>
      </c>
      <c r="L73" s="6">
        <v>119.716841046597</v>
      </c>
      <c r="N73" s="6">
        <v>13.478172004047002</v>
      </c>
      <c r="P73" s="6" t="s">
        <v>903</v>
      </c>
      <c r="R73" s="6">
        <v>21.580833999999999</v>
      </c>
      <c r="T73" s="6" t="s">
        <v>903</v>
      </c>
      <c r="V73" s="6" t="s">
        <v>903</v>
      </c>
      <c r="X73" s="6" t="s">
        <v>903</v>
      </c>
      <c r="Z73" s="6" t="s">
        <v>903</v>
      </c>
      <c r="AB73" s="6" t="s">
        <v>903</v>
      </c>
      <c r="AD73" s="6" t="s">
        <v>903</v>
      </c>
      <c r="AF73" s="6">
        <v>18.919103</v>
      </c>
      <c r="AH73" s="6" t="s">
        <v>903</v>
      </c>
      <c r="AJ73" s="6">
        <v>980.26697655046996</v>
      </c>
      <c r="AL73" s="6" t="s">
        <v>903</v>
      </c>
      <c r="AN73" s="6" t="s">
        <v>903</v>
      </c>
      <c r="AP73" s="6">
        <v>117.54116627211801</v>
      </c>
      <c r="AR73" s="6">
        <v>9.7009367689529995</v>
      </c>
      <c r="AT73" s="6" t="s">
        <v>903</v>
      </c>
      <c r="AV73" s="6">
        <v>18.972925457451002</v>
      </c>
      <c r="AX73" s="6">
        <v>788</v>
      </c>
      <c r="AZ73" s="6">
        <v>46.051948051948003</v>
      </c>
      <c r="BB73" s="6" t="s">
        <v>903</v>
      </c>
      <c r="BD73" s="6" t="s">
        <v>903</v>
      </c>
      <c r="BF73" s="6" t="s">
        <v>903</v>
      </c>
      <c r="BH73" s="6">
        <v>-355.650882409004</v>
      </c>
      <c r="BJ73" s="11">
        <v>0.26622200000000001</v>
      </c>
      <c r="BL73" s="6">
        <v>906.74695330918507</v>
      </c>
    </row>
    <row r="75" spans="1:64" x14ac:dyDescent="0.25">
      <c r="A75" s="1" t="s">
        <v>174</v>
      </c>
      <c r="B75" s="1" t="s">
        <v>560</v>
      </c>
      <c r="D75" s="6">
        <v>237.25800731871502</v>
      </c>
      <c r="F75" s="6">
        <v>119.716841046597</v>
      </c>
      <c r="H75" s="6" t="s">
        <v>903</v>
      </c>
      <c r="J75" s="6" t="s">
        <v>903</v>
      </c>
      <c r="L75" s="6">
        <v>119.716841046597</v>
      </c>
      <c r="N75" s="6" t="s">
        <v>903</v>
      </c>
      <c r="P75" s="6" t="s">
        <v>903</v>
      </c>
      <c r="R75" s="6" t="s">
        <v>903</v>
      </c>
      <c r="T75" s="6" t="s">
        <v>903</v>
      </c>
      <c r="V75" s="6" t="s">
        <v>903</v>
      </c>
      <c r="X75" s="6" t="s">
        <v>903</v>
      </c>
      <c r="Z75" s="6" t="s">
        <v>903</v>
      </c>
      <c r="AB75" s="6" t="s">
        <v>903</v>
      </c>
      <c r="AD75" s="6" t="s">
        <v>903</v>
      </c>
      <c r="AF75" s="6">
        <v>0</v>
      </c>
      <c r="AH75" s="6" t="s">
        <v>903</v>
      </c>
      <c r="AJ75" s="6">
        <v>117.54116627211801</v>
      </c>
      <c r="AL75" s="6" t="s">
        <v>903</v>
      </c>
      <c r="AN75" s="6" t="s">
        <v>903</v>
      </c>
      <c r="AP75" s="6">
        <v>117.54116627211801</v>
      </c>
      <c r="AR75" s="6" t="s">
        <v>903</v>
      </c>
      <c r="AT75" s="6" t="s">
        <v>903</v>
      </c>
      <c r="AV75" s="6" t="s">
        <v>903</v>
      </c>
      <c r="AX75" s="6" t="s">
        <v>903</v>
      </c>
      <c r="AZ75" s="6" t="s">
        <v>903</v>
      </c>
      <c r="BB75" s="6" t="s">
        <v>903</v>
      </c>
      <c r="BD75" s="6" t="s">
        <v>903</v>
      </c>
      <c r="BF75" s="6" t="s">
        <v>903</v>
      </c>
      <c r="BH75" s="6" t="s">
        <v>903</v>
      </c>
      <c r="BJ75" s="11" t="s">
        <v>903</v>
      </c>
      <c r="BL75" s="6">
        <v>108.72557880170899</v>
      </c>
    </row>
    <row r="76" spans="1:64" x14ac:dyDescent="0.25">
      <c r="A76" s="1" t="s">
        <v>400</v>
      </c>
      <c r="B76" s="1" t="s">
        <v>825</v>
      </c>
      <c r="D76" s="6">
        <v>916.70391928239997</v>
      </c>
      <c r="F76" s="6">
        <v>53.978109004046999</v>
      </c>
      <c r="H76" s="6" t="s">
        <v>903</v>
      </c>
      <c r="J76" s="6" t="s">
        <v>903</v>
      </c>
      <c r="L76" s="6" t="s">
        <v>903</v>
      </c>
      <c r="N76" s="6">
        <v>13.478172004047002</v>
      </c>
      <c r="P76" s="6" t="s">
        <v>903</v>
      </c>
      <c r="R76" s="6">
        <v>21.580833999999999</v>
      </c>
      <c r="T76" s="6" t="s">
        <v>903</v>
      </c>
      <c r="V76" s="6" t="s">
        <v>903</v>
      </c>
      <c r="X76" s="6" t="s">
        <v>903</v>
      </c>
      <c r="Z76" s="6" t="s">
        <v>903</v>
      </c>
      <c r="AB76" s="6" t="s">
        <v>903</v>
      </c>
      <c r="AD76" s="6" t="s">
        <v>903</v>
      </c>
      <c r="AF76" s="6">
        <v>18.919103</v>
      </c>
      <c r="AH76" s="6" t="s">
        <v>903</v>
      </c>
      <c r="AJ76" s="6">
        <v>862.72581027835201</v>
      </c>
      <c r="AL76" s="6" t="s">
        <v>903</v>
      </c>
      <c r="AN76" s="6" t="s">
        <v>903</v>
      </c>
      <c r="AP76" s="6" t="s">
        <v>903</v>
      </c>
      <c r="AR76" s="6">
        <v>9.7009367689529995</v>
      </c>
      <c r="AT76" s="6" t="s">
        <v>903</v>
      </c>
      <c r="AV76" s="6">
        <v>18.972925457451002</v>
      </c>
      <c r="AX76" s="6">
        <v>788</v>
      </c>
      <c r="AZ76" s="6">
        <v>46.051948051948003</v>
      </c>
      <c r="BB76" s="6" t="s">
        <v>903</v>
      </c>
      <c r="BD76" s="6" t="s">
        <v>903</v>
      </c>
      <c r="BF76" s="6" t="s">
        <v>903</v>
      </c>
      <c r="BH76" s="6">
        <v>-355.650882409004</v>
      </c>
      <c r="BJ76" s="11">
        <v>0.26622200000000001</v>
      </c>
      <c r="BL76" s="6">
        <v>798.02137450747603</v>
      </c>
    </row>
    <row r="78" spans="1:64" x14ac:dyDescent="0.25">
      <c r="B78" s="1" t="s">
        <v>824</v>
      </c>
    </row>
    <row r="79" spans="1:64" x14ac:dyDescent="0.25">
      <c r="A79" s="1" t="s">
        <v>30</v>
      </c>
      <c r="B79" s="1" t="s">
        <v>416</v>
      </c>
      <c r="D79" s="6">
        <v>114.590046676287</v>
      </c>
      <c r="F79" s="6">
        <v>52.728193917629007</v>
      </c>
      <c r="H79" s="6">
        <v>34.334910480221005</v>
      </c>
      <c r="J79" s="6">
        <v>6.543568846856</v>
      </c>
      <c r="L79" s="6" t="s">
        <v>903</v>
      </c>
      <c r="N79" s="6">
        <v>1.456541891406</v>
      </c>
      <c r="P79" s="6">
        <v>4.6506922037559999</v>
      </c>
      <c r="R79" s="6" t="s">
        <v>903</v>
      </c>
      <c r="T79" s="6">
        <v>8.6120674169999994E-2</v>
      </c>
      <c r="V79" s="6">
        <v>6.7828940180999997E-2</v>
      </c>
      <c r="X79" s="6">
        <v>4.6744491670970003</v>
      </c>
      <c r="Z79" s="6" t="s">
        <v>903</v>
      </c>
      <c r="AB79" s="6" t="s">
        <v>903</v>
      </c>
      <c r="AD79" s="6">
        <v>0</v>
      </c>
      <c r="AF79" s="6">
        <v>0</v>
      </c>
      <c r="AH79" s="6">
        <v>0.91408171394299997</v>
      </c>
      <c r="AJ79" s="6">
        <v>61.861852758657996</v>
      </c>
      <c r="AL79" s="6">
        <v>43.860465865167996</v>
      </c>
      <c r="AN79" s="6">
        <v>9.0153377122259997</v>
      </c>
      <c r="AP79" s="6" t="s">
        <v>903</v>
      </c>
      <c r="AR79" s="6">
        <v>1.0483484544949999</v>
      </c>
      <c r="AT79" s="6">
        <v>4.5400632211720007</v>
      </c>
      <c r="AV79" s="6" t="s">
        <v>903</v>
      </c>
      <c r="AX79" s="6" t="s">
        <v>903</v>
      </c>
      <c r="AZ79" s="6" t="s">
        <v>903</v>
      </c>
      <c r="BB79" s="6">
        <v>6.31339234E-2</v>
      </c>
      <c r="BD79" s="6">
        <v>4.9724496724999998E-2</v>
      </c>
      <c r="BF79" s="6">
        <v>3.2847790854709999</v>
      </c>
      <c r="BH79" s="6">
        <v>19.172359592776001</v>
      </c>
      <c r="BJ79" s="11">
        <v>0</v>
      </c>
      <c r="BL79" s="6">
        <v>57.222213801758002</v>
      </c>
    </row>
    <row r="80" spans="1:64" x14ac:dyDescent="0.25">
      <c r="A80" s="1" t="s">
        <v>31</v>
      </c>
      <c r="B80" s="1" t="s">
        <v>417</v>
      </c>
      <c r="D80" s="6">
        <v>61.599007510968995</v>
      </c>
      <c r="F80" s="6">
        <v>28.916577319958002</v>
      </c>
      <c r="H80" s="6">
        <v>17.421828238081002</v>
      </c>
      <c r="J80" s="6">
        <v>3.6599405576769999</v>
      </c>
      <c r="L80" s="6" t="s">
        <v>903</v>
      </c>
      <c r="N80" s="6">
        <v>1.0881153821080001</v>
      </c>
      <c r="P80" s="6">
        <v>2.5358722363900004</v>
      </c>
      <c r="R80" s="6" t="s">
        <v>903</v>
      </c>
      <c r="T80" s="6">
        <v>0.26233663993399997</v>
      </c>
      <c r="V80" s="6">
        <v>6.8791454357000001E-2</v>
      </c>
      <c r="X80" s="6">
        <v>2.5928751023960004</v>
      </c>
      <c r="Z80" s="6" t="s">
        <v>903</v>
      </c>
      <c r="AB80" s="6" t="s">
        <v>903</v>
      </c>
      <c r="AD80" s="6">
        <v>0</v>
      </c>
      <c r="AF80" s="6">
        <v>0.77373999999999998</v>
      </c>
      <c r="AH80" s="6">
        <v>0.51307770901499994</v>
      </c>
      <c r="AJ80" s="6">
        <v>32.682430191011001</v>
      </c>
      <c r="AL80" s="6">
        <v>22.316477184781</v>
      </c>
      <c r="AN80" s="6">
        <v>5.0424471578660004</v>
      </c>
      <c r="AP80" s="6" t="s">
        <v>903</v>
      </c>
      <c r="AR80" s="6">
        <v>0.78317286023600008</v>
      </c>
      <c r="AT80" s="6">
        <v>2.4755498256219997</v>
      </c>
      <c r="AV80" s="6" t="s">
        <v>903</v>
      </c>
      <c r="AX80" s="6" t="s">
        <v>903</v>
      </c>
      <c r="AZ80" s="6" t="s">
        <v>903</v>
      </c>
      <c r="BB80" s="6">
        <v>0.19231550949200002</v>
      </c>
      <c r="BD80" s="6">
        <v>5.0430103106000004E-2</v>
      </c>
      <c r="BF80" s="6">
        <v>1.8220375499080002</v>
      </c>
      <c r="BH80" s="6">
        <v>7.5876464426819998</v>
      </c>
      <c r="BJ80" s="11">
        <v>0</v>
      </c>
      <c r="BL80" s="6">
        <v>30.231247926685</v>
      </c>
    </row>
    <row r="81" spans="1:64" x14ac:dyDescent="0.25">
      <c r="A81" s="1" t="s">
        <v>32</v>
      </c>
      <c r="B81" s="1" t="s">
        <v>418</v>
      </c>
      <c r="D81" s="6">
        <v>299.27710613856203</v>
      </c>
      <c r="F81" s="6">
        <v>137.02423046719198</v>
      </c>
      <c r="H81" s="6">
        <v>93.340224060541999</v>
      </c>
      <c r="J81" s="6">
        <v>18.580962810800003</v>
      </c>
      <c r="L81" s="6" t="s">
        <v>903</v>
      </c>
      <c r="N81" s="6">
        <v>2.0196203324419999</v>
      </c>
      <c r="P81" s="6">
        <v>9.3538652953760018</v>
      </c>
      <c r="R81" s="6" t="s">
        <v>903</v>
      </c>
      <c r="T81" s="6">
        <v>0.68091990708700001</v>
      </c>
      <c r="V81" s="6">
        <v>7.5755527513999998E-2</v>
      </c>
      <c r="X81" s="6">
        <v>9.0020761345000011</v>
      </c>
      <c r="Z81" s="6" t="s">
        <v>903</v>
      </c>
      <c r="AB81" s="6" t="s">
        <v>903</v>
      </c>
      <c r="AD81" s="6">
        <v>0</v>
      </c>
      <c r="AF81" s="6">
        <v>1.524478</v>
      </c>
      <c r="AH81" s="6">
        <v>2.4463283989310001</v>
      </c>
      <c r="AJ81" s="6">
        <v>162.25287567137102</v>
      </c>
      <c r="AL81" s="6">
        <v>119.18760092058399</v>
      </c>
      <c r="AN81" s="6">
        <v>25.599739022868</v>
      </c>
      <c r="AP81" s="6" t="s">
        <v>903</v>
      </c>
      <c r="AR81" s="6">
        <v>1.453625101121</v>
      </c>
      <c r="AT81" s="6">
        <v>9.1313589338460002</v>
      </c>
      <c r="AV81" s="6" t="s">
        <v>903</v>
      </c>
      <c r="AX81" s="6" t="s">
        <v>903</v>
      </c>
      <c r="AZ81" s="6" t="s">
        <v>903</v>
      </c>
      <c r="BB81" s="6">
        <v>0.49917334798399998</v>
      </c>
      <c r="BD81" s="6">
        <v>5.5535372802999999E-2</v>
      </c>
      <c r="BF81" s="6">
        <v>6.3258429721640006</v>
      </c>
      <c r="BH81" s="6">
        <v>7.5119696107339999</v>
      </c>
      <c r="BJ81" s="11">
        <v>0</v>
      </c>
      <c r="BL81" s="6">
        <v>150.08390999601798</v>
      </c>
    </row>
    <row r="82" spans="1:64" x14ac:dyDescent="0.25">
      <c r="A82" s="1" t="s">
        <v>33</v>
      </c>
      <c r="B82" s="1" t="s">
        <v>419</v>
      </c>
      <c r="D82" s="6">
        <v>109.207353647752</v>
      </c>
      <c r="F82" s="6">
        <v>50.400642086723998</v>
      </c>
      <c r="H82" s="6">
        <v>33.556138346570002</v>
      </c>
      <c r="J82" s="6">
        <v>6.1648823606049996</v>
      </c>
      <c r="L82" s="6" t="s">
        <v>903</v>
      </c>
      <c r="N82" s="6">
        <v>1.2225019242769999</v>
      </c>
      <c r="P82" s="6">
        <v>4.4674774048809995</v>
      </c>
      <c r="R82" s="6" t="s">
        <v>903</v>
      </c>
      <c r="T82" s="6">
        <v>4.6373367550000003E-2</v>
      </c>
      <c r="V82" s="6">
        <v>6.850836195200001E-2</v>
      </c>
      <c r="X82" s="6">
        <v>3.23865828985</v>
      </c>
      <c r="Z82" s="6" t="s">
        <v>903</v>
      </c>
      <c r="AB82" s="6" t="s">
        <v>903</v>
      </c>
      <c r="AD82" s="6">
        <v>0</v>
      </c>
      <c r="AF82" s="6">
        <v>0.86626899999999996</v>
      </c>
      <c r="AH82" s="6">
        <v>0.76983303104</v>
      </c>
      <c r="AJ82" s="6">
        <v>58.806711561028003</v>
      </c>
      <c r="AL82" s="6">
        <v>42.711947269392994</v>
      </c>
      <c r="AN82" s="6">
        <v>8.4936061249979993</v>
      </c>
      <c r="AP82" s="6" t="s">
        <v>903</v>
      </c>
      <c r="AR82" s="6">
        <v>0.87989779799300005</v>
      </c>
      <c r="AT82" s="6">
        <v>4.3612066696090004</v>
      </c>
      <c r="AV82" s="6" t="s">
        <v>903</v>
      </c>
      <c r="AX82" s="6" t="s">
        <v>903</v>
      </c>
      <c r="AZ82" s="6" t="s">
        <v>903</v>
      </c>
      <c r="BB82" s="6">
        <v>3.399570037E-2</v>
      </c>
      <c r="BD82" s="6">
        <v>5.0222571817999995E-2</v>
      </c>
      <c r="BF82" s="6">
        <v>2.275835426849</v>
      </c>
      <c r="BH82" s="6">
        <v>29.986975630644</v>
      </c>
      <c r="BJ82" s="11">
        <v>0</v>
      </c>
      <c r="BL82" s="6">
        <v>54.396208193951004</v>
      </c>
    </row>
    <row r="83" spans="1:64" x14ac:dyDescent="0.25">
      <c r="A83" s="1" t="s">
        <v>34</v>
      </c>
      <c r="B83" s="1" t="s">
        <v>420</v>
      </c>
      <c r="D83" s="6">
        <v>104.14411371132699</v>
      </c>
      <c r="F83" s="6">
        <v>48.454744582570001</v>
      </c>
      <c r="H83" s="6">
        <v>31.252840843653001</v>
      </c>
      <c r="J83" s="6">
        <v>5.4698383817589997</v>
      </c>
      <c r="L83" s="6" t="s">
        <v>903</v>
      </c>
      <c r="N83" s="6">
        <v>1.137071604128</v>
      </c>
      <c r="P83" s="6">
        <v>4.0620291881890003</v>
      </c>
      <c r="R83" s="6" t="s">
        <v>903</v>
      </c>
      <c r="T83" s="6">
        <v>7.6493267517999994E-2</v>
      </c>
      <c r="V83" s="6">
        <v>7.0320153343E-2</v>
      </c>
      <c r="X83" s="6">
        <v>4.9413626937170001</v>
      </c>
      <c r="Z83" s="6" t="s">
        <v>903</v>
      </c>
      <c r="AB83" s="6" t="s">
        <v>903</v>
      </c>
      <c r="AD83" s="6">
        <v>-9.3287999999999996E-2</v>
      </c>
      <c r="AF83" s="6">
        <v>0.81354800000000005</v>
      </c>
      <c r="AH83" s="6">
        <v>0.72452845026299995</v>
      </c>
      <c r="AJ83" s="6">
        <v>55.689369128757001</v>
      </c>
      <c r="AL83" s="6">
        <v>39.789572043591001</v>
      </c>
      <c r="AN83" s="6">
        <v>7.536016109397</v>
      </c>
      <c r="AP83" s="6" t="s">
        <v>903</v>
      </c>
      <c r="AR83" s="6">
        <v>0.818409182648</v>
      </c>
      <c r="AT83" s="6">
        <v>3.9654031083229997</v>
      </c>
      <c r="AV83" s="6" t="s">
        <v>903</v>
      </c>
      <c r="AX83" s="6" t="s">
        <v>903</v>
      </c>
      <c r="AZ83" s="6" t="s">
        <v>903</v>
      </c>
      <c r="BB83" s="6">
        <v>5.6076199340999999E-2</v>
      </c>
      <c r="BD83" s="6">
        <v>5.1550772063999994E-2</v>
      </c>
      <c r="BF83" s="6">
        <v>3.472341713394</v>
      </c>
      <c r="BH83" s="6">
        <v>25.589945381667</v>
      </c>
      <c r="BJ83" s="11">
        <v>0</v>
      </c>
      <c r="BL83" s="6">
        <v>51.512666444099999</v>
      </c>
    </row>
    <row r="84" spans="1:64" x14ac:dyDescent="0.25">
      <c r="A84" s="1" t="s">
        <v>35</v>
      </c>
      <c r="B84" s="1" t="s">
        <v>421</v>
      </c>
      <c r="D84" s="6">
        <v>123.499399152393</v>
      </c>
      <c r="F84" s="6">
        <v>57.576675330105999</v>
      </c>
      <c r="H84" s="6">
        <v>38.090361208940003</v>
      </c>
      <c r="J84" s="6">
        <v>6.5715113576520006</v>
      </c>
      <c r="L84" s="6" t="s">
        <v>903</v>
      </c>
      <c r="N84" s="6">
        <v>1.3397295107330001</v>
      </c>
      <c r="P84" s="6">
        <v>4.1060116876070003</v>
      </c>
      <c r="R84" s="6" t="s">
        <v>903</v>
      </c>
      <c r="T84" s="6">
        <v>4.0574502639999996E-2</v>
      </c>
      <c r="V84" s="6">
        <v>6.9357639166999996E-2</v>
      </c>
      <c r="X84" s="6">
        <v>4.4032551245830005</v>
      </c>
      <c r="Z84" s="6" t="s">
        <v>903</v>
      </c>
      <c r="AB84" s="6" t="s">
        <v>903</v>
      </c>
      <c r="AD84" s="6">
        <v>0</v>
      </c>
      <c r="AF84" s="6">
        <v>1.8906320000000001</v>
      </c>
      <c r="AH84" s="6">
        <v>1.0652422987850001</v>
      </c>
      <c r="AJ84" s="6">
        <v>65.922723822286997</v>
      </c>
      <c r="AL84" s="6">
        <v>48.721478379314</v>
      </c>
      <c r="AN84" s="6">
        <v>9.0538352320429993</v>
      </c>
      <c r="AP84" s="6" t="s">
        <v>903</v>
      </c>
      <c r="AR84" s="6">
        <v>0.96427254877199997</v>
      </c>
      <c r="AT84" s="6">
        <v>4.0083393679660002</v>
      </c>
      <c r="AV84" s="6" t="s">
        <v>903</v>
      </c>
      <c r="AX84" s="6" t="s">
        <v>903</v>
      </c>
      <c r="AZ84" s="6" t="s">
        <v>903</v>
      </c>
      <c r="BB84" s="6">
        <v>2.9744629456E-2</v>
      </c>
      <c r="BD84" s="6">
        <v>5.0845165683000001E-2</v>
      </c>
      <c r="BF84" s="6">
        <v>3.0942084990529999</v>
      </c>
      <c r="BH84" s="6">
        <v>25.445674871247999</v>
      </c>
      <c r="BJ84" s="11">
        <v>0</v>
      </c>
      <c r="BL84" s="6">
        <v>60.978519535616002</v>
      </c>
    </row>
    <row r="85" spans="1:64" x14ac:dyDescent="0.25">
      <c r="A85" s="1" t="s">
        <v>36</v>
      </c>
      <c r="B85" s="1" t="s">
        <v>422</v>
      </c>
      <c r="D85" s="6">
        <v>82.339683185827994</v>
      </c>
      <c r="F85" s="6">
        <v>38.850517897029</v>
      </c>
      <c r="H85" s="6">
        <v>23.307703016663002</v>
      </c>
      <c r="J85" s="6">
        <v>4.6845988424199998</v>
      </c>
      <c r="L85" s="6" t="s">
        <v>903</v>
      </c>
      <c r="N85" s="6">
        <v>1.9579219062409998</v>
      </c>
      <c r="P85" s="6">
        <v>3.3265079325990001</v>
      </c>
      <c r="R85" s="6" t="s">
        <v>903</v>
      </c>
      <c r="T85" s="6">
        <v>6.2475097599000003E-2</v>
      </c>
      <c r="V85" s="6">
        <v>6.8961309800000009E-2</v>
      </c>
      <c r="X85" s="6">
        <v>3.4870900526600002</v>
      </c>
      <c r="Z85" s="6" t="s">
        <v>903</v>
      </c>
      <c r="AB85" s="6" t="s">
        <v>903</v>
      </c>
      <c r="AD85" s="6">
        <v>-0.10444199999999999</v>
      </c>
      <c r="AF85" s="6">
        <v>1.392844</v>
      </c>
      <c r="AH85" s="6">
        <v>0.66685773904699996</v>
      </c>
      <c r="AJ85" s="6">
        <v>43.489165288799001</v>
      </c>
      <c r="AL85" s="6">
        <v>29.831644486910001</v>
      </c>
      <c r="AN85" s="6">
        <v>6.4541600461659998</v>
      </c>
      <c r="AP85" s="6" t="s">
        <v>903</v>
      </c>
      <c r="AR85" s="6">
        <v>1.409217556008</v>
      </c>
      <c r="AT85" s="6">
        <v>3.2473781661009999</v>
      </c>
      <c r="AV85" s="6" t="s">
        <v>903</v>
      </c>
      <c r="AX85" s="6" t="s">
        <v>903</v>
      </c>
      <c r="AZ85" s="6" t="s">
        <v>903</v>
      </c>
      <c r="BB85" s="6">
        <v>4.5799664997E-2</v>
      </c>
      <c r="BD85" s="6">
        <v>5.0554621878999999E-2</v>
      </c>
      <c r="BF85" s="6">
        <v>2.450410746737</v>
      </c>
      <c r="BH85" s="6">
        <v>-1.6966082374889999</v>
      </c>
      <c r="BJ85" s="11">
        <v>3.7546999999999997E-2</v>
      </c>
      <c r="BL85" s="6">
        <v>40.227477892138999</v>
      </c>
    </row>
    <row r="86" spans="1:64" x14ac:dyDescent="0.25">
      <c r="A86" s="1" t="s">
        <v>37</v>
      </c>
      <c r="B86" s="1" t="s">
        <v>423</v>
      </c>
      <c r="D86" s="6">
        <v>95.059332107887997</v>
      </c>
      <c r="F86" s="6">
        <v>43.962010192920999</v>
      </c>
      <c r="H86" s="6">
        <v>28.893593852574</v>
      </c>
      <c r="J86" s="6">
        <v>5.2952350205739993</v>
      </c>
      <c r="L86" s="6" t="s">
        <v>903</v>
      </c>
      <c r="N86" s="6">
        <v>1.115369605126</v>
      </c>
      <c r="P86" s="6">
        <v>3.6670069505730001</v>
      </c>
      <c r="R86" s="6" t="s">
        <v>903</v>
      </c>
      <c r="T86" s="6">
        <v>4.9695173879E-2</v>
      </c>
      <c r="V86" s="6">
        <v>6.7545847775999993E-2</v>
      </c>
      <c r="X86" s="6">
        <v>3.378125613356</v>
      </c>
      <c r="Z86" s="6" t="s">
        <v>903</v>
      </c>
      <c r="AB86" s="6" t="s">
        <v>903</v>
      </c>
      <c r="AD86" s="6">
        <v>-0.11675000000000001</v>
      </c>
      <c r="AF86" s="6">
        <v>0.80282699999999996</v>
      </c>
      <c r="AH86" s="6">
        <v>0.80936112906399993</v>
      </c>
      <c r="AJ86" s="6">
        <v>51.097321914966003</v>
      </c>
      <c r="AL86" s="6">
        <v>36.959508966682002</v>
      </c>
      <c r="AN86" s="6">
        <v>7.2954580433610001</v>
      </c>
      <c r="AP86" s="6" t="s">
        <v>903</v>
      </c>
      <c r="AR86" s="6">
        <v>0.80278913268700003</v>
      </c>
      <c r="AT86" s="6">
        <v>3.5797775166960002</v>
      </c>
      <c r="AV86" s="6" t="s">
        <v>903</v>
      </c>
      <c r="AX86" s="6" t="s">
        <v>903</v>
      </c>
      <c r="AZ86" s="6" t="s">
        <v>903</v>
      </c>
      <c r="BB86" s="6">
        <v>3.6430872508999998E-2</v>
      </c>
      <c r="BD86" s="6">
        <v>4.9516965437000002E-2</v>
      </c>
      <c r="BF86" s="6">
        <v>2.3738404175940002</v>
      </c>
      <c r="BH86" s="6">
        <v>23.843833493213001</v>
      </c>
      <c r="BJ86" s="11">
        <v>0</v>
      </c>
      <c r="BL86" s="6">
        <v>47.265022771344</v>
      </c>
    </row>
    <row r="87" spans="1:64" x14ac:dyDescent="0.25">
      <c r="A87" s="1" t="s">
        <v>38</v>
      </c>
      <c r="B87" s="1" t="s">
        <v>424</v>
      </c>
      <c r="D87" s="6">
        <v>63.458264449247004</v>
      </c>
      <c r="F87" s="6">
        <v>30.404444733287001</v>
      </c>
      <c r="H87" s="6">
        <v>16.959590038943997</v>
      </c>
      <c r="J87" s="6">
        <v>3.9582676918299997</v>
      </c>
      <c r="L87" s="6" t="s">
        <v>903</v>
      </c>
      <c r="N87" s="6">
        <v>1.269075903109</v>
      </c>
      <c r="P87" s="6">
        <v>2.8771603505569998</v>
      </c>
      <c r="R87" s="6" t="s">
        <v>903</v>
      </c>
      <c r="T87" s="6">
        <v>5.3467097138999997E-2</v>
      </c>
      <c r="V87" s="6">
        <v>6.6243622714E-2</v>
      </c>
      <c r="X87" s="6">
        <v>3.0859194178929998</v>
      </c>
      <c r="Z87" s="6" t="s">
        <v>903</v>
      </c>
      <c r="AB87" s="6" t="s">
        <v>903</v>
      </c>
      <c r="AD87" s="6">
        <v>-7.4662000000000006E-2</v>
      </c>
      <c r="AF87" s="6">
        <v>1.7922289999999998</v>
      </c>
      <c r="AH87" s="6">
        <v>0.417153611102</v>
      </c>
      <c r="AJ87" s="6">
        <v>33.053819715960003</v>
      </c>
      <c r="AL87" s="6">
        <v>21.621953544440998</v>
      </c>
      <c r="AN87" s="6">
        <v>5.4534644369769998</v>
      </c>
      <c r="AP87" s="6" t="s">
        <v>903</v>
      </c>
      <c r="AR87" s="6">
        <v>0.91341949690000002</v>
      </c>
      <c r="AT87" s="6">
        <v>2.8087195016749997</v>
      </c>
      <c r="AV87" s="6" t="s">
        <v>903</v>
      </c>
      <c r="AX87" s="6" t="s">
        <v>903</v>
      </c>
      <c r="AZ87" s="6" t="s">
        <v>903</v>
      </c>
      <c r="BB87" s="6">
        <v>3.9196019396999994E-2</v>
      </c>
      <c r="BD87" s="6">
        <v>4.8562321509999999E-2</v>
      </c>
      <c r="BF87" s="6">
        <v>2.168504395062</v>
      </c>
      <c r="BH87" s="6">
        <v>-44.141543872326004</v>
      </c>
      <c r="BJ87" s="11">
        <v>0.5</v>
      </c>
      <c r="BL87" s="6">
        <v>30.574783237263002</v>
      </c>
    </row>
    <row r="88" spans="1:64" x14ac:dyDescent="0.25">
      <c r="A88" s="1" t="s">
        <v>39</v>
      </c>
      <c r="B88" s="1" t="s">
        <v>425</v>
      </c>
      <c r="D88" s="6">
        <v>119.53698125659101</v>
      </c>
      <c r="F88" s="6">
        <v>55.465064312185</v>
      </c>
      <c r="H88" s="6">
        <v>36.063611950084997</v>
      </c>
      <c r="J88" s="6">
        <v>6.9607593556239999</v>
      </c>
      <c r="L88" s="6" t="s">
        <v>903</v>
      </c>
      <c r="N88" s="6">
        <v>1.631904631089</v>
      </c>
      <c r="P88" s="6">
        <v>4.3649619238510002</v>
      </c>
      <c r="R88" s="6" t="s">
        <v>903</v>
      </c>
      <c r="T88" s="6">
        <v>5.0933986261999999E-2</v>
      </c>
      <c r="V88" s="6">
        <v>7.2641511062000008E-2</v>
      </c>
      <c r="X88" s="6">
        <v>4.2305271234839994</v>
      </c>
      <c r="Z88" s="6" t="s">
        <v>903</v>
      </c>
      <c r="AB88" s="6" t="s">
        <v>903</v>
      </c>
      <c r="AD88" s="6">
        <v>0</v>
      </c>
      <c r="AF88" s="6">
        <v>1.1988000000000001</v>
      </c>
      <c r="AH88" s="6">
        <v>0.89092383072800008</v>
      </c>
      <c r="AJ88" s="6">
        <v>64.071916944405999</v>
      </c>
      <c r="AL88" s="6">
        <v>45.982680760041994</v>
      </c>
      <c r="AN88" s="6">
        <v>9.5901178383179992</v>
      </c>
      <c r="AP88" s="6" t="s">
        <v>903</v>
      </c>
      <c r="AR88" s="6">
        <v>1.174566078724</v>
      </c>
      <c r="AT88" s="6">
        <v>4.2611297897309992</v>
      </c>
      <c r="AV88" s="6" t="s">
        <v>903</v>
      </c>
      <c r="AX88" s="6" t="s">
        <v>903</v>
      </c>
      <c r="AZ88" s="6" t="s">
        <v>903</v>
      </c>
      <c r="BB88" s="6">
        <v>3.7339029427000001E-2</v>
      </c>
      <c r="BD88" s="6">
        <v>5.3252528630000004E-2</v>
      </c>
      <c r="BF88" s="6">
        <v>2.9728309195340001</v>
      </c>
      <c r="BH88" s="6">
        <v>25.748460539117001</v>
      </c>
      <c r="BJ88" s="11">
        <v>0</v>
      </c>
      <c r="BL88" s="6">
        <v>59.266523173574996</v>
      </c>
    </row>
    <row r="89" spans="1:64" x14ac:dyDescent="0.25">
      <c r="A89" s="1" t="s">
        <v>168</v>
      </c>
      <c r="B89" s="1" t="s">
        <v>554</v>
      </c>
      <c r="D89" s="6">
        <v>59.325753591502</v>
      </c>
      <c r="F89" s="6">
        <v>30.248726662863998</v>
      </c>
      <c r="H89" s="6" t="s">
        <v>903</v>
      </c>
      <c r="J89" s="6" t="s">
        <v>903</v>
      </c>
      <c r="L89" s="6">
        <v>29.168639490802001</v>
      </c>
      <c r="N89" s="6">
        <v>0.61004917206300002</v>
      </c>
      <c r="P89" s="6" t="s">
        <v>903</v>
      </c>
      <c r="R89" s="6" t="s">
        <v>903</v>
      </c>
      <c r="T89" s="6" t="s">
        <v>903</v>
      </c>
      <c r="V89" s="6" t="s">
        <v>903</v>
      </c>
      <c r="X89" s="6" t="s">
        <v>903</v>
      </c>
      <c r="Z89" s="6">
        <v>0</v>
      </c>
      <c r="AB89" s="6" t="s">
        <v>903</v>
      </c>
      <c r="AD89" s="6" t="s">
        <v>903</v>
      </c>
      <c r="AF89" s="6">
        <v>0.47003800000000001</v>
      </c>
      <c r="AH89" s="6" t="s">
        <v>903</v>
      </c>
      <c r="AJ89" s="6">
        <v>29.077026928637999</v>
      </c>
      <c r="AL89" s="6" t="s">
        <v>903</v>
      </c>
      <c r="AN89" s="6" t="s">
        <v>903</v>
      </c>
      <c r="AP89" s="6">
        <v>28.637943020052003</v>
      </c>
      <c r="AR89" s="6">
        <v>0.43908390858599999</v>
      </c>
      <c r="AT89" s="6" t="s">
        <v>903</v>
      </c>
      <c r="AV89" s="6" t="s">
        <v>903</v>
      </c>
      <c r="AX89" s="6" t="s">
        <v>903</v>
      </c>
      <c r="AZ89" s="6" t="s">
        <v>903</v>
      </c>
      <c r="BB89" s="6" t="s">
        <v>903</v>
      </c>
      <c r="BD89" s="6" t="s">
        <v>903</v>
      </c>
      <c r="BF89" s="6" t="s">
        <v>903</v>
      </c>
      <c r="BH89" s="6">
        <v>18.671322951451</v>
      </c>
      <c r="BJ89" s="11">
        <v>0</v>
      </c>
      <c r="BL89" s="6">
        <v>26.896249908990001</v>
      </c>
    </row>
    <row r="91" spans="1:64" x14ac:dyDescent="0.25">
      <c r="B91" s="1" t="s">
        <v>823</v>
      </c>
    </row>
    <row r="92" spans="1:64" x14ac:dyDescent="0.25">
      <c r="A92" s="1" t="s">
        <v>40</v>
      </c>
      <c r="B92" s="1" t="s">
        <v>426</v>
      </c>
      <c r="D92" s="6">
        <v>105.586684369251</v>
      </c>
      <c r="F92" s="6">
        <v>48.962535252407996</v>
      </c>
      <c r="H92" s="6">
        <v>33.586195091389996</v>
      </c>
      <c r="J92" s="6">
        <v>4.8770369835369998</v>
      </c>
      <c r="L92" s="6" t="s">
        <v>903</v>
      </c>
      <c r="N92" s="6">
        <v>0.75691899147200004</v>
      </c>
      <c r="P92" s="6">
        <v>3.4617978973849999</v>
      </c>
      <c r="R92" s="6" t="s">
        <v>903</v>
      </c>
      <c r="T92" s="6">
        <v>3.2355197630999998E-2</v>
      </c>
      <c r="V92" s="6">
        <v>6.4998016132999992E-2</v>
      </c>
      <c r="X92" s="6">
        <v>4.199668071064</v>
      </c>
      <c r="Z92" s="6" t="s">
        <v>903</v>
      </c>
      <c r="AB92" s="6" t="s">
        <v>903</v>
      </c>
      <c r="AD92" s="6">
        <v>0</v>
      </c>
      <c r="AF92" s="6">
        <v>1.0459640000000001</v>
      </c>
      <c r="AH92" s="6">
        <v>0.93760100379600009</v>
      </c>
      <c r="AJ92" s="6">
        <v>56.624149116843</v>
      </c>
      <c r="AL92" s="6">
        <v>42.958101378558005</v>
      </c>
      <c r="AN92" s="6">
        <v>6.7192898050930001</v>
      </c>
      <c r="AP92" s="6" t="s">
        <v>903</v>
      </c>
      <c r="AR92" s="6">
        <v>0.54479370594799992</v>
      </c>
      <c r="AT92" s="6">
        <v>3.3794499021790001</v>
      </c>
      <c r="AV92" s="6" t="s">
        <v>903</v>
      </c>
      <c r="AX92" s="6" t="s">
        <v>903</v>
      </c>
      <c r="AZ92" s="6" t="s">
        <v>903</v>
      </c>
      <c r="BB92" s="6">
        <v>2.3719166024999998E-2</v>
      </c>
      <c r="BD92" s="6">
        <v>4.7649183839999998E-2</v>
      </c>
      <c r="BF92" s="6">
        <v>2.9511459751990001</v>
      </c>
      <c r="BH92" s="6">
        <v>36.539374634795003</v>
      </c>
      <c r="BJ92" s="11">
        <v>0</v>
      </c>
      <c r="BL92" s="6">
        <v>52.37733793308</v>
      </c>
    </row>
    <row r="93" spans="1:64" x14ac:dyDescent="0.25">
      <c r="A93" s="1" t="s">
        <v>41</v>
      </c>
      <c r="B93" s="1" t="s">
        <v>427</v>
      </c>
      <c r="D93" s="6">
        <v>294.434112947735</v>
      </c>
      <c r="F93" s="6">
        <v>134.05152823642899</v>
      </c>
      <c r="H93" s="6">
        <v>92.680619540335002</v>
      </c>
      <c r="J93" s="6">
        <v>17.622720811590998</v>
      </c>
      <c r="L93" s="6" t="s">
        <v>903</v>
      </c>
      <c r="N93" s="6">
        <v>2.346015329523</v>
      </c>
      <c r="P93" s="6">
        <v>8.4851823881289992</v>
      </c>
      <c r="R93" s="6" t="s">
        <v>903</v>
      </c>
      <c r="T93" s="6">
        <v>0.29556999021800001</v>
      </c>
      <c r="V93" s="6">
        <v>7.3094458910000007E-2</v>
      </c>
      <c r="X93" s="6">
        <v>9.3721479087259993</v>
      </c>
      <c r="Z93" s="6" t="s">
        <v>903</v>
      </c>
      <c r="AB93" s="6" t="s">
        <v>903</v>
      </c>
      <c r="AD93" s="6">
        <v>0</v>
      </c>
      <c r="AF93" s="6">
        <v>0</v>
      </c>
      <c r="AH93" s="6">
        <v>3.1761778089979997</v>
      </c>
      <c r="AJ93" s="6">
        <v>160.38258471130601</v>
      </c>
      <c r="AL93" s="6">
        <v>119.275006925752</v>
      </c>
      <c r="AN93" s="6">
        <v>24.279530519666</v>
      </c>
      <c r="AP93" s="6" t="s">
        <v>903</v>
      </c>
      <c r="AR93" s="6">
        <v>1.6885484443930001</v>
      </c>
      <c r="AT93" s="6">
        <v>8.2833399411330007</v>
      </c>
      <c r="AV93" s="6" t="s">
        <v>903</v>
      </c>
      <c r="AX93" s="6" t="s">
        <v>903</v>
      </c>
      <c r="AZ93" s="6" t="s">
        <v>903</v>
      </c>
      <c r="BB93" s="6">
        <v>0.21667843757400002</v>
      </c>
      <c r="BD93" s="6">
        <v>5.3584578691000001E-2</v>
      </c>
      <c r="BF93" s="6">
        <v>6.5858958640980001</v>
      </c>
      <c r="BH93" s="6">
        <v>64.582050510312996</v>
      </c>
      <c r="BJ93" s="11">
        <v>0</v>
      </c>
      <c r="BL93" s="6">
        <v>148.35389085795902</v>
      </c>
    </row>
    <row r="94" spans="1:64" x14ac:dyDescent="0.25">
      <c r="A94" s="1" t="s">
        <v>43</v>
      </c>
      <c r="B94" s="1" t="s">
        <v>429</v>
      </c>
      <c r="D94" s="6">
        <v>109.462071178404</v>
      </c>
      <c r="F94" s="6">
        <v>50.521588112956003</v>
      </c>
      <c r="H94" s="6">
        <v>34.020395338467999</v>
      </c>
      <c r="J94" s="6">
        <v>6.472256594648</v>
      </c>
      <c r="L94" s="6" t="s">
        <v>903</v>
      </c>
      <c r="N94" s="6">
        <v>1.6997111957169999</v>
      </c>
      <c r="P94" s="6">
        <v>3.54931029346</v>
      </c>
      <c r="R94" s="6" t="s">
        <v>903</v>
      </c>
      <c r="T94" s="6">
        <v>4.9695173879E-2</v>
      </c>
      <c r="V94" s="6">
        <v>6.8281888028999996E-2</v>
      </c>
      <c r="X94" s="6">
        <v>2.6304216118269999</v>
      </c>
      <c r="Z94" s="6" t="s">
        <v>903</v>
      </c>
      <c r="AB94" s="6" t="s">
        <v>903</v>
      </c>
      <c r="AD94" s="6">
        <v>0</v>
      </c>
      <c r="AF94" s="6">
        <v>1.1727890000000001</v>
      </c>
      <c r="AH94" s="6">
        <v>0.85872701692700004</v>
      </c>
      <c r="AJ94" s="6">
        <v>58.940483065447999</v>
      </c>
      <c r="AL94" s="6">
        <v>43.400235304573997</v>
      </c>
      <c r="AN94" s="6">
        <v>8.9170879571280004</v>
      </c>
      <c r="AP94" s="6" t="s">
        <v>903</v>
      </c>
      <c r="AR94" s="6">
        <v>1.223369966653</v>
      </c>
      <c r="AT94" s="6">
        <v>3.4648805850570001</v>
      </c>
      <c r="AV94" s="6" t="s">
        <v>903</v>
      </c>
      <c r="AX94" s="6" t="s">
        <v>903</v>
      </c>
      <c r="AZ94" s="6" t="s">
        <v>903</v>
      </c>
      <c r="BB94" s="6">
        <v>3.6430872508999998E-2</v>
      </c>
      <c r="BD94" s="6">
        <v>5.0056546787E-2</v>
      </c>
      <c r="BF94" s="6">
        <v>1.848421832741</v>
      </c>
      <c r="BH94" s="6">
        <v>24.261770850373999</v>
      </c>
      <c r="BJ94" s="11">
        <v>0</v>
      </c>
      <c r="BL94" s="6">
        <v>54.519946835539997</v>
      </c>
    </row>
    <row r="95" spans="1:64" x14ac:dyDescent="0.25">
      <c r="A95" s="1" t="s">
        <v>42</v>
      </c>
      <c r="B95" s="1" t="s">
        <v>428</v>
      </c>
      <c r="D95" s="6">
        <v>77.686681668734991</v>
      </c>
      <c r="F95" s="6">
        <v>35.736020293147</v>
      </c>
      <c r="H95" s="6">
        <v>24.518087667227</v>
      </c>
      <c r="J95" s="6">
        <v>4.0994411305359995</v>
      </c>
      <c r="L95" s="6" t="s">
        <v>903</v>
      </c>
      <c r="N95" s="6">
        <v>0.93007595042600011</v>
      </c>
      <c r="P95" s="6">
        <v>3.125826252865</v>
      </c>
      <c r="R95" s="6" t="s">
        <v>903</v>
      </c>
      <c r="T95" s="6">
        <v>2.8413985110000001E-2</v>
      </c>
      <c r="V95" s="6">
        <v>6.7545847775999993E-2</v>
      </c>
      <c r="X95" s="6">
        <v>1.8444061956539999</v>
      </c>
      <c r="Z95" s="6" t="s">
        <v>903</v>
      </c>
      <c r="AB95" s="6" t="s">
        <v>903</v>
      </c>
      <c r="AD95" s="6">
        <v>-0.10255400000000001</v>
      </c>
      <c r="AF95" s="6">
        <v>0.65625299999999998</v>
      </c>
      <c r="AH95" s="6">
        <v>0.56852426355100005</v>
      </c>
      <c r="AJ95" s="6">
        <v>41.950661375587998</v>
      </c>
      <c r="AL95" s="6">
        <v>31.215374334724999</v>
      </c>
      <c r="AN95" s="6">
        <v>5.6479647556439998</v>
      </c>
      <c r="AP95" s="6" t="s">
        <v>903</v>
      </c>
      <c r="AR95" s="6">
        <v>0.66942371582000004</v>
      </c>
      <c r="AT95" s="6">
        <v>3.0514702295169998</v>
      </c>
      <c r="AV95" s="6" t="s">
        <v>903</v>
      </c>
      <c r="AX95" s="6" t="s">
        <v>903</v>
      </c>
      <c r="AZ95" s="6" t="s">
        <v>903</v>
      </c>
      <c r="BB95" s="6">
        <v>2.0829915426999999E-2</v>
      </c>
      <c r="BD95" s="6">
        <v>4.9516965437000002E-2</v>
      </c>
      <c r="BF95" s="6">
        <v>1.2960814590179999</v>
      </c>
      <c r="BH95" s="6">
        <v>17.996604321695997</v>
      </c>
      <c r="BJ95" s="11">
        <v>0</v>
      </c>
      <c r="BL95" s="6">
        <v>38.804361772419</v>
      </c>
    </row>
    <row r="96" spans="1:64" x14ac:dyDescent="0.25">
      <c r="A96" s="1" t="s">
        <v>44</v>
      </c>
      <c r="B96" s="1" t="s">
        <v>430</v>
      </c>
      <c r="D96" s="6">
        <v>137.60156416242401</v>
      </c>
      <c r="F96" s="6">
        <v>63.666731447503004</v>
      </c>
      <c r="H96" s="6">
        <v>42.880338868881999</v>
      </c>
      <c r="J96" s="6">
        <v>7.3185255133910001</v>
      </c>
      <c r="L96" s="6" t="s">
        <v>903</v>
      </c>
      <c r="N96" s="6">
        <v>1.89486656447</v>
      </c>
      <c r="P96" s="6">
        <v>4.7246390817590003</v>
      </c>
      <c r="R96" s="6" t="s">
        <v>903</v>
      </c>
      <c r="T96" s="6">
        <v>3.7421985570999995E-2</v>
      </c>
      <c r="V96" s="6">
        <v>6.952749460999999E-2</v>
      </c>
      <c r="X96" s="6">
        <v>4.1780327713970005</v>
      </c>
      <c r="Z96" s="6" t="s">
        <v>903</v>
      </c>
      <c r="AB96" s="6" t="s">
        <v>903</v>
      </c>
      <c r="AD96" s="6">
        <v>0</v>
      </c>
      <c r="AF96" s="6">
        <v>1.353712</v>
      </c>
      <c r="AH96" s="6">
        <v>1.209667167424</v>
      </c>
      <c r="AJ96" s="6">
        <v>73.934832714920006</v>
      </c>
      <c r="AL96" s="6">
        <v>54.861375726668001</v>
      </c>
      <c r="AN96" s="6">
        <v>10.083026648442001</v>
      </c>
      <c r="AP96" s="6" t="s">
        <v>903</v>
      </c>
      <c r="AR96" s="6">
        <v>1.3638333686500002</v>
      </c>
      <c r="AT96" s="6">
        <v>4.6122510776109999</v>
      </c>
      <c r="AV96" s="6" t="s">
        <v>903</v>
      </c>
      <c r="AX96" s="6" t="s">
        <v>903</v>
      </c>
      <c r="AZ96" s="6" t="s">
        <v>903</v>
      </c>
      <c r="BB96" s="6">
        <v>2.7433561026999998E-2</v>
      </c>
      <c r="BD96" s="6">
        <v>5.0969684456000003E-2</v>
      </c>
      <c r="BF96" s="6">
        <v>2.9359426480660002</v>
      </c>
      <c r="BH96" s="6">
        <v>41.28690841201</v>
      </c>
      <c r="BJ96" s="11">
        <v>0</v>
      </c>
      <c r="BL96" s="6">
        <v>68.389720261300994</v>
      </c>
    </row>
    <row r="97" spans="1:64" x14ac:dyDescent="0.25">
      <c r="A97" s="1" t="s">
        <v>169</v>
      </c>
      <c r="B97" s="1" t="s">
        <v>555</v>
      </c>
      <c r="D97" s="6">
        <v>37.004421253762999</v>
      </c>
      <c r="F97" s="6">
        <v>18.728587755018001</v>
      </c>
      <c r="H97" s="6" t="s">
        <v>903</v>
      </c>
      <c r="J97" s="6" t="s">
        <v>903</v>
      </c>
      <c r="L97" s="6">
        <v>18.335845180302002</v>
      </c>
      <c r="N97" s="6">
        <v>0.39274257471700003</v>
      </c>
      <c r="P97" s="6" t="s">
        <v>903</v>
      </c>
      <c r="R97" s="6" t="s">
        <v>903</v>
      </c>
      <c r="T97" s="6" t="s">
        <v>903</v>
      </c>
      <c r="V97" s="6" t="s">
        <v>903</v>
      </c>
      <c r="X97" s="6" t="s">
        <v>903</v>
      </c>
      <c r="Z97" s="6">
        <v>0</v>
      </c>
      <c r="AB97" s="6" t="s">
        <v>903</v>
      </c>
      <c r="AD97" s="6" t="s">
        <v>903</v>
      </c>
      <c r="AF97" s="6">
        <v>0</v>
      </c>
      <c r="AH97" s="6" t="s">
        <v>903</v>
      </c>
      <c r="AJ97" s="6">
        <v>18.275833498743999</v>
      </c>
      <c r="AL97" s="6" t="s">
        <v>903</v>
      </c>
      <c r="AN97" s="6" t="s">
        <v>903</v>
      </c>
      <c r="AP97" s="6">
        <v>17.993156375863002</v>
      </c>
      <c r="AR97" s="6">
        <v>0.282677122881</v>
      </c>
      <c r="AT97" s="6" t="s">
        <v>903</v>
      </c>
      <c r="AV97" s="6" t="s">
        <v>903</v>
      </c>
      <c r="AX97" s="6" t="s">
        <v>903</v>
      </c>
      <c r="AZ97" s="6" t="s">
        <v>903</v>
      </c>
      <c r="BB97" s="6" t="s">
        <v>903</v>
      </c>
      <c r="BD97" s="6" t="s">
        <v>903</v>
      </c>
      <c r="BF97" s="6" t="s">
        <v>903</v>
      </c>
      <c r="BH97" s="6">
        <v>14.047956154823</v>
      </c>
      <c r="BJ97" s="11">
        <v>0</v>
      </c>
      <c r="BL97" s="6">
        <v>16.905145986338002</v>
      </c>
    </row>
    <row r="99" spans="1:64" x14ac:dyDescent="0.25">
      <c r="B99" s="1" t="s">
        <v>822</v>
      </c>
    </row>
    <row r="100" spans="1:64" x14ac:dyDescent="0.25">
      <c r="A100" s="1" t="s">
        <v>45</v>
      </c>
      <c r="B100" s="1" t="s">
        <v>431</v>
      </c>
      <c r="D100" s="6">
        <v>95.982496416256993</v>
      </c>
      <c r="F100" s="6">
        <v>44.307487752010005</v>
      </c>
      <c r="H100" s="6">
        <v>30.701967361788</v>
      </c>
      <c r="J100" s="6">
        <v>4.6038666419650003</v>
      </c>
      <c r="L100" s="6" t="s">
        <v>903</v>
      </c>
      <c r="N100" s="6">
        <v>1.2019405878320002</v>
      </c>
      <c r="P100" s="6">
        <v>3.5604704887210001</v>
      </c>
      <c r="R100" s="6" t="s">
        <v>903</v>
      </c>
      <c r="T100" s="6">
        <v>4.8118915344999999E-2</v>
      </c>
      <c r="V100" s="6">
        <v>6.6639952081000001E-2</v>
      </c>
      <c r="X100" s="6">
        <v>2.5208582428799997</v>
      </c>
      <c r="Z100" s="6" t="s">
        <v>903</v>
      </c>
      <c r="AB100" s="6" t="s">
        <v>903</v>
      </c>
      <c r="AD100" s="6">
        <v>0</v>
      </c>
      <c r="AF100" s="6">
        <v>0.85376099999999999</v>
      </c>
      <c r="AH100" s="6">
        <v>0.74986456139900004</v>
      </c>
      <c r="AJ100" s="6">
        <v>51.675008664246995</v>
      </c>
      <c r="AL100" s="6">
        <v>39.135643733165004</v>
      </c>
      <c r="AN100" s="6">
        <v>6.3429320498869997</v>
      </c>
      <c r="AP100" s="6" t="s">
        <v>903</v>
      </c>
      <c r="AR100" s="6">
        <v>0.86509874181000002</v>
      </c>
      <c r="AT100" s="6">
        <v>3.4757753056319998</v>
      </c>
      <c r="AV100" s="6" t="s">
        <v>903</v>
      </c>
      <c r="AX100" s="6" t="s">
        <v>903</v>
      </c>
      <c r="AZ100" s="6" t="s">
        <v>903</v>
      </c>
      <c r="BB100" s="6">
        <v>3.5275338294000001E-2</v>
      </c>
      <c r="BD100" s="6">
        <v>4.8852865313000003E-2</v>
      </c>
      <c r="BF100" s="6">
        <v>1.771430630145</v>
      </c>
      <c r="BH100" s="6">
        <v>26.434908601907999</v>
      </c>
      <c r="BJ100" s="11">
        <v>0</v>
      </c>
      <c r="BL100" s="6">
        <v>47.799383014427995</v>
      </c>
    </row>
    <row r="101" spans="1:64" x14ac:dyDescent="0.25">
      <c r="A101" s="1" t="s">
        <v>46</v>
      </c>
      <c r="B101" s="1" t="s">
        <v>432</v>
      </c>
      <c r="D101" s="6">
        <v>129.696015206536</v>
      </c>
      <c r="F101" s="6">
        <v>60.384162131045997</v>
      </c>
      <c r="H101" s="6">
        <v>39.321900811185003</v>
      </c>
      <c r="J101" s="6">
        <v>6.6766222099299997</v>
      </c>
      <c r="L101" s="6" t="s">
        <v>903</v>
      </c>
      <c r="N101" s="6">
        <v>1.356807155312</v>
      </c>
      <c r="P101" s="6">
        <v>4.694400464688</v>
      </c>
      <c r="R101" s="6" t="s">
        <v>903</v>
      </c>
      <c r="T101" s="6">
        <v>7.6831279853999998E-2</v>
      </c>
      <c r="V101" s="6">
        <v>7.966220269999999E-2</v>
      </c>
      <c r="X101" s="6">
        <v>6.3870796189299996</v>
      </c>
      <c r="Z101" s="6" t="s">
        <v>903</v>
      </c>
      <c r="AB101" s="6" t="s">
        <v>903</v>
      </c>
      <c r="AD101" s="6">
        <v>0</v>
      </c>
      <c r="AF101" s="6">
        <v>0.96909800000000001</v>
      </c>
      <c r="AH101" s="6">
        <v>0.8217603884450001</v>
      </c>
      <c r="AJ101" s="6">
        <v>69.311853075489992</v>
      </c>
      <c r="AL101" s="6">
        <v>49.950922626399006</v>
      </c>
      <c r="AN101" s="6">
        <v>9.198650676442</v>
      </c>
      <c r="AP101" s="6" t="s">
        <v>903</v>
      </c>
      <c r="AR101" s="6">
        <v>0.97656421192699994</v>
      </c>
      <c r="AT101" s="6">
        <v>4.5827317658160007</v>
      </c>
      <c r="AV101" s="6" t="s">
        <v>903</v>
      </c>
      <c r="AX101" s="6" t="s">
        <v>903</v>
      </c>
      <c r="AZ101" s="6" t="s">
        <v>903</v>
      </c>
      <c r="BB101" s="6">
        <v>5.6323991699999999E-2</v>
      </c>
      <c r="BD101" s="6">
        <v>5.8399304584999999E-2</v>
      </c>
      <c r="BF101" s="6">
        <v>4.488260498622</v>
      </c>
      <c r="BH101" s="6">
        <v>26.972035055927002</v>
      </c>
      <c r="BJ101" s="11">
        <v>0</v>
      </c>
      <c r="BL101" s="6">
        <v>64.113464094828004</v>
      </c>
    </row>
    <row r="102" spans="1:64" x14ac:dyDescent="0.25">
      <c r="A102" s="1" t="s">
        <v>47</v>
      </c>
      <c r="B102" s="1" t="s">
        <v>433</v>
      </c>
      <c r="D102" s="6">
        <v>108.710537321659</v>
      </c>
      <c r="F102" s="6">
        <v>50.441520677109999</v>
      </c>
      <c r="H102" s="6">
        <v>34.029362654265</v>
      </c>
      <c r="J102" s="6">
        <v>5.3493256003210004</v>
      </c>
      <c r="L102" s="6" t="s">
        <v>903</v>
      </c>
      <c r="N102" s="6">
        <v>1.3355140186729999</v>
      </c>
      <c r="P102" s="6">
        <v>3.8654509992089996</v>
      </c>
      <c r="R102" s="6" t="s">
        <v>903</v>
      </c>
      <c r="T102" s="6">
        <v>5.2847690948000001E-2</v>
      </c>
      <c r="V102" s="6">
        <v>6.8055414105000003E-2</v>
      </c>
      <c r="X102" s="6">
        <v>4.0811160322009998</v>
      </c>
      <c r="Z102" s="6" t="s">
        <v>903</v>
      </c>
      <c r="AB102" s="6" t="s">
        <v>903</v>
      </c>
      <c r="AD102" s="6">
        <v>0</v>
      </c>
      <c r="AF102" s="6">
        <v>0.96472100000000005</v>
      </c>
      <c r="AH102" s="6">
        <v>0.69512726738800001</v>
      </c>
      <c r="AJ102" s="6">
        <v>58.269016644548998</v>
      </c>
      <c r="AL102" s="6">
        <v>43.207825531708998</v>
      </c>
      <c r="AN102" s="6">
        <v>7.3699808083659999</v>
      </c>
      <c r="AP102" s="6" t="s">
        <v>903</v>
      </c>
      <c r="AR102" s="6">
        <v>0.96123844133399994</v>
      </c>
      <c r="AT102" s="6">
        <v>3.7735010501410002</v>
      </c>
      <c r="AV102" s="6" t="s">
        <v>903</v>
      </c>
      <c r="AX102" s="6" t="s">
        <v>903</v>
      </c>
      <c r="AZ102" s="6" t="s">
        <v>903</v>
      </c>
      <c r="BB102" s="6">
        <v>3.8741940938E-2</v>
      </c>
      <c r="BD102" s="6">
        <v>4.9890521755999999E-2</v>
      </c>
      <c r="BF102" s="6">
        <v>2.8678383503060001</v>
      </c>
      <c r="BH102" s="6">
        <v>22.628063753233</v>
      </c>
      <c r="BJ102" s="11">
        <v>0</v>
      </c>
      <c r="BL102" s="6">
        <v>53.898840396207</v>
      </c>
    </row>
    <row r="103" spans="1:64" x14ac:dyDescent="0.25">
      <c r="A103" s="1" t="s">
        <v>48</v>
      </c>
      <c r="B103" s="1" t="s">
        <v>434</v>
      </c>
      <c r="D103" s="6">
        <v>246.14870372020999</v>
      </c>
      <c r="F103" s="6">
        <v>114.749418804223</v>
      </c>
      <c r="H103" s="6">
        <v>76.240457252276997</v>
      </c>
      <c r="J103" s="6">
        <v>13.429828573366999</v>
      </c>
      <c r="L103" s="6" t="s">
        <v>903</v>
      </c>
      <c r="N103" s="6">
        <v>2.836703218737</v>
      </c>
      <c r="P103" s="6">
        <v>7.5579200644669999</v>
      </c>
      <c r="R103" s="6" t="s">
        <v>903</v>
      </c>
      <c r="T103" s="6">
        <v>0.29275491930100001</v>
      </c>
      <c r="V103" s="6">
        <v>7.6208475361999997E-2</v>
      </c>
      <c r="X103" s="6">
        <v>8.5720186623759993</v>
      </c>
      <c r="Z103" s="6" t="s">
        <v>903</v>
      </c>
      <c r="AB103" s="6" t="s">
        <v>903</v>
      </c>
      <c r="AD103" s="6">
        <v>0</v>
      </c>
      <c r="AF103" s="6">
        <v>3.8821019999999997</v>
      </c>
      <c r="AH103" s="6">
        <v>1.8614256383359999</v>
      </c>
      <c r="AJ103" s="6">
        <v>131.39928491598801</v>
      </c>
      <c r="AL103" s="6">
        <v>97.182493889745999</v>
      </c>
      <c r="AN103" s="6">
        <v>18.502814418218001</v>
      </c>
      <c r="AP103" s="6" t="s">
        <v>903</v>
      </c>
      <c r="AR103" s="6">
        <v>2.041721870665</v>
      </c>
      <c r="AT103" s="6">
        <v>7.3781349979549997</v>
      </c>
      <c r="AV103" s="6" t="s">
        <v>903</v>
      </c>
      <c r="AX103" s="6" t="s">
        <v>903</v>
      </c>
      <c r="AZ103" s="6" t="s">
        <v>903</v>
      </c>
      <c r="BB103" s="6">
        <v>0.21461474644100001</v>
      </c>
      <c r="BD103" s="6">
        <v>5.5867422865000002E-2</v>
      </c>
      <c r="BF103" s="6">
        <v>6.0236375700979998</v>
      </c>
      <c r="BH103" s="6">
        <v>28.883296402473</v>
      </c>
      <c r="BJ103" s="11">
        <v>0</v>
      </c>
      <c r="BL103" s="6">
        <v>121.544338547289</v>
      </c>
    </row>
    <row r="104" spans="1:64" x14ac:dyDescent="0.25">
      <c r="A104" s="1" t="s">
        <v>170</v>
      </c>
      <c r="B104" s="1" t="s">
        <v>556</v>
      </c>
      <c r="D104" s="6">
        <v>28.808235318080001</v>
      </c>
      <c r="F104" s="6">
        <v>14.581812914421</v>
      </c>
      <c r="H104" s="6" t="s">
        <v>903</v>
      </c>
      <c r="J104" s="6" t="s">
        <v>903</v>
      </c>
      <c r="L104" s="6">
        <v>14.249081415732</v>
      </c>
      <c r="N104" s="6">
        <v>0.33273149868900004</v>
      </c>
      <c r="P104" s="6" t="s">
        <v>903</v>
      </c>
      <c r="R104" s="6" t="s">
        <v>903</v>
      </c>
      <c r="T104" s="6" t="s">
        <v>903</v>
      </c>
      <c r="V104" s="6" t="s">
        <v>903</v>
      </c>
      <c r="X104" s="6" t="s">
        <v>903</v>
      </c>
      <c r="Z104" s="6">
        <v>0</v>
      </c>
      <c r="AB104" s="6" t="s">
        <v>903</v>
      </c>
      <c r="AD104" s="6" t="s">
        <v>903</v>
      </c>
      <c r="AF104" s="6">
        <v>0</v>
      </c>
      <c r="AH104" s="6" t="s">
        <v>903</v>
      </c>
      <c r="AJ104" s="6">
        <v>14.226422403658999</v>
      </c>
      <c r="AL104" s="6" t="s">
        <v>903</v>
      </c>
      <c r="AN104" s="6" t="s">
        <v>903</v>
      </c>
      <c r="AP104" s="6">
        <v>13.986938352792</v>
      </c>
      <c r="AR104" s="6">
        <v>0.23948405086799998</v>
      </c>
      <c r="AT104" s="6" t="s">
        <v>903</v>
      </c>
      <c r="AV104" s="6" t="s">
        <v>903</v>
      </c>
      <c r="AX104" s="6" t="s">
        <v>903</v>
      </c>
      <c r="AZ104" s="6" t="s">
        <v>903</v>
      </c>
      <c r="BB104" s="6" t="s">
        <v>903</v>
      </c>
      <c r="BD104" s="6" t="s">
        <v>903</v>
      </c>
      <c r="BF104" s="6" t="s">
        <v>903</v>
      </c>
      <c r="BH104" s="6">
        <v>10.027711410984001</v>
      </c>
      <c r="BJ104" s="11">
        <v>0</v>
      </c>
      <c r="BL104" s="6">
        <v>13.159440723385</v>
      </c>
    </row>
    <row r="106" spans="1:64" x14ac:dyDescent="0.25">
      <c r="B106" s="1" t="s">
        <v>821</v>
      </c>
    </row>
    <row r="107" spans="1:64" x14ac:dyDescent="0.25">
      <c r="A107" s="1" t="s">
        <v>49</v>
      </c>
      <c r="B107" s="1" t="s">
        <v>435</v>
      </c>
      <c r="D107" s="6">
        <v>100.40727601137499</v>
      </c>
      <c r="F107" s="6">
        <v>47.339360958878004</v>
      </c>
      <c r="H107" s="6">
        <v>29.934517081505998</v>
      </c>
      <c r="J107" s="6">
        <v>5.206090762164</v>
      </c>
      <c r="L107" s="6" t="s">
        <v>903</v>
      </c>
      <c r="N107" s="6">
        <v>1.232609878426</v>
      </c>
      <c r="P107" s="6">
        <v>3.1697164289680004</v>
      </c>
      <c r="R107" s="6" t="s">
        <v>903</v>
      </c>
      <c r="T107" s="6">
        <v>4.8118915344999999E-2</v>
      </c>
      <c r="V107" s="6">
        <v>6.5734056385999995E-2</v>
      </c>
      <c r="X107" s="6">
        <v>5.1861400406540001</v>
      </c>
      <c r="Z107" s="6" t="s">
        <v>903</v>
      </c>
      <c r="AB107" s="6" t="s">
        <v>903</v>
      </c>
      <c r="AD107" s="6">
        <v>0</v>
      </c>
      <c r="AF107" s="6">
        <v>1.742334</v>
      </c>
      <c r="AH107" s="6">
        <v>0.75409979542900007</v>
      </c>
      <c r="AJ107" s="6">
        <v>53.067915052497</v>
      </c>
      <c r="AL107" s="6">
        <v>38.185972114201</v>
      </c>
      <c r="AN107" s="6">
        <v>7.1726404168520004</v>
      </c>
      <c r="AP107" s="6" t="s">
        <v>903</v>
      </c>
      <c r="AR107" s="6">
        <v>0.88717301484299993</v>
      </c>
      <c r="AT107" s="6">
        <v>3.0943163619990002</v>
      </c>
      <c r="AV107" s="6" t="s">
        <v>903</v>
      </c>
      <c r="AX107" s="6" t="s">
        <v>903</v>
      </c>
      <c r="AZ107" s="6" t="s">
        <v>903</v>
      </c>
      <c r="BB107" s="6">
        <v>3.5275338294000001E-2</v>
      </c>
      <c r="BD107" s="6">
        <v>4.8188765189999996E-2</v>
      </c>
      <c r="BF107" s="6">
        <v>3.6443490411180002</v>
      </c>
      <c r="BH107" s="6">
        <v>9.8691501432780004</v>
      </c>
      <c r="BJ107" s="11">
        <v>0</v>
      </c>
      <c r="BL107" s="6">
        <v>49.087821423560001</v>
      </c>
    </row>
    <row r="108" spans="1:64" x14ac:dyDescent="0.25">
      <c r="A108" s="1" t="s">
        <v>50</v>
      </c>
      <c r="B108" s="1" t="s">
        <v>436</v>
      </c>
      <c r="D108" s="6">
        <v>153.88624427385901</v>
      </c>
      <c r="F108" s="6">
        <v>71.844800587052006</v>
      </c>
      <c r="H108" s="6">
        <v>46.554827569574996</v>
      </c>
      <c r="J108" s="6">
        <v>8.7874856074550003</v>
      </c>
      <c r="L108" s="6" t="s">
        <v>903</v>
      </c>
      <c r="N108" s="6">
        <v>1.5280847314180002</v>
      </c>
      <c r="P108" s="6">
        <v>4.5058639642060001</v>
      </c>
      <c r="R108" s="6" t="s">
        <v>903</v>
      </c>
      <c r="T108" s="6">
        <v>0.22940166904800002</v>
      </c>
      <c r="V108" s="6">
        <v>6.7036281447999987E-2</v>
      </c>
      <c r="X108" s="6">
        <v>6.9416169976560003</v>
      </c>
      <c r="Z108" s="6" t="s">
        <v>903</v>
      </c>
      <c r="AB108" s="6" t="s">
        <v>903</v>
      </c>
      <c r="AD108" s="6">
        <v>0</v>
      </c>
      <c r="AF108" s="6">
        <v>2.0953650000000001</v>
      </c>
      <c r="AH108" s="6">
        <v>1.135118766245</v>
      </c>
      <c r="AJ108" s="6">
        <v>82.041443686807</v>
      </c>
      <c r="AL108" s="6">
        <v>59.340796237579006</v>
      </c>
      <c r="AN108" s="6">
        <v>12.106871990901999</v>
      </c>
      <c r="AP108" s="6" t="s">
        <v>903</v>
      </c>
      <c r="AR108" s="6">
        <v>1.0998415328609998</v>
      </c>
      <c r="AT108" s="6">
        <v>4.398680103357</v>
      </c>
      <c r="AV108" s="6" t="s">
        <v>903</v>
      </c>
      <c r="AX108" s="6" t="s">
        <v>903</v>
      </c>
      <c r="AZ108" s="6" t="s">
        <v>903</v>
      </c>
      <c r="BB108" s="6">
        <v>0.168171319387</v>
      </c>
      <c r="BD108" s="6">
        <v>4.9143409117000006E-2</v>
      </c>
      <c r="BF108" s="6">
        <v>4.8779390936040006</v>
      </c>
      <c r="BH108" s="6">
        <v>8.102533324585</v>
      </c>
      <c r="BJ108" s="11">
        <v>0</v>
      </c>
      <c r="BL108" s="6">
        <v>75.888335410297003</v>
      </c>
    </row>
    <row r="109" spans="1:64" x14ac:dyDescent="0.25">
      <c r="A109" s="1" t="s">
        <v>51</v>
      </c>
      <c r="B109" s="1" t="s">
        <v>437</v>
      </c>
      <c r="D109" s="6">
        <v>83.322989152896</v>
      </c>
      <c r="F109" s="6">
        <v>39.483752957246999</v>
      </c>
      <c r="H109" s="6">
        <v>24.364405036596999</v>
      </c>
      <c r="J109" s="6">
        <v>4.4319267077819999</v>
      </c>
      <c r="L109" s="6" t="s">
        <v>903</v>
      </c>
      <c r="N109" s="6">
        <v>1.228190243522</v>
      </c>
      <c r="P109" s="6">
        <v>2.7152931520629999</v>
      </c>
      <c r="R109" s="6" t="s">
        <v>903</v>
      </c>
      <c r="T109" s="6">
        <v>9.6986327019000007E-2</v>
      </c>
      <c r="V109" s="6">
        <v>6.5167871576E-2</v>
      </c>
      <c r="X109" s="6">
        <v>4.2140967232320001</v>
      </c>
      <c r="Z109" s="6" t="s">
        <v>903</v>
      </c>
      <c r="AB109" s="6" t="s">
        <v>903</v>
      </c>
      <c r="AD109" s="6">
        <v>0</v>
      </c>
      <c r="AF109" s="6">
        <v>1.7234630000000002</v>
      </c>
      <c r="AH109" s="6">
        <v>0.64422389545500003</v>
      </c>
      <c r="AJ109" s="6">
        <v>43.839236195649001</v>
      </c>
      <c r="AL109" s="6">
        <v>31.118339768889999</v>
      </c>
      <c r="AN109" s="6">
        <v>6.1060434942450001</v>
      </c>
      <c r="AP109" s="6" t="s">
        <v>903</v>
      </c>
      <c r="AR109" s="6">
        <v>0.883991975253</v>
      </c>
      <c r="AT109" s="6">
        <v>2.6507027415029998</v>
      </c>
      <c r="AV109" s="6" t="s">
        <v>903</v>
      </c>
      <c r="AX109" s="6" t="s">
        <v>903</v>
      </c>
      <c r="AZ109" s="6" t="s">
        <v>903</v>
      </c>
      <c r="BB109" s="6">
        <v>7.1099389316000003E-2</v>
      </c>
      <c r="BD109" s="6">
        <v>4.7773702612999999E-2</v>
      </c>
      <c r="BF109" s="6">
        <v>2.9612851238299998</v>
      </c>
      <c r="BH109" s="6">
        <v>15.543933966313</v>
      </c>
      <c r="BJ109" s="11">
        <v>0</v>
      </c>
      <c r="BL109" s="6">
        <v>40.551293480975005</v>
      </c>
    </row>
    <row r="110" spans="1:64" x14ac:dyDescent="0.25">
      <c r="A110" s="1" t="s">
        <v>52</v>
      </c>
      <c r="B110" s="1" t="s">
        <v>438</v>
      </c>
      <c r="D110" s="6">
        <v>84.484235041030999</v>
      </c>
      <c r="F110" s="6">
        <v>39.592797766479997</v>
      </c>
      <c r="H110" s="6">
        <v>25.878694559817003</v>
      </c>
      <c r="J110" s="6">
        <v>4.1195718610589998</v>
      </c>
      <c r="L110" s="6" t="s">
        <v>903</v>
      </c>
      <c r="N110" s="6">
        <v>0.83625501338599995</v>
      </c>
      <c r="P110" s="6">
        <v>2.9844746143550003</v>
      </c>
      <c r="R110" s="6" t="s">
        <v>903</v>
      </c>
      <c r="T110" s="6">
        <v>5.1271432413000001E-2</v>
      </c>
      <c r="V110" s="6">
        <v>6.5167871576E-2</v>
      </c>
      <c r="X110" s="6">
        <v>4.010680370567</v>
      </c>
      <c r="Z110" s="6" t="s">
        <v>903</v>
      </c>
      <c r="AB110" s="6" t="s">
        <v>903</v>
      </c>
      <c r="AD110" s="6">
        <v>0</v>
      </c>
      <c r="AF110" s="6">
        <v>1.1679470000000001</v>
      </c>
      <c r="AH110" s="6">
        <v>0.47873504330600003</v>
      </c>
      <c r="AJ110" s="6">
        <v>44.891437274550995</v>
      </c>
      <c r="AL110" s="6">
        <v>32.796657987648999</v>
      </c>
      <c r="AN110" s="6">
        <v>5.6756996719119996</v>
      </c>
      <c r="AP110" s="6" t="s">
        <v>903</v>
      </c>
      <c r="AR110" s="6">
        <v>0.60189593997900004</v>
      </c>
      <c r="AT110" s="6">
        <v>2.9134810126140001</v>
      </c>
      <c r="AV110" s="6" t="s">
        <v>903</v>
      </c>
      <c r="AX110" s="6" t="s">
        <v>903</v>
      </c>
      <c r="AZ110" s="6" t="s">
        <v>903</v>
      </c>
      <c r="BB110" s="6">
        <v>3.7586406723000003E-2</v>
      </c>
      <c r="BD110" s="6">
        <v>4.7773702612999999E-2</v>
      </c>
      <c r="BF110" s="6">
        <v>2.8183425530599999</v>
      </c>
      <c r="BH110" s="6">
        <v>30.001691745946999</v>
      </c>
      <c r="BJ110" s="11">
        <v>0</v>
      </c>
      <c r="BL110" s="6">
        <v>41.52457947896</v>
      </c>
    </row>
    <row r="111" spans="1:64" x14ac:dyDescent="0.25">
      <c r="A111" s="1" t="s">
        <v>53</v>
      </c>
      <c r="B111" s="1" t="s">
        <v>439</v>
      </c>
      <c r="D111" s="6">
        <v>147.210943034595</v>
      </c>
      <c r="F111" s="6">
        <v>69.274139689408997</v>
      </c>
      <c r="H111" s="6">
        <v>43.509874869538002</v>
      </c>
      <c r="J111" s="6">
        <v>7.559362716791</v>
      </c>
      <c r="L111" s="6" t="s">
        <v>903</v>
      </c>
      <c r="N111" s="6">
        <v>1.3706779118820001</v>
      </c>
      <c r="P111" s="6">
        <v>4.9078978571239995</v>
      </c>
      <c r="R111" s="6" t="s">
        <v>903</v>
      </c>
      <c r="T111" s="6">
        <v>7.9646350770999991E-2</v>
      </c>
      <c r="V111" s="6">
        <v>6.8281888028999996E-2</v>
      </c>
      <c r="X111" s="6">
        <v>8.7542822849170001</v>
      </c>
      <c r="Z111" s="6" t="s">
        <v>903</v>
      </c>
      <c r="AB111" s="6" t="s">
        <v>903</v>
      </c>
      <c r="AD111" s="6">
        <v>0</v>
      </c>
      <c r="AF111" s="6">
        <v>1.943519</v>
      </c>
      <c r="AH111" s="6">
        <v>1.080596810356</v>
      </c>
      <c r="AJ111" s="6">
        <v>77.936803345186988</v>
      </c>
      <c r="AL111" s="6">
        <v>55.484107183963999</v>
      </c>
      <c r="AN111" s="6">
        <v>10.414837740085</v>
      </c>
      <c r="AP111" s="6" t="s">
        <v>903</v>
      </c>
      <c r="AR111" s="6">
        <v>0.98654771209199998</v>
      </c>
      <c r="AT111" s="6">
        <v>4.7911505595669999</v>
      </c>
      <c r="AV111" s="6" t="s">
        <v>903</v>
      </c>
      <c r="AX111" s="6" t="s">
        <v>903</v>
      </c>
      <c r="AZ111" s="6" t="s">
        <v>903</v>
      </c>
      <c r="BB111" s="6">
        <v>5.8387682832E-2</v>
      </c>
      <c r="BD111" s="6">
        <v>5.0056546787E-2</v>
      </c>
      <c r="BF111" s="6">
        <v>6.1517159198589999</v>
      </c>
      <c r="BH111" s="6">
        <v>35.947637514002004</v>
      </c>
      <c r="BJ111" s="11">
        <v>0</v>
      </c>
      <c r="BL111" s="6">
        <v>72.091543094298004</v>
      </c>
    </row>
    <row r="112" spans="1:64" x14ac:dyDescent="0.25">
      <c r="A112" s="1" t="s">
        <v>171</v>
      </c>
      <c r="B112" s="1" t="s">
        <v>557</v>
      </c>
      <c r="D112" s="6">
        <v>29.053883365823999</v>
      </c>
      <c r="F112" s="6">
        <v>14.944714131524</v>
      </c>
      <c r="H112" s="6" t="s">
        <v>903</v>
      </c>
      <c r="J112" s="6" t="s">
        <v>903</v>
      </c>
      <c r="L112" s="6">
        <v>14.11760386403</v>
      </c>
      <c r="N112" s="6">
        <v>0.344609267494</v>
      </c>
      <c r="P112" s="6" t="s">
        <v>903</v>
      </c>
      <c r="R112" s="6" t="s">
        <v>903</v>
      </c>
      <c r="T112" s="6" t="s">
        <v>903</v>
      </c>
      <c r="V112" s="6" t="s">
        <v>903</v>
      </c>
      <c r="X112" s="6" t="s">
        <v>903</v>
      </c>
      <c r="Z112" s="6">
        <v>0</v>
      </c>
      <c r="AB112" s="6" t="s">
        <v>903</v>
      </c>
      <c r="AD112" s="6" t="s">
        <v>903</v>
      </c>
      <c r="AF112" s="6">
        <v>0.48250100000000001</v>
      </c>
      <c r="AH112" s="6" t="s">
        <v>903</v>
      </c>
      <c r="AJ112" s="6">
        <v>14.109169234299001</v>
      </c>
      <c r="AL112" s="6" t="s">
        <v>903</v>
      </c>
      <c r="AN112" s="6" t="s">
        <v>903</v>
      </c>
      <c r="AP112" s="6">
        <v>13.861136139533</v>
      </c>
      <c r="AR112" s="6">
        <v>0.248033094766</v>
      </c>
      <c r="AT112" s="6" t="s">
        <v>903</v>
      </c>
      <c r="AV112" s="6" t="s">
        <v>903</v>
      </c>
      <c r="AX112" s="6" t="s">
        <v>903</v>
      </c>
      <c r="AZ112" s="6" t="s">
        <v>903</v>
      </c>
      <c r="BB112" s="6" t="s">
        <v>903</v>
      </c>
      <c r="BD112" s="6" t="s">
        <v>903</v>
      </c>
      <c r="BF112" s="6" t="s">
        <v>903</v>
      </c>
      <c r="BH112" s="6">
        <v>9.9803547774839991</v>
      </c>
      <c r="BJ112" s="11">
        <v>0</v>
      </c>
      <c r="BL112" s="6">
        <v>13.050981541727001</v>
      </c>
    </row>
    <row r="114" spans="1:64" x14ac:dyDescent="0.25">
      <c r="B114" s="1" t="s">
        <v>820</v>
      </c>
    </row>
    <row r="115" spans="1:64" x14ac:dyDescent="0.25">
      <c r="A115" s="1" t="s">
        <v>54</v>
      </c>
      <c r="B115" s="1" t="s">
        <v>440</v>
      </c>
      <c r="D115" s="6">
        <v>602.52479589548807</v>
      </c>
      <c r="F115" s="6">
        <v>277.40410569718597</v>
      </c>
      <c r="H115" s="6">
        <v>186.79559603600902</v>
      </c>
      <c r="J115" s="6">
        <v>34.008259368784998</v>
      </c>
      <c r="L115" s="6" t="s">
        <v>903</v>
      </c>
      <c r="N115" s="6">
        <v>4.7892666636610004</v>
      </c>
      <c r="P115" s="6">
        <v>19.403314930745999</v>
      </c>
      <c r="R115" s="6" t="s">
        <v>903</v>
      </c>
      <c r="T115" s="6">
        <v>0.61365941540299995</v>
      </c>
      <c r="V115" s="6">
        <v>8.8891015094999998E-2</v>
      </c>
      <c r="X115" s="6">
        <v>22.813000302739002</v>
      </c>
      <c r="Z115" s="6" t="s">
        <v>903</v>
      </c>
      <c r="AB115" s="6" t="s">
        <v>903</v>
      </c>
      <c r="AD115" s="6">
        <v>0</v>
      </c>
      <c r="AF115" s="6">
        <v>3.3461750000000001</v>
      </c>
      <c r="AH115" s="6">
        <v>5.5459429647479999</v>
      </c>
      <c r="AJ115" s="6">
        <v>325.12069019830102</v>
      </c>
      <c r="AL115" s="6">
        <v>239.33136752753001</v>
      </c>
      <c r="AN115" s="6">
        <v>46.854545339106998</v>
      </c>
      <c r="AP115" s="6" t="s">
        <v>903</v>
      </c>
      <c r="AR115" s="6">
        <v>3.4470826652070001</v>
      </c>
      <c r="AT115" s="6">
        <v>18.941755899211</v>
      </c>
      <c r="AV115" s="6" t="s">
        <v>903</v>
      </c>
      <c r="AX115" s="6" t="s">
        <v>903</v>
      </c>
      <c r="AZ115" s="6" t="s">
        <v>903</v>
      </c>
      <c r="BB115" s="6">
        <v>0.44986557408599998</v>
      </c>
      <c r="BD115" s="6">
        <v>6.5164824590000003E-2</v>
      </c>
      <c r="BF115" s="6">
        <v>16.030908368571001</v>
      </c>
      <c r="BH115" s="6">
        <v>126.01660577425</v>
      </c>
      <c r="BJ115" s="11">
        <v>0</v>
      </c>
      <c r="BL115" s="6">
        <v>300.73663843342899</v>
      </c>
    </row>
    <row r="116" spans="1:64" x14ac:dyDescent="0.25">
      <c r="A116" s="1" t="s">
        <v>55</v>
      </c>
      <c r="B116" s="1" t="s">
        <v>441</v>
      </c>
      <c r="D116" s="6">
        <v>134.62693615108498</v>
      </c>
      <c r="F116" s="6">
        <v>61.234012072970998</v>
      </c>
      <c r="H116" s="6">
        <v>43.257406349311999</v>
      </c>
      <c r="J116" s="6">
        <v>8.4940520267830006</v>
      </c>
      <c r="L116" s="6" t="s">
        <v>903</v>
      </c>
      <c r="N116" s="6">
        <v>1.6990901170650001</v>
      </c>
      <c r="P116" s="6">
        <v>4.7092086727779998</v>
      </c>
      <c r="R116" s="6" t="s">
        <v>903</v>
      </c>
      <c r="T116" s="6">
        <v>6.1067562141000002E-2</v>
      </c>
      <c r="V116" s="6">
        <v>7.2131944732999997E-2</v>
      </c>
      <c r="X116" s="6">
        <v>0.8676452736439999</v>
      </c>
      <c r="Z116" s="6" t="s">
        <v>903</v>
      </c>
      <c r="AB116" s="6" t="s">
        <v>903</v>
      </c>
      <c r="AD116" s="6">
        <v>-0.209009</v>
      </c>
      <c r="AF116" s="6">
        <v>1.207522</v>
      </c>
      <c r="AH116" s="6">
        <v>1.0748971265139999</v>
      </c>
      <c r="AJ116" s="6">
        <v>73.392924078114007</v>
      </c>
      <c r="AL116" s="6">
        <v>55.162867426536998</v>
      </c>
      <c r="AN116" s="6">
        <v>11.702596757037998</v>
      </c>
      <c r="AP116" s="6" t="s">
        <v>903</v>
      </c>
      <c r="AR116" s="6">
        <v>1.2229229442580001</v>
      </c>
      <c r="AT116" s="6">
        <v>4.5971877216130004</v>
      </c>
      <c r="AV116" s="6" t="s">
        <v>903</v>
      </c>
      <c r="AX116" s="6" t="s">
        <v>903</v>
      </c>
      <c r="AZ116" s="6" t="s">
        <v>903</v>
      </c>
      <c r="BB116" s="6">
        <v>4.4767819431000007E-2</v>
      </c>
      <c r="BD116" s="6">
        <v>5.2878972309999994E-2</v>
      </c>
      <c r="BF116" s="6">
        <v>0.60970243692799997</v>
      </c>
      <c r="BH116" s="6">
        <v>15.958094658608001</v>
      </c>
      <c r="BJ116" s="11">
        <v>0</v>
      </c>
      <c r="BL116" s="6">
        <v>67.888454772255997</v>
      </c>
    </row>
    <row r="117" spans="1:64" x14ac:dyDescent="0.25">
      <c r="A117" s="1" t="s">
        <v>56</v>
      </c>
      <c r="B117" s="1" t="s">
        <v>442</v>
      </c>
      <c r="D117" s="6">
        <v>118.45541840538201</v>
      </c>
      <c r="F117" s="6">
        <v>55.941640287203001</v>
      </c>
      <c r="H117" s="6">
        <v>35.777958674741001</v>
      </c>
      <c r="J117" s="6">
        <v>5.8966066796850001</v>
      </c>
      <c r="L117" s="6" t="s">
        <v>903</v>
      </c>
      <c r="N117" s="6">
        <v>1.595103558405</v>
      </c>
      <c r="P117" s="6">
        <v>3.9463844030920003</v>
      </c>
      <c r="R117" s="6" t="s">
        <v>903</v>
      </c>
      <c r="T117" s="6">
        <v>7.9646350770999991E-2</v>
      </c>
      <c r="V117" s="6">
        <v>6.9640731570999995E-2</v>
      </c>
      <c r="X117" s="6">
        <v>5.6722086568670003</v>
      </c>
      <c r="Z117" s="6" t="s">
        <v>903</v>
      </c>
      <c r="AB117" s="6" t="s">
        <v>903</v>
      </c>
      <c r="AD117" s="6">
        <v>0</v>
      </c>
      <c r="AF117" s="6">
        <v>2.2811060000000003</v>
      </c>
      <c r="AH117" s="6">
        <v>0.62298523207000001</v>
      </c>
      <c r="AJ117" s="6">
        <v>62.513778118178998</v>
      </c>
      <c r="AL117" s="6">
        <v>45.293844115886003</v>
      </c>
      <c r="AN117" s="6">
        <v>8.123991940433001</v>
      </c>
      <c r="AP117" s="6" t="s">
        <v>903</v>
      </c>
      <c r="AR117" s="6">
        <v>1.1480784453100001</v>
      </c>
      <c r="AT117" s="6">
        <v>3.8525092395100002</v>
      </c>
      <c r="AV117" s="6" t="s">
        <v>903</v>
      </c>
      <c r="AX117" s="6" t="s">
        <v>903</v>
      </c>
      <c r="AZ117" s="6" t="s">
        <v>903</v>
      </c>
      <c r="BB117" s="6">
        <v>5.8387682832E-2</v>
      </c>
      <c r="BD117" s="6">
        <v>5.1052696971999996E-2</v>
      </c>
      <c r="BF117" s="6">
        <v>3.985913997236</v>
      </c>
      <c r="BH117" s="6">
        <v>15.170434869472</v>
      </c>
      <c r="BJ117" s="11">
        <v>0</v>
      </c>
      <c r="BL117" s="6">
        <v>57.825244759316</v>
      </c>
    </row>
    <row r="118" spans="1:64" x14ac:dyDescent="0.25">
      <c r="A118" s="1" t="s">
        <v>57</v>
      </c>
      <c r="B118" s="1" t="s">
        <v>443</v>
      </c>
      <c r="D118" s="6">
        <v>173.26093487922498</v>
      </c>
      <c r="F118" s="6">
        <v>80.900660563161992</v>
      </c>
      <c r="H118" s="6">
        <v>53.398898165490998</v>
      </c>
      <c r="J118" s="6">
        <v>8.6280978217769988</v>
      </c>
      <c r="L118" s="6" t="s">
        <v>903</v>
      </c>
      <c r="N118" s="6">
        <v>1.453873617567</v>
      </c>
      <c r="P118" s="6">
        <v>5.670159843235</v>
      </c>
      <c r="R118" s="6" t="s">
        <v>903</v>
      </c>
      <c r="T118" s="6">
        <v>4.4177702823999999E-2</v>
      </c>
      <c r="V118" s="6">
        <v>7.1056193595000011E-2</v>
      </c>
      <c r="X118" s="6">
        <v>8.3535115272380001</v>
      </c>
      <c r="Z118" s="6" t="s">
        <v>903</v>
      </c>
      <c r="AB118" s="6" t="s">
        <v>903</v>
      </c>
      <c r="AD118" s="6">
        <v>0</v>
      </c>
      <c r="AF118" s="6">
        <v>2.0816179999999997</v>
      </c>
      <c r="AH118" s="6">
        <v>1.199267691435</v>
      </c>
      <c r="AJ118" s="6">
        <v>92.360274316062998</v>
      </c>
      <c r="AL118" s="6">
        <v>67.936722181378002</v>
      </c>
      <c r="AN118" s="6">
        <v>11.887277034583001</v>
      </c>
      <c r="AP118" s="6" t="s">
        <v>903</v>
      </c>
      <c r="AR118" s="6">
        <v>1.046427959951</v>
      </c>
      <c r="AT118" s="6">
        <v>5.535280133493</v>
      </c>
      <c r="AV118" s="6" t="s">
        <v>903</v>
      </c>
      <c r="AX118" s="6" t="s">
        <v>903</v>
      </c>
      <c r="AZ118" s="6" t="s">
        <v>903</v>
      </c>
      <c r="BB118" s="6">
        <v>3.2386087696000002E-2</v>
      </c>
      <c r="BD118" s="6">
        <v>5.2090353414E-2</v>
      </c>
      <c r="BF118" s="6">
        <v>5.8700905655479998</v>
      </c>
      <c r="BH118" s="6">
        <v>44.630127042883998</v>
      </c>
      <c r="BJ118" s="11">
        <v>0</v>
      </c>
      <c r="BL118" s="6">
        <v>85.433253742358005</v>
      </c>
    </row>
    <row r="119" spans="1:64" x14ac:dyDescent="0.25">
      <c r="A119" s="1" t="s">
        <v>58</v>
      </c>
      <c r="B119" s="1" t="s">
        <v>444</v>
      </c>
      <c r="D119" s="6">
        <v>53.641685264376001</v>
      </c>
      <c r="F119" s="6">
        <v>26.219512826812</v>
      </c>
      <c r="H119" s="6">
        <v>13.76595875324</v>
      </c>
      <c r="J119" s="6">
        <v>2.7709789792519999</v>
      </c>
      <c r="L119" s="6" t="s">
        <v>903</v>
      </c>
      <c r="N119" s="6">
        <v>1.350425096403</v>
      </c>
      <c r="P119" s="6">
        <v>2.7452288503290001</v>
      </c>
      <c r="R119" s="6" t="s">
        <v>903</v>
      </c>
      <c r="T119" s="6">
        <v>9.9350714820999997E-2</v>
      </c>
      <c r="V119" s="6">
        <v>6.7262755371000002E-2</v>
      </c>
      <c r="X119" s="6">
        <v>3.10082355168</v>
      </c>
      <c r="Z119" s="6" t="s">
        <v>903</v>
      </c>
      <c r="AB119" s="6" t="s">
        <v>903</v>
      </c>
      <c r="AD119" s="6">
        <v>0</v>
      </c>
      <c r="AF119" s="6">
        <v>1.899629</v>
      </c>
      <c r="AH119" s="6">
        <v>0.41985512571599998</v>
      </c>
      <c r="AJ119" s="6">
        <v>27.422172437564999</v>
      </c>
      <c r="AL119" s="6">
        <v>17.651466515135002</v>
      </c>
      <c r="AN119" s="6">
        <v>3.8176890739739999</v>
      </c>
      <c r="AP119" s="6" t="s">
        <v>903</v>
      </c>
      <c r="AR119" s="6">
        <v>0.971970714387</v>
      </c>
      <c r="AT119" s="6">
        <v>2.6799263402160003</v>
      </c>
      <c r="AV119" s="6" t="s">
        <v>903</v>
      </c>
      <c r="AX119" s="6" t="s">
        <v>903</v>
      </c>
      <c r="AZ119" s="6" t="s">
        <v>903</v>
      </c>
      <c r="BB119" s="6">
        <v>7.2832690637000014E-2</v>
      </c>
      <c r="BD119" s="6">
        <v>4.9309434148E-2</v>
      </c>
      <c r="BF119" s="6">
        <v>2.1789776690670002</v>
      </c>
      <c r="BH119" s="6">
        <v>-26.014924467284001</v>
      </c>
      <c r="BJ119" s="11">
        <v>0.48683300000000002</v>
      </c>
      <c r="BL119" s="6">
        <v>25.365509504746999</v>
      </c>
    </row>
    <row r="120" spans="1:64" x14ac:dyDescent="0.25">
      <c r="A120" s="1" t="s">
        <v>59</v>
      </c>
      <c r="B120" s="1" t="s">
        <v>445</v>
      </c>
      <c r="D120" s="6">
        <v>126.272455293649</v>
      </c>
      <c r="F120" s="6">
        <v>58.417185700415999</v>
      </c>
      <c r="H120" s="6">
        <v>39.310886045803002</v>
      </c>
      <c r="J120" s="6">
        <v>6.6346513225120001</v>
      </c>
      <c r="L120" s="6" t="s">
        <v>903</v>
      </c>
      <c r="N120" s="6">
        <v>1.5711784784329998</v>
      </c>
      <c r="P120" s="6">
        <v>4.6256881547490005</v>
      </c>
      <c r="R120" s="6" t="s">
        <v>903</v>
      </c>
      <c r="T120" s="6">
        <v>6.8442685584999996E-2</v>
      </c>
      <c r="V120" s="6">
        <v>6.8904691319000011E-2</v>
      </c>
      <c r="X120" s="6">
        <v>4.0187966350769999</v>
      </c>
      <c r="Z120" s="6" t="s">
        <v>903</v>
      </c>
      <c r="AB120" s="6" t="s">
        <v>903</v>
      </c>
      <c r="AD120" s="6">
        <v>0</v>
      </c>
      <c r="AF120" s="6">
        <v>1.131338</v>
      </c>
      <c r="AH120" s="6">
        <v>0.98729968693800008</v>
      </c>
      <c r="AJ120" s="6">
        <v>67.855269593233004</v>
      </c>
      <c r="AL120" s="6">
        <v>50.143198138065003</v>
      </c>
      <c r="AN120" s="6">
        <v>9.1408256985110015</v>
      </c>
      <c r="AP120" s="6" t="s">
        <v>903</v>
      </c>
      <c r="AR120" s="6">
        <v>1.1308583291150001</v>
      </c>
      <c r="AT120" s="6">
        <v>4.515653959432</v>
      </c>
      <c r="AV120" s="6" t="s">
        <v>903</v>
      </c>
      <c r="AX120" s="6" t="s">
        <v>903</v>
      </c>
      <c r="AZ120" s="6" t="s">
        <v>903</v>
      </c>
      <c r="BB120" s="6">
        <v>5.0174424559000001E-2</v>
      </c>
      <c r="BD120" s="6">
        <v>5.0513115620999999E-2</v>
      </c>
      <c r="BF120" s="6">
        <v>2.824045927931</v>
      </c>
      <c r="BH120" s="6">
        <v>33.145099908764998</v>
      </c>
      <c r="BJ120" s="11">
        <v>0</v>
      </c>
      <c r="BL120" s="6">
        <v>62.766124373741</v>
      </c>
    </row>
    <row r="121" spans="1:64" x14ac:dyDescent="0.25">
      <c r="A121" s="1" t="s">
        <v>60</v>
      </c>
      <c r="B121" s="1" t="s">
        <v>446</v>
      </c>
      <c r="D121" s="6">
        <v>135.07821022376001</v>
      </c>
      <c r="F121" s="6">
        <v>62.764170523250002</v>
      </c>
      <c r="H121" s="6">
        <v>41.429423755125001</v>
      </c>
      <c r="J121" s="6">
        <v>6.8657303334200002</v>
      </c>
      <c r="L121" s="6" t="s">
        <v>903</v>
      </c>
      <c r="N121" s="6">
        <v>1.3482354625649999</v>
      </c>
      <c r="P121" s="6">
        <v>4.1315344406809995</v>
      </c>
      <c r="R121" s="6" t="s">
        <v>903</v>
      </c>
      <c r="T121" s="6">
        <v>9.6986327019000007E-2</v>
      </c>
      <c r="V121" s="6">
        <v>6.9867205495000001E-2</v>
      </c>
      <c r="X121" s="6">
        <v>6.6757235415410001</v>
      </c>
      <c r="Z121" s="6" t="s">
        <v>903</v>
      </c>
      <c r="AB121" s="6" t="s">
        <v>903</v>
      </c>
      <c r="AD121" s="6">
        <v>0</v>
      </c>
      <c r="AF121" s="6">
        <v>0.95163699999999996</v>
      </c>
      <c r="AH121" s="6">
        <v>1.1950324574039999</v>
      </c>
      <c r="AJ121" s="6">
        <v>72.314039700509994</v>
      </c>
      <c r="AL121" s="6">
        <v>53.037786057341002</v>
      </c>
      <c r="AN121" s="6">
        <v>9.4591925362860003</v>
      </c>
      <c r="AP121" s="6" t="s">
        <v>903</v>
      </c>
      <c r="AR121" s="6">
        <v>0.97039472178200004</v>
      </c>
      <c r="AT121" s="6">
        <v>4.0332549950300001</v>
      </c>
      <c r="AV121" s="6" t="s">
        <v>903</v>
      </c>
      <c r="AX121" s="6" t="s">
        <v>903</v>
      </c>
      <c r="AZ121" s="6" t="s">
        <v>903</v>
      </c>
      <c r="BB121" s="6">
        <v>7.1099389316000003E-2</v>
      </c>
      <c r="BD121" s="6">
        <v>5.1218722002000006E-2</v>
      </c>
      <c r="BF121" s="6">
        <v>4.6910932787519997</v>
      </c>
      <c r="BH121" s="6">
        <v>35.898979720660002</v>
      </c>
      <c r="BJ121" s="11">
        <v>0</v>
      </c>
      <c r="BL121" s="6">
        <v>66.890486722972</v>
      </c>
    </row>
    <row r="122" spans="1:64" x14ac:dyDescent="0.25">
      <c r="A122" s="1" t="s">
        <v>172</v>
      </c>
      <c r="B122" s="1" t="s">
        <v>558</v>
      </c>
      <c r="D122" s="6">
        <v>61.943468096314994</v>
      </c>
      <c r="F122" s="6">
        <v>31.327658916038001</v>
      </c>
      <c r="H122" s="6" t="s">
        <v>903</v>
      </c>
      <c r="J122" s="6" t="s">
        <v>903</v>
      </c>
      <c r="L122" s="6">
        <v>30.775361985202</v>
      </c>
      <c r="N122" s="6">
        <v>0.55229693083700004</v>
      </c>
      <c r="P122" s="6" t="s">
        <v>903</v>
      </c>
      <c r="R122" s="6" t="s">
        <v>903</v>
      </c>
      <c r="T122" s="6" t="s">
        <v>903</v>
      </c>
      <c r="V122" s="6" t="s">
        <v>903</v>
      </c>
      <c r="X122" s="6" t="s">
        <v>903</v>
      </c>
      <c r="Z122" s="6">
        <v>0</v>
      </c>
      <c r="AB122" s="6" t="s">
        <v>903</v>
      </c>
      <c r="AD122" s="6" t="s">
        <v>903</v>
      </c>
      <c r="AF122" s="6">
        <v>0</v>
      </c>
      <c r="AH122" s="6" t="s">
        <v>903</v>
      </c>
      <c r="AJ122" s="6">
        <v>30.615809180277001</v>
      </c>
      <c r="AL122" s="6" t="s">
        <v>903</v>
      </c>
      <c r="AN122" s="6" t="s">
        <v>903</v>
      </c>
      <c r="AP122" s="6">
        <v>30.218292543590003</v>
      </c>
      <c r="AR122" s="6">
        <v>0.39751663668699999</v>
      </c>
      <c r="AT122" s="6" t="s">
        <v>903</v>
      </c>
      <c r="AV122" s="6" t="s">
        <v>903</v>
      </c>
      <c r="AX122" s="6" t="s">
        <v>903</v>
      </c>
      <c r="AZ122" s="6" t="s">
        <v>903</v>
      </c>
      <c r="BB122" s="6" t="s">
        <v>903</v>
      </c>
      <c r="BD122" s="6" t="s">
        <v>903</v>
      </c>
      <c r="BF122" s="6" t="s">
        <v>903</v>
      </c>
      <c r="BH122" s="6">
        <v>20.897957229808</v>
      </c>
      <c r="BJ122" s="11">
        <v>0</v>
      </c>
      <c r="BL122" s="6">
        <v>28.319623491756001</v>
      </c>
    </row>
    <row r="124" spans="1:64" x14ac:dyDescent="0.25">
      <c r="B124" s="1" t="s">
        <v>819</v>
      </c>
    </row>
    <row r="125" spans="1:64" x14ac:dyDescent="0.25">
      <c r="A125" s="1" t="s">
        <v>61</v>
      </c>
      <c r="B125" s="1" t="s">
        <v>447</v>
      </c>
      <c r="D125" s="6">
        <v>232.76350991752599</v>
      </c>
      <c r="F125" s="6">
        <v>106.37055080807599</v>
      </c>
      <c r="H125" s="6">
        <v>71.478800272946003</v>
      </c>
      <c r="J125" s="6">
        <v>13.928597698992998</v>
      </c>
      <c r="L125" s="6" t="s">
        <v>903</v>
      </c>
      <c r="N125" s="6">
        <v>2.34964030669</v>
      </c>
      <c r="P125" s="6">
        <v>9.2637285134740015</v>
      </c>
      <c r="R125" s="6" t="s">
        <v>903</v>
      </c>
      <c r="T125" s="6">
        <v>6.7823279393999999E-2</v>
      </c>
      <c r="V125" s="6">
        <v>7.4679776375999998E-2</v>
      </c>
      <c r="X125" s="6">
        <v>7.4484526427530007</v>
      </c>
      <c r="Z125" s="6" t="s">
        <v>903</v>
      </c>
      <c r="AB125" s="6" t="s">
        <v>903</v>
      </c>
      <c r="AD125" s="6">
        <v>0</v>
      </c>
      <c r="AF125" s="6">
        <v>0</v>
      </c>
      <c r="AH125" s="6">
        <v>1.758828317451</v>
      </c>
      <c r="AJ125" s="6">
        <v>126.392959109449</v>
      </c>
      <c r="AL125" s="6">
        <v>91.129882271265004</v>
      </c>
      <c r="AN125" s="6">
        <v>19.189988682475001</v>
      </c>
      <c r="AP125" s="6" t="s">
        <v>903</v>
      </c>
      <c r="AR125" s="6">
        <v>1.6911575277519999</v>
      </c>
      <c r="AT125" s="6">
        <v>9.0433662930830003</v>
      </c>
      <c r="AV125" s="6" t="s">
        <v>903</v>
      </c>
      <c r="AX125" s="6" t="s">
        <v>903</v>
      </c>
      <c r="AZ125" s="6" t="s">
        <v>903</v>
      </c>
      <c r="BB125" s="6">
        <v>4.9720346099000001E-2</v>
      </c>
      <c r="BD125" s="6">
        <v>5.4746753906999998E-2</v>
      </c>
      <c r="BF125" s="6">
        <v>5.2340972348679999</v>
      </c>
      <c r="BH125" s="6">
        <v>56.568239664636003</v>
      </c>
      <c r="BJ125" s="11">
        <v>0</v>
      </c>
      <c r="BL125" s="6">
        <v>116.91348717624099</v>
      </c>
    </row>
    <row r="126" spans="1:64" x14ac:dyDescent="0.25">
      <c r="A126" s="1" t="s">
        <v>62</v>
      </c>
      <c r="B126" s="1" t="s">
        <v>448</v>
      </c>
      <c r="D126" s="6">
        <v>71.150472199871004</v>
      </c>
      <c r="F126" s="6">
        <v>32.823024707114996</v>
      </c>
      <c r="H126" s="6">
        <v>21.699468323167</v>
      </c>
      <c r="J126" s="6">
        <v>4.3377423997519999</v>
      </c>
      <c r="L126" s="6" t="s">
        <v>903</v>
      </c>
      <c r="N126" s="6">
        <v>1.1614545638130001</v>
      </c>
      <c r="P126" s="6">
        <v>3.2223958939029997</v>
      </c>
      <c r="R126" s="6" t="s">
        <v>903</v>
      </c>
      <c r="T126" s="6">
        <v>5.9114224518000004E-2</v>
      </c>
      <c r="V126" s="6">
        <v>7.7397463461999993E-2</v>
      </c>
      <c r="X126" s="6">
        <v>0.92975144236500007</v>
      </c>
      <c r="Z126" s="6" t="s">
        <v>903</v>
      </c>
      <c r="AB126" s="6" t="s">
        <v>903</v>
      </c>
      <c r="AD126" s="6">
        <v>0</v>
      </c>
      <c r="AF126" s="6">
        <v>0.84120200000000001</v>
      </c>
      <c r="AH126" s="6">
        <v>0.494498396136</v>
      </c>
      <c r="AJ126" s="6">
        <v>38.327447492756001</v>
      </c>
      <c r="AL126" s="6">
        <v>27.616044008934999</v>
      </c>
      <c r="AN126" s="6">
        <v>5.9762819888719996</v>
      </c>
      <c r="AP126" s="6" t="s">
        <v>903</v>
      </c>
      <c r="AR126" s="6">
        <v>0.83595885852899998</v>
      </c>
      <c r="AT126" s="6">
        <v>3.1457427068919999</v>
      </c>
      <c r="AV126" s="6" t="s">
        <v>903</v>
      </c>
      <c r="AX126" s="6" t="s">
        <v>903</v>
      </c>
      <c r="AZ126" s="6" t="s">
        <v>903</v>
      </c>
      <c r="BB126" s="6">
        <v>4.3335853539999997E-2</v>
      </c>
      <c r="BD126" s="6">
        <v>5.6739054277000003E-2</v>
      </c>
      <c r="BF126" s="6">
        <v>0.65334502171200004</v>
      </c>
      <c r="BH126" s="6">
        <v>9.558779872961999</v>
      </c>
      <c r="BJ126" s="11">
        <v>0</v>
      </c>
      <c r="BL126" s="6">
        <v>35.452888930798999</v>
      </c>
    </row>
    <row r="127" spans="1:64" x14ac:dyDescent="0.25">
      <c r="A127" s="1" t="s">
        <v>63</v>
      </c>
      <c r="B127" s="1" t="s">
        <v>449</v>
      </c>
      <c r="D127" s="6">
        <v>138.978500370386</v>
      </c>
      <c r="F127" s="6">
        <v>63.937706836865999</v>
      </c>
      <c r="H127" s="6">
        <v>43.333630538257005</v>
      </c>
      <c r="J127" s="6">
        <v>8.0360543400589997</v>
      </c>
      <c r="L127" s="6" t="s">
        <v>903</v>
      </c>
      <c r="N127" s="6">
        <v>2.2416533556329998</v>
      </c>
      <c r="P127" s="6">
        <v>6.410602661555</v>
      </c>
      <c r="R127" s="6" t="s">
        <v>903</v>
      </c>
      <c r="T127" s="6">
        <v>7.412887971599999E-2</v>
      </c>
      <c r="V127" s="6">
        <v>7.8359977637999997E-2</v>
      </c>
      <c r="X127" s="6">
        <v>1.1586683763319998</v>
      </c>
      <c r="Z127" s="6" t="s">
        <v>903</v>
      </c>
      <c r="AB127" s="6" t="s">
        <v>903</v>
      </c>
      <c r="AD127" s="6">
        <v>0</v>
      </c>
      <c r="AF127" s="6">
        <v>1.5988690000000001</v>
      </c>
      <c r="AH127" s="6">
        <v>1.0057397076749999</v>
      </c>
      <c r="AJ127" s="6">
        <v>75.040793533520002</v>
      </c>
      <c r="AL127" s="6">
        <v>55.171660637625997</v>
      </c>
      <c r="AN127" s="6">
        <v>11.071594942299001</v>
      </c>
      <c r="AP127" s="6" t="s">
        <v>903</v>
      </c>
      <c r="AR127" s="6">
        <v>1.613433739707</v>
      </c>
      <c r="AT127" s="6">
        <v>6.2581095660920001</v>
      </c>
      <c r="AV127" s="6" t="s">
        <v>903</v>
      </c>
      <c r="AX127" s="6" t="s">
        <v>903</v>
      </c>
      <c r="AZ127" s="6" t="s">
        <v>903</v>
      </c>
      <c r="BB127" s="6">
        <v>5.4342898019000004E-2</v>
      </c>
      <c r="BD127" s="6">
        <v>5.7444660656999998E-2</v>
      </c>
      <c r="BF127" s="6">
        <v>0.81420708911799999</v>
      </c>
      <c r="BH127" s="6">
        <v>21.252145676132002</v>
      </c>
      <c r="BJ127" s="11">
        <v>0</v>
      </c>
      <c r="BL127" s="6">
        <v>69.412734018506001</v>
      </c>
    </row>
    <row r="128" spans="1:64" x14ac:dyDescent="0.25">
      <c r="A128" s="1" t="s">
        <v>64</v>
      </c>
      <c r="B128" s="1" t="s">
        <v>450</v>
      </c>
      <c r="D128" s="6">
        <v>266.95496759018903</v>
      </c>
      <c r="F128" s="6">
        <v>123.15674902639</v>
      </c>
      <c r="H128" s="6">
        <v>80.081374786889995</v>
      </c>
      <c r="J128" s="6">
        <v>17.275263354591999</v>
      </c>
      <c r="L128" s="6" t="s">
        <v>903</v>
      </c>
      <c r="N128" s="6">
        <v>3.8589358230180002</v>
      </c>
      <c r="P128" s="6">
        <v>9.7884377302129995</v>
      </c>
      <c r="R128" s="6" t="s">
        <v>903</v>
      </c>
      <c r="T128" s="6">
        <v>0.49543153255200001</v>
      </c>
      <c r="V128" s="6">
        <v>8.2436508266999997E-2</v>
      </c>
      <c r="X128" s="6">
        <v>6.2152435150300001</v>
      </c>
      <c r="Z128" s="6" t="s">
        <v>903</v>
      </c>
      <c r="AB128" s="6" t="s">
        <v>903</v>
      </c>
      <c r="AD128" s="6">
        <v>0</v>
      </c>
      <c r="AF128" s="6">
        <v>2.7657229999999999</v>
      </c>
      <c r="AH128" s="6">
        <v>2.593902775828</v>
      </c>
      <c r="AJ128" s="6">
        <v>143.798218563799</v>
      </c>
      <c r="AL128" s="6">
        <v>102.873187677497</v>
      </c>
      <c r="AN128" s="6">
        <v>23.800824420779001</v>
      </c>
      <c r="AP128" s="6" t="s">
        <v>903</v>
      </c>
      <c r="AR128" s="6">
        <v>2.777475491728</v>
      </c>
      <c r="AT128" s="6">
        <v>9.5555939169200013</v>
      </c>
      <c r="AV128" s="6" t="s">
        <v>903</v>
      </c>
      <c r="AX128" s="6" t="s">
        <v>903</v>
      </c>
      <c r="AZ128" s="6" t="s">
        <v>903</v>
      </c>
      <c r="BB128" s="6">
        <v>0.36319428206900001</v>
      </c>
      <c r="BD128" s="6">
        <v>6.0433111212000006E-2</v>
      </c>
      <c r="BF128" s="6">
        <v>4.3675096635940003</v>
      </c>
      <c r="BH128" s="6">
        <v>-32.876878385352001</v>
      </c>
      <c r="BJ128" s="11">
        <v>0.186087</v>
      </c>
      <c r="BL128" s="6">
        <v>133.01335217151401</v>
      </c>
    </row>
    <row r="129" spans="1:64" x14ac:dyDescent="0.25">
      <c r="A129" s="1" t="s">
        <v>65</v>
      </c>
      <c r="B129" s="1" t="s">
        <v>451</v>
      </c>
      <c r="D129" s="6">
        <v>121.43912646620201</v>
      </c>
      <c r="F129" s="6">
        <v>55.968141027773996</v>
      </c>
      <c r="H129" s="6">
        <v>36.972703178974001</v>
      </c>
      <c r="J129" s="6">
        <v>6.4828808994979994</v>
      </c>
      <c r="L129" s="6" t="s">
        <v>903</v>
      </c>
      <c r="N129" s="6">
        <v>1.615362140632</v>
      </c>
      <c r="P129" s="6">
        <v>4.5728581864219997</v>
      </c>
      <c r="R129" s="6" t="s">
        <v>903</v>
      </c>
      <c r="T129" s="6">
        <v>5.9828749757999997E-2</v>
      </c>
      <c r="V129" s="6">
        <v>7.2584892580999996E-2</v>
      </c>
      <c r="X129" s="6">
        <v>5.3443513811859997</v>
      </c>
      <c r="Z129" s="6" t="s">
        <v>903</v>
      </c>
      <c r="AB129" s="6" t="s">
        <v>903</v>
      </c>
      <c r="AD129" s="6">
        <v>0</v>
      </c>
      <c r="AF129" s="6">
        <v>0</v>
      </c>
      <c r="AH129" s="6">
        <v>0.84757159872300003</v>
      </c>
      <c r="AJ129" s="6">
        <v>65.470985438428002</v>
      </c>
      <c r="AL129" s="6">
        <v>47.059923352165001</v>
      </c>
      <c r="AN129" s="6">
        <v>8.9317254887910007</v>
      </c>
      <c r="AP129" s="6" t="s">
        <v>903</v>
      </c>
      <c r="AR129" s="6">
        <v>1.1626595936400002</v>
      </c>
      <c r="AT129" s="6">
        <v>4.4640806912669992</v>
      </c>
      <c r="AV129" s="6" t="s">
        <v>903</v>
      </c>
      <c r="AX129" s="6" t="s">
        <v>903</v>
      </c>
      <c r="AZ129" s="6" t="s">
        <v>903</v>
      </c>
      <c r="BB129" s="6">
        <v>4.3859662512000006E-2</v>
      </c>
      <c r="BD129" s="6">
        <v>5.3211022371999997E-2</v>
      </c>
      <c r="BF129" s="6">
        <v>3.7555256276810001</v>
      </c>
      <c r="BH129" s="6">
        <v>6.9197643179839998</v>
      </c>
      <c r="BJ129" s="11">
        <v>0</v>
      </c>
      <c r="BL129" s="6">
        <v>60.560661530545005</v>
      </c>
    </row>
    <row r="130" spans="1:64" x14ac:dyDescent="0.25">
      <c r="A130" s="1" t="s">
        <v>173</v>
      </c>
      <c r="B130" s="1" t="s">
        <v>559</v>
      </c>
      <c r="D130" s="6">
        <v>45.849531066388003</v>
      </c>
      <c r="F130" s="6">
        <v>23.398755505476998</v>
      </c>
      <c r="H130" s="6" t="s">
        <v>903</v>
      </c>
      <c r="J130" s="6" t="s">
        <v>903</v>
      </c>
      <c r="L130" s="6">
        <v>22.484213493974998</v>
      </c>
      <c r="N130" s="6">
        <v>0.515497011502</v>
      </c>
      <c r="P130" s="6" t="s">
        <v>903</v>
      </c>
      <c r="R130" s="6" t="s">
        <v>903</v>
      </c>
      <c r="T130" s="6" t="s">
        <v>903</v>
      </c>
      <c r="V130" s="6" t="s">
        <v>903</v>
      </c>
      <c r="X130" s="6" t="s">
        <v>903</v>
      </c>
      <c r="Z130" s="6">
        <v>0</v>
      </c>
      <c r="AB130" s="6" t="s">
        <v>903</v>
      </c>
      <c r="AD130" s="6" t="s">
        <v>903</v>
      </c>
      <c r="AF130" s="6">
        <v>0.39904499999999998</v>
      </c>
      <c r="AH130" s="6" t="s">
        <v>903</v>
      </c>
      <c r="AJ130" s="6">
        <v>22.450775560911001</v>
      </c>
      <c r="AL130" s="6" t="s">
        <v>903</v>
      </c>
      <c r="AN130" s="6" t="s">
        <v>903</v>
      </c>
      <c r="AP130" s="6">
        <v>22.079745727513</v>
      </c>
      <c r="AR130" s="6">
        <v>0.371029833398</v>
      </c>
      <c r="AT130" s="6" t="s">
        <v>903</v>
      </c>
      <c r="AV130" s="6" t="s">
        <v>903</v>
      </c>
      <c r="AX130" s="6" t="s">
        <v>903</v>
      </c>
      <c r="AZ130" s="6" t="s">
        <v>903</v>
      </c>
      <c r="BB130" s="6" t="s">
        <v>903</v>
      </c>
      <c r="BD130" s="6" t="s">
        <v>903</v>
      </c>
      <c r="BF130" s="6" t="s">
        <v>903</v>
      </c>
      <c r="BH130" s="6">
        <v>14.540400534924</v>
      </c>
      <c r="BJ130" s="11">
        <v>0</v>
      </c>
      <c r="BL130" s="6">
        <v>20.766967393842002</v>
      </c>
    </row>
    <row r="132" spans="1:64" x14ac:dyDescent="0.25">
      <c r="B132" s="1" t="s">
        <v>818</v>
      </c>
    </row>
    <row r="134" spans="1:64" x14ac:dyDescent="0.25">
      <c r="A134" s="1" t="s">
        <v>116</v>
      </c>
      <c r="B134" s="1" t="s">
        <v>502</v>
      </c>
      <c r="D134" s="6">
        <v>41.854731262232995</v>
      </c>
      <c r="F134" s="6">
        <v>20.354415110877</v>
      </c>
      <c r="H134" s="6">
        <v>10.53794503656</v>
      </c>
      <c r="J134" s="6">
        <v>2.8112638806549999</v>
      </c>
      <c r="L134" s="6" t="s">
        <v>903</v>
      </c>
      <c r="N134" s="6">
        <v>1.1162501873939998</v>
      </c>
      <c r="P134" s="6">
        <v>1.9234244885080001</v>
      </c>
      <c r="R134" s="6" t="s">
        <v>903</v>
      </c>
      <c r="T134" s="6">
        <v>0.11652196799299999</v>
      </c>
      <c r="V134" s="6">
        <v>7.128266751899999E-2</v>
      </c>
      <c r="X134" s="6">
        <v>2.0167514488160001</v>
      </c>
      <c r="Z134" s="6" t="s">
        <v>903</v>
      </c>
      <c r="AB134" s="6" t="s">
        <v>903</v>
      </c>
      <c r="AD134" s="6">
        <v>-5.1936000000000003E-2</v>
      </c>
      <c r="AF134" s="6">
        <v>1.588886</v>
      </c>
      <c r="AH134" s="6">
        <v>0.224025433434</v>
      </c>
      <c r="AJ134" s="6">
        <v>21.500316151354998</v>
      </c>
      <c r="AL134" s="6">
        <v>13.391164088919998</v>
      </c>
      <c r="AN134" s="6">
        <v>3.8731912012299996</v>
      </c>
      <c r="AP134" s="6" t="s">
        <v>903</v>
      </c>
      <c r="AR134" s="6">
        <v>0.80342293324200009</v>
      </c>
      <c r="AT134" s="6">
        <v>1.8776707630580001</v>
      </c>
      <c r="AV134" s="6" t="s">
        <v>903</v>
      </c>
      <c r="AX134" s="6" t="s">
        <v>903</v>
      </c>
      <c r="AZ134" s="6" t="s">
        <v>903</v>
      </c>
      <c r="BB134" s="6">
        <v>8.5420708473000012E-2</v>
      </c>
      <c r="BD134" s="6">
        <v>5.2256378445000001E-2</v>
      </c>
      <c r="BF134" s="6">
        <v>1.4171900779870001</v>
      </c>
      <c r="BH134" s="6">
        <v>-9.8373471964779995</v>
      </c>
      <c r="BJ134" s="11">
        <v>0.313915</v>
      </c>
      <c r="BL134" s="6">
        <v>19.887792440003999</v>
      </c>
    </row>
    <row r="135" spans="1:64" x14ac:dyDescent="0.25">
      <c r="A135" s="1" t="s">
        <v>166</v>
      </c>
      <c r="B135" s="1" t="s">
        <v>552</v>
      </c>
      <c r="D135" s="6">
        <v>57.443490816788</v>
      </c>
      <c r="F135" s="6">
        <v>28.273226559528002</v>
      </c>
      <c r="H135" s="6">
        <v>13.082217867440001</v>
      </c>
      <c r="J135" s="6">
        <v>3.651902240998</v>
      </c>
      <c r="L135" s="6" t="s">
        <v>903</v>
      </c>
      <c r="N135" s="6">
        <v>1.0570107021149999</v>
      </c>
      <c r="P135" s="6">
        <v>2.2044733053779999</v>
      </c>
      <c r="R135" s="6" t="s">
        <v>903</v>
      </c>
      <c r="T135" s="6">
        <v>0.11258132165699999</v>
      </c>
      <c r="V135" s="6">
        <v>7.0999575114000013E-2</v>
      </c>
      <c r="X135" s="6">
        <v>6.2132264097750003</v>
      </c>
      <c r="Z135" s="6" t="s">
        <v>903</v>
      </c>
      <c r="AB135" s="6" t="s">
        <v>903</v>
      </c>
      <c r="AD135" s="6">
        <v>0</v>
      </c>
      <c r="AF135" s="6">
        <v>1.5214639999999999</v>
      </c>
      <c r="AH135" s="6">
        <v>0.35935113704900001</v>
      </c>
      <c r="AJ135" s="6">
        <v>29.170264257259998</v>
      </c>
      <c r="AL135" s="6">
        <v>16.725399558893002</v>
      </c>
      <c r="AN135" s="6">
        <v>5.0313724460089997</v>
      </c>
      <c r="AP135" s="6" t="s">
        <v>903</v>
      </c>
      <c r="AR135" s="6">
        <v>0.76078521495700002</v>
      </c>
      <c r="AT135" s="6">
        <v>2.152034092414</v>
      </c>
      <c r="AV135" s="6" t="s">
        <v>903</v>
      </c>
      <c r="AX135" s="6" t="s">
        <v>903</v>
      </c>
      <c r="AZ135" s="6" t="s">
        <v>903</v>
      </c>
      <c r="BB135" s="6">
        <v>8.2531872936999998E-2</v>
      </c>
      <c r="BD135" s="6">
        <v>5.2048847156000007E-2</v>
      </c>
      <c r="BF135" s="6">
        <v>4.3660922248940004</v>
      </c>
      <c r="BH135" s="6">
        <v>-2.112350916869</v>
      </c>
      <c r="BJ135" s="11">
        <v>6.7525000000000002E-2</v>
      </c>
      <c r="BL135" s="6">
        <v>26.982494437966</v>
      </c>
    </row>
    <row r="136" spans="1:64" x14ac:dyDescent="0.25">
      <c r="A136" s="1" t="s">
        <v>157</v>
      </c>
      <c r="B136" s="1" t="s">
        <v>543</v>
      </c>
      <c r="D136" s="6">
        <v>75.691403534496999</v>
      </c>
      <c r="F136" s="6">
        <v>35.242254756837006</v>
      </c>
      <c r="H136" s="6">
        <v>21.796365464788998</v>
      </c>
      <c r="J136" s="6">
        <v>4.8033384453250001</v>
      </c>
      <c r="L136" s="6" t="s">
        <v>903</v>
      </c>
      <c r="N136" s="6">
        <v>0.72505713759699997</v>
      </c>
      <c r="P136" s="6">
        <v>3.6634702574350002</v>
      </c>
      <c r="R136" s="6" t="s">
        <v>903</v>
      </c>
      <c r="T136" s="6">
        <v>6.1348955995999994E-2</v>
      </c>
      <c r="V136" s="6">
        <v>6.7319373852E-2</v>
      </c>
      <c r="X136" s="6">
        <v>2.5559623715710003</v>
      </c>
      <c r="Z136" s="6" t="s">
        <v>903</v>
      </c>
      <c r="AB136" s="6" t="s">
        <v>903</v>
      </c>
      <c r="AD136" s="6">
        <v>0</v>
      </c>
      <c r="AF136" s="6">
        <v>0.98956699999999997</v>
      </c>
      <c r="AH136" s="6">
        <v>0.57982575027200001</v>
      </c>
      <c r="AJ136" s="6">
        <v>40.44914877766</v>
      </c>
      <c r="AL136" s="6">
        <v>27.842786697973001</v>
      </c>
      <c r="AN136" s="6">
        <v>6.6177523678890005</v>
      </c>
      <c r="AP136" s="6" t="s">
        <v>903</v>
      </c>
      <c r="AR136" s="6">
        <v>0.52186108350600002</v>
      </c>
      <c r="AT136" s="6">
        <v>3.5763249531349999</v>
      </c>
      <c r="AV136" s="6" t="s">
        <v>903</v>
      </c>
      <c r="AX136" s="6" t="s">
        <v>903</v>
      </c>
      <c r="AZ136" s="6" t="s">
        <v>903</v>
      </c>
      <c r="BB136" s="6">
        <v>4.4974105531000001E-2</v>
      </c>
      <c r="BD136" s="6">
        <v>4.9350940406E-2</v>
      </c>
      <c r="BF136" s="6">
        <v>1.7960986292209999</v>
      </c>
      <c r="BH136" s="6">
        <v>17.830765515446</v>
      </c>
      <c r="BJ136" s="11">
        <v>0</v>
      </c>
      <c r="BL136" s="6">
        <v>37.415462619336004</v>
      </c>
    </row>
    <row r="137" spans="1:64" x14ac:dyDescent="0.25">
      <c r="A137" s="1" t="s">
        <v>158</v>
      </c>
      <c r="B137" s="1" t="s">
        <v>544</v>
      </c>
      <c r="D137" s="6">
        <v>82.151185173217996</v>
      </c>
      <c r="F137" s="6">
        <v>38.307090013747001</v>
      </c>
      <c r="H137" s="6">
        <v>25.037553853302999</v>
      </c>
      <c r="J137" s="6">
        <v>4.4575732238879997</v>
      </c>
      <c r="L137" s="6" t="s">
        <v>903</v>
      </c>
      <c r="N137" s="6">
        <v>0.86283856372700007</v>
      </c>
      <c r="P137" s="6">
        <v>2.6415224531670001</v>
      </c>
      <c r="R137" s="6" t="s">
        <v>903</v>
      </c>
      <c r="T137" s="6">
        <v>0.29752332784199997</v>
      </c>
      <c r="V137" s="6">
        <v>6.6017148790000008E-2</v>
      </c>
      <c r="X137" s="6">
        <v>2.8872679226469997</v>
      </c>
      <c r="Z137" s="6" t="s">
        <v>903</v>
      </c>
      <c r="AB137" s="6" t="s">
        <v>903</v>
      </c>
      <c r="AD137" s="6">
        <v>0</v>
      </c>
      <c r="AF137" s="6">
        <v>1.210334</v>
      </c>
      <c r="AH137" s="6">
        <v>0.84645952038299999</v>
      </c>
      <c r="AJ137" s="6">
        <v>43.844095159470996</v>
      </c>
      <c r="AL137" s="6">
        <v>32.207584227558002</v>
      </c>
      <c r="AN137" s="6">
        <v>6.1413777299280001</v>
      </c>
      <c r="AP137" s="6" t="s">
        <v>903</v>
      </c>
      <c r="AR137" s="6">
        <v>0.62102949465400004</v>
      </c>
      <c r="AT137" s="6">
        <v>2.5786868732870003</v>
      </c>
      <c r="AV137" s="6" t="s">
        <v>903</v>
      </c>
      <c r="AX137" s="6" t="s">
        <v>903</v>
      </c>
      <c r="AZ137" s="6" t="s">
        <v>903</v>
      </c>
      <c r="BB137" s="6">
        <v>0.21811040346500002</v>
      </c>
      <c r="BD137" s="6">
        <v>4.8396296478999998E-2</v>
      </c>
      <c r="BF137" s="6">
        <v>2.0289101341009999</v>
      </c>
      <c r="BH137" s="6">
        <v>19.162809445888001</v>
      </c>
      <c r="BJ137" s="11">
        <v>0</v>
      </c>
      <c r="BL137" s="6">
        <v>40.555788022510995</v>
      </c>
    </row>
    <row r="138" spans="1:64" x14ac:dyDescent="0.25">
      <c r="A138" s="1" t="s">
        <v>132</v>
      </c>
      <c r="B138" s="1" t="s">
        <v>518</v>
      </c>
      <c r="D138" s="6">
        <v>53.939233599567999</v>
      </c>
      <c r="F138" s="6">
        <v>25.252087889104001</v>
      </c>
      <c r="H138" s="6">
        <v>15.566999207514</v>
      </c>
      <c r="J138" s="6">
        <v>3.981158822217</v>
      </c>
      <c r="L138" s="6" t="s">
        <v>903</v>
      </c>
      <c r="N138" s="6">
        <v>1.1616316029459999</v>
      </c>
      <c r="P138" s="6">
        <v>2.1945298726779998</v>
      </c>
      <c r="R138" s="6" t="s">
        <v>903</v>
      </c>
      <c r="T138" s="6">
        <v>0.32174867766599996</v>
      </c>
      <c r="V138" s="6">
        <v>6.5847293348000005E-2</v>
      </c>
      <c r="X138" s="6">
        <v>2.1311617769999999E-2</v>
      </c>
      <c r="Z138" s="6" t="s">
        <v>903</v>
      </c>
      <c r="AB138" s="6" t="s">
        <v>903</v>
      </c>
      <c r="AD138" s="6">
        <v>-0.14974399999999999</v>
      </c>
      <c r="AF138" s="6">
        <v>1.642949</v>
      </c>
      <c r="AH138" s="6">
        <v>0.445655794966</v>
      </c>
      <c r="AJ138" s="6">
        <v>28.687145710464002</v>
      </c>
      <c r="AL138" s="6">
        <v>19.924612433693</v>
      </c>
      <c r="AN138" s="6">
        <v>5.4850024670469999</v>
      </c>
      <c r="AP138" s="6" t="s">
        <v>903</v>
      </c>
      <c r="AR138" s="6">
        <v>0.83608628274000008</v>
      </c>
      <c r="AT138" s="6">
        <v>2.1423271904910002</v>
      </c>
      <c r="AV138" s="6" t="s">
        <v>903</v>
      </c>
      <c r="AX138" s="6" t="s">
        <v>903</v>
      </c>
      <c r="AZ138" s="6" t="s">
        <v>903</v>
      </c>
      <c r="BB138" s="6">
        <v>0.235869685947</v>
      </c>
      <c r="BD138" s="6">
        <v>4.8271777706000003E-2</v>
      </c>
      <c r="BF138" s="6">
        <v>1.4975872841E-2</v>
      </c>
      <c r="BH138" s="6">
        <v>-4.4164698035429995</v>
      </c>
      <c r="BJ138" s="11">
        <v>0.133414</v>
      </c>
      <c r="BL138" s="6">
        <v>26.535609782179002</v>
      </c>
    </row>
    <row r="140" spans="1:64" x14ac:dyDescent="0.25">
      <c r="A140" s="1" t="s">
        <v>142</v>
      </c>
      <c r="B140" s="1" t="s">
        <v>528</v>
      </c>
      <c r="D140" s="6">
        <v>30.879246483718997</v>
      </c>
      <c r="F140" s="6">
        <v>15.602280797741999</v>
      </c>
      <c r="H140" s="6">
        <v>4.7048983871579999</v>
      </c>
      <c r="J140" s="6">
        <v>2.7728384813680003</v>
      </c>
      <c r="L140" s="6" t="s">
        <v>903</v>
      </c>
      <c r="N140" s="6">
        <v>0.69882766552200004</v>
      </c>
      <c r="P140" s="6">
        <v>1.482865077205</v>
      </c>
      <c r="R140" s="6" t="s">
        <v>903</v>
      </c>
      <c r="T140" s="6">
        <v>2.8309240919000001E-2</v>
      </c>
      <c r="V140" s="6">
        <v>6.7659084738000003E-2</v>
      </c>
      <c r="X140" s="6">
        <v>4.819304494741</v>
      </c>
      <c r="Z140" s="6" t="s">
        <v>903</v>
      </c>
      <c r="AB140" s="6" t="s">
        <v>903</v>
      </c>
      <c r="AD140" s="6">
        <v>-0.128248</v>
      </c>
      <c r="AF140" s="6">
        <v>0.99919800000000003</v>
      </c>
      <c r="AH140" s="6">
        <v>0.15662836609200001</v>
      </c>
      <c r="AJ140" s="6">
        <v>15.276965685977</v>
      </c>
      <c r="AL140" s="6">
        <v>6.0492177205790005</v>
      </c>
      <c r="AN140" s="6">
        <v>3.820250984751</v>
      </c>
      <c r="AP140" s="6" t="s">
        <v>903</v>
      </c>
      <c r="AR140" s="6">
        <v>0.50298237725299999</v>
      </c>
      <c r="AT140" s="6">
        <v>1.4475912195480001</v>
      </c>
      <c r="AV140" s="6" t="s">
        <v>903</v>
      </c>
      <c r="AX140" s="6" t="s">
        <v>903</v>
      </c>
      <c r="AZ140" s="6" t="s">
        <v>903</v>
      </c>
      <c r="BB140" s="6">
        <v>2.075312885E-2</v>
      </c>
      <c r="BD140" s="6">
        <v>4.9599977952000003E-2</v>
      </c>
      <c r="BF140" s="6">
        <v>3.386570277043</v>
      </c>
      <c r="BH140" s="6">
        <v>-11.188738135885</v>
      </c>
      <c r="BJ140" s="11">
        <v>0.42276399999999997</v>
      </c>
      <c r="BL140" s="6">
        <v>14.131193259529001</v>
      </c>
    </row>
    <row r="141" spans="1:64" x14ac:dyDescent="0.25">
      <c r="A141" s="1" t="s">
        <v>135</v>
      </c>
      <c r="B141" s="1" t="s">
        <v>521</v>
      </c>
      <c r="D141" s="6">
        <v>99.39708527652401</v>
      </c>
      <c r="F141" s="6">
        <v>45.724796002331004</v>
      </c>
      <c r="H141" s="6">
        <v>26.173305245933999</v>
      </c>
      <c r="J141" s="6">
        <v>9.0234721901990014</v>
      </c>
      <c r="L141" s="6" t="s">
        <v>903</v>
      </c>
      <c r="N141" s="6">
        <v>1.727250872712</v>
      </c>
      <c r="P141" s="6">
        <v>3.3421908578340003</v>
      </c>
      <c r="R141" s="6" t="s">
        <v>903</v>
      </c>
      <c r="T141" s="6">
        <v>0.73188729825300003</v>
      </c>
      <c r="V141" s="6">
        <v>7.966220269999999E-2</v>
      </c>
      <c r="X141" s="6">
        <v>4.0812678319230002</v>
      </c>
      <c r="Z141" s="6" t="s">
        <v>903</v>
      </c>
      <c r="AB141" s="6" t="s">
        <v>903</v>
      </c>
      <c r="AD141" s="6">
        <v>0</v>
      </c>
      <c r="AF141" s="6">
        <v>0</v>
      </c>
      <c r="AH141" s="6">
        <v>0.56575950277599996</v>
      </c>
      <c r="AJ141" s="6">
        <v>53.672289274192998</v>
      </c>
      <c r="AL141" s="6">
        <v>33.271528167873001</v>
      </c>
      <c r="AN141" s="6">
        <v>12.432000187576</v>
      </c>
      <c r="AP141" s="6" t="s">
        <v>903</v>
      </c>
      <c r="AR141" s="6">
        <v>1.243191695081</v>
      </c>
      <c r="AT141" s="6">
        <v>3.2626880315869999</v>
      </c>
      <c r="AV141" s="6" t="s">
        <v>903</v>
      </c>
      <c r="AX141" s="6" t="s">
        <v>903</v>
      </c>
      <c r="AZ141" s="6" t="s">
        <v>903</v>
      </c>
      <c r="BB141" s="6">
        <v>0.536536866103</v>
      </c>
      <c r="BD141" s="6">
        <v>5.8399304584999999E-2</v>
      </c>
      <c r="BF141" s="6">
        <v>2.867945021388</v>
      </c>
      <c r="BH141" s="6">
        <v>1.6421911113779999</v>
      </c>
      <c r="BJ141" s="11">
        <v>0</v>
      </c>
      <c r="BL141" s="6">
        <v>49.646867578628004</v>
      </c>
    </row>
    <row r="142" spans="1:64" x14ac:dyDescent="0.25">
      <c r="A142" s="1" t="s">
        <v>117</v>
      </c>
      <c r="B142" s="1" t="s">
        <v>503</v>
      </c>
      <c r="D142" s="6">
        <v>173.04473371398402</v>
      </c>
      <c r="F142" s="6">
        <v>80.46874986819499</v>
      </c>
      <c r="H142" s="6">
        <v>47.830023965134004</v>
      </c>
      <c r="J142" s="6">
        <v>11.353940621417001</v>
      </c>
      <c r="L142" s="6" t="s">
        <v>903</v>
      </c>
      <c r="N142" s="6">
        <v>2.5941152025230001</v>
      </c>
      <c r="P142" s="6">
        <v>5.9754179937810008</v>
      </c>
      <c r="R142" s="6" t="s">
        <v>903</v>
      </c>
      <c r="T142" s="6">
        <v>0.61168909223500001</v>
      </c>
      <c r="V142" s="6">
        <v>7.7227608019000013E-2</v>
      </c>
      <c r="X142" s="6">
        <v>10.620009548907001</v>
      </c>
      <c r="Z142" s="6" t="s">
        <v>903</v>
      </c>
      <c r="AB142" s="6" t="s">
        <v>903</v>
      </c>
      <c r="AD142" s="6">
        <v>0</v>
      </c>
      <c r="AF142" s="6">
        <v>0</v>
      </c>
      <c r="AH142" s="6">
        <v>1.4063258361790001</v>
      </c>
      <c r="AJ142" s="6">
        <v>92.575983845788997</v>
      </c>
      <c r="AL142" s="6">
        <v>61.264992425612</v>
      </c>
      <c r="AN142" s="6">
        <v>15.642780180392998</v>
      </c>
      <c r="AP142" s="6" t="s">
        <v>903</v>
      </c>
      <c r="AR142" s="6">
        <v>1.8671187415849999</v>
      </c>
      <c r="AT142" s="6">
        <v>5.8332769136579996</v>
      </c>
      <c r="AV142" s="6" t="s">
        <v>903</v>
      </c>
      <c r="AX142" s="6" t="s">
        <v>903</v>
      </c>
      <c r="AZ142" s="6" t="s">
        <v>903</v>
      </c>
      <c r="BB142" s="6">
        <v>0.448421156318</v>
      </c>
      <c r="BD142" s="6">
        <v>5.6614535502999996E-2</v>
      </c>
      <c r="BF142" s="6">
        <v>7.4627798927189994</v>
      </c>
      <c r="BH142" s="6">
        <v>-10.007129000182999</v>
      </c>
      <c r="BJ142" s="11">
        <v>9.7550999999999999E-2</v>
      </c>
      <c r="BL142" s="6">
        <v>85.632785057355008</v>
      </c>
    </row>
    <row r="143" spans="1:64" x14ac:dyDescent="0.25">
      <c r="A143" s="1" t="s">
        <v>167</v>
      </c>
      <c r="B143" s="1" t="s">
        <v>553</v>
      </c>
      <c r="D143" s="6">
        <v>59.010186853694002</v>
      </c>
      <c r="F143" s="6">
        <v>29.809259468202999</v>
      </c>
      <c r="H143" s="6">
        <v>11.682682459473002</v>
      </c>
      <c r="J143" s="6">
        <v>4.0108078782329999</v>
      </c>
      <c r="L143" s="6" t="s">
        <v>903</v>
      </c>
      <c r="N143" s="6">
        <v>1.8461669626919999</v>
      </c>
      <c r="P143" s="6">
        <v>3.0796590042500003</v>
      </c>
      <c r="R143" s="6" t="s">
        <v>903</v>
      </c>
      <c r="T143" s="6">
        <v>7.9646350770999991E-2</v>
      </c>
      <c r="V143" s="6">
        <v>7.2867984986000001E-2</v>
      </c>
      <c r="X143" s="6">
        <v>6.1095790953610001</v>
      </c>
      <c r="Z143" s="6" t="s">
        <v>903</v>
      </c>
      <c r="AB143" s="6" t="s">
        <v>903</v>
      </c>
      <c r="AD143" s="6">
        <v>0</v>
      </c>
      <c r="AF143" s="6">
        <v>2.607977</v>
      </c>
      <c r="AH143" s="6">
        <v>0.31987273243700004</v>
      </c>
      <c r="AJ143" s="6">
        <v>29.200927385490999</v>
      </c>
      <c r="AL143" s="6">
        <v>14.934828757366001</v>
      </c>
      <c r="AN143" s="6">
        <v>5.5258511627789995</v>
      </c>
      <c r="AP143" s="6" t="s">
        <v>903</v>
      </c>
      <c r="AR143" s="6">
        <v>1.328781749085</v>
      </c>
      <c r="AT143" s="6">
        <v>3.006401190699</v>
      </c>
      <c r="AV143" s="6" t="s">
        <v>903</v>
      </c>
      <c r="AX143" s="6" t="s">
        <v>903</v>
      </c>
      <c r="AZ143" s="6" t="s">
        <v>903</v>
      </c>
      <c r="BB143" s="6">
        <v>5.8387682832E-2</v>
      </c>
      <c r="BD143" s="6">
        <v>5.341855366E-2</v>
      </c>
      <c r="BF143" s="6">
        <v>4.2932582890689996</v>
      </c>
      <c r="BH143" s="6">
        <v>-9.3452396254769994</v>
      </c>
      <c r="BJ143" s="11">
        <v>0.24244299999999999</v>
      </c>
      <c r="BL143" s="6">
        <v>27.010857831580001</v>
      </c>
    </row>
    <row r="144" spans="1:64" x14ac:dyDescent="0.25">
      <c r="A144" s="1" t="s">
        <v>164</v>
      </c>
      <c r="B144" s="1" t="s">
        <v>550</v>
      </c>
      <c r="D144" s="6">
        <v>77.547669755817992</v>
      </c>
      <c r="F144" s="6">
        <v>38.940791550656002</v>
      </c>
      <c r="H144" s="6">
        <v>16.743446843499999</v>
      </c>
      <c r="J144" s="6">
        <v>4.8209370448960005</v>
      </c>
      <c r="L144" s="6" t="s">
        <v>903</v>
      </c>
      <c r="N144" s="6">
        <v>2.5759966601099999</v>
      </c>
      <c r="P144" s="6">
        <v>4.0618408576630003</v>
      </c>
      <c r="R144" s="6" t="s">
        <v>903</v>
      </c>
      <c r="T144" s="6">
        <v>0.121870715972</v>
      </c>
      <c r="V144" s="6">
        <v>7.0603245748000004E-2</v>
      </c>
      <c r="X144" s="6">
        <v>6.3839857397720001</v>
      </c>
      <c r="Z144" s="6" t="s">
        <v>903</v>
      </c>
      <c r="AB144" s="6" t="s">
        <v>903</v>
      </c>
      <c r="AD144" s="6">
        <v>0</v>
      </c>
      <c r="AF144" s="6">
        <v>3.6120390000000002</v>
      </c>
      <c r="AH144" s="6">
        <v>0.5500714429950001</v>
      </c>
      <c r="AJ144" s="6">
        <v>38.606878205160996</v>
      </c>
      <c r="AL144" s="6">
        <v>21.518395882507999</v>
      </c>
      <c r="AN144" s="6">
        <v>6.6419986656069998</v>
      </c>
      <c r="AP144" s="6" t="s">
        <v>903</v>
      </c>
      <c r="AR144" s="6">
        <v>1.854077890478</v>
      </c>
      <c r="AT144" s="6">
        <v>3.9652192577360004</v>
      </c>
      <c r="AV144" s="6" t="s">
        <v>903</v>
      </c>
      <c r="AX144" s="6" t="s">
        <v>903</v>
      </c>
      <c r="AZ144" s="6" t="s">
        <v>903</v>
      </c>
      <c r="BB144" s="6">
        <v>8.9341804637999997E-2</v>
      </c>
      <c r="BD144" s="6">
        <v>5.1758303352000004E-2</v>
      </c>
      <c r="BF144" s="6">
        <v>4.4860864008429999</v>
      </c>
      <c r="BH144" s="6">
        <v>-28.848878019517002</v>
      </c>
      <c r="BJ144" s="11">
        <v>0.42767100000000002</v>
      </c>
      <c r="BL144" s="6">
        <v>35.711362339773999</v>
      </c>
    </row>
    <row r="146" spans="1:64" x14ac:dyDescent="0.25">
      <c r="A146" s="1" t="s">
        <v>165</v>
      </c>
      <c r="B146" s="1" t="s">
        <v>817</v>
      </c>
      <c r="D146" s="6">
        <v>91.922274190564011</v>
      </c>
      <c r="F146" s="6">
        <v>43.861311742026999</v>
      </c>
      <c r="H146" s="6">
        <v>24.573428677756997</v>
      </c>
      <c r="J146" s="6">
        <v>5.3152203186450002</v>
      </c>
      <c r="L146" s="6" t="s">
        <v>903</v>
      </c>
      <c r="N146" s="6">
        <v>2.198144402834</v>
      </c>
      <c r="P146" s="6">
        <v>3.7919755418309999</v>
      </c>
      <c r="R146" s="6" t="s">
        <v>903</v>
      </c>
      <c r="T146" s="6">
        <v>0.28992286284000002</v>
      </c>
      <c r="V146" s="6">
        <v>7.2754748024000004E-2</v>
      </c>
      <c r="X146" s="6">
        <v>5.3607103115299992</v>
      </c>
      <c r="Z146" s="6" t="s">
        <v>903</v>
      </c>
      <c r="AB146" s="6" t="s">
        <v>903</v>
      </c>
      <c r="AD146" s="6">
        <v>0</v>
      </c>
      <c r="AF146" s="6">
        <v>1.5805709999999999</v>
      </c>
      <c r="AH146" s="6">
        <v>0.678583878566</v>
      </c>
      <c r="AJ146" s="6">
        <v>48.060962448536998</v>
      </c>
      <c r="AL146" s="6">
        <v>31.421183012907999</v>
      </c>
      <c r="AN146" s="6">
        <v>7.322992591497</v>
      </c>
      <c r="AP146" s="6" t="s">
        <v>903</v>
      </c>
      <c r="AR146" s="6">
        <v>1.582118098397</v>
      </c>
      <c r="AT146" s="6">
        <v>3.7017734003440004</v>
      </c>
      <c r="AV146" s="6" t="s">
        <v>903</v>
      </c>
      <c r="AX146" s="6" t="s">
        <v>903</v>
      </c>
      <c r="AZ146" s="6" t="s">
        <v>903</v>
      </c>
      <c r="BB146" s="6">
        <v>0.21253860343100001</v>
      </c>
      <c r="BD146" s="6">
        <v>5.3335541145000005E-2</v>
      </c>
      <c r="BF146" s="6">
        <v>3.7670212008139998</v>
      </c>
      <c r="BH146" s="6">
        <v>-25.610764361869997</v>
      </c>
      <c r="BJ146" s="11">
        <v>0.347634</v>
      </c>
      <c r="BL146" s="6">
        <v>44.456390264896996</v>
      </c>
    </row>
    <row r="147" spans="1:64" x14ac:dyDescent="0.25">
      <c r="A147" s="1" t="s">
        <v>114</v>
      </c>
      <c r="B147" s="1" t="s">
        <v>500</v>
      </c>
      <c r="D147" s="6">
        <v>190.95586277841801</v>
      </c>
      <c r="F147" s="6">
        <v>89.179195869918999</v>
      </c>
      <c r="H147" s="6">
        <v>55.970204208719998</v>
      </c>
      <c r="J147" s="6">
        <v>10.004362773011001</v>
      </c>
      <c r="L147" s="6">
        <v>6.980847143159</v>
      </c>
      <c r="N147" s="6">
        <v>3.4742753442279999</v>
      </c>
      <c r="P147" s="6">
        <v>6.7241547469279999</v>
      </c>
      <c r="R147" s="6" t="s">
        <v>903</v>
      </c>
      <c r="T147" s="6">
        <v>0.42532199886200001</v>
      </c>
      <c r="V147" s="6">
        <v>8.8211593323999998E-2</v>
      </c>
      <c r="X147" s="6">
        <v>1.3586317283189999</v>
      </c>
      <c r="Z147" s="6" t="s">
        <v>903</v>
      </c>
      <c r="AB147" s="6">
        <v>0.75453270588200005</v>
      </c>
      <c r="AD147" s="6">
        <v>0</v>
      </c>
      <c r="AF147" s="6">
        <v>2.513306</v>
      </c>
      <c r="AH147" s="6">
        <v>0.88534762748599993</v>
      </c>
      <c r="AJ147" s="6">
        <v>101.776666908499</v>
      </c>
      <c r="AL147" s="6">
        <v>70.745596833547992</v>
      </c>
      <c r="AN147" s="6">
        <v>13.783412554398</v>
      </c>
      <c r="AP147" s="6">
        <v>6.8516511948809997</v>
      </c>
      <c r="AR147" s="6">
        <v>2.5006154708639996</v>
      </c>
      <c r="AT147" s="6">
        <v>6.5642029879649995</v>
      </c>
      <c r="AV147" s="6" t="s">
        <v>903</v>
      </c>
      <c r="AX147" s="6" t="s">
        <v>903</v>
      </c>
      <c r="AZ147" s="6" t="s">
        <v>903</v>
      </c>
      <c r="BB147" s="6">
        <v>0.31179791328400003</v>
      </c>
      <c r="BD147" s="6">
        <v>6.4666749496999992E-2</v>
      </c>
      <c r="BF147" s="6">
        <v>0.95472320406200006</v>
      </c>
      <c r="BH147" s="6">
        <v>20.856265596017</v>
      </c>
      <c r="BJ147" s="11">
        <v>0</v>
      </c>
      <c r="BL147" s="6">
        <v>94.143416890361991</v>
      </c>
    </row>
    <row r="148" spans="1:64" x14ac:dyDescent="0.25">
      <c r="A148" s="1" t="s">
        <v>134</v>
      </c>
      <c r="B148" s="1" t="s">
        <v>520</v>
      </c>
      <c r="D148" s="6">
        <v>38.565962799687</v>
      </c>
      <c r="F148" s="6">
        <v>17.775260057906003</v>
      </c>
      <c r="H148" s="6">
        <v>11.288431855468</v>
      </c>
      <c r="J148" s="6">
        <v>2.1434923497600002</v>
      </c>
      <c r="L148" s="6" t="s">
        <v>903</v>
      </c>
      <c r="N148" s="6">
        <v>0.57736036666800006</v>
      </c>
      <c r="P148" s="6">
        <v>1.735262864194</v>
      </c>
      <c r="R148" s="6" t="s">
        <v>903</v>
      </c>
      <c r="T148" s="6">
        <v>4.8118915344999999E-2</v>
      </c>
      <c r="V148" s="6">
        <v>6.4431831324000002E-2</v>
      </c>
      <c r="X148" s="6">
        <v>1.6276574565169999</v>
      </c>
      <c r="Z148" s="6" t="s">
        <v>903</v>
      </c>
      <c r="AB148" s="6" t="s">
        <v>903</v>
      </c>
      <c r="AD148" s="6">
        <v>-7.5535000000000005E-2</v>
      </c>
      <c r="AF148" s="6">
        <v>0</v>
      </c>
      <c r="AH148" s="6">
        <v>0.36603941862999995</v>
      </c>
      <c r="AJ148" s="6">
        <v>20.790702741781001</v>
      </c>
      <c r="AL148" s="6">
        <v>14.501706507762</v>
      </c>
      <c r="AN148" s="6">
        <v>2.9531755329430003</v>
      </c>
      <c r="AP148" s="6" t="s">
        <v>903</v>
      </c>
      <c r="AR148" s="6">
        <v>0.41555608640899999</v>
      </c>
      <c r="AT148" s="6">
        <v>1.693985059349</v>
      </c>
      <c r="AV148" s="6" t="s">
        <v>903</v>
      </c>
      <c r="AX148" s="6" t="s">
        <v>903</v>
      </c>
      <c r="AZ148" s="6" t="s">
        <v>903</v>
      </c>
      <c r="BB148" s="6">
        <v>3.5275338294000001E-2</v>
      </c>
      <c r="BD148" s="6">
        <v>4.7234121263000001E-2</v>
      </c>
      <c r="BF148" s="6">
        <v>1.1437700957599999</v>
      </c>
      <c r="BH148" s="6">
        <v>3.9790384755999999</v>
      </c>
      <c r="BJ148" s="11">
        <v>0</v>
      </c>
      <c r="BL148" s="6">
        <v>19.231400036146997</v>
      </c>
    </row>
    <row r="149" spans="1:64" x14ac:dyDescent="0.25">
      <c r="A149" s="1" t="s">
        <v>131</v>
      </c>
      <c r="B149" s="1" t="s">
        <v>517</v>
      </c>
      <c r="D149" s="6">
        <v>96.904156265091004</v>
      </c>
      <c r="F149" s="6">
        <v>44.515907803492006</v>
      </c>
      <c r="H149" s="6">
        <v>28.830295481736002</v>
      </c>
      <c r="J149" s="6">
        <v>5.8942004488199995</v>
      </c>
      <c r="L149" s="6" t="s">
        <v>903</v>
      </c>
      <c r="N149" s="6">
        <v>1.174591213489</v>
      </c>
      <c r="P149" s="6">
        <v>3.6819518554500004</v>
      </c>
      <c r="R149" s="6" t="s">
        <v>903</v>
      </c>
      <c r="T149" s="6">
        <v>0.130878150247</v>
      </c>
      <c r="V149" s="6">
        <v>7.0490008786000008E-2</v>
      </c>
      <c r="X149" s="6">
        <v>3.8467856956989999</v>
      </c>
      <c r="Z149" s="6" t="s">
        <v>903</v>
      </c>
      <c r="AB149" s="6" t="s">
        <v>903</v>
      </c>
      <c r="AD149" s="6">
        <v>0</v>
      </c>
      <c r="AF149" s="6">
        <v>0</v>
      </c>
      <c r="AH149" s="6">
        <v>0.88671494926400007</v>
      </c>
      <c r="AJ149" s="6">
        <v>52.388248461598998</v>
      </c>
      <c r="AL149" s="6">
        <v>36.976998220094003</v>
      </c>
      <c r="AN149" s="6">
        <v>8.1206767794919994</v>
      </c>
      <c r="AP149" s="6" t="s">
        <v>903</v>
      </c>
      <c r="AR149" s="6">
        <v>0.84541398403299994</v>
      </c>
      <c r="AT149" s="6">
        <v>3.5943669175870001</v>
      </c>
      <c r="AV149" s="6" t="s">
        <v>903</v>
      </c>
      <c r="AX149" s="6" t="s">
        <v>903</v>
      </c>
      <c r="AZ149" s="6" t="s">
        <v>903</v>
      </c>
      <c r="BB149" s="6">
        <v>9.5945035174999999E-2</v>
      </c>
      <c r="BD149" s="6">
        <v>5.1675290837000003E-2</v>
      </c>
      <c r="BF149" s="6">
        <v>2.7031722343809998</v>
      </c>
      <c r="BH149" s="6">
        <v>13.160065873713</v>
      </c>
      <c r="BJ149" s="11">
        <v>0</v>
      </c>
      <c r="BL149" s="6">
        <v>48.459129826978995</v>
      </c>
    </row>
    <row r="150" spans="1:64" x14ac:dyDescent="0.25">
      <c r="A150" s="1" t="s">
        <v>161</v>
      </c>
      <c r="B150" s="1" t="s">
        <v>547</v>
      </c>
      <c r="D150" s="6">
        <v>214.815186309783</v>
      </c>
      <c r="F150" s="6">
        <v>99.274172057952995</v>
      </c>
      <c r="H150" s="6">
        <v>67.897480801577004</v>
      </c>
      <c r="J150" s="6">
        <v>11.205161846418001</v>
      </c>
      <c r="L150" s="6" t="s">
        <v>903</v>
      </c>
      <c r="N150" s="6">
        <v>2.8670876320290004</v>
      </c>
      <c r="P150" s="6">
        <v>7.4437423460080003</v>
      </c>
      <c r="R150" s="6" t="s">
        <v>903</v>
      </c>
      <c r="T150" s="6">
        <v>0.245165386762</v>
      </c>
      <c r="V150" s="6">
        <v>7.3604025237999998E-2</v>
      </c>
      <c r="X150" s="6">
        <v>6.0817418615300003</v>
      </c>
      <c r="Z150" s="6" t="s">
        <v>903</v>
      </c>
      <c r="AB150" s="6" t="s">
        <v>903</v>
      </c>
      <c r="AD150" s="6">
        <v>0</v>
      </c>
      <c r="AF150" s="6">
        <v>2.0293070000000002</v>
      </c>
      <c r="AH150" s="6">
        <v>1.430881158392</v>
      </c>
      <c r="AJ150" s="6">
        <v>115.54101425182999</v>
      </c>
      <c r="AL150" s="6">
        <v>86.265565735425994</v>
      </c>
      <c r="AN150" s="6">
        <v>15.437801684343</v>
      </c>
      <c r="AP150" s="6" t="s">
        <v>903</v>
      </c>
      <c r="AR150" s="6">
        <v>2.0635911027850002</v>
      </c>
      <c r="AT150" s="6">
        <v>7.2666732977309998</v>
      </c>
      <c r="AV150" s="6" t="s">
        <v>903</v>
      </c>
      <c r="AX150" s="6" t="s">
        <v>903</v>
      </c>
      <c r="AZ150" s="6" t="s">
        <v>903</v>
      </c>
      <c r="BB150" s="6">
        <v>0.17972749165599999</v>
      </c>
      <c r="BD150" s="6">
        <v>5.3958135010999997E-2</v>
      </c>
      <c r="BF150" s="6">
        <v>4.2736968048769999</v>
      </c>
      <c r="BH150" s="6">
        <v>60.491282191644999</v>
      </c>
      <c r="BJ150" s="11">
        <v>0</v>
      </c>
      <c r="BL150" s="6">
        <v>106.87543818294201</v>
      </c>
    </row>
    <row r="152" spans="1:64" x14ac:dyDescent="0.25">
      <c r="A152" s="1" t="s">
        <v>124</v>
      </c>
      <c r="B152" s="1" t="s">
        <v>510</v>
      </c>
      <c r="D152" s="6">
        <v>92.332828446208993</v>
      </c>
      <c r="F152" s="6">
        <v>44.020995391416996</v>
      </c>
      <c r="H152" s="6">
        <v>26.214071847717999</v>
      </c>
      <c r="J152" s="6">
        <v>6.1866030691039997</v>
      </c>
      <c r="L152" s="6" t="s">
        <v>903</v>
      </c>
      <c r="N152" s="6">
        <v>2.0797761538190001</v>
      </c>
      <c r="P152" s="6">
        <v>3.5281974861280001</v>
      </c>
      <c r="R152" s="6" t="s">
        <v>903</v>
      </c>
      <c r="T152" s="6">
        <v>6.3882633058000002E-2</v>
      </c>
      <c r="V152" s="6">
        <v>9.1948413066999996E-2</v>
      </c>
      <c r="X152" s="6">
        <v>2.1226450447180003</v>
      </c>
      <c r="Z152" s="6" t="s">
        <v>903</v>
      </c>
      <c r="AB152" s="6">
        <v>0.356985058824</v>
      </c>
      <c r="AD152" s="6">
        <v>0</v>
      </c>
      <c r="AF152" s="6">
        <v>2.8762110000000001</v>
      </c>
      <c r="AH152" s="6">
        <v>0.50067468498099998</v>
      </c>
      <c r="AJ152" s="6">
        <v>48.311833054792004</v>
      </c>
      <c r="AL152" s="6">
        <v>33.241268911741003</v>
      </c>
      <c r="AN152" s="6">
        <v>8.5235316178060003</v>
      </c>
      <c r="AP152" s="6" t="s">
        <v>903</v>
      </c>
      <c r="AR152" s="6">
        <v>1.4969223538409999</v>
      </c>
      <c r="AT152" s="6">
        <v>3.4442700015420002</v>
      </c>
      <c r="AV152" s="6" t="s">
        <v>903</v>
      </c>
      <c r="AX152" s="6" t="s">
        <v>903</v>
      </c>
      <c r="AZ152" s="6" t="s">
        <v>903</v>
      </c>
      <c r="BB152" s="6">
        <v>4.6831510563000001E-2</v>
      </c>
      <c r="BD152" s="6">
        <v>6.7406162505999997E-2</v>
      </c>
      <c r="BF152" s="6">
        <v>1.4916024967920001</v>
      </c>
      <c r="BH152" s="6">
        <v>5.8337086325300005</v>
      </c>
      <c r="BJ152" s="11">
        <v>0</v>
      </c>
      <c r="BL152" s="6">
        <v>44.688445575682998</v>
      </c>
    </row>
    <row r="153" spans="1:64" x14ac:dyDescent="0.25">
      <c r="A153" s="1" t="s">
        <v>149</v>
      </c>
      <c r="B153" s="1" t="s">
        <v>535</v>
      </c>
      <c r="D153" s="6">
        <v>60.767566652811993</v>
      </c>
      <c r="F153" s="6">
        <v>27.999026126331003</v>
      </c>
      <c r="H153" s="6">
        <v>18.256725298900001</v>
      </c>
      <c r="J153" s="6">
        <v>3.0366547164569999</v>
      </c>
      <c r="L153" s="6" t="s">
        <v>903</v>
      </c>
      <c r="N153" s="6">
        <v>0.62667470367700007</v>
      </c>
      <c r="P153" s="6">
        <v>2.7776441670929999</v>
      </c>
      <c r="R153" s="6" t="s">
        <v>903</v>
      </c>
      <c r="T153" s="6">
        <v>2.8309240919000001E-2</v>
      </c>
      <c r="V153" s="6">
        <v>6.5450963981000004E-2</v>
      </c>
      <c r="X153" s="6">
        <v>2.7182268237440002</v>
      </c>
      <c r="Z153" s="6" t="s">
        <v>903</v>
      </c>
      <c r="AB153" s="6" t="s">
        <v>903</v>
      </c>
      <c r="AD153" s="6">
        <v>-9.4458E-2</v>
      </c>
      <c r="AF153" s="6">
        <v>0</v>
      </c>
      <c r="AH153" s="6">
        <v>0.58379821156</v>
      </c>
      <c r="AJ153" s="6">
        <v>32.768540526480997</v>
      </c>
      <c r="AL153" s="6">
        <v>23.443340841081998</v>
      </c>
      <c r="AN153" s="6">
        <v>4.18372121162</v>
      </c>
      <c r="AP153" s="6" t="s">
        <v>903</v>
      </c>
      <c r="AR153" s="6">
        <v>0.45105016268100001</v>
      </c>
      <c r="AT153" s="6">
        <v>2.7115705731589999</v>
      </c>
      <c r="AV153" s="6" t="s">
        <v>903</v>
      </c>
      <c r="AX153" s="6" t="s">
        <v>903</v>
      </c>
      <c r="AZ153" s="6" t="s">
        <v>903</v>
      </c>
      <c r="BB153" s="6">
        <v>2.075312885E-2</v>
      </c>
      <c r="BD153" s="6">
        <v>4.7981233902000001E-2</v>
      </c>
      <c r="BF153" s="6">
        <v>1.910123375188</v>
      </c>
      <c r="BH153" s="6">
        <v>7.4490801354949996</v>
      </c>
      <c r="BJ153" s="11">
        <v>0</v>
      </c>
      <c r="BL153" s="6">
        <v>30.310899986995</v>
      </c>
    </row>
    <row r="154" spans="1:64" x14ac:dyDescent="0.25">
      <c r="A154" s="1" t="s">
        <v>120</v>
      </c>
      <c r="B154" s="1" t="s">
        <v>506</v>
      </c>
      <c r="D154" s="6">
        <v>48.336924288672002</v>
      </c>
      <c r="F154" s="6">
        <v>22.477980141920998</v>
      </c>
      <c r="H154" s="6">
        <v>14.311711525161</v>
      </c>
      <c r="J154" s="6">
        <v>2.8922271981979999</v>
      </c>
      <c r="L154" s="6" t="s">
        <v>903</v>
      </c>
      <c r="N154" s="6">
        <v>0.57190271730300002</v>
      </c>
      <c r="P154" s="6">
        <v>2.17486934165</v>
      </c>
      <c r="R154" s="6" t="s">
        <v>903</v>
      </c>
      <c r="T154" s="6">
        <v>4.1813315022000003E-2</v>
      </c>
      <c r="V154" s="6">
        <v>6.5224490056999998E-2</v>
      </c>
      <c r="X154" s="6">
        <v>1.2204183768350001</v>
      </c>
      <c r="Z154" s="6" t="s">
        <v>903</v>
      </c>
      <c r="AB154" s="6" t="s">
        <v>903</v>
      </c>
      <c r="AD154" s="6">
        <v>-9.4505000000000006E-2</v>
      </c>
      <c r="AF154" s="6">
        <v>0.81593399999999994</v>
      </c>
      <c r="AH154" s="6">
        <v>0.478384177696</v>
      </c>
      <c r="AJ154" s="6">
        <v>25.858944146751998</v>
      </c>
      <c r="AL154" s="6">
        <v>18.403376872292998</v>
      </c>
      <c r="AN154" s="6">
        <v>3.9847376168080002</v>
      </c>
      <c r="AP154" s="6" t="s">
        <v>903</v>
      </c>
      <c r="AR154" s="6">
        <v>0.41162793417999999</v>
      </c>
      <c r="AT154" s="6">
        <v>2.1231343370569999</v>
      </c>
      <c r="AV154" s="6" t="s">
        <v>903</v>
      </c>
      <c r="AX154" s="6" t="s">
        <v>903</v>
      </c>
      <c r="AZ154" s="6" t="s">
        <v>903</v>
      </c>
      <c r="BB154" s="6">
        <v>3.0652786373999999E-2</v>
      </c>
      <c r="BD154" s="6">
        <v>4.7815208870999999E-2</v>
      </c>
      <c r="BF154" s="6">
        <v>0.85759939116899997</v>
      </c>
      <c r="BH154" s="6">
        <v>7.4475904663880002</v>
      </c>
      <c r="BJ154" s="11">
        <v>0</v>
      </c>
      <c r="BL154" s="6">
        <v>23.919523335744998</v>
      </c>
    </row>
    <row r="155" spans="1:64" x14ac:dyDescent="0.25">
      <c r="A155" s="1" t="s">
        <v>155</v>
      </c>
      <c r="B155" s="1" t="s">
        <v>541</v>
      </c>
      <c r="D155" s="6">
        <v>56.086088131180006</v>
      </c>
      <c r="F155" s="6">
        <v>26.460594695687</v>
      </c>
      <c r="H155" s="6">
        <v>15.569615871866999</v>
      </c>
      <c r="J155" s="6">
        <v>3.6973817552349999</v>
      </c>
      <c r="L155" s="6" t="s">
        <v>903</v>
      </c>
      <c r="N155" s="6">
        <v>1.241619843946</v>
      </c>
      <c r="P155" s="6">
        <v>2.2412241225749998</v>
      </c>
      <c r="R155" s="6" t="s">
        <v>903</v>
      </c>
      <c r="T155" s="6">
        <v>0.11652196799299999</v>
      </c>
      <c r="V155" s="6">
        <v>7.3490788276000002E-2</v>
      </c>
      <c r="X155" s="6">
        <v>2.2694164746889998</v>
      </c>
      <c r="Z155" s="6" t="s">
        <v>903</v>
      </c>
      <c r="AB155" s="6">
        <v>0.97605323529400001</v>
      </c>
      <c r="AD155" s="6">
        <v>0</v>
      </c>
      <c r="AF155" s="6">
        <v>0</v>
      </c>
      <c r="AH155" s="6">
        <v>0.27527063581200001</v>
      </c>
      <c r="AJ155" s="6">
        <v>29.625493435493997</v>
      </c>
      <c r="AL155" s="6">
        <v>19.715857406061001</v>
      </c>
      <c r="AN155" s="6">
        <v>5.0940314000800004</v>
      </c>
      <c r="AP155" s="6" t="s">
        <v>903</v>
      </c>
      <c r="AR155" s="6">
        <v>0.893657952546</v>
      </c>
      <c r="AT155" s="6">
        <v>2.1879106944740001</v>
      </c>
      <c r="AV155" s="6" t="s">
        <v>903</v>
      </c>
      <c r="AX155" s="6" t="s">
        <v>903</v>
      </c>
      <c r="AZ155" s="6" t="s">
        <v>903</v>
      </c>
      <c r="BB155" s="6">
        <v>8.5420708473000012E-2</v>
      </c>
      <c r="BD155" s="6">
        <v>5.3875122495000004E-2</v>
      </c>
      <c r="BF155" s="6">
        <v>1.594740151364</v>
      </c>
      <c r="BH155" s="6">
        <v>6.8141481700120003</v>
      </c>
      <c r="BJ155" s="11">
        <v>0</v>
      </c>
      <c r="BL155" s="6">
        <v>27.403581427831998</v>
      </c>
    </row>
    <row r="156" spans="1:64" x14ac:dyDescent="0.25">
      <c r="A156" s="1" t="s">
        <v>113</v>
      </c>
      <c r="B156" s="1" t="s">
        <v>499</v>
      </c>
      <c r="D156" s="6">
        <v>55.608546542558003</v>
      </c>
      <c r="F156" s="6">
        <v>25.865800852181</v>
      </c>
      <c r="H156" s="6">
        <v>16.748565555646</v>
      </c>
      <c r="J156" s="6">
        <v>2.7366976670019998</v>
      </c>
      <c r="L156" s="6">
        <v>1.6599061276829998</v>
      </c>
      <c r="N156" s="6">
        <v>1.0309559624740001</v>
      </c>
      <c r="P156" s="6">
        <v>1.657764978164</v>
      </c>
      <c r="R156" s="6" t="s">
        <v>903</v>
      </c>
      <c r="T156" s="6">
        <v>6.9230814852E-2</v>
      </c>
      <c r="V156" s="6">
        <v>6.7942177142999993E-2</v>
      </c>
      <c r="X156" s="6">
        <v>0.93245902962299998</v>
      </c>
      <c r="Z156" s="6" t="s">
        <v>903</v>
      </c>
      <c r="AB156" s="6" t="s">
        <v>903</v>
      </c>
      <c r="AD156" s="6">
        <v>-7.1915999999999994E-2</v>
      </c>
      <c r="AF156" s="6">
        <v>0.724777</v>
      </c>
      <c r="AH156" s="6">
        <v>0.309417539593</v>
      </c>
      <c r="AJ156" s="6">
        <v>29.742745690376999</v>
      </c>
      <c r="AL156" s="6">
        <v>21.225318475946999</v>
      </c>
      <c r="AN156" s="6">
        <v>3.7704583327100001</v>
      </c>
      <c r="AP156" s="6">
        <v>1.6307985746060001</v>
      </c>
      <c r="AR156" s="6">
        <v>0.74203227266500005</v>
      </c>
      <c r="AT156" s="6">
        <v>1.6183306649770002</v>
      </c>
      <c r="AV156" s="6" t="s">
        <v>903</v>
      </c>
      <c r="AX156" s="6" t="s">
        <v>903</v>
      </c>
      <c r="AZ156" s="6" t="s">
        <v>903</v>
      </c>
      <c r="BB156" s="6">
        <v>5.0752191666E-2</v>
      </c>
      <c r="BD156" s="6">
        <v>4.9807509240999998E-2</v>
      </c>
      <c r="BF156" s="6">
        <v>0.65524766856500005</v>
      </c>
      <c r="BH156" s="6">
        <v>12.449111234550999</v>
      </c>
      <c r="BJ156" s="11">
        <v>0</v>
      </c>
      <c r="BL156" s="6">
        <v>27.512039763599002</v>
      </c>
    </row>
    <row r="158" spans="1:64" x14ac:dyDescent="0.25">
      <c r="A158" s="1" t="s">
        <v>125</v>
      </c>
      <c r="B158" s="1" t="s">
        <v>511</v>
      </c>
      <c r="D158" s="6">
        <v>136.16317133841</v>
      </c>
      <c r="F158" s="6">
        <v>62.118194931872999</v>
      </c>
      <c r="H158" s="6">
        <v>42.456340950241994</v>
      </c>
      <c r="J158" s="6">
        <v>8.022765661318001</v>
      </c>
      <c r="L158" s="6" t="s">
        <v>903</v>
      </c>
      <c r="N158" s="6">
        <v>1.1121206198639999</v>
      </c>
      <c r="P158" s="6">
        <v>4.5324186624980003</v>
      </c>
      <c r="R158" s="6" t="s">
        <v>903</v>
      </c>
      <c r="T158" s="6">
        <v>3.7421985570999995E-2</v>
      </c>
      <c r="V158" s="6">
        <v>0.109669997605</v>
      </c>
      <c r="X158" s="6">
        <v>4.5159401337259997</v>
      </c>
      <c r="Z158" s="6" t="s">
        <v>903</v>
      </c>
      <c r="AB158" s="6" t="s">
        <v>903</v>
      </c>
      <c r="AD158" s="6">
        <v>0</v>
      </c>
      <c r="AF158" s="6">
        <v>0</v>
      </c>
      <c r="AH158" s="6">
        <v>1.33151692105</v>
      </c>
      <c r="AJ158" s="6">
        <v>74.044976406537003</v>
      </c>
      <c r="AL158" s="6">
        <v>54.485411523071996</v>
      </c>
      <c r="AN158" s="6">
        <v>11.053286595675999</v>
      </c>
      <c r="AP158" s="6" t="s">
        <v>903</v>
      </c>
      <c r="AR158" s="6">
        <v>0.80045067012899995</v>
      </c>
      <c r="AT158" s="6">
        <v>4.4246031280990001</v>
      </c>
      <c r="AV158" s="6" t="s">
        <v>903</v>
      </c>
      <c r="AX158" s="6" t="s">
        <v>903</v>
      </c>
      <c r="AZ158" s="6" t="s">
        <v>903</v>
      </c>
      <c r="BB158" s="6">
        <v>2.7433561026999998E-2</v>
      </c>
      <c r="BD158" s="6">
        <v>8.0397621165999994E-2</v>
      </c>
      <c r="BF158" s="6">
        <v>3.1733933073689999</v>
      </c>
      <c r="BH158" s="6">
        <v>31.121391246062</v>
      </c>
      <c r="BJ158" s="11">
        <v>0</v>
      </c>
      <c r="BL158" s="6">
        <v>68.491603176046993</v>
      </c>
    </row>
    <row r="159" spans="1:64" x14ac:dyDescent="0.25">
      <c r="A159" s="1" t="s">
        <v>138</v>
      </c>
      <c r="B159" s="1" t="s">
        <v>524</v>
      </c>
      <c r="D159" s="6">
        <v>169.396824274035</v>
      </c>
      <c r="F159" s="6">
        <v>77.430904937685</v>
      </c>
      <c r="H159" s="6">
        <v>50.958901673448999</v>
      </c>
      <c r="J159" s="6">
        <v>11.187663258560001</v>
      </c>
      <c r="L159" s="6" t="s">
        <v>903</v>
      </c>
      <c r="N159" s="6">
        <v>1.3507168938009999</v>
      </c>
      <c r="P159" s="6">
        <v>5.8010027394610004</v>
      </c>
      <c r="R159" s="6" t="s">
        <v>903</v>
      </c>
      <c r="T159" s="6">
        <v>0.30540518669799999</v>
      </c>
      <c r="V159" s="6">
        <v>7.8076885232999993E-2</v>
      </c>
      <c r="X159" s="6">
        <v>6.3049837304060006</v>
      </c>
      <c r="Z159" s="6" t="s">
        <v>903</v>
      </c>
      <c r="AB159" s="6" t="s">
        <v>903</v>
      </c>
      <c r="AD159" s="6">
        <v>0</v>
      </c>
      <c r="AF159" s="6">
        <v>0</v>
      </c>
      <c r="AH159" s="6">
        <v>1.444154570077</v>
      </c>
      <c r="AJ159" s="6">
        <v>91.965919336348989</v>
      </c>
      <c r="AL159" s="6">
        <v>65.205338267236002</v>
      </c>
      <c r="AN159" s="6">
        <v>15.413693176782001</v>
      </c>
      <c r="AP159" s="6" t="s">
        <v>903</v>
      </c>
      <c r="AR159" s="6">
        <v>0.97218073605099997</v>
      </c>
      <c r="AT159" s="6">
        <v>5.6630105862689994</v>
      </c>
      <c r="AV159" s="6" t="s">
        <v>903</v>
      </c>
      <c r="AX159" s="6" t="s">
        <v>903</v>
      </c>
      <c r="AZ159" s="6" t="s">
        <v>903</v>
      </c>
      <c r="BB159" s="6">
        <v>0.22388848959899998</v>
      </c>
      <c r="BD159" s="6">
        <v>5.7237129369000002E-2</v>
      </c>
      <c r="BF159" s="6">
        <v>4.4305709510439995</v>
      </c>
      <c r="BH159" s="6">
        <v>43.851311038089001</v>
      </c>
      <c r="BJ159" s="11">
        <v>0</v>
      </c>
      <c r="BL159" s="6">
        <v>85.068475386122998</v>
      </c>
    </row>
    <row r="160" spans="1:64" x14ac:dyDescent="0.25">
      <c r="A160" s="1" t="s">
        <v>129</v>
      </c>
      <c r="B160" s="1" t="s">
        <v>515</v>
      </c>
      <c r="D160" s="6">
        <v>81.241893072346997</v>
      </c>
      <c r="F160" s="6">
        <v>37.009155939602003</v>
      </c>
      <c r="H160" s="6">
        <v>24.15143138582</v>
      </c>
      <c r="J160" s="6">
        <v>5.6313578704089995</v>
      </c>
      <c r="L160" s="6" t="s">
        <v>903</v>
      </c>
      <c r="N160" s="6">
        <v>0.90748356568700006</v>
      </c>
      <c r="P160" s="6">
        <v>3.7261526422120004</v>
      </c>
      <c r="R160" s="6" t="s">
        <v>903</v>
      </c>
      <c r="T160" s="6">
        <v>9.5410068484999999E-2</v>
      </c>
      <c r="V160" s="6">
        <v>7.0490008786000008E-2</v>
      </c>
      <c r="X160" s="6">
        <v>2.0480363673820001</v>
      </c>
      <c r="Z160" s="6" t="s">
        <v>903</v>
      </c>
      <c r="AB160" s="6" t="s">
        <v>903</v>
      </c>
      <c r="AD160" s="6">
        <v>-8.0089999999999995E-2</v>
      </c>
      <c r="AF160" s="6">
        <v>0</v>
      </c>
      <c r="AH160" s="6">
        <v>0.45888403082200002</v>
      </c>
      <c r="AJ160" s="6">
        <v>44.232737132745001</v>
      </c>
      <c r="AL160" s="6">
        <v>30.622716624542999</v>
      </c>
      <c r="AN160" s="6">
        <v>7.758547998549</v>
      </c>
      <c r="AP160" s="6" t="s">
        <v>903</v>
      </c>
      <c r="AR160" s="6">
        <v>0.65316280923999992</v>
      </c>
      <c r="AT160" s="6">
        <v>3.637516272034</v>
      </c>
      <c r="AV160" s="6" t="s">
        <v>903</v>
      </c>
      <c r="AX160" s="6" t="s">
        <v>903</v>
      </c>
      <c r="AZ160" s="6" t="s">
        <v>903</v>
      </c>
      <c r="BB160" s="6">
        <v>6.9943855100999999E-2</v>
      </c>
      <c r="BD160" s="6">
        <v>5.1675290837000003E-2</v>
      </c>
      <c r="BF160" s="6">
        <v>1.43917428244</v>
      </c>
      <c r="BH160" s="6">
        <v>10.751479531775999</v>
      </c>
      <c r="BJ160" s="11">
        <v>0</v>
      </c>
      <c r="BL160" s="6">
        <v>40.915281847788997</v>
      </c>
    </row>
    <row r="161" spans="1:64" x14ac:dyDescent="0.25">
      <c r="A161" s="1" t="s">
        <v>156</v>
      </c>
      <c r="B161" s="1" t="s">
        <v>542</v>
      </c>
      <c r="D161" s="6">
        <v>82.233785568679011</v>
      </c>
      <c r="F161" s="6">
        <v>38.473631723132002</v>
      </c>
      <c r="H161" s="6">
        <v>21.674420516668</v>
      </c>
      <c r="J161" s="6">
        <v>5.4283946092550002</v>
      </c>
      <c r="L161" s="6" t="s">
        <v>903</v>
      </c>
      <c r="N161" s="6">
        <v>1.420391884459</v>
      </c>
      <c r="P161" s="6">
        <v>3.5443175763029999</v>
      </c>
      <c r="R161" s="6" t="s">
        <v>903</v>
      </c>
      <c r="T161" s="6">
        <v>8.4994532565999995E-2</v>
      </c>
      <c r="V161" s="6">
        <v>7.4679776375999998E-2</v>
      </c>
      <c r="X161" s="6">
        <v>5.6503264611540001</v>
      </c>
      <c r="Z161" s="6" t="s">
        <v>903</v>
      </c>
      <c r="AB161" s="6" t="s">
        <v>903</v>
      </c>
      <c r="AD161" s="6">
        <v>0</v>
      </c>
      <c r="AF161" s="6">
        <v>0</v>
      </c>
      <c r="AH161" s="6">
        <v>0.59610636635200009</v>
      </c>
      <c r="AJ161" s="6">
        <v>43.760153845547997</v>
      </c>
      <c r="AL161" s="6">
        <v>27.711308135319999</v>
      </c>
      <c r="AN161" s="6">
        <v>7.4789173588619997</v>
      </c>
      <c r="AP161" s="6" t="s">
        <v>903</v>
      </c>
      <c r="AR161" s="6">
        <v>1.02232942673</v>
      </c>
      <c r="AT161" s="6">
        <v>3.4600066328470001</v>
      </c>
      <c r="AV161" s="6" t="s">
        <v>903</v>
      </c>
      <c r="AX161" s="6" t="s">
        <v>903</v>
      </c>
      <c r="AZ161" s="6" t="s">
        <v>903</v>
      </c>
      <c r="BB161" s="6">
        <v>6.2308363935E-2</v>
      </c>
      <c r="BD161" s="6">
        <v>5.4746753906999998E-2</v>
      </c>
      <c r="BF161" s="6">
        <v>3.970537173946</v>
      </c>
      <c r="BH161" s="6">
        <v>0.42921588943200001</v>
      </c>
      <c r="BJ161" s="11">
        <v>0</v>
      </c>
      <c r="BL161" s="6">
        <v>40.478142307131002</v>
      </c>
    </row>
    <row r="162" spans="1:64" x14ac:dyDescent="0.25">
      <c r="A162" s="1" t="s">
        <v>121</v>
      </c>
      <c r="B162" s="1" t="s">
        <v>507</v>
      </c>
      <c r="D162" s="6">
        <v>76.31437406971601</v>
      </c>
      <c r="F162" s="6">
        <v>34.547581247654996</v>
      </c>
      <c r="H162" s="6">
        <v>24.398097393766999</v>
      </c>
      <c r="J162" s="6">
        <v>4.3142881931949999</v>
      </c>
      <c r="L162" s="6" t="s">
        <v>903</v>
      </c>
      <c r="N162" s="6">
        <v>0.722455181349</v>
      </c>
      <c r="P162" s="6">
        <v>3.2283294423300002</v>
      </c>
      <c r="R162" s="6" t="s">
        <v>903</v>
      </c>
      <c r="T162" s="6">
        <v>6.7823279393999999E-2</v>
      </c>
      <c r="V162" s="6">
        <v>6.5847293348000005E-2</v>
      </c>
      <c r="X162" s="6">
        <v>0.89328288815799994</v>
      </c>
      <c r="Z162" s="6" t="s">
        <v>903</v>
      </c>
      <c r="AB162" s="6" t="s">
        <v>903</v>
      </c>
      <c r="AD162" s="6">
        <v>0</v>
      </c>
      <c r="AF162" s="6">
        <v>0</v>
      </c>
      <c r="AH162" s="6">
        <v>0.85745757611400009</v>
      </c>
      <c r="AJ162" s="6">
        <v>41.766792822060999</v>
      </c>
      <c r="AL162" s="6">
        <v>31.425590852658001</v>
      </c>
      <c r="AN162" s="6">
        <v>5.9439681861400002</v>
      </c>
      <c r="AP162" s="6" t="s">
        <v>903</v>
      </c>
      <c r="AR162" s="6">
        <v>0.51998832115799998</v>
      </c>
      <c r="AT162" s="6">
        <v>3.1515351102169999</v>
      </c>
      <c r="AV162" s="6" t="s">
        <v>903</v>
      </c>
      <c r="AX162" s="6" t="s">
        <v>903</v>
      </c>
      <c r="AZ162" s="6" t="s">
        <v>903</v>
      </c>
      <c r="BB162" s="6">
        <v>4.9720346099000001E-2</v>
      </c>
      <c r="BD162" s="6">
        <v>4.8271777706000003E-2</v>
      </c>
      <c r="BF162" s="6">
        <v>0.62771822808200006</v>
      </c>
      <c r="BH162" s="6">
        <v>21.630119351485</v>
      </c>
      <c r="BJ162" s="11">
        <v>0</v>
      </c>
      <c r="BL162" s="6">
        <v>38.634283360405995</v>
      </c>
    </row>
    <row r="164" spans="1:64" x14ac:dyDescent="0.25">
      <c r="A164" s="1" t="s">
        <v>130</v>
      </c>
      <c r="B164" s="1" t="s">
        <v>516</v>
      </c>
      <c r="D164" s="6">
        <v>78.810024010690995</v>
      </c>
      <c r="F164" s="6">
        <v>36.632213366811996</v>
      </c>
      <c r="H164" s="6">
        <v>22.780315516662998</v>
      </c>
      <c r="J164" s="6">
        <v>4.9831412320299995</v>
      </c>
      <c r="L164" s="6" t="s">
        <v>903</v>
      </c>
      <c r="N164" s="6">
        <v>1.333658856162</v>
      </c>
      <c r="P164" s="6">
        <v>3.5150504231639998</v>
      </c>
      <c r="R164" s="6" t="s">
        <v>903</v>
      </c>
      <c r="T164" s="6">
        <v>0.19787423362199999</v>
      </c>
      <c r="V164" s="6">
        <v>6.8225269547999998E-2</v>
      </c>
      <c r="X164" s="6">
        <v>2.1983665262420002</v>
      </c>
      <c r="Z164" s="6" t="s">
        <v>903</v>
      </c>
      <c r="AB164" s="6" t="s">
        <v>903</v>
      </c>
      <c r="AD164" s="6">
        <v>-8.9668999999999999E-2</v>
      </c>
      <c r="AF164" s="6">
        <v>0.97381399999999996</v>
      </c>
      <c r="AH164" s="6">
        <v>0.67143630938300003</v>
      </c>
      <c r="AJ164" s="6">
        <v>42.177810643878999</v>
      </c>
      <c r="AL164" s="6">
        <v>29.181111186916002</v>
      </c>
      <c r="AN164" s="6">
        <v>6.8654738913689997</v>
      </c>
      <c r="AP164" s="6" t="s">
        <v>903</v>
      </c>
      <c r="AR164" s="6">
        <v>0.95990318502299998</v>
      </c>
      <c r="AT164" s="6">
        <v>3.4314356761520002</v>
      </c>
      <c r="AV164" s="6" t="s">
        <v>903</v>
      </c>
      <c r="AX164" s="6" t="s">
        <v>903</v>
      </c>
      <c r="AZ164" s="6" t="s">
        <v>903</v>
      </c>
      <c r="BB164" s="6">
        <v>0.14505897484999999</v>
      </c>
      <c r="BD164" s="6">
        <v>5.0015040529E-2</v>
      </c>
      <c r="BF164" s="6">
        <v>1.5448126890390002</v>
      </c>
      <c r="BH164" s="6">
        <v>-27.681687953346</v>
      </c>
      <c r="BJ164" s="11">
        <v>0.39624799999999999</v>
      </c>
      <c r="BL164" s="6">
        <v>39.014474845587998</v>
      </c>
    </row>
    <row r="165" spans="1:64" x14ac:dyDescent="0.25">
      <c r="A165" s="1" t="s">
        <v>126</v>
      </c>
      <c r="B165" s="1" t="s">
        <v>512</v>
      </c>
      <c r="D165" s="6">
        <v>67.123067889319998</v>
      </c>
      <c r="F165" s="6">
        <v>31.061802187706999</v>
      </c>
      <c r="H165" s="6">
        <v>19.950051752746003</v>
      </c>
      <c r="J165" s="6">
        <v>3.879434515022</v>
      </c>
      <c r="L165" s="6" t="s">
        <v>903</v>
      </c>
      <c r="N165" s="6">
        <v>0.85653896929999995</v>
      </c>
      <c r="P165" s="6">
        <v>2.9532575886630004</v>
      </c>
      <c r="R165" s="6" t="s">
        <v>903</v>
      </c>
      <c r="T165" s="6">
        <v>4.0535435887000003E-2</v>
      </c>
      <c r="V165" s="6">
        <v>8.0624716876000008E-2</v>
      </c>
      <c r="X165" s="6">
        <v>2.1703857619339999</v>
      </c>
      <c r="Z165" s="6" t="s">
        <v>903</v>
      </c>
      <c r="AB165" s="6" t="s">
        <v>903</v>
      </c>
      <c r="AD165" s="6">
        <v>-0.107437</v>
      </c>
      <c r="AF165" s="6">
        <v>0.61235099999999998</v>
      </c>
      <c r="AH165" s="6">
        <v>0.62605944727899998</v>
      </c>
      <c r="AJ165" s="6">
        <v>36.061265701612001</v>
      </c>
      <c r="AL165" s="6">
        <v>25.602939736699</v>
      </c>
      <c r="AN165" s="6">
        <v>5.3448528018770007</v>
      </c>
      <c r="AP165" s="6" t="s">
        <v>903</v>
      </c>
      <c r="AR165" s="6">
        <v>0.61649535106300002</v>
      </c>
      <c r="AT165" s="6">
        <v>2.8830065662290001</v>
      </c>
      <c r="AV165" s="6" t="s">
        <v>903</v>
      </c>
      <c r="AX165" s="6" t="s">
        <v>903</v>
      </c>
      <c r="AZ165" s="6" t="s">
        <v>903</v>
      </c>
      <c r="BB165" s="6">
        <v>2.9715990138000001E-2</v>
      </c>
      <c r="BD165" s="6">
        <v>5.9104910965E-2</v>
      </c>
      <c r="BF165" s="6">
        <v>1.525150344641</v>
      </c>
      <c r="BH165" s="6">
        <v>3.53304058338</v>
      </c>
      <c r="BJ165" s="11">
        <v>0</v>
      </c>
      <c r="BL165" s="6">
        <v>33.356670773990999</v>
      </c>
    </row>
    <row r="166" spans="1:64" x14ac:dyDescent="0.25">
      <c r="A166" s="1" t="s">
        <v>127</v>
      </c>
      <c r="B166" s="1" t="s">
        <v>513</v>
      </c>
      <c r="D166" s="6">
        <v>56.601669742009996</v>
      </c>
      <c r="F166" s="6">
        <v>26.495005069203998</v>
      </c>
      <c r="H166" s="6">
        <v>16.508156446491999</v>
      </c>
      <c r="J166" s="6">
        <v>3.7806947578629999</v>
      </c>
      <c r="L166" s="6" t="s">
        <v>903</v>
      </c>
      <c r="N166" s="6">
        <v>0.95566704360800003</v>
      </c>
      <c r="P166" s="6">
        <v>2.3410883608100002</v>
      </c>
      <c r="R166" s="6" t="s">
        <v>903</v>
      </c>
      <c r="T166" s="6">
        <v>6.3882633058000002E-2</v>
      </c>
      <c r="V166" s="6">
        <v>7.4396683971000008E-2</v>
      </c>
      <c r="X166" s="6">
        <v>1.1041959025770001</v>
      </c>
      <c r="Z166" s="6" t="s">
        <v>903</v>
      </c>
      <c r="AB166" s="6">
        <v>3.9328058823999999E-2</v>
      </c>
      <c r="AD166" s="6">
        <v>-0.12303699999999999</v>
      </c>
      <c r="AF166" s="6">
        <v>1.343866</v>
      </c>
      <c r="AH166" s="6">
        <v>0.40676618200099995</v>
      </c>
      <c r="AJ166" s="6">
        <v>30.106664672807</v>
      </c>
      <c r="AL166" s="6">
        <v>21.047307749178998</v>
      </c>
      <c r="AN166" s="6">
        <v>5.2088150712059997</v>
      </c>
      <c r="AP166" s="6" t="s">
        <v>903</v>
      </c>
      <c r="AR166" s="6">
        <v>0.68784294779999999</v>
      </c>
      <c r="AT166" s="6">
        <v>2.2853993983619998</v>
      </c>
      <c r="AV166" s="6" t="s">
        <v>903</v>
      </c>
      <c r="AX166" s="6" t="s">
        <v>903</v>
      </c>
      <c r="AZ166" s="6" t="s">
        <v>903</v>
      </c>
      <c r="BB166" s="6">
        <v>4.6831510563000001E-2</v>
      </c>
      <c r="BD166" s="6">
        <v>5.4539222617999997E-2</v>
      </c>
      <c r="BF166" s="6">
        <v>0.77592877307899999</v>
      </c>
      <c r="BH166" s="6">
        <v>-9.8201618959289991</v>
      </c>
      <c r="BJ166" s="11">
        <v>0.24595400000000001</v>
      </c>
      <c r="BL166" s="6">
        <v>27.848664822346002</v>
      </c>
    </row>
    <row r="167" spans="1:64" x14ac:dyDescent="0.25">
      <c r="A167" s="1" t="s">
        <v>119</v>
      </c>
      <c r="B167" s="1" t="s">
        <v>505</v>
      </c>
      <c r="D167" s="6">
        <v>55.126341817514003</v>
      </c>
      <c r="F167" s="6">
        <v>26.279421028382</v>
      </c>
      <c r="H167" s="6">
        <v>14.629459446036</v>
      </c>
      <c r="J167" s="6">
        <v>3.141476567132</v>
      </c>
      <c r="L167" s="6" t="s">
        <v>903</v>
      </c>
      <c r="N167" s="6">
        <v>1.300682290091</v>
      </c>
      <c r="P167" s="6">
        <v>2.34128032471</v>
      </c>
      <c r="R167" s="6" t="s">
        <v>903</v>
      </c>
      <c r="T167" s="6">
        <v>3.2355197630999998E-2</v>
      </c>
      <c r="V167" s="6">
        <v>8.1757086494999992E-2</v>
      </c>
      <c r="X167" s="6">
        <v>3.6155988538279997</v>
      </c>
      <c r="Z167" s="6" t="s">
        <v>903</v>
      </c>
      <c r="AB167" s="6" t="s">
        <v>903</v>
      </c>
      <c r="AD167" s="6">
        <v>-0.18209900000000001</v>
      </c>
      <c r="AF167" s="6">
        <v>0.94186300000000001</v>
      </c>
      <c r="AH167" s="6">
        <v>0.37704726245799997</v>
      </c>
      <c r="AJ167" s="6">
        <v>28.846920789132</v>
      </c>
      <c r="AL167" s="6">
        <v>18.672657976084999</v>
      </c>
      <c r="AN167" s="6">
        <v>4.3281384868980002</v>
      </c>
      <c r="AP167" s="6" t="s">
        <v>903</v>
      </c>
      <c r="AR167" s="6">
        <v>0.93616824661999998</v>
      </c>
      <c r="AT167" s="6">
        <v>2.2855867958929998</v>
      </c>
      <c r="AV167" s="6" t="s">
        <v>903</v>
      </c>
      <c r="AX167" s="6" t="s">
        <v>903</v>
      </c>
      <c r="AZ167" s="6" t="s">
        <v>903</v>
      </c>
      <c r="BB167" s="6">
        <v>2.3719166024999998E-2</v>
      </c>
      <c r="BD167" s="6">
        <v>5.9935036118999994E-2</v>
      </c>
      <c r="BF167" s="6">
        <v>2.5407150814910002</v>
      </c>
      <c r="BH167" s="6">
        <v>0.31903624114200002</v>
      </c>
      <c r="BJ167" s="11">
        <v>0</v>
      </c>
      <c r="BL167" s="6">
        <v>26.683401729947001</v>
      </c>
    </row>
    <row r="168" spans="1:64" x14ac:dyDescent="0.25">
      <c r="A168" s="1" t="s">
        <v>115</v>
      </c>
      <c r="B168" s="1" t="s">
        <v>501</v>
      </c>
      <c r="D168" s="6">
        <v>119.08344483294199</v>
      </c>
      <c r="F168" s="6">
        <v>56.535247675228995</v>
      </c>
      <c r="H168" s="6">
        <v>32.251376861030998</v>
      </c>
      <c r="J168" s="6">
        <v>6.3591841358049992</v>
      </c>
      <c r="L168" s="6">
        <v>3.3137378541209999</v>
      </c>
      <c r="N168" s="6">
        <v>2.16222910249</v>
      </c>
      <c r="P168" s="6">
        <v>3.8770479547669998</v>
      </c>
      <c r="R168" s="6" t="s">
        <v>903</v>
      </c>
      <c r="T168" s="6">
        <v>0.19787423362199999</v>
      </c>
      <c r="V168" s="6">
        <v>7.3773880680999993E-2</v>
      </c>
      <c r="X168" s="6">
        <v>5.5327696850599999</v>
      </c>
      <c r="Z168" s="6" t="s">
        <v>903</v>
      </c>
      <c r="AB168" s="6">
        <v>0.447826</v>
      </c>
      <c r="AD168" s="6">
        <v>0</v>
      </c>
      <c r="AF168" s="6">
        <v>1.5376639999999999</v>
      </c>
      <c r="AH168" s="6">
        <v>0.78176396765400002</v>
      </c>
      <c r="AJ168" s="6">
        <v>62.548197157713005</v>
      </c>
      <c r="AL168" s="6">
        <v>41.103272903662003</v>
      </c>
      <c r="AN168" s="6">
        <v>8.7613034874789992</v>
      </c>
      <c r="AP168" s="6">
        <v>3.2554600658240003</v>
      </c>
      <c r="AR168" s="6">
        <v>1.556268001102</v>
      </c>
      <c r="AT168" s="6">
        <v>3.784822141517</v>
      </c>
      <c r="AV168" s="6" t="s">
        <v>903</v>
      </c>
      <c r="AX168" s="6" t="s">
        <v>903</v>
      </c>
      <c r="AZ168" s="6" t="s">
        <v>903</v>
      </c>
      <c r="BB168" s="6">
        <v>0.14505897484999999</v>
      </c>
      <c r="BD168" s="6">
        <v>5.4082653784000005E-2</v>
      </c>
      <c r="BF168" s="6">
        <v>3.8879289294949997</v>
      </c>
      <c r="BH168" s="6">
        <v>23.858871097264</v>
      </c>
      <c r="BJ168" s="11">
        <v>0</v>
      </c>
      <c r="BL168" s="6">
        <v>57.857082370884001</v>
      </c>
    </row>
    <row r="170" spans="1:64" x14ac:dyDescent="0.25">
      <c r="A170" s="1" t="s">
        <v>159</v>
      </c>
      <c r="B170" s="1" t="s">
        <v>545</v>
      </c>
      <c r="D170" s="6">
        <v>160.731486514229</v>
      </c>
      <c r="F170" s="6">
        <v>73.074857750161001</v>
      </c>
      <c r="H170" s="6">
        <v>49.830711996372003</v>
      </c>
      <c r="J170" s="6">
        <v>10.264723969163001</v>
      </c>
      <c r="L170" s="6" t="s">
        <v>903</v>
      </c>
      <c r="N170" s="6">
        <v>1.447846790272</v>
      </c>
      <c r="P170" s="6">
        <v>5.3506646326649996</v>
      </c>
      <c r="R170" s="6" t="s">
        <v>903</v>
      </c>
      <c r="T170" s="6">
        <v>0.31583770816200002</v>
      </c>
      <c r="V170" s="6">
        <v>7.5076105742999999E-2</v>
      </c>
      <c r="X170" s="6">
        <v>4.1481548058950004</v>
      </c>
      <c r="Z170" s="6" t="s">
        <v>903</v>
      </c>
      <c r="AB170" s="6" t="s">
        <v>903</v>
      </c>
      <c r="AD170" s="6">
        <v>0</v>
      </c>
      <c r="AF170" s="6">
        <v>0</v>
      </c>
      <c r="AH170" s="6">
        <v>1.641841741888</v>
      </c>
      <c r="AJ170" s="6">
        <v>87.656628764067989</v>
      </c>
      <c r="AL170" s="6">
        <v>64.047510175447002</v>
      </c>
      <c r="AN170" s="6">
        <v>14.142122635304</v>
      </c>
      <c r="AP170" s="6" t="s">
        <v>903</v>
      </c>
      <c r="AR170" s="6">
        <v>1.042090140959</v>
      </c>
      <c r="AT170" s="6">
        <v>5.223384959334</v>
      </c>
      <c r="AV170" s="6" t="s">
        <v>903</v>
      </c>
      <c r="AX170" s="6" t="s">
        <v>903</v>
      </c>
      <c r="AZ170" s="6" t="s">
        <v>903</v>
      </c>
      <c r="BB170" s="6">
        <v>0.231536432643</v>
      </c>
      <c r="BD170" s="6">
        <v>5.5037297711000001E-2</v>
      </c>
      <c r="BF170" s="6">
        <v>2.9149471226700001</v>
      </c>
      <c r="BH170" s="6">
        <v>27.308410791669999</v>
      </c>
      <c r="BJ170" s="11">
        <v>0</v>
      </c>
      <c r="BL170" s="6">
        <v>81.082381606763008</v>
      </c>
    </row>
    <row r="171" spans="1:64" x14ac:dyDescent="0.25">
      <c r="A171" s="1" t="s">
        <v>148</v>
      </c>
      <c r="B171" s="1" t="s">
        <v>534</v>
      </c>
      <c r="D171" s="6">
        <v>72.155967693047003</v>
      </c>
      <c r="F171" s="6">
        <v>34.025822559938995</v>
      </c>
      <c r="H171" s="6">
        <v>20.439964339141998</v>
      </c>
      <c r="J171" s="6">
        <v>4.2133102885840001</v>
      </c>
      <c r="L171" s="6" t="s">
        <v>903</v>
      </c>
      <c r="N171" s="6">
        <v>0.88416053410199991</v>
      </c>
      <c r="P171" s="6">
        <v>3.230992392958</v>
      </c>
      <c r="R171" s="6" t="s">
        <v>903</v>
      </c>
      <c r="T171" s="6">
        <v>0.11905564505500001</v>
      </c>
      <c r="V171" s="6">
        <v>6.7092899929000013E-2</v>
      </c>
      <c r="X171" s="6">
        <v>3.1628901461550001</v>
      </c>
      <c r="Z171" s="6" t="s">
        <v>903</v>
      </c>
      <c r="AB171" s="6" t="s">
        <v>903</v>
      </c>
      <c r="AD171" s="6">
        <v>0</v>
      </c>
      <c r="AF171" s="6">
        <v>1.3118780000000001</v>
      </c>
      <c r="AH171" s="6">
        <v>0.59647831401600004</v>
      </c>
      <c r="AJ171" s="6">
        <v>38.130145133107995</v>
      </c>
      <c r="AL171" s="6">
        <v>26.175732055854997</v>
      </c>
      <c r="AN171" s="6">
        <v>5.8048468697980002</v>
      </c>
      <c r="AP171" s="6" t="s">
        <v>903</v>
      </c>
      <c r="AR171" s="6">
        <v>0.636376018376</v>
      </c>
      <c r="AT171" s="6">
        <v>3.1541347155399997</v>
      </c>
      <c r="AV171" s="6" t="s">
        <v>903</v>
      </c>
      <c r="AX171" s="6" t="s">
        <v>903</v>
      </c>
      <c r="AZ171" s="6" t="s">
        <v>903</v>
      </c>
      <c r="BB171" s="6">
        <v>8.7278113505000005E-2</v>
      </c>
      <c r="BD171" s="6">
        <v>4.9184915374999999E-2</v>
      </c>
      <c r="BF171" s="6">
        <v>2.222592444659</v>
      </c>
      <c r="BH171" s="6">
        <v>-6.6806188518949998</v>
      </c>
      <c r="BJ171" s="11">
        <v>0.149085</v>
      </c>
      <c r="BL171" s="6">
        <v>35.270384248124003</v>
      </c>
    </row>
    <row r="172" spans="1:64" x14ac:dyDescent="0.25">
      <c r="A172" s="1" t="s">
        <v>151</v>
      </c>
      <c r="B172" s="1" t="s">
        <v>537</v>
      </c>
      <c r="D172" s="6">
        <v>96.899927723348</v>
      </c>
      <c r="F172" s="6">
        <v>43.954089626548999</v>
      </c>
      <c r="H172" s="6">
        <v>30.761494008584002</v>
      </c>
      <c r="J172" s="6">
        <v>5.704073178022</v>
      </c>
      <c r="L172" s="6" t="s">
        <v>903</v>
      </c>
      <c r="N172" s="6">
        <v>1.3828930353870001</v>
      </c>
      <c r="P172" s="6">
        <v>3.606190196075</v>
      </c>
      <c r="R172" s="6" t="s">
        <v>903</v>
      </c>
      <c r="T172" s="6">
        <v>0.31356843941000001</v>
      </c>
      <c r="V172" s="6">
        <v>6.7828940180999997E-2</v>
      </c>
      <c r="X172" s="6">
        <v>1.469645759199</v>
      </c>
      <c r="Z172" s="6" t="s">
        <v>903</v>
      </c>
      <c r="AB172" s="6" t="s">
        <v>903</v>
      </c>
      <c r="AD172" s="6">
        <v>-0.14110200000000001</v>
      </c>
      <c r="AF172" s="6">
        <v>0</v>
      </c>
      <c r="AH172" s="6">
        <v>0.78949806969200009</v>
      </c>
      <c r="AJ172" s="6">
        <v>52.945838096798006</v>
      </c>
      <c r="AL172" s="6">
        <v>39.259029121703001</v>
      </c>
      <c r="AN172" s="6">
        <v>7.8587307994510001</v>
      </c>
      <c r="AP172" s="6" t="s">
        <v>903</v>
      </c>
      <c r="AR172" s="6">
        <v>0.99533956759800002</v>
      </c>
      <c r="AT172" s="6">
        <v>3.5204074491380002</v>
      </c>
      <c r="AV172" s="6" t="s">
        <v>903</v>
      </c>
      <c r="AX172" s="6" t="s">
        <v>903</v>
      </c>
      <c r="AZ172" s="6" t="s">
        <v>903</v>
      </c>
      <c r="BB172" s="6">
        <v>0.229872861835</v>
      </c>
      <c r="BD172" s="6">
        <v>4.9724496724999998E-2</v>
      </c>
      <c r="BF172" s="6">
        <v>1.032733800348</v>
      </c>
      <c r="BH172" s="6">
        <v>9.1622077007960012</v>
      </c>
      <c r="BJ172" s="11">
        <v>0</v>
      </c>
      <c r="BL172" s="6">
        <v>48.974900239538002</v>
      </c>
    </row>
    <row r="173" spans="1:64" x14ac:dyDescent="0.25">
      <c r="A173" s="1" t="s">
        <v>133</v>
      </c>
      <c r="B173" s="1" t="s">
        <v>519</v>
      </c>
      <c r="D173" s="6">
        <v>30.466478840553002</v>
      </c>
      <c r="F173" s="6">
        <v>14.718579948295</v>
      </c>
      <c r="H173" s="6">
        <v>8.5101412875519991</v>
      </c>
      <c r="J173" s="6">
        <v>1.8053148417440001</v>
      </c>
      <c r="L173" s="6" t="s">
        <v>903</v>
      </c>
      <c r="N173" s="6">
        <v>1.0258281710379999</v>
      </c>
      <c r="P173" s="6">
        <v>1.6126566232439998</v>
      </c>
      <c r="R173" s="6" t="s">
        <v>903</v>
      </c>
      <c r="T173" s="6">
        <v>8.7528209627999995E-2</v>
      </c>
      <c r="V173" s="6">
        <v>6.5790674866999993E-2</v>
      </c>
      <c r="X173" s="6">
        <v>1.9314594969000003E-2</v>
      </c>
      <c r="Z173" s="6" t="s">
        <v>903</v>
      </c>
      <c r="AB173" s="6" t="s">
        <v>903</v>
      </c>
      <c r="AD173" s="6">
        <v>-5.7625999999999997E-2</v>
      </c>
      <c r="AF173" s="6">
        <v>1.4625110000000001</v>
      </c>
      <c r="AH173" s="6">
        <v>0.18712054525299998</v>
      </c>
      <c r="AJ173" s="6">
        <v>15.747898892258</v>
      </c>
      <c r="AL173" s="6">
        <v>10.822038645443</v>
      </c>
      <c r="AN173" s="6">
        <v>2.487254792626</v>
      </c>
      <c r="AP173" s="6" t="s">
        <v>903</v>
      </c>
      <c r="AR173" s="6">
        <v>0.73834153623099996</v>
      </c>
      <c r="AT173" s="6">
        <v>1.5742953312750001</v>
      </c>
      <c r="AV173" s="6" t="s">
        <v>903</v>
      </c>
      <c r="AX173" s="6" t="s">
        <v>903</v>
      </c>
      <c r="AZ173" s="6" t="s">
        <v>903</v>
      </c>
      <c r="BB173" s="6">
        <v>6.4165768967000006E-2</v>
      </c>
      <c r="BD173" s="6">
        <v>4.8230271447999996E-2</v>
      </c>
      <c r="BF173" s="6">
        <v>1.3572546268E-2</v>
      </c>
      <c r="BH173" s="6">
        <v>-14.528008940342</v>
      </c>
      <c r="BJ173" s="11">
        <v>0.479854</v>
      </c>
      <c r="BL173" s="6">
        <v>14.566806475338002</v>
      </c>
    </row>
    <row r="174" spans="1:64" x14ac:dyDescent="0.25">
      <c r="A174" s="1" t="s">
        <v>136</v>
      </c>
      <c r="B174" s="1" t="s">
        <v>522</v>
      </c>
      <c r="D174" s="6">
        <v>82.271141005210993</v>
      </c>
      <c r="F174" s="6">
        <v>38.232548185291996</v>
      </c>
      <c r="H174" s="6">
        <v>21.368832937073996</v>
      </c>
      <c r="J174" s="6">
        <v>7.3620038012300002</v>
      </c>
      <c r="L174" s="6" t="s">
        <v>903</v>
      </c>
      <c r="N174" s="6">
        <v>0.99259267802700002</v>
      </c>
      <c r="P174" s="6">
        <v>2.9654401690349999</v>
      </c>
      <c r="R174" s="6" t="s">
        <v>903</v>
      </c>
      <c r="T174" s="6">
        <v>0.31610211647200004</v>
      </c>
      <c r="V174" s="6">
        <v>7.2981221948000011E-2</v>
      </c>
      <c r="X174" s="6">
        <v>3.9010851059589999</v>
      </c>
      <c r="Z174" s="6" t="s">
        <v>903</v>
      </c>
      <c r="AB174" s="6" t="s">
        <v>903</v>
      </c>
      <c r="AD174" s="6">
        <v>0</v>
      </c>
      <c r="AF174" s="6">
        <v>0.71468900000000002</v>
      </c>
      <c r="AH174" s="6">
        <v>0.53882115554800003</v>
      </c>
      <c r="AJ174" s="6">
        <v>44.038592819918001</v>
      </c>
      <c r="AL174" s="6">
        <v>27.259784030774</v>
      </c>
      <c r="AN174" s="6">
        <v>10.142928432496999</v>
      </c>
      <c r="AP174" s="6" t="s">
        <v>903</v>
      </c>
      <c r="AR174" s="6">
        <v>0.71442023473000005</v>
      </c>
      <c r="AT174" s="6">
        <v>2.8948993517889998</v>
      </c>
      <c r="AV174" s="6" t="s">
        <v>903</v>
      </c>
      <c r="AX174" s="6" t="s">
        <v>903</v>
      </c>
      <c r="AZ174" s="6" t="s">
        <v>903</v>
      </c>
      <c r="BB174" s="6">
        <v>0.23173026686699999</v>
      </c>
      <c r="BD174" s="6">
        <v>5.3501566176E-2</v>
      </c>
      <c r="BF174" s="6">
        <v>2.741328937085</v>
      </c>
      <c r="BH174" s="6">
        <v>4.4657858733400007</v>
      </c>
      <c r="BJ174" s="11">
        <v>0</v>
      </c>
      <c r="BL174" s="6">
        <v>40.735698358424003</v>
      </c>
    </row>
    <row r="176" spans="1:64" x14ac:dyDescent="0.25">
      <c r="A176" s="1" t="s">
        <v>144</v>
      </c>
      <c r="B176" s="1" t="s">
        <v>530</v>
      </c>
      <c r="D176" s="6">
        <v>51.962252937789998</v>
      </c>
      <c r="F176" s="6">
        <v>24.102875748267</v>
      </c>
      <c r="H176" s="6">
        <v>13.435945664225001</v>
      </c>
      <c r="J176" s="6">
        <v>3.9914900733909997</v>
      </c>
      <c r="L176" s="6" t="s">
        <v>903</v>
      </c>
      <c r="N176" s="6">
        <v>0.992270893544</v>
      </c>
      <c r="P176" s="6">
        <v>2.4289219539419999</v>
      </c>
      <c r="R176" s="6" t="s">
        <v>903</v>
      </c>
      <c r="T176" s="6">
        <v>0.19787423362199999</v>
      </c>
      <c r="V176" s="6">
        <v>7.0206916381000004E-2</v>
      </c>
      <c r="X176" s="6">
        <v>2.7608984934359997</v>
      </c>
      <c r="Z176" s="6" t="s">
        <v>903</v>
      </c>
      <c r="AB176" s="6" t="s">
        <v>903</v>
      </c>
      <c r="AD176" s="6">
        <v>-0.11208600000000001</v>
      </c>
      <c r="AF176" s="6">
        <v>0</v>
      </c>
      <c r="AH176" s="6">
        <v>0.337353519725</v>
      </c>
      <c r="AJ176" s="6">
        <v>27.859377189524</v>
      </c>
      <c r="AL176" s="6">
        <v>17.138172784651001</v>
      </c>
      <c r="AN176" s="6">
        <v>5.4992362468850002</v>
      </c>
      <c r="AP176" s="6" t="s">
        <v>903</v>
      </c>
      <c r="AR176" s="6">
        <v>0.71418862981199993</v>
      </c>
      <c r="AT176" s="6">
        <v>2.371143637776</v>
      </c>
      <c r="AV176" s="6" t="s">
        <v>903</v>
      </c>
      <c r="AX176" s="6" t="s">
        <v>903</v>
      </c>
      <c r="AZ176" s="6" t="s">
        <v>903</v>
      </c>
      <c r="BB176" s="6">
        <v>0.14505897484999999</v>
      </c>
      <c r="BD176" s="6">
        <v>5.1467759549E-2</v>
      </c>
      <c r="BF176" s="6">
        <v>1.940109156001</v>
      </c>
      <c r="BH176" s="6">
        <v>-22.182909361688001</v>
      </c>
      <c r="BJ176" s="11">
        <v>0.44328299999999998</v>
      </c>
      <c r="BL176" s="6">
        <v>25.769923900309998</v>
      </c>
    </row>
    <row r="177" spans="1:64" x14ac:dyDescent="0.25">
      <c r="A177" s="1" t="s">
        <v>122</v>
      </c>
      <c r="B177" s="1" t="s">
        <v>508</v>
      </c>
      <c r="D177" s="6">
        <v>60.107596051237003</v>
      </c>
      <c r="F177" s="6">
        <v>27.382705424081003</v>
      </c>
      <c r="H177" s="6">
        <v>18.699784994230999</v>
      </c>
      <c r="J177" s="6">
        <v>3.3409783705930001</v>
      </c>
      <c r="L177" s="6" t="s">
        <v>903</v>
      </c>
      <c r="N177" s="6">
        <v>0.81408763790100003</v>
      </c>
      <c r="P177" s="6">
        <v>2.688053130703</v>
      </c>
      <c r="R177" s="6" t="s">
        <v>903</v>
      </c>
      <c r="T177" s="6">
        <v>6.3882633058000002E-2</v>
      </c>
      <c r="V177" s="6">
        <v>6.6470096638000006E-2</v>
      </c>
      <c r="X177" s="6">
        <v>1.1982969636609999</v>
      </c>
      <c r="Z177" s="6" t="s">
        <v>903</v>
      </c>
      <c r="AB177" s="6" t="s">
        <v>903</v>
      </c>
      <c r="AD177" s="6">
        <v>-5.6238000000000003E-2</v>
      </c>
      <c r="AF177" s="6">
        <v>0</v>
      </c>
      <c r="AH177" s="6">
        <v>0.56738959729600003</v>
      </c>
      <c r="AJ177" s="6">
        <v>32.724890627156</v>
      </c>
      <c r="AL177" s="6">
        <v>23.974224534845</v>
      </c>
      <c r="AN177" s="6">
        <v>4.6030001372429998</v>
      </c>
      <c r="AP177" s="6" t="s">
        <v>903</v>
      </c>
      <c r="AR177" s="6">
        <v>0.58594093451899998</v>
      </c>
      <c r="AT177" s="6">
        <v>2.6241106959109999</v>
      </c>
      <c r="AV177" s="6" t="s">
        <v>903</v>
      </c>
      <c r="AX177" s="6" t="s">
        <v>903</v>
      </c>
      <c r="AZ177" s="6" t="s">
        <v>903</v>
      </c>
      <c r="BB177" s="6">
        <v>4.6831510563000001E-2</v>
      </c>
      <c r="BD177" s="6">
        <v>4.8728346540000002E-2</v>
      </c>
      <c r="BF177" s="6">
        <v>0.84205446753499991</v>
      </c>
      <c r="BH177" s="6">
        <v>8.4693032061049998</v>
      </c>
      <c r="BJ177" s="11">
        <v>0</v>
      </c>
      <c r="BL177" s="6">
        <v>30.270523830120002</v>
      </c>
    </row>
    <row r="178" spans="1:64" x14ac:dyDescent="0.25">
      <c r="A178" s="1" t="s">
        <v>139</v>
      </c>
      <c r="B178" s="1" t="s">
        <v>525</v>
      </c>
      <c r="D178" s="6">
        <v>8.1155281218250011</v>
      </c>
      <c r="F178" s="6">
        <v>4.0725778922779998</v>
      </c>
      <c r="H178" s="6">
        <v>1.83402659601</v>
      </c>
      <c r="J178" s="6">
        <v>0.63732765521899992</v>
      </c>
      <c r="L178" s="6" t="s">
        <v>903</v>
      </c>
      <c r="N178" s="6">
        <v>0.30039100481299996</v>
      </c>
      <c r="P178" s="6">
        <v>0.55880953421699997</v>
      </c>
      <c r="R178" s="6" t="s">
        <v>903</v>
      </c>
      <c r="T178" s="6">
        <v>2.8309240919000001E-2</v>
      </c>
      <c r="V178" s="6">
        <v>6.3639172590000001E-2</v>
      </c>
      <c r="X178" s="6">
        <v>3.9576018553000004E-2</v>
      </c>
      <c r="Z178" s="6" t="s">
        <v>903</v>
      </c>
      <c r="AB178" s="6">
        <v>0.16236705882400002</v>
      </c>
      <c r="AD178" s="6">
        <v>0</v>
      </c>
      <c r="AF178" s="6">
        <v>0.42735599999999996</v>
      </c>
      <c r="AH178" s="6">
        <v>2.0775611131000002E-2</v>
      </c>
      <c r="AJ178" s="6">
        <v>4.0429502295470003</v>
      </c>
      <c r="AL178" s="6">
        <v>2.3079380098260001</v>
      </c>
      <c r="AN178" s="6">
        <v>0.87807191757499992</v>
      </c>
      <c r="AP178" s="6" t="s">
        <v>903</v>
      </c>
      <c r="AR178" s="6">
        <v>0.21620692648699999</v>
      </c>
      <c r="AT178" s="6">
        <v>0.54551677530700005</v>
      </c>
      <c r="AV178" s="6" t="s">
        <v>903</v>
      </c>
      <c r="AX178" s="6" t="s">
        <v>903</v>
      </c>
      <c r="AZ178" s="6" t="s">
        <v>903</v>
      </c>
      <c r="BB178" s="6">
        <v>2.075312885E-2</v>
      </c>
      <c r="BD178" s="6">
        <v>4.6653033655000002E-2</v>
      </c>
      <c r="BF178" s="6">
        <v>2.7810437847000002E-2</v>
      </c>
      <c r="BH178" s="6">
        <v>-0.78977329738099999</v>
      </c>
      <c r="BJ178" s="11">
        <v>0.16342200000000001</v>
      </c>
      <c r="BL178" s="6">
        <v>3.7397289623309997</v>
      </c>
    </row>
    <row r="179" spans="1:64" x14ac:dyDescent="0.25">
      <c r="A179" s="1" t="s">
        <v>162</v>
      </c>
      <c r="B179" s="1" t="s">
        <v>548</v>
      </c>
      <c r="D179" s="6">
        <v>89.763084976236996</v>
      </c>
      <c r="F179" s="6">
        <v>43.402047547424004</v>
      </c>
      <c r="H179" s="6">
        <v>25.292838936780999</v>
      </c>
      <c r="J179" s="6">
        <v>5.4706074512059999</v>
      </c>
      <c r="L179" s="6" t="s">
        <v>903</v>
      </c>
      <c r="N179" s="6">
        <v>1.8596300102480001</v>
      </c>
      <c r="P179" s="6">
        <v>3.4143773630530001</v>
      </c>
      <c r="R179" s="6" t="s">
        <v>903</v>
      </c>
      <c r="T179" s="6">
        <v>0.17816930338799999</v>
      </c>
      <c r="V179" s="6">
        <v>7.6661423209999996E-2</v>
      </c>
      <c r="X179" s="6">
        <v>2.8036688034140003</v>
      </c>
      <c r="Z179" s="6" t="s">
        <v>903</v>
      </c>
      <c r="AB179" s="6">
        <v>1.265666176471</v>
      </c>
      <c r="AD179" s="6">
        <v>0</v>
      </c>
      <c r="AF179" s="6">
        <v>2.6198139999999999</v>
      </c>
      <c r="AH179" s="6">
        <v>0.42061407965399999</v>
      </c>
      <c r="AJ179" s="6">
        <v>46.361037428811997</v>
      </c>
      <c r="AL179" s="6">
        <v>31.995355274006002</v>
      </c>
      <c r="AN179" s="6">
        <v>7.5370756872739992</v>
      </c>
      <c r="AP179" s="6" t="s">
        <v>903</v>
      </c>
      <c r="AR179" s="6">
        <v>1.3384718000070002</v>
      </c>
      <c r="AT179" s="6">
        <v>3.333157390352</v>
      </c>
      <c r="AV179" s="6" t="s">
        <v>903</v>
      </c>
      <c r="AX179" s="6" t="s">
        <v>903</v>
      </c>
      <c r="AZ179" s="6" t="s">
        <v>903</v>
      </c>
      <c r="BB179" s="6">
        <v>0.130613551982</v>
      </c>
      <c r="BD179" s="6">
        <v>5.6199472925999999E-2</v>
      </c>
      <c r="BF179" s="6">
        <v>1.970164252265</v>
      </c>
      <c r="BH179" s="6">
        <v>10.036272082776001</v>
      </c>
      <c r="BJ179" s="11">
        <v>0</v>
      </c>
      <c r="BL179" s="6">
        <v>42.883959621651002</v>
      </c>
    </row>
    <row r="180" spans="1:64" x14ac:dyDescent="0.25">
      <c r="A180" s="1" t="s">
        <v>145</v>
      </c>
      <c r="B180" s="1" t="s">
        <v>531</v>
      </c>
      <c r="D180" s="6">
        <v>51.292979179474003</v>
      </c>
      <c r="F180" s="6">
        <v>23.808932312934999</v>
      </c>
      <c r="H180" s="6">
        <v>13.877338594937001</v>
      </c>
      <c r="J180" s="6">
        <v>4.0668491889659997</v>
      </c>
      <c r="L180" s="6" t="s">
        <v>903</v>
      </c>
      <c r="N180" s="6">
        <v>0.68999185576199995</v>
      </c>
      <c r="P180" s="6">
        <v>2.4720925709959998</v>
      </c>
      <c r="R180" s="6" t="s">
        <v>903</v>
      </c>
      <c r="T180" s="6">
        <v>0.111173786198</v>
      </c>
      <c r="V180" s="6">
        <v>6.8621598914000007E-2</v>
      </c>
      <c r="X180" s="6">
        <v>1.803665985459</v>
      </c>
      <c r="Z180" s="6" t="s">
        <v>903</v>
      </c>
      <c r="AB180" s="6" t="s">
        <v>903</v>
      </c>
      <c r="AD180" s="6">
        <v>-2.5537000000000001E-2</v>
      </c>
      <c r="AF180" s="6">
        <v>0.50027200000000005</v>
      </c>
      <c r="AH180" s="6">
        <v>0.24446373170400001</v>
      </c>
      <c r="AJ180" s="6">
        <v>27.484046866537998</v>
      </c>
      <c r="AL180" s="6">
        <v>17.571816677494002</v>
      </c>
      <c r="AN180" s="6">
        <v>5.6030615282420007</v>
      </c>
      <c r="AP180" s="6" t="s">
        <v>903</v>
      </c>
      <c r="AR180" s="6">
        <v>0.49662278844799995</v>
      </c>
      <c r="AT180" s="6">
        <v>2.4132873278189999</v>
      </c>
      <c r="AV180" s="6" t="s">
        <v>903</v>
      </c>
      <c r="AX180" s="6" t="s">
        <v>903</v>
      </c>
      <c r="AZ180" s="6" t="s">
        <v>903</v>
      </c>
      <c r="BB180" s="6">
        <v>8.1500027369999992E-2</v>
      </c>
      <c r="BD180" s="6">
        <v>5.0305584332999996E-2</v>
      </c>
      <c r="BF180" s="6">
        <v>1.2674529328320001</v>
      </c>
      <c r="BH180" s="6">
        <v>-18.403679373795001</v>
      </c>
      <c r="BJ180" s="11">
        <v>0.401059</v>
      </c>
      <c r="BL180" s="6">
        <v>25.422743351548</v>
      </c>
    </row>
    <row r="182" spans="1:64" x14ac:dyDescent="0.25">
      <c r="A182" s="1" t="s">
        <v>118</v>
      </c>
      <c r="B182" s="1" t="s">
        <v>504</v>
      </c>
      <c r="D182" s="6">
        <v>68.868923602694011</v>
      </c>
      <c r="F182" s="6">
        <v>34.682460067276004</v>
      </c>
      <c r="H182" s="6">
        <v>14.383660682407999</v>
      </c>
      <c r="J182" s="6">
        <v>3.9250571611600003</v>
      </c>
      <c r="L182" s="6" t="s">
        <v>903</v>
      </c>
      <c r="N182" s="6">
        <v>1.6294745239019999</v>
      </c>
      <c r="P182" s="6">
        <v>2.7826032166109997</v>
      </c>
      <c r="R182" s="6" t="s">
        <v>903</v>
      </c>
      <c r="T182" s="6">
        <v>6.3882633058000002E-2</v>
      </c>
      <c r="V182" s="6">
        <v>7.0603245748000004E-2</v>
      </c>
      <c r="X182" s="6">
        <v>9.2620440855160009</v>
      </c>
      <c r="Z182" s="6" t="s">
        <v>903</v>
      </c>
      <c r="AB182" s="6" t="s">
        <v>903</v>
      </c>
      <c r="AD182" s="6">
        <v>-7.8421000000000005E-2</v>
      </c>
      <c r="AF182" s="6">
        <v>2.334336</v>
      </c>
      <c r="AH182" s="6">
        <v>0.30921951887299998</v>
      </c>
      <c r="AJ182" s="6">
        <v>34.186463535418</v>
      </c>
      <c r="AL182" s="6">
        <v>18.282411224114</v>
      </c>
      <c r="AN182" s="6">
        <v>5.4077089545179993</v>
      </c>
      <c r="AP182" s="6" t="s">
        <v>903</v>
      </c>
      <c r="AR182" s="6">
        <v>1.1728170050240001</v>
      </c>
      <c r="AT182" s="6">
        <v>2.7164116586020004</v>
      </c>
      <c r="AV182" s="6" t="s">
        <v>903</v>
      </c>
      <c r="AX182" s="6" t="s">
        <v>903</v>
      </c>
      <c r="AZ182" s="6" t="s">
        <v>903</v>
      </c>
      <c r="BB182" s="6">
        <v>4.6831510563000001E-2</v>
      </c>
      <c r="BD182" s="6">
        <v>5.1758303352000004E-2</v>
      </c>
      <c r="BF182" s="6">
        <v>6.5085248792439998</v>
      </c>
      <c r="BH182" s="6">
        <v>-30.810471972792001</v>
      </c>
      <c r="BJ182" s="11">
        <v>0.47403000000000001</v>
      </c>
      <c r="BL182" s="6">
        <v>31.622478770261999</v>
      </c>
    </row>
    <row r="183" spans="1:64" x14ac:dyDescent="0.25">
      <c r="A183" s="1" t="s">
        <v>137</v>
      </c>
      <c r="B183" s="1" t="s">
        <v>523</v>
      </c>
      <c r="D183" s="6">
        <v>92.713760222105989</v>
      </c>
      <c r="F183" s="6">
        <v>42.472826697182995</v>
      </c>
      <c r="H183" s="6">
        <v>27.626866295654001</v>
      </c>
      <c r="J183" s="6">
        <v>6.2785064236089996</v>
      </c>
      <c r="L183" s="6" t="s">
        <v>903</v>
      </c>
      <c r="N183" s="6">
        <v>1.1906302669319999</v>
      </c>
      <c r="P183" s="6">
        <v>3.2886905894640002</v>
      </c>
      <c r="R183" s="6" t="s">
        <v>903</v>
      </c>
      <c r="T183" s="6">
        <v>0.30962779307400001</v>
      </c>
      <c r="V183" s="6">
        <v>6.7885558661999995E-2</v>
      </c>
      <c r="X183" s="6">
        <v>3.2251941861089999</v>
      </c>
      <c r="Z183" s="6" t="s">
        <v>903</v>
      </c>
      <c r="AB183" s="6" t="s">
        <v>903</v>
      </c>
      <c r="AD183" s="6">
        <v>0</v>
      </c>
      <c r="AF183" s="6">
        <v>0</v>
      </c>
      <c r="AH183" s="6">
        <v>0.48542558367899996</v>
      </c>
      <c r="AJ183" s="6">
        <v>50.240933524922994</v>
      </c>
      <c r="AL183" s="6">
        <v>34.980240330651</v>
      </c>
      <c r="AN183" s="6">
        <v>8.6501505618619987</v>
      </c>
      <c r="AP183" s="6" t="s">
        <v>903</v>
      </c>
      <c r="AR183" s="6">
        <v>0.85695811948700007</v>
      </c>
      <c r="AT183" s="6">
        <v>3.2104604082340003</v>
      </c>
      <c r="AV183" s="6" t="s">
        <v>903</v>
      </c>
      <c r="AX183" s="6" t="s">
        <v>903</v>
      </c>
      <c r="AZ183" s="6" t="s">
        <v>903</v>
      </c>
      <c r="BB183" s="6">
        <v>0.226984026299</v>
      </c>
      <c r="BD183" s="6">
        <v>4.9766002982999998E-2</v>
      </c>
      <c r="BF183" s="6">
        <v>2.266374075406</v>
      </c>
      <c r="BH183" s="6">
        <v>1.609131022238</v>
      </c>
      <c r="BJ183" s="11">
        <v>0</v>
      </c>
      <c r="BL183" s="6">
        <v>46.472863510553999</v>
      </c>
    </row>
    <row r="184" spans="1:64" x14ac:dyDescent="0.25">
      <c r="A184" s="1" t="s">
        <v>153</v>
      </c>
      <c r="B184" s="1" t="s">
        <v>539</v>
      </c>
      <c r="D184" s="6">
        <v>60.414435280234002</v>
      </c>
      <c r="F184" s="6">
        <v>28.380418292862998</v>
      </c>
      <c r="H184" s="6">
        <v>17.136144679513997</v>
      </c>
      <c r="J184" s="6">
        <v>3.523124767658</v>
      </c>
      <c r="L184" s="6" t="s">
        <v>903</v>
      </c>
      <c r="N184" s="6">
        <v>0.98953860881300004</v>
      </c>
      <c r="P184" s="6">
        <v>2.417560568082</v>
      </c>
      <c r="R184" s="6" t="s">
        <v>903</v>
      </c>
      <c r="T184" s="6">
        <v>0.130878150247</v>
      </c>
      <c r="V184" s="6">
        <v>6.9244402205E-2</v>
      </c>
      <c r="X184" s="6">
        <v>2.9517981616369999</v>
      </c>
      <c r="Z184" s="6" t="s">
        <v>903</v>
      </c>
      <c r="AB184" s="6" t="s">
        <v>903</v>
      </c>
      <c r="AD184" s="6">
        <v>0</v>
      </c>
      <c r="AF184" s="6">
        <v>0.70865999999999996</v>
      </c>
      <c r="AH184" s="6">
        <v>0.45346895470600002</v>
      </c>
      <c r="AJ184" s="6">
        <v>32.034016987371004</v>
      </c>
      <c r="AL184" s="6">
        <v>21.886828540672997</v>
      </c>
      <c r="AN184" s="6">
        <v>4.8539505468809994</v>
      </c>
      <c r="AP184" s="6" t="s">
        <v>903</v>
      </c>
      <c r="AR184" s="6">
        <v>0.712222063322</v>
      </c>
      <c r="AT184" s="6">
        <v>2.3600525124499998</v>
      </c>
      <c r="AV184" s="6" t="s">
        <v>903</v>
      </c>
      <c r="AX184" s="6" t="s">
        <v>903</v>
      </c>
      <c r="AZ184" s="6" t="s">
        <v>903</v>
      </c>
      <c r="BB184" s="6">
        <v>9.5945035174999999E-2</v>
      </c>
      <c r="BD184" s="6">
        <v>5.0762153168E-2</v>
      </c>
      <c r="BF184" s="6">
        <v>2.0742561357009999</v>
      </c>
      <c r="BH184" s="6">
        <v>9.4487361481620002</v>
      </c>
      <c r="BJ184" s="11">
        <v>0</v>
      </c>
      <c r="BL184" s="6">
        <v>29.631465713318001</v>
      </c>
    </row>
    <row r="185" spans="1:64" x14ac:dyDescent="0.25">
      <c r="A185" s="1" t="s">
        <v>123</v>
      </c>
      <c r="B185" s="1" t="s">
        <v>509</v>
      </c>
      <c r="D185" s="6">
        <v>65.858612462913001</v>
      </c>
      <c r="F185" s="6">
        <v>29.853226372087999</v>
      </c>
      <c r="H185" s="6">
        <v>20.339043617217001</v>
      </c>
      <c r="J185" s="6">
        <v>4.0837819836769995</v>
      </c>
      <c r="L185" s="6" t="s">
        <v>903</v>
      </c>
      <c r="N185" s="6">
        <v>1.0383091415800001</v>
      </c>
      <c r="P185" s="6">
        <v>2.929822762863</v>
      </c>
      <c r="R185" s="6" t="s">
        <v>903</v>
      </c>
      <c r="T185" s="6">
        <v>5.8815845117999997E-2</v>
      </c>
      <c r="V185" s="6">
        <v>6.5790674866999993E-2</v>
      </c>
      <c r="X185" s="6">
        <v>0.76993941215900008</v>
      </c>
      <c r="Z185" s="6" t="s">
        <v>903</v>
      </c>
      <c r="AB185" s="6" t="s">
        <v>903</v>
      </c>
      <c r="AD185" s="6">
        <v>-0.10027700000000001</v>
      </c>
      <c r="AF185" s="6">
        <v>0</v>
      </c>
      <c r="AH185" s="6">
        <v>0.66799993460700002</v>
      </c>
      <c r="AJ185" s="6">
        <v>36.005386090824999</v>
      </c>
      <c r="AL185" s="6">
        <v>26.139150633231001</v>
      </c>
      <c r="AN185" s="6">
        <v>5.6263905198529995</v>
      </c>
      <c r="AP185" s="6" t="s">
        <v>903</v>
      </c>
      <c r="AR185" s="6">
        <v>0.74732473558500001</v>
      </c>
      <c r="AT185" s="6">
        <v>2.8601291995809999</v>
      </c>
      <c r="AV185" s="6" t="s">
        <v>903</v>
      </c>
      <c r="AX185" s="6" t="s">
        <v>903</v>
      </c>
      <c r="AZ185" s="6" t="s">
        <v>903</v>
      </c>
      <c r="BB185" s="6">
        <v>4.3117115562E-2</v>
      </c>
      <c r="BD185" s="6">
        <v>4.8230271447999996E-2</v>
      </c>
      <c r="BF185" s="6">
        <v>0.54104361556500002</v>
      </c>
      <c r="BH185" s="6">
        <v>-2.495722563368</v>
      </c>
      <c r="BJ185" s="11">
        <v>6.4822000000000005E-2</v>
      </c>
      <c r="BL185" s="6">
        <v>33.304982134013002</v>
      </c>
    </row>
    <row r="186" spans="1:64" x14ac:dyDescent="0.25">
      <c r="A186" s="1" t="s">
        <v>140</v>
      </c>
      <c r="B186" s="1" t="s">
        <v>526</v>
      </c>
      <c r="D186" s="6">
        <v>125.075228665644</v>
      </c>
      <c r="F186" s="6">
        <v>58.938956988893999</v>
      </c>
      <c r="H186" s="6">
        <v>36.936385395153998</v>
      </c>
      <c r="J186" s="6">
        <v>6.1781093231249997</v>
      </c>
      <c r="L186" s="6" t="s">
        <v>903</v>
      </c>
      <c r="N186" s="6">
        <v>1.1755617570100001</v>
      </c>
      <c r="P186" s="6">
        <v>4.3225229719249993</v>
      </c>
      <c r="R186" s="6" t="s">
        <v>903</v>
      </c>
      <c r="T186" s="6">
        <v>0.35472328148800003</v>
      </c>
      <c r="V186" s="6">
        <v>6.8338506510000008E-2</v>
      </c>
      <c r="X186" s="6">
        <v>7.2517704092699997</v>
      </c>
      <c r="Z186" s="6" t="s">
        <v>903</v>
      </c>
      <c r="AB186" s="6" t="s">
        <v>903</v>
      </c>
      <c r="AD186" s="6">
        <v>0</v>
      </c>
      <c r="AF186" s="6">
        <v>1.693174</v>
      </c>
      <c r="AH186" s="6">
        <v>0.95837134441400007</v>
      </c>
      <c r="AJ186" s="6">
        <v>66.136271676749999</v>
      </c>
      <c r="AL186" s="6">
        <v>47.152601563451</v>
      </c>
      <c r="AN186" s="6">
        <v>8.5118294427030001</v>
      </c>
      <c r="AP186" s="6" t="s">
        <v>903</v>
      </c>
      <c r="AR186" s="6">
        <v>0.84611253435</v>
      </c>
      <c r="AT186" s="6">
        <v>4.2197003602300001</v>
      </c>
      <c r="AV186" s="6" t="s">
        <v>903</v>
      </c>
      <c r="AX186" s="6" t="s">
        <v>903</v>
      </c>
      <c r="AZ186" s="6" t="s">
        <v>903</v>
      </c>
      <c r="BB186" s="6">
        <v>0.260042930432</v>
      </c>
      <c r="BD186" s="6">
        <v>5.0098053044000002E-2</v>
      </c>
      <c r="BF186" s="6">
        <v>5.0958867925389999</v>
      </c>
      <c r="BH186" s="6">
        <v>25.402495800368001</v>
      </c>
      <c r="BJ186" s="11">
        <v>0</v>
      </c>
      <c r="BL186" s="6">
        <v>61.176051300994004</v>
      </c>
    </row>
    <row r="188" spans="1:64" x14ac:dyDescent="0.25">
      <c r="A188" s="1" t="s">
        <v>141</v>
      </c>
      <c r="B188" s="1" t="s">
        <v>527</v>
      </c>
      <c r="D188" s="6">
        <v>57.347935902900005</v>
      </c>
      <c r="F188" s="6">
        <v>28.040400754608999</v>
      </c>
      <c r="H188" s="6">
        <v>12.945726785386</v>
      </c>
      <c r="J188" s="6">
        <v>4.157133169602</v>
      </c>
      <c r="L188" s="6" t="s">
        <v>903</v>
      </c>
      <c r="N188" s="6">
        <v>1.187053153765</v>
      </c>
      <c r="P188" s="6">
        <v>2.704016905294</v>
      </c>
      <c r="R188" s="6" t="s">
        <v>903</v>
      </c>
      <c r="T188" s="6">
        <v>5.9772697461000002E-2</v>
      </c>
      <c r="V188" s="6">
        <v>6.7545847775999993E-2</v>
      </c>
      <c r="X188" s="6">
        <v>4.8328312084839995</v>
      </c>
      <c r="Z188" s="6" t="s">
        <v>903</v>
      </c>
      <c r="AB188" s="6" t="s">
        <v>903</v>
      </c>
      <c r="AD188" s="6">
        <v>0</v>
      </c>
      <c r="AF188" s="6">
        <v>1.6939930000000001</v>
      </c>
      <c r="AH188" s="6">
        <v>0.39232798684099995</v>
      </c>
      <c r="AJ188" s="6">
        <v>29.307535148290999</v>
      </c>
      <c r="AL188" s="6">
        <v>16.596596374232</v>
      </c>
      <c r="AN188" s="6">
        <v>5.7274493958540003</v>
      </c>
      <c r="AP188" s="6" t="s">
        <v>903</v>
      </c>
      <c r="AR188" s="6">
        <v>0.85438348632200001</v>
      </c>
      <c r="AT188" s="6">
        <v>2.63969473001</v>
      </c>
      <c r="AV188" s="6" t="s">
        <v>903</v>
      </c>
      <c r="AX188" s="6" t="s">
        <v>903</v>
      </c>
      <c r="AZ188" s="6" t="s">
        <v>903</v>
      </c>
      <c r="BB188" s="6">
        <v>4.3818571317000003E-2</v>
      </c>
      <c r="BD188" s="6">
        <v>4.9516965437000002E-2</v>
      </c>
      <c r="BF188" s="6">
        <v>3.3960756251190003</v>
      </c>
      <c r="BH188" s="6">
        <v>-22.043264438854003</v>
      </c>
      <c r="BJ188" s="11">
        <v>0.42926799999999998</v>
      </c>
      <c r="BL188" s="6">
        <v>27.109470012168998</v>
      </c>
    </row>
    <row r="189" spans="1:64" x14ac:dyDescent="0.25">
      <c r="A189" s="1" t="s">
        <v>160</v>
      </c>
      <c r="B189" s="1" t="s">
        <v>546</v>
      </c>
      <c r="D189" s="6">
        <v>66.329270635550998</v>
      </c>
      <c r="F189" s="6">
        <v>31.167668102046001</v>
      </c>
      <c r="H189" s="6">
        <v>19.426846907135999</v>
      </c>
      <c r="J189" s="6">
        <v>3.2245140730269997</v>
      </c>
      <c r="L189" s="6" t="s">
        <v>903</v>
      </c>
      <c r="N189" s="6">
        <v>0.80705393657899993</v>
      </c>
      <c r="P189" s="6">
        <v>2.4880966732089997</v>
      </c>
      <c r="R189" s="6" t="s">
        <v>903</v>
      </c>
      <c r="T189" s="6">
        <v>4.9526450802999999E-2</v>
      </c>
      <c r="V189" s="6">
        <v>6.6300241194999998E-2</v>
      </c>
      <c r="X189" s="6">
        <v>4.1370362145890001</v>
      </c>
      <c r="Z189" s="6" t="s">
        <v>903</v>
      </c>
      <c r="AB189" s="6" t="s">
        <v>903</v>
      </c>
      <c r="AD189" s="6">
        <v>-7.5020000000000003E-2</v>
      </c>
      <c r="AF189" s="6">
        <v>0.60586399999999996</v>
      </c>
      <c r="AH189" s="6">
        <v>0.43744960550799999</v>
      </c>
      <c r="AJ189" s="6">
        <v>35.161602533504002</v>
      </c>
      <c r="AL189" s="6">
        <v>24.717225795540003</v>
      </c>
      <c r="AN189" s="6">
        <v>4.4425425951060005</v>
      </c>
      <c r="AP189" s="6" t="s">
        <v>903</v>
      </c>
      <c r="AR189" s="6">
        <v>0.58087841626699999</v>
      </c>
      <c r="AT189" s="6">
        <v>2.4289107302419999</v>
      </c>
      <c r="AV189" s="6" t="s">
        <v>903</v>
      </c>
      <c r="AX189" s="6" t="s">
        <v>903</v>
      </c>
      <c r="AZ189" s="6" t="s">
        <v>903</v>
      </c>
      <c r="BB189" s="6">
        <v>3.6307183861E-2</v>
      </c>
      <c r="BD189" s="6">
        <v>4.8603827767E-2</v>
      </c>
      <c r="BF189" s="6">
        <v>2.9071339847209998</v>
      </c>
      <c r="BH189" s="6">
        <v>2.1161102591360001</v>
      </c>
      <c r="BJ189" s="11">
        <v>0</v>
      </c>
      <c r="BL189" s="6">
        <v>32.524482343492004</v>
      </c>
    </row>
    <row r="190" spans="1:64" x14ac:dyDescent="0.25">
      <c r="A190" s="1" t="s">
        <v>154</v>
      </c>
      <c r="B190" s="1" t="s">
        <v>540</v>
      </c>
      <c r="D190" s="6">
        <v>56.706509689562999</v>
      </c>
      <c r="F190" s="6">
        <v>26.567110656943001</v>
      </c>
      <c r="H190" s="6">
        <v>15.895650066941</v>
      </c>
      <c r="J190" s="6">
        <v>3.5810736201240001</v>
      </c>
      <c r="L190" s="6" t="s">
        <v>903</v>
      </c>
      <c r="N190" s="6">
        <v>0.82690019639500001</v>
      </c>
      <c r="P190" s="6">
        <v>2.4627054587039998</v>
      </c>
      <c r="R190" s="6" t="s">
        <v>903</v>
      </c>
      <c r="T190" s="6">
        <v>4.9244490764000004E-2</v>
      </c>
      <c r="V190" s="6">
        <v>7.3151077389999999E-2</v>
      </c>
      <c r="X190" s="6">
        <v>2.7396548016120001</v>
      </c>
      <c r="Z190" s="6" t="s">
        <v>903</v>
      </c>
      <c r="AB190" s="6" t="s">
        <v>903</v>
      </c>
      <c r="AD190" s="6">
        <v>0</v>
      </c>
      <c r="AF190" s="6">
        <v>0.60730600000000001</v>
      </c>
      <c r="AH190" s="6">
        <v>0.33142494501300002</v>
      </c>
      <c r="AJ190" s="6">
        <v>30.139399032620002</v>
      </c>
      <c r="AL190" s="6">
        <v>20.191416132773998</v>
      </c>
      <c r="AN190" s="6">
        <v>4.9337890092309999</v>
      </c>
      <c r="AP190" s="6" t="s">
        <v>903</v>
      </c>
      <c r="AR190" s="6">
        <v>0.59516279485500001</v>
      </c>
      <c r="AT190" s="6">
        <v>2.4041235127559997</v>
      </c>
      <c r="AV190" s="6" t="s">
        <v>903</v>
      </c>
      <c r="AX190" s="6" t="s">
        <v>903</v>
      </c>
      <c r="AZ190" s="6" t="s">
        <v>903</v>
      </c>
      <c r="BB190" s="6">
        <v>3.6100482698000001E-2</v>
      </c>
      <c r="BD190" s="6">
        <v>5.3626084948999994E-2</v>
      </c>
      <c r="BF190" s="6">
        <v>1.9251810153570001</v>
      </c>
      <c r="BH190" s="6">
        <v>-23.668507699675999</v>
      </c>
      <c r="BJ190" s="11">
        <v>0.43986999999999998</v>
      </c>
      <c r="BL190" s="6">
        <v>27.878944105174</v>
      </c>
    </row>
    <row r="191" spans="1:64" x14ac:dyDescent="0.25">
      <c r="A191" s="1" t="s">
        <v>152</v>
      </c>
      <c r="B191" s="1" t="s">
        <v>538</v>
      </c>
      <c r="D191" s="6">
        <v>54.973361462376999</v>
      </c>
      <c r="F191" s="6">
        <v>25.438931048478999</v>
      </c>
      <c r="H191" s="6">
        <v>18.221211505190997</v>
      </c>
      <c r="J191" s="6">
        <v>2.666505628895</v>
      </c>
      <c r="L191" s="6" t="s">
        <v>903</v>
      </c>
      <c r="N191" s="6">
        <v>0.88766210288300007</v>
      </c>
      <c r="P191" s="6">
        <v>1.883785402067</v>
      </c>
      <c r="R191" s="6" t="s">
        <v>903</v>
      </c>
      <c r="T191" s="6">
        <v>3.7703379426000001E-2</v>
      </c>
      <c r="V191" s="6">
        <v>6.7715703219000001E-2</v>
      </c>
      <c r="X191" s="6">
        <v>2.0465201421000001E-2</v>
      </c>
      <c r="Z191" s="6" t="s">
        <v>903</v>
      </c>
      <c r="AB191" s="6" t="s">
        <v>903</v>
      </c>
      <c r="AD191" s="6">
        <v>-0.111696</v>
      </c>
      <c r="AF191" s="6">
        <v>1.26858</v>
      </c>
      <c r="AH191" s="6">
        <v>0.496998125377</v>
      </c>
      <c r="AJ191" s="6">
        <v>29.534430413897997</v>
      </c>
      <c r="AL191" s="6">
        <v>23.291145177606001</v>
      </c>
      <c r="AN191" s="6">
        <v>3.673751941586</v>
      </c>
      <c r="AP191" s="6" t="s">
        <v>903</v>
      </c>
      <c r="AR191" s="6">
        <v>0.63889627834399998</v>
      </c>
      <c r="AT191" s="6">
        <v>1.8389745968569999</v>
      </c>
      <c r="AV191" s="6" t="s">
        <v>903</v>
      </c>
      <c r="AX191" s="6" t="s">
        <v>903</v>
      </c>
      <c r="AZ191" s="6" t="s">
        <v>903</v>
      </c>
      <c r="BB191" s="6">
        <v>2.7639847128000002E-2</v>
      </c>
      <c r="BD191" s="6">
        <v>4.9641484210000003E-2</v>
      </c>
      <c r="BF191" s="6">
        <v>1.4381088168E-2</v>
      </c>
      <c r="BH191" s="6">
        <v>10.802464524277999</v>
      </c>
      <c r="BJ191" s="11">
        <v>0</v>
      </c>
      <c r="BL191" s="6">
        <v>27.319348132856</v>
      </c>
    </row>
    <row r="192" spans="1:64" x14ac:dyDescent="0.25">
      <c r="A192" s="1" t="s">
        <v>150</v>
      </c>
      <c r="B192" s="1" t="s">
        <v>536</v>
      </c>
      <c r="D192" s="6">
        <v>53.164905001088002</v>
      </c>
      <c r="F192" s="6">
        <v>24.728989437307</v>
      </c>
      <c r="H192" s="6">
        <v>14.098297141999002</v>
      </c>
      <c r="J192" s="6">
        <v>3.4227112725129998</v>
      </c>
      <c r="L192" s="6" t="s">
        <v>903</v>
      </c>
      <c r="N192" s="6">
        <v>1.1496477259960001</v>
      </c>
      <c r="P192" s="6">
        <v>2.6062522154359997</v>
      </c>
      <c r="R192" s="6" t="s">
        <v>903</v>
      </c>
      <c r="T192" s="6">
        <v>6.3882633058000002E-2</v>
      </c>
      <c r="V192" s="6">
        <v>7.0263534862000002E-2</v>
      </c>
      <c r="X192" s="6">
        <v>2.9738841351859997</v>
      </c>
      <c r="Z192" s="6" t="s">
        <v>903</v>
      </c>
      <c r="AB192" s="6" t="s">
        <v>903</v>
      </c>
      <c r="AD192" s="6">
        <v>-0.15253700000000001</v>
      </c>
      <c r="AF192" s="6">
        <v>0</v>
      </c>
      <c r="AH192" s="6">
        <v>0.49658777825799999</v>
      </c>
      <c r="AJ192" s="6">
        <v>28.435915563781002</v>
      </c>
      <c r="AL192" s="6">
        <v>18.160475293161998</v>
      </c>
      <c r="AN192" s="6">
        <v>4.7156068401380002</v>
      </c>
      <c r="AP192" s="6" t="s">
        <v>903</v>
      </c>
      <c r="AR192" s="6">
        <v>0.82746086732699997</v>
      </c>
      <c r="AT192" s="6">
        <v>2.5442556312040003</v>
      </c>
      <c r="AV192" s="6" t="s">
        <v>903</v>
      </c>
      <c r="AX192" s="6" t="s">
        <v>903</v>
      </c>
      <c r="AZ192" s="6" t="s">
        <v>903</v>
      </c>
      <c r="BB192" s="6">
        <v>4.6831510563000001E-2</v>
      </c>
      <c r="BD192" s="6">
        <v>5.1509265806000001E-2</v>
      </c>
      <c r="BF192" s="6">
        <v>2.0897761555810002</v>
      </c>
      <c r="BH192" s="6">
        <v>-23.468410525871999</v>
      </c>
      <c r="BJ192" s="11">
        <v>0.45214700000000002</v>
      </c>
      <c r="BL192" s="6">
        <v>26.303221896497</v>
      </c>
    </row>
    <row r="194" spans="1:64" x14ac:dyDescent="0.25">
      <c r="A194" s="1" t="s">
        <v>143</v>
      </c>
      <c r="B194" s="1" t="s">
        <v>529</v>
      </c>
      <c r="D194" s="6">
        <v>31.897025493308</v>
      </c>
      <c r="F194" s="6">
        <v>15.468342091225001</v>
      </c>
      <c r="H194" s="6">
        <v>6.6515461258349999</v>
      </c>
      <c r="J194" s="6">
        <v>2.795438004357</v>
      </c>
      <c r="L194" s="6" t="s">
        <v>903</v>
      </c>
      <c r="N194" s="6">
        <v>1.1435418942669999</v>
      </c>
      <c r="P194" s="6">
        <v>1.880031905843</v>
      </c>
      <c r="R194" s="6" t="s">
        <v>903</v>
      </c>
      <c r="T194" s="6">
        <v>7.2552621181999996E-2</v>
      </c>
      <c r="V194" s="6">
        <v>7.1905470809999997E-2</v>
      </c>
      <c r="X194" s="6">
        <v>1.92196285903</v>
      </c>
      <c r="Z194" s="6" t="s">
        <v>903</v>
      </c>
      <c r="AB194" s="6" t="s">
        <v>903</v>
      </c>
      <c r="AD194" s="6">
        <v>-5.4490999999999998E-2</v>
      </c>
      <c r="AF194" s="6">
        <v>0.83645999999999998</v>
      </c>
      <c r="AH194" s="6">
        <v>0.149394209902</v>
      </c>
      <c r="AJ194" s="6">
        <v>16.428683402084001</v>
      </c>
      <c r="AL194" s="6">
        <v>8.4624380125110008</v>
      </c>
      <c r="AN194" s="6">
        <v>3.851387255593</v>
      </c>
      <c r="AP194" s="6" t="s">
        <v>903</v>
      </c>
      <c r="AR194" s="6">
        <v>0.823066184762</v>
      </c>
      <c r="AT194" s="6">
        <v>1.835310387442</v>
      </c>
      <c r="AV194" s="6" t="s">
        <v>903</v>
      </c>
      <c r="AX194" s="6" t="s">
        <v>903</v>
      </c>
      <c r="AZ194" s="6" t="s">
        <v>903</v>
      </c>
      <c r="BB194" s="6">
        <v>5.3187363804999999E-2</v>
      </c>
      <c r="BD194" s="6">
        <v>5.2712947279999998E-2</v>
      </c>
      <c r="BF194" s="6">
        <v>1.3505812506919999</v>
      </c>
      <c r="BH194" s="6">
        <v>-22.376741535571</v>
      </c>
      <c r="BJ194" s="11">
        <v>0.5</v>
      </c>
      <c r="BL194" s="6">
        <v>15.196532146927</v>
      </c>
    </row>
    <row r="195" spans="1:64" x14ac:dyDescent="0.25">
      <c r="A195" s="1" t="s">
        <v>163</v>
      </c>
      <c r="B195" s="1" t="s">
        <v>549</v>
      </c>
      <c r="D195" s="6">
        <v>103.89175951765201</v>
      </c>
      <c r="F195" s="6">
        <v>51.349954820725998</v>
      </c>
      <c r="H195" s="6">
        <v>25.210991604139</v>
      </c>
      <c r="J195" s="6">
        <v>6.8597796120699996</v>
      </c>
      <c r="L195" s="6" t="s">
        <v>903</v>
      </c>
      <c r="N195" s="6">
        <v>3.1598728742180002</v>
      </c>
      <c r="P195" s="6">
        <v>5.0552658577579992</v>
      </c>
      <c r="R195" s="6" t="s">
        <v>903</v>
      </c>
      <c r="T195" s="6">
        <v>0.22135108711600002</v>
      </c>
      <c r="V195" s="6">
        <v>8.6626275857000001E-2</v>
      </c>
      <c r="X195" s="6">
        <v>5.1134179326250004</v>
      </c>
      <c r="Z195" s="6" t="s">
        <v>903</v>
      </c>
      <c r="AB195" s="6">
        <v>0.63455905882399999</v>
      </c>
      <c r="AD195" s="6">
        <v>0</v>
      </c>
      <c r="AF195" s="6">
        <v>4.4517050000000005</v>
      </c>
      <c r="AH195" s="6">
        <v>0.55638551812100001</v>
      </c>
      <c r="AJ195" s="6">
        <v>52.541804696926</v>
      </c>
      <c r="AL195" s="6">
        <v>32.062453260517998</v>
      </c>
      <c r="AN195" s="6">
        <v>9.4509939883910015</v>
      </c>
      <c r="AP195" s="6" t="s">
        <v>903</v>
      </c>
      <c r="AR195" s="6">
        <v>2.2743237689439999</v>
      </c>
      <c r="AT195" s="6">
        <v>4.9350130235489997</v>
      </c>
      <c r="AV195" s="6" t="s">
        <v>903</v>
      </c>
      <c r="AX195" s="6" t="s">
        <v>903</v>
      </c>
      <c r="AZ195" s="6" t="s">
        <v>903</v>
      </c>
      <c r="BB195" s="6">
        <v>0.16226954460500001</v>
      </c>
      <c r="BD195" s="6">
        <v>6.3504574282000001E-2</v>
      </c>
      <c r="BF195" s="6">
        <v>3.5932465366369999</v>
      </c>
      <c r="BH195" s="6">
        <v>-18.157028860858002</v>
      </c>
      <c r="BJ195" s="11">
        <v>0.25682199999999999</v>
      </c>
      <c r="BL195" s="6">
        <v>48.601169344656</v>
      </c>
    </row>
    <row r="196" spans="1:64" x14ac:dyDescent="0.25">
      <c r="A196" s="1" t="s">
        <v>146</v>
      </c>
      <c r="B196" s="1" t="s">
        <v>532</v>
      </c>
      <c r="D196" s="6">
        <v>23.491404233915002</v>
      </c>
      <c r="F196" s="6">
        <v>11.939543995898001</v>
      </c>
      <c r="H196" s="6">
        <v>3.201342034249</v>
      </c>
      <c r="J196" s="6">
        <v>2.527322728303</v>
      </c>
      <c r="L196" s="6" t="s">
        <v>903</v>
      </c>
      <c r="N196" s="6">
        <v>0.93875548134299991</v>
      </c>
      <c r="P196" s="6">
        <v>1.6752965536219999</v>
      </c>
      <c r="R196" s="6" t="s">
        <v>903</v>
      </c>
      <c r="T196" s="6">
        <v>2.8309240919000001E-2</v>
      </c>
      <c r="V196" s="6">
        <v>7.3660643718999996E-2</v>
      </c>
      <c r="X196" s="6">
        <v>2.2590663325589997</v>
      </c>
      <c r="Z196" s="6" t="s">
        <v>903</v>
      </c>
      <c r="AB196" s="6" t="s">
        <v>903</v>
      </c>
      <c r="AD196" s="6">
        <v>-0.102274</v>
      </c>
      <c r="AF196" s="6">
        <v>1.2471810000000001</v>
      </c>
      <c r="AH196" s="6">
        <v>9.0883981183999998E-2</v>
      </c>
      <c r="AJ196" s="6">
        <v>11.551860238016999</v>
      </c>
      <c r="AL196" s="6">
        <v>4.0965303624829996</v>
      </c>
      <c r="AN196" s="6">
        <v>3.4819940672570002</v>
      </c>
      <c r="AP196" s="6" t="s">
        <v>903</v>
      </c>
      <c r="AR196" s="6">
        <v>0.67567082266599998</v>
      </c>
      <c r="AT196" s="6">
        <v>1.635445205665</v>
      </c>
      <c r="AV196" s="6" t="s">
        <v>903</v>
      </c>
      <c r="AX196" s="6" t="s">
        <v>903</v>
      </c>
      <c r="AZ196" s="6" t="s">
        <v>903</v>
      </c>
      <c r="BB196" s="6">
        <v>2.075312885E-2</v>
      </c>
      <c r="BD196" s="6">
        <v>5.3999641267999998E-2</v>
      </c>
      <c r="BF196" s="6">
        <v>1.5874670098270001</v>
      </c>
      <c r="BH196" s="6">
        <v>-26.231646660512002</v>
      </c>
      <c r="BJ196" s="11">
        <v>0.5</v>
      </c>
      <c r="BL196" s="6">
        <v>10.685470720165</v>
      </c>
    </row>
    <row r="197" spans="1:64" x14ac:dyDescent="0.25">
      <c r="A197" s="1" t="s">
        <v>147</v>
      </c>
      <c r="B197" s="1" t="s">
        <v>533</v>
      </c>
      <c r="D197" s="6">
        <v>25.252944508907003</v>
      </c>
      <c r="F197" s="6">
        <v>12.436115166983999</v>
      </c>
      <c r="H197" s="6">
        <v>0.90692069981699996</v>
      </c>
      <c r="J197" s="6">
        <v>4.4918115440729993</v>
      </c>
      <c r="L197" s="6" t="s">
        <v>903</v>
      </c>
      <c r="N197" s="6">
        <v>1.131661242089</v>
      </c>
      <c r="P197" s="6">
        <v>1.6690233679420001</v>
      </c>
      <c r="R197" s="6" t="s">
        <v>903</v>
      </c>
      <c r="T197" s="6">
        <v>2.8309240919000001E-2</v>
      </c>
      <c r="V197" s="6">
        <v>6.7659084738000003E-2</v>
      </c>
      <c r="X197" s="6">
        <v>4.1258248896009997</v>
      </c>
      <c r="Z197" s="6" t="s">
        <v>903</v>
      </c>
      <c r="AB197" s="6" t="s">
        <v>903</v>
      </c>
      <c r="AD197" s="6">
        <v>-5.4490999999999998E-2</v>
      </c>
      <c r="AF197" s="6">
        <v>0</v>
      </c>
      <c r="AH197" s="6">
        <v>6.9396097805000001E-2</v>
      </c>
      <c r="AJ197" s="6">
        <v>12.816829341922</v>
      </c>
      <c r="AL197" s="6">
        <v>1.2148350040710001</v>
      </c>
      <c r="AN197" s="6">
        <v>6.1885492392970001</v>
      </c>
      <c r="AP197" s="6" t="s">
        <v>903</v>
      </c>
      <c r="AR197" s="6">
        <v>0.81451506555000008</v>
      </c>
      <c r="AT197" s="6">
        <v>1.629321244255</v>
      </c>
      <c r="AV197" s="6" t="s">
        <v>903</v>
      </c>
      <c r="AX197" s="6" t="s">
        <v>903</v>
      </c>
      <c r="AZ197" s="6" t="s">
        <v>903</v>
      </c>
      <c r="BB197" s="6">
        <v>2.075312885E-2</v>
      </c>
      <c r="BD197" s="6">
        <v>4.9599977952000003E-2</v>
      </c>
      <c r="BF197" s="6">
        <v>2.8992556819469999</v>
      </c>
      <c r="BH197" s="6">
        <v>-13.6724110575</v>
      </c>
      <c r="BJ197" s="11">
        <v>0.5</v>
      </c>
      <c r="BL197" s="6">
        <v>11.855567141278</v>
      </c>
    </row>
    <row r="198" spans="1:64" x14ac:dyDescent="0.25">
      <c r="A198" s="1" t="s">
        <v>128</v>
      </c>
      <c r="B198" s="1" t="s">
        <v>514</v>
      </c>
      <c r="D198" s="6">
        <v>45.081706773470998</v>
      </c>
      <c r="F198" s="6">
        <v>20.979841064342001</v>
      </c>
      <c r="H198" s="6">
        <v>11.386019170755</v>
      </c>
      <c r="J198" s="6">
        <v>3.4897432770429999</v>
      </c>
      <c r="L198" s="6" t="s">
        <v>903</v>
      </c>
      <c r="N198" s="6">
        <v>1.0543360848550001</v>
      </c>
      <c r="P198" s="6">
        <v>2.0816909310149998</v>
      </c>
      <c r="R198" s="6" t="s">
        <v>903</v>
      </c>
      <c r="T198" s="6">
        <v>0.229334293055</v>
      </c>
      <c r="V198" s="6">
        <v>6.7942177142999993E-2</v>
      </c>
      <c r="X198" s="6">
        <v>2.511479737103</v>
      </c>
      <c r="Z198" s="6" t="s">
        <v>903</v>
      </c>
      <c r="AB198" s="6" t="s">
        <v>903</v>
      </c>
      <c r="AD198" s="6">
        <v>-0.123942</v>
      </c>
      <c r="AF198" s="6">
        <v>0</v>
      </c>
      <c r="AH198" s="6">
        <v>0.28323739337300002</v>
      </c>
      <c r="AJ198" s="6">
        <v>24.101865709128997</v>
      </c>
      <c r="AL198" s="6">
        <v>14.520103904914999</v>
      </c>
      <c r="AN198" s="6">
        <v>4.807959526036</v>
      </c>
      <c r="AP198" s="6" t="s">
        <v>903</v>
      </c>
      <c r="AR198" s="6">
        <v>0.75886015472500001</v>
      </c>
      <c r="AT198" s="6">
        <v>2.0321724207240002</v>
      </c>
      <c r="AV198" s="6" t="s">
        <v>903</v>
      </c>
      <c r="AX198" s="6" t="s">
        <v>903</v>
      </c>
      <c r="AZ198" s="6" t="s">
        <v>903</v>
      </c>
      <c r="BB198" s="6">
        <v>0.16812192694100001</v>
      </c>
      <c r="BD198" s="6">
        <v>4.9807509240999998E-2</v>
      </c>
      <c r="BF198" s="6">
        <v>1.764840266547</v>
      </c>
      <c r="BH198" s="6">
        <v>-22.757111239268003</v>
      </c>
      <c r="BJ198" s="11">
        <v>0.485651</v>
      </c>
      <c r="BL198" s="6">
        <v>22.294225780944</v>
      </c>
    </row>
    <row r="201" spans="1:64" x14ac:dyDescent="0.25">
      <c r="A201" s="1" t="s">
        <v>1</v>
      </c>
      <c r="B201" s="1" t="s">
        <v>401</v>
      </c>
      <c r="D201" s="6">
        <v>3.2846467406830002</v>
      </c>
      <c r="F201" s="6">
        <v>1.9010632446769999</v>
      </c>
      <c r="H201" s="6" t="s">
        <v>903</v>
      </c>
      <c r="J201" s="6" t="s">
        <v>903</v>
      </c>
      <c r="L201" s="6" t="s">
        <v>903</v>
      </c>
      <c r="N201" s="6">
        <v>1.7638749063E-2</v>
      </c>
      <c r="P201" s="6">
        <v>0.20134212665500001</v>
      </c>
      <c r="R201" s="6" t="s">
        <v>903</v>
      </c>
      <c r="T201" s="6">
        <v>2.8309240919000001E-2</v>
      </c>
      <c r="V201" s="6">
        <v>6.3072987780999998E-2</v>
      </c>
      <c r="X201" s="6">
        <v>7.3625818440000001E-3</v>
      </c>
      <c r="Z201" s="6">
        <v>0</v>
      </c>
      <c r="AB201" s="6" t="s">
        <v>903</v>
      </c>
      <c r="AD201" s="6">
        <v>0</v>
      </c>
      <c r="AF201" s="6">
        <v>1.3913999999999999E-2</v>
      </c>
      <c r="AH201" s="6" t="s">
        <v>903</v>
      </c>
      <c r="AJ201" s="6">
        <v>1.3835834960060001</v>
      </c>
      <c r="AL201" s="6" t="s">
        <v>903</v>
      </c>
      <c r="AN201" s="6" t="s">
        <v>903</v>
      </c>
      <c r="AP201" s="6" t="s">
        <v>903</v>
      </c>
      <c r="AR201" s="6">
        <v>1.2695519043E-2</v>
      </c>
      <c r="AT201" s="6">
        <v>0.196552673033</v>
      </c>
      <c r="AV201" s="6" t="s">
        <v>903</v>
      </c>
      <c r="AX201" s="6" t="s">
        <v>903</v>
      </c>
      <c r="AZ201" s="6" t="s">
        <v>903</v>
      </c>
      <c r="BB201" s="6">
        <v>2.075312885E-2</v>
      </c>
      <c r="BD201" s="6">
        <v>4.6237971078000005E-2</v>
      </c>
      <c r="BF201" s="6">
        <v>5.1737550220000003E-3</v>
      </c>
      <c r="BH201" s="6">
        <v>0.49809761190399998</v>
      </c>
      <c r="BJ201" s="11">
        <v>0</v>
      </c>
      <c r="BL201" s="6">
        <v>1.2798147338060002</v>
      </c>
    </row>
    <row r="203" spans="1:64" x14ac:dyDescent="0.25">
      <c r="B203" s="1" t="s">
        <v>816</v>
      </c>
    </row>
    <row r="205" spans="1:64" x14ac:dyDescent="0.25">
      <c r="A205" s="1" t="s">
        <v>99</v>
      </c>
      <c r="B205" s="1" t="s">
        <v>485</v>
      </c>
      <c r="D205" s="6">
        <v>81.931220575090009</v>
      </c>
      <c r="F205" s="6">
        <v>41.535586634834999</v>
      </c>
      <c r="H205" s="6">
        <v>20.210090696117</v>
      </c>
      <c r="J205" s="6" t="s">
        <v>903</v>
      </c>
      <c r="L205" s="6" t="s">
        <v>903</v>
      </c>
      <c r="N205" s="6">
        <v>3.3233837954580001</v>
      </c>
      <c r="P205" s="6">
        <v>5.5645610463589996</v>
      </c>
      <c r="R205" s="6" t="s">
        <v>903</v>
      </c>
      <c r="T205" s="6" t="s">
        <v>903</v>
      </c>
      <c r="V205" s="6">
        <v>9.1382228257000001E-2</v>
      </c>
      <c r="X205" s="6">
        <v>9.7062715005539992</v>
      </c>
      <c r="Z205" s="6">
        <v>0</v>
      </c>
      <c r="AB205" s="6" t="s">
        <v>903</v>
      </c>
      <c r="AD205" s="6">
        <v>-0.113053</v>
      </c>
      <c r="AF205" s="6">
        <v>2.3219850000000002</v>
      </c>
      <c r="AH205" s="6">
        <v>0.43096536809000002</v>
      </c>
      <c r="AJ205" s="6">
        <v>40.395633940255003</v>
      </c>
      <c r="AL205" s="6">
        <v>25.683750898134001</v>
      </c>
      <c r="AN205" s="6" t="s">
        <v>903</v>
      </c>
      <c r="AP205" s="6" t="s">
        <v>903</v>
      </c>
      <c r="AR205" s="6">
        <v>2.3920110270900001</v>
      </c>
      <c r="AT205" s="6">
        <v>5.4321932825700001</v>
      </c>
      <c r="AV205" s="6" t="s">
        <v>903</v>
      </c>
      <c r="AX205" s="6" t="s">
        <v>903</v>
      </c>
      <c r="AZ205" s="6" t="s">
        <v>903</v>
      </c>
      <c r="BB205" s="6" t="s">
        <v>903</v>
      </c>
      <c r="BD205" s="6">
        <v>6.6991099929E-2</v>
      </c>
      <c r="BF205" s="6">
        <v>6.8206876325329997</v>
      </c>
      <c r="BH205" s="6">
        <v>25.181025342584</v>
      </c>
      <c r="BJ205" s="11">
        <v>0</v>
      </c>
      <c r="BL205" s="6">
        <v>37.365961394735997</v>
      </c>
    </row>
    <row r="206" spans="1:64" x14ac:dyDescent="0.25">
      <c r="A206" s="1" t="s">
        <v>106</v>
      </c>
      <c r="B206" s="1" t="s">
        <v>492</v>
      </c>
      <c r="D206" s="6">
        <v>112.505628783674</v>
      </c>
      <c r="F206" s="6">
        <v>53.153958850989</v>
      </c>
      <c r="H206" s="6">
        <v>36.236905295359996</v>
      </c>
      <c r="J206" s="6" t="s">
        <v>903</v>
      </c>
      <c r="L206" s="6" t="s">
        <v>903</v>
      </c>
      <c r="N206" s="6">
        <v>3.3327443791959999</v>
      </c>
      <c r="P206" s="6">
        <v>6.6418952586780007</v>
      </c>
      <c r="R206" s="6" t="s">
        <v>903</v>
      </c>
      <c r="T206" s="6" t="s">
        <v>903</v>
      </c>
      <c r="V206" s="6">
        <v>9.2061650028999992E-2</v>
      </c>
      <c r="X206" s="6">
        <v>6.1893023010710007</v>
      </c>
      <c r="Z206" s="6">
        <v>0</v>
      </c>
      <c r="AB206" s="6" t="s">
        <v>903</v>
      </c>
      <c r="AD206" s="6">
        <v>-0.11249199999999999</v>
      </c>
      <c r="AF206" s="6">
        <v>0</v>
      </c>
      <c r="AH206" s="6">
        <v>0.77354196665499997</v>
      </c>
      <c r="AJ206" s="6">
        <v>59.351669932685006</v>
      </c>
      <c r="AL206" s="6">
        <v>46.052251645905002</v>
      </c>
      <c r="AN206" s="6" t="s">
        <v>903</v>
      </c>
      <c r="AP206" s="6" t="s">
        <v>903</v>
      </c>
      <c r="AR206" s="6">
        <v>2.3987483228399999</v>
      </c>
      <c r="AT206" s="6">
        <v>6.4839002586439998</v>
      </c>
      <c r="AV206" s="6" t="s">
        <v>903</v>
      </c>
      <c r="AX206" s="6" t="s">
        <v>903</v>
      </c>
      <c r="AZ206" s="6" t="s">
        <v>903</v>
      </c>
      <c r="BB206" s="6" t="s">
        <v>903</v>
      </c>
      <c r="BD206" s="6">
        <v>6.7489175021000006E-2</v>
      </c>
      <c r="BF206" s="6">
        <v>4.3492805302750002</v>
      </c>
      <c r="BH206" s="6">
        <v>36.054595523753001</v>
      </c>
      <c r="BJ206" s="11">
        <v>0</v>
      </c>
      <c r="BL206" s="6">
        <v>54.900294687734004</v>
      </c>
    </row>
    <row r="207" spans="1:64" x14ac:dyDescent="0.25">
      <c r="A207" s="1" t="s">
        <v>86</v>
      </c>
      <c r="B207" s="1" t="s">
        <v>472</v>
      </c>
      <c r="D207" s="6">
        <v>158.577845926864</v>
      </c>
      <c r="F207" s="6">
        <v>77.936582784031003</v>
      </c>
      <c r="H207" s="6">
        <v>47.664376799174001</v>
      </c>
      <c r="J207" s="6" t="s">
        <v>903</v>
      </c>
      <c r="L207" s="6">
        <v>5.0584200980459997</v>
      </c>
      <c r="N207" s="6">
        <v>2.9633767367870001</v>
      </c>
      <c r="P207" s="6">
        <v>5.9891008374550001</v>
      </c>
      <c r="R207" s="6" t="s">
        <v>903</v>
      </c>
      <c r="T207" s="6" t="s">
        <v>903</v>
      </c>
      <c r="V207" s="6">
        <v>9.1042517370999998E-2</v>
      </c>
      <c r="X207" s="6">
        <v>10.007984965761</v>
      </c>
      <c r="Z207" s="6" t="s">
        <v>903</v>
      </c>
      <c r="AB207" s="6">
        <v>1.1110764705880001</v>
      </c>
      <c r="AD207" s="6">
        <v>-0.183472</v>
      </c>
      <c r="AF207" s="6">
        <v>4.2026909999999997</v>
      </c>
      <c r="AH207" s="6">
        <v>1.0319853588479999</v>
      </c>
      <c r="AJ207" s="6">
        <v>80.641263142833992</v>
      </c>
      <c r="AL207" s="6">
        <v>60.593083581646006</v>
      </c>
      <c r="AN207" s="6" t="s">
        <v>903</v>
      </c>
      <c r="AP207" s="6">
        <v>4.9692033752459999</v>
      </c>
      <c r="AR207" s="6">
        <v>2.1328953464549998</v>
      </c>
      <c r="AT207" s="6">
        <v>5.8466342747989994</v>
      </c>
      <c r="AV207" s="6" t="s">
        <v>903</v>
      </c>
      <c r="AX207" s="6" t="s">
        <v>903</v>
      </c>
      <c r="AZ207" s="6" t="s">
        <v>903</v>
      </c>
      <c r="BB207" s="6" t="s">
        <v>903</v>
      </c>
      <c r="BD207" s="6">
        <v>6.6742062382000006E-2</v>
      </c>
      <c r="BF207" s="6">
        <v>7.0327045023050001</v>
      </c>
      <c r="BH207" s="6">
        <v>61.532811365259995</v>
      </c>
      <c r="BJ207" s="11">
        <v>0</v>
      </c>
      <c r="BL207" s="6">
        <v>74.593168407120999</v>
      </c>
    </row>
    <row r="208" spans="1:64" x14ac:dyDescent="0.25">
      <c r="A208" s="1" t="s">
        <v>100</v>
      </c>
      <c r="B208" s="1" t="s">
        <v>486</v>
      </c>
      <c r="D208" s="6">
        <v>194.74064470415499</v>
      </c>
      <c r="F208" s="6">
        <v>92.293447614512999</v>
      </c>
      <c r="H208" s="6">
        <v>66.659438760217995</v>
      </c>
      <c r="J208" s="6" t="s">
        <v>903</v>
      </c>
      <c r="L208" s="6" t="s">
        <v>903</v>
      </c>
      <c r="N208" s="6">
        <v>4.0144130890060001</v>
      </c>
      <c r="P208" s="6">
        <v>9.0319222693669996</v>
      </c>
      <c r="R208" s="6" t="s">
        <v>903</v>
      </c>
      <c r="T208" s="6" t="s">
        <v>903</v>
      </c>
      <c r="V208" s="6">
        <v>9.5798469770999997E-2</v>
      </c>
      <c r="X208" s="6">
        <v>8.5578558073859998</v>
      </c>
      <c r="Z208" s="6">
        <v>0</v>
      </c>
      <c r="AB208" s="6" t="s">
        <v>903</v>
      </c>
      <c r="AD208" s="6">
        <v>-0.25406200000000001</v>
      </c>
      <c r="AF208" s="6">
        <v>2.812039</v>
      </c>
      <c r="AH208" s="6">
        <v>1.3760422187650001</v>
      </c>
      <c r="AJ208" s="6">
        <v>102.447197089642</v>
      </c>
      <c r="AL208" s="6">
        <v>84.656828616876012</v>
      </c>
      <c r="AN208" s="6" t="s">
        <v>903</v>
      </c>
      <c r="AP208" s="6" t="s">
        <v>903</v>
      </c>
      <c r="AR208" s="6">
        <v>2.8893805131149999</v>
      </c>
      <c r="AT208" s="6">
        <v>8.8170741719959995</v>
      </c>
      <c r="AV208" s="6" t="s">
        <v>903</v>
      </c>
      <c r="AX208" s="6" t="s">
        <v>903</v>
      </c>
      <c r="AZ208" s="6" t="s">
        <v>903</v>
      </c>
      <c r="BB208" s="6" t="s">
        <v>903</v>
      </c>
      <c r="BD208" s="6">
        <v>7.0228588029000005E-2</v>
      </c>
      <c r="BF208" s="6">
        <v>6.0136851996259999</v>
      </c>
      <c r="BH208" s="6">
        <v>85.742725942695003</v>
      </c>
      <c r="BJ208" s="11">
        <v>0</v>
      </c>
      <c r="BL208" s="6">
        <v>94.76365730791899</v>
      </c>
    </row>
    <row r="209" spans="1:64" x14ac:dyDescent="0.25">
      <c r="A209" s="1" t="s">
        <v>107</v>
      </c>
      <c r="B209" s="1" t="s">
        <v>493</v>
      </c>
      <c r="D209" s="6">
        <v>178.917810265762</v>
      </c>
      <c r="F209" s="6">
        <v>85.749926798819004</v>
      </c>
      <c r="H209" s="6">
        <v>61.521546216948003</v>
      </c>
      <c r="J209" s="6" t="s">
        <v>903</v>
      </c>
      <c r="L209" s="6" t="s">
        <v>903</v>
      </c>
      <c r="N209" s="6">
        <v>4.6724986869410001</v>
      </c>
      <c r="P209" s="6">
        <v>7.9728138887059998</v>
      </c>
      <c r="R209" s="6" t="s">
        <v>903</v>
      </c>
      <c r="T209" s="6" t="s">
        <v>903</v>
      </c>
      <c r="V209" s="6">
        <v>0.117313492533</v>
      </c>
      <c r="X209" s="6">
        <v>5.8681649687229998</v>
      </c>
      <c r="Z209" s="6">
        <v>0</v>
      </c>
      <c r="AB209" s="6">
        <v>1.426634588235</v>
      </c>
      <c r="AD209" s="6">
        <v>-0.143598</v>
      </c>
      <c r="AF209" s="6">
        <v>3.301491</v>
      </c>
      <c r="AH209" s="6">
        <v>1.0130619567329999</v>
      </c>
      <c r="AJ209" s="6">
        <v>93.167883466942996</v>
      </c>
      <c r="AL209" s="6">
        <v>77.812069975932005</v>
      </c>
      <c r="AN209" s="6" t="s">
        <v>903</v>
      </c>
      <c r="AP209" s="6" t="s">
        <v>903</v>
      </c>
      <c r="AR209" s="6">
        <v>3.3630387193029998</v>
      </c>
      <c r="AT209" s="6">
        <v>7.7831594780949995</v>
      </c>
      <c r="AV209" s="6" t="s">
        <v>903</v>
      </c>
      <c r="AX209" s="6" t="s">
        <v>903</v>
      </c>
      <c r="AZ209" s="6" t="s">
        <v>903</v>
      </c>
      <c r="BB209" s="6" t="s">
        <v>903</v>
      </c>
      <c r="BD209" s="6">
        <v>8.6000965955000008E-2</v>
      </c>
      <c r="BF209" s="6">
        <v>4.1236143276580002</v>
      </c>
      <c r="BH209" s="6">
        <v>71.513518182431</v>
      </c>
      <c r="BJ209" s="11">
        <v>0</v>
      </c>
      <c r="BL209" s="6">
        <v>86.180292206922999</v>
      </c>
    </row>
    <row r="211" spans="1:64" x14ac:dyDescent="0.25">
      <c r="A211" s="1" t="s">
        <v>101</v>
      </c>
      <c r="B211" s="1" t="s">
        <v>487</v>
      </c>
      <c r="D211" s="6">
        <v>70.399512735515003</v>
      </c>
      <c r="F211" s="6">
        <v>34.005851118194002</v>
      </c>
      <c r="H211" s="6">
        <v>23.4178188142</v>
      </c>
      <c r="J211" s="6" t="s">
        <v>903</v>
      </c>
      <c r="L211" s="6" t="s">
        <v>903</v>
      </c>
      <c r="N211" s="6">
        <v>2.9106629024189998</v>
      </c>
      <c r="P211" s="6">
        <v>3.9019874262199998</v>
      </c>
      <c r="R211" s="6" t="s">
        <v>903</v>
      </c>
      <c r="T211" s="6" t="s">
        <v>903</v>
      </c>
      <c r="V211" s="6">
        <v>8.6965986743000004E-2</v>
      </c>
      <c r="X211" s="6">
        <v>1.036519215655</v>
      </c>
      <c r="Z211" s="6">
        <v>0</v>
      </c>
      <c r="AB211" s="6">
        <v>0.29095323529400002</v>
      </c>
      <c r="AD211" s="6">
        <v>-0.126391</v>
      </c>
      <c r="AF211" s="6">
        <v>2.0384690000000001</v>
      </c>
      <c r="AH211" s="6">
        <v>0.448865537664</v>
      </c>
      <c r="AJ211" s="6">
        <v>36.393661617321001</v>
      </c>
      <c r="AL211" s="6">
        <v>29.697413434218998</v>
      </c>
      <c r="AN211" s="6" t="s">
        <v>903</v>
      </c>
      <c r="AP211" s="6" t="s">
        <v>903</v>
      </c>
      <c r="AR211" s="6">
        <v>2.094954476291</v>
      </c>
      <c r="AT211" s="6">
        <v>3.809168361852</v>
      </c>
      <c r="AV211" s="6" t="s">
        <v>903</v>
      </c>
      <c r="AX211" s="6" t="s">
        <v>903</v>
      </c>
      <c r="AZ211" s="6" t="s">
        <v>903</v>
      </c>
      <c r="BB211" s="6" t="s">
        <v>903</v>
      </c>
      <c r="BD211" s="6">
        <v>6.3753611828000004E-2</v>
      </c>
      <c r="BF211" s="6">
        <v>0.72837173313100001</v>
      </c>
      <c r="BH211" s="6">
        <v>25.740387493668003</v>
      </c>
      <c r="BJ211" s="11">
        <v>0</v>
      </c>
      <c r="BL211" s="6">
        <v>33.664136996022002</v>
      </c>
    </row>
    <row r="212" spans="1:64" x14ac:dyDescent="0.25">
      <c r="A212" s="1" t="s">
        <v>102</v>
      </c>
      <c r="B212" s="1" t="s">
        <v>488</v>
      </c>
      <c r="D212" s="6">
        <v>132.638773368432</v>
      </c>
      <c r="F212" s="6">
        <v>64.508829575416996</v>
      </c>
      <c r="H212" s="6">
        <v>41.068214904017999</v>
      </c>
      <c r="J212" s="6" t="s">
        <v>903</v>
      </c>
      <c r="L212" s="6" t="s">
        <v>903</v>
      </c>
      <c r="N212" s="6">
        <v>3.4487361517690003</v>
      </c>
      <c r="P212" s="6">
        <v>5.9155618054299994</v>
      </c>
      <c r="R212" s="6" t="s">
        <v>903</v>
      </c>
      <c r="T212" s="6" t="s">
        <v>903</v>
      </c>
      <c r="V212" s="6">
        <v>8.9400581424000009E-2</v>
      </c>
      <c r="X212" s="6">
        <v>10.809687140747</v>
      </c>
      <c r="Z212" s="6">
        <v>0</v>
      </c>
      <c r="AB212" s="6" t="s">
        <v>903</v>
      </c>
      <c r="AD212" s="6">
        <v>-0.149838</v>
      </c>
      <c r="AF212" s="6">
        <v>2.4350740000000002</v>
      </c>
      <c r="AH212" s="6">
        <v>0.89199299202999993</v>
      </c>
      <c r="AJ212" s="6">
        <v>68.129943793015002</v>
      </c>
      <c r="AL212" s="6">
        <v>52.211259146994998</v>
      </c>
      <c r="AN212" s="6" t="s">
        <v>903</v>
      </c>
      <c r="AP212" s="6" t="s">
        <v>903</v>
      </c>
      <c r="AR212" s="6">
        <v>2.4822335945159999</v>
      </c>
      <c r="AT212" s="6">
        <v>5.774844562647</v>
      </c>
      <c r="AV212" s="6" t="s">
        <v>903</v>
      </c>
      <c r="AX212" s="6" t="s">
        <v>903</v>
      </c>
      <c r="AZ212" s="6" t="s">
        <v>903</v>
      </c>
      <c r="BB212" s="6" t="s">
        <v>903</v>
      </c>
      <c r="BD212" s="6">
        <v>6.5538380908999994E-2</v>
      </c>
      <c r="BF212" s="6">
        <v>7.5960681079479997</v>
      </c>
      <c r="BH212" s="6">
        <v>56.828425013217</v>
      </c>
      <c r="BJ212" s="11">
        <v>0</v>
      </c>
      <c r="BL212" s="6">
        <v>63.020198008538998</v>
      </c>
    </row>
    <row r="213" spans="1:64" x14ac:dyDescent="0.25">
      <c r="A213" s="1" t="s">
        <v>108</v>
      </c>
      <c r="B213" s="1" t="s">
        <v>494</v>
      </c>
      <c r="D213" s="6">
        <v>319.75098919941502</v>
      </c>
      <c r="F213" s="6">
        <v>159.432423340421</v>
      </c>
      <c r="H213" s="6">
        <v>94.106925603676004</v>
      </c>
      <c r="J213" s="6" t="s">
        <v>903</v>
      </c>
      <c r="L213" s="6" t="s">
        <v>903</v>
      </c>
      <c r="N213" s="6">
        <v>8.3428301658030009</v>
      </c>
      <c r="P213" s="6">
        <v>15.420505712215999</v>
      </c>
      <c r="R213" s="6" t="s">
        <v>903</v>
      </c>
      <c r="T213" s="6" t="s">
        <v>903</v>
      </c>
      <c r="V213" s="6">
        <v>0.123711380881</v>
      </c>
      <c r="X213" s="6">
        <v>27.492453544716998</v>
      </c>
      <c r="Z213" s="6">
        <v>0</v>
      </c>
      <c r="AB213" s="6" t="s">
        <v>903</v>
      </c>
      <c r="AD213" s="6">
        <v>0</v>
      </c>
      <c r="AF213" s="6">
        <v>11.733851</v>
      </c>
      <c r="AH213" s="6">
        <v>2.2121459331279998</v>
      </c>
      <c r="AJ213" s="6">
        <v>160.31856585899499</v>
      </c>
      <c r="AL213" s="6">
        <v>119.85021659723</v>
      </c>
      <c r="AN213" s="6" t="s">
        <v>903</v>
      </c>
      <c r="AP213" s="6" t="s">
        <v>903</v>
      </c>
      <c r="AR213" s="6">
        <v>6.0047659199090004</v>
      </c>
      <c r="AT213" s="6">
        <v>15.053688304586</v>
      </c>
      <c r="AV213" s="6" t="s">
        <v>903</v>
      </c>
      <c r="AX213" s="6" t="s">
        <v>903</v>
      </c>
      <c r="AZ213" s="6" t="s">
        <v>903</v>
      </c>
      <c r="BB213" s="6" t="s">
        <v>903</v>
      </c>
      <c r="BD213" s="6">
        <v>9.0691173074999992E-2</v>
      </c>
      <c r="BF213" s="6">
        <v>19.319203864193998</v>
      </c>
      <c r="BH213" s="6">
        <v>117.623850559155</v>
      </c>
      <c r="BJ213" s="11">
        <v>0</v>
      </c>
      <c r="BL213" s="6">
        <v>148.29467341956999</v>
      </c>
    </row>
    <row r="214" spans="1:64" x14ac:dyDescent="0.25">
      <c r="A214" s="1" t="s">
        <v>87</v>
      </c>
      <c r="B214" s="1" t="s">
        <v>473</v>
      </c>
      <c r="D214" s="6">
        <v>135.65229268258901</v>
      </c>
      <c r="F214" s="6">
        <v>66.882697499296995</v>
      </c>
      <c r="H214" s="6">
        <v>40.361797566195001</v>
      </c>
      <c r="J214" s="6" t="s">
        <v>903</v>
      </c>
      <c r="L214" s="6">
        <v>3.534011088382</v>
      </c>
      <c r="N214" s="6">
        <v>3.5168783410729998</v>
      </c>
      <c r="P214" s="6">
        <v>6.6390547323080007</v>
      </c>
      <c r="R214" s="6" t="s">
        <v>903</v>
      </c>
      <c r="T214" s="6" t="s">
        <v>903</v>
      </c>
      <c r="V214" s="6">
        <v>9.1891794585999997E-2</v>
      </c>
      <c r="X214" s="6">
        <v>7.0515702024649993</v>
      </c>
      <c r="Z214" s="6" t="s">
        <v>903</v>
      </c>
      <c r="AB214" s="6" t="s">
        <v>903</v>
      </c>
      <c r="AD214" s="6">
        <v>-0.111181</v>
      </c>
      <c r="AF214" s="6">
        <v>4.9667949999999994</v>
      </c>
      <c r="AH214" s="6">
        <v>0.83187977428999993</v>
      </c>
      <c r="AJ214" s="6">
        <v>68.769595183291003</v>
      </c>
      <c r="AL214" s="6">
        <v>51.257462026168007</v>
      </c>
      <c r="AN214" s="6" t="s">
        <v>903</v>
      </c>
      <c r="AP214" s="6">
        <v>3.4771579128229999</v>
      </c>
      <c r="AR214" s="6">
        <v>2.5312790488649997</v>
      </c>
      <c r="AT214" s="6">
        <v>6.4811273016860005</v>
      </c>
      <c r="AV214" s="6" t="s">
        <v>903</v>
      </c>
      <c r="AX214" s="6" t="s">
        <v>903</v>
      </c>
      <c r="AZ214" s="6" t="s">
        <v>903</v>
      </c>
      <c r="BB214" s="6" t="s">
        <v>903</v>
      </c>
      <c r="BD214" s="6">
        <v>6.7364656248000004E-2</v>
      </c>
      <c r="BF214" s="6">
        <v>4.9552042375010004</v>
      </c>
      <c r="BH214" s="6">
        <v>48.308393931356996</v>
      </c>
      <c r="BJ214" s="11">
        <v>0</v>
      </c>
      <c r="BL214" s="6">
        <v>63.611875544545001</v>
      </c>
    </row>
    <row r="215" spans="1:64" x14ac:dyDescent="0.25">
      <c r="A215" s="1" t="s">
        <v>103</v>
      </c>
      <c r="B215" s="1" t="s">
        <v>489</v>
      </c>
      <c r="D215" s="6">
        <v>225.05467711315501</v>
      </c>
      <c r="F215" s="6">
        <v>115.909999900375</v>
      </c>
      <c r="H215" s="6">
        <v>57.027802756612004</v>
      </c>
      <c r="J215" s="6" t="s">
        <v>903</v>
      </c>
      <c r="L215" s="6" t="s">
        <v>903</v>
      </c>
      <c r="N215" s="6">
        <v>7.5894288900040001</v>
      </c>
      <c r="P215" s="6">
        <v>13.208459352262</v>
      </c>
      <c r="R215" s="6" t="s">
        <v>903</v>
      </c>
      <c r="T215" s="6" t="s">
        <v>903</v>
      </c>
      <c r="V215" s="6">
        <v>0.11787967734300001</v>
      </c>
      <c r="X215" s="6">
        <v>25.996229839651001</v>
      </c>
      <c r="Z215" s="6">
        <v>0</v>
      </c>
      <c r="AB215" s="6" t="s">
        <v>903</v>
      </c>
      <c r="AD215" s="6">
        <v>0</v>
      </c>
      <c r="AF215" s="6">
        <v>10.785784</v>
      </c>
      <c r="AH215" s="6">
        <v>1.1844153845029999</v>
      </c>
      <c r="AJ215" s="6">
        <v>109.14467721278099</v>
      </c>
      <c r="AL215" s="6">
        <v>72.43370229282101</v>
      </c>
      <c r="AN215" s="6" t="s">
        <v>903</v>
      </c>
      <c r="AP215" s="6" t="s">
        <v>903</v>
      </c>
      <c r="AR215" s="6">
        <v>5.4625040956809991</v>
      </c>
      <c r="AT215" s="6">
        <v>12.894261302678</v>
      </c>
      <c r="AV215" s="6" t="s">
        <v>903</v>
      </c>
      <c r="AX215" s="6" t="s">
        <v>903</v>
      </c>
      <c r="AZ215" s="6" t="s">
        <v>903</v>
      </c>
      <c r="BB215" s="6" t="s">
        <v>903</v>
      </c>
      <c r="BD215" s="6">
        <v>8.6416028531999992E-2</v>
      </c>
      <c r="BF215" s="6">
        <v>18.267793493069</v>
      </c>
      <c r="BH215" s="6">
        <v>65.673123983457998</v>
      </c>
      <c r="BJ215" s="11">
        <v>0</v>
      </c>
      <c r="BL215" s="6">
        <v>100.958826421822</v>
      </c>
    </row>
    <row r="217" spans="1:64" x14ac:dyDescent="0.25">
      <c r="A217" s="1" t="s">
        <v>88</v>
      </c>
      <c r="B217" s="1" t="s">
        <v>474</v>
      </c>
      <c r="D217" s="6">
        <v>230.77182071822398</v>
      </c>
      <c r="F217" s="6">
        <v>118.170174740501</v>
      </c>
      <c r="H217" s="6">
        <v>55.808955625844</v>
      </c>
      <c r="J217" s="6" t="s">
        <v>903</v>
      </c>
      <c r="L217" s="6">
        <v>8.3327452910289992</v>
      </c>
      <c r="N217" s="6">
        <v>7.246822990419</v>
      </c>
      <c r="P217" s="6">
        <v>11.596694415288999</v>
      </c>
      <c r="R217" s="6" t="s">
        <v>903</v>
      </c>
      <c r="T217" s="6" t="s">
        <v>903</v>
      </c>
      <c r="V217" s="6">
        <v>0.117313492533</v>
      </c>
      <c r="X217" s="6">
        <v>23.296105575742001</v>
      </c>
      <c r="Z217" s="6" t="s">
        <v>903</v>
      </c>
      <c r="AB217" s="6" t="s">
        <v>903</v>
      </c>
      <c r="AD217" s="6">
        <v>0</v>
      </c>
      <c r="AF217" s="6">
        <v>10.184972</v>
      </c>
      <c r="AH217" s="6">
        <v>1.586565349644</v>
      </c>
      <c r="AJ217" s="6">
        <v>112.601645977723</v>
      </c>
      <c r="AL217" s="6">
        <v>71.417482652898997</v>
      </c>
      <c r="AN217" s="6" t="s">
        <v>903</v>
      </c>
      <c r="AP217" s="6">
        <v>8.1910220282570005</v>
      </c>
      <c r="AR217" s="6">
        <v>5.2159129283069996</v>
      </c>
      <c r="AT217" s="6">
        <v>11.320836446564</v>
      </c>
      <c r="AV217" s="6" t="s">
        <v>903</v>
      </c>
      <c r="AX217" s="6" t="s">
        <v>903</v>
      </c>
      <c r="AZ217" s="6" t="s">
        <v>903</v>
      </c>
      <c r="BB217" s="6" t="s">
        <v>903</v>
      </c>
      <c r="BD217" s="6">
        <v>8.6000965955000008E-2</v>
      </c>
      <c r="BF217" s="6">
        <v>16.370390955740998</v>
      </c>
      <c r="BH217" s="6">
        <v>63.699681058651002</v>
      </c>
      <c r="BJ217" s="11">
        <v>0</v>
      </c>
      <c r="BL217" s="6">
        <v>104.156522529394</v>
      </c>
    </row>
    <row r="218" spans="1:64" x14ac:dyDescent="0.25">
      <c r="A218" s="1" t="s">
        <v>109</v>
      </c>
      <c r="B218" s="1" t="s">
        <v>495</v>
      </c>
      <c r="D218" s="6">
        <v>330.06350962058701</v>
      </c>
      <c r="F218" s="6">
        <v>159.5235967246</v>
      </c>
      <c r="H218" s="6">
        <v>103.803163583223</v>
      </c>
      <c r="J218" s="6" t="s">
        <v>903</v>
      </c>
      <c r="L218" s="6" t="s">
        <v>903</v>
      </c>
      <c r="N218" s="6">
        <v>8.2707965756209987</v>
      </c>
      <c r="P218" s="6">
        <v>17.335369489470001</v>
      </c>
      <c r="R218" s="6" t="s">
        <v>903</v>
      </c>
      <c r="T218" s="6" t="s">
        <v>903</v>
      </c>
      <c r="V218" s="6">
        <v>0.14726466895699999</v>
      </c>
      <c r="X218" s="6">
        <v>21.617255582652</v>
      </c>
      <c r="Z218" s="6">
        <v>0</v>
      </c>
      <c r="AB218" s="6" t="s">
        <v>903</v>
      </c>
      <c r="AD218" s="6">
        <v>0</v>
      </c>
      <c r="AF218" s="6">
        <v>5.7758719999999997</v>
      </c>
      <c r="AH218" s="6">
        <v>2.5738748246780001</v>
      </c>
      <c r="AJ218" s="6">
        <v>170.53991289598702</v>
      </c>
      <c r="AL218" s="6">
        <v>132.36538611449498</v>
      </c>
      <c r="AN218" s="6" t="s">
        <v>903</v>
      </c>
      <c r="AP218" s="6" t="s">
        <v>903</v>
      </c>
      <c r="AR218" s="6">
        <v>5.9529196232899997</v>
      </c>
      <c r="AT218" s="6">
        <v>16.923001995491003</v>
      </c>
      <c r="AV218" s="6" t="s">
        <v>903</v>
      </c>
      <c r="AX218" s="6" t="s">
        <v>903</v>
      </c>
      <c r="AZ218" s="6" t="s">
        <v>903</v>
      </c>
      <c r="BB218" s="6" t="s">
        <v>903</v>
      </c>
      <c r="BD218" s="6">
        <v>0.107957776279</v>
      </c>
      <c r="BF218" s="6">
        <v>15.190647386432</v>
      </c>
      <c r="BH218" s="6">
        <v>122.939055938796</v>
      </c>
      <c r="BJ218" s="11">
        <v>0</v>
      </c>
      <c r="BL218" s="6">
        <v>157.749419428788</v>
      </c>
    </row>
    <row r="219" spans="1:64" x14ac:dyDescent="0.25">
      <c r="A219" s="1" t="s">
        <v>110</v>
      </c>
      <c r="B219" s="1" t="s">
        <v>496</v>
      </c>
      <c r="D219" s="6">
        <v>329.38999880272002</v>
      </c>
      <c r="F219" s="6">
        <v>157.415252861428</v>
      </c>
      <c r="H219" s="6">
        <v>108.52537883330099</v>
      </c>
      <c r="J219" s="6" t="s">
        <v>903</v>
      </c>
      <c r="L219" s="6" t="s">
        <v>903</v>
      </c>
      <c r="N219" s="6">
        <v>6.1232813281130003</v>
      </c>
      <c r="P219" s="6">
        <v>14.814271757052001</v>
      </c>
      <c r="R219" s="6" t="s">
        <v>903</v>
      </c>
      <c r="T219" s="6" t="s">
        <v>903</v>
      </c>
      <c r="V219" s="6">
        <v>0.113293580386</v>
      </c>
      <c r="X219" s="6">
        <v>20.918571668758002</v>
      </c>
      <c r="Z219" s="6">
        <v>0</v>
      </c>
      <c r="AB219" s="6" t="s">
        <v>903</v>
      </c>
      <c r="AD219" s="6">
        <v>0</v>
      </c>
      <c r="AF219" s="6">
        <v>4.2809689999999998</v>
      </c>
      <c r="AH219" s="6">
        <v>2.6394866938180002</v>
      </c>
      <c r="AJ219" s="6">
        <v>171.97474594129301</v>
      </c>
      <c r="AL219" s="6">
        <v>138.322899077535</v>
      </c>
      <c r="AN219" s="6" t="s">
        <v>903</v>
      </c>
      <c r="AP219" s="6" t="s">
        <v>903</v>
      </c>
      <c r="AR219" s="6">
        <v>4.407241943841</v>
      </c>
      <c r="AT219" s="6">
        <v>14.461875223290001</v>
      </c>
      <c r="AV219" s="6" t="s">
        <v>903</v>
      </c>
      <c r="AX219" s="6" t="s">
        <v>903</v>
      </c>
      <c r="AZ219" s="6" t="s">
        <v>903</v>
      </c>
      <c r="BB219" s="6" t="s">
        <v>903</v>
      </c>
      <c r="BD219" s="6">
        <v>8.3054021658999999E-2</v>
      </c>
      <c r="BF219" s="6">
        <v>14.699675674969001</v>
      </c>
      <c r="BH219" s="6">
        <v>138.91479799158202</v>
      </c>
      <c r="BJ219" s="11">
        <v>0</v>
      </c>
      <c r="BL219" s="6">
        <v>159.07663999569601</v>
      </c>
    </row>
    <row r="220" spans="1:64" x14ac:dyDescent="0.25">
      <c r="A220" s="1" t="s">
        <v>104</v>
      </c>
      <c r="B220" s="1" t="s">
        <v>490</v>
      </c>
      <c r="D220" s="6">
        <v>111.91310460707901</v>
      </c>
      <c r="F220" s="6">
        <v>55.754468458765999</v>
      </c>
      <c r="H220" s="6">
        <v>33.595484466004002</v>
      </c>
      <c r="J220" s="6" t="s">
        <v>903</v>
      </c>
      <c r="L220" s="6" t="s">
        <v>903</v>
      </c>
      <c r="N220" s="6">
        <v>3.443051292572</v>
      </c>
      <c r="P220" s="6">
        <v>6.2913056450089995</v>
      </c>
      <c r="R220" s="6" t="s">
        <v>903</v>
      </c>
      <c r="T220" s="6" t="s">
        <v>903</v>
      </c>
      <c r="V220" s="6">
        <v>8.6682894337999999E-2</v>
      </c>
      <c r="X220" s="6">
        <v>6.6606481162379998</v>
      </c>
      <c r="Z220" s="6">
        <v>0</v>
      </c>
      <c r="AB220" s="6" t="s">
        <v>903</v>
      </c>
      <c r="AD220" s="6">
        <v>0</v>
      </c>
      <c r="AF220" s="6">
        <v>4.8802250000000003</v>
      </c>
      <c r="AH220" s="6">
        <v>0.79707104460400002</v>
      </c>
      <c r="AJ220" s="6">
        <v>56.158636148313001</v>
      </c>
      <c r="AL220" s="6">
        <v>42.794798179752</v>
      </c>
      <c r="AN220" s="6" t="s">
        <v>903</v>
      </c>
      <c r="AP220" s="6" t="s">
        <v>903</v>
      </c>
      <c r="AR220" s="6">
        <v>2.4781419076319997</v>
      </c>
      <c r="AT220" s="6">
        <v>6.1416503437900003</v>
      </c>
      <c r="AV220" s="6" t="s">
        <v>903</v>
      </c>
      <c r="AX220" s="6" t="s">
        <v>903</v>
      </c>
      <c r="AZ220" s="6" t="s">
        <v>903</v>
      </c>
      <c r="BB220" s="6" t="s">
        <v>903</v>
      </c>
      <c r="BD220" s="6">
        <v>6.3546080539000002E-2</v>
      </c>
      <c r="BF220" s="6">
        <v>4.6804996365989995</v>
      </c>
      <c r="BH220" s="6">
        <v>36.439177435429002</v>
      </c>
      <c r="BJ220" s="11">
        <v>0</v>
      </c>
      <c r="BL220" s="6">
        <v>51.946738437190007</v>
      </c>
    </row>
    <row r="221" spans="1:64" x14ac:dyDescent="0.25">
      <c r="A221" s="1" t="s">
        <v>89</v>
      </c>
      <c r="B221" s="1" t="s">
        <v>475</v>
      </c>
      <c r="D221" s="6">
        <v>194.918479736602</v>
      </c>
      <c r="F221" s="6">
        <v>93.751624860047997</v>
      </c>
      <c r="H221" s="6">
        <v>64.614948831987007</v>
      </c>
      <c r="J221" s="6" t="s">
        <v>903</v>
      </c>
      <c r="L221" s="6">
        <v>5.8320770137839997</v>
      </c>
      <c r="N221" s="6">
        <v>3.629015619949</v>
      </c>
      <c r="P221" s="6">
        <v>8.3278999722520002</v>
      </c>
      <c r="R221" s="6" t="s">
        <v>903</v>
      </c>
      <c r="T221" s="6" t="s">
        <v>903</v>
      </c>
      <c r="V221" s="6">
        <v>0.13509169555199999</v>
      </c>
      <c r="X221" s="6">
        <v>3.60383644269</v>
      </c>
      <c r="Z221" s="6" t="s">
        <v>903</v>
      </c>
      <c r="AB221" s="6">
        <v>1.3270534705879999</v>
      </c>
      <c r="AD221" s="6">
        <v>-0.186061</v>
      </c>
      <c r="AF221" s="6">
        <v>5.1311350000000004</v>
      </c>
      <c r="AH221" s="6">
        <v>1.336627813245</v>
      </c>
      <c r="AJ221" s="6">
        <v>101.166854876554</v>
      </c>
      <c r="AL221" s="6">
        <v>82.063817889269998</v>
      </c>
      <c r="AN221" s="6" t="s">
        <v>903</v>
      </c>
      <c r="AP221" s="6">
        <v>5.7297645863730002</v>
      </c>
      <c r="AR221" s="6">
        <v>2.6119900422769997</v>
      </c>
      <c r="AT221" s="6">
        <v>8.129798902428</v>
      </c>
      <c r="AV221" s="6" t="s">
        <v>903</v>
      </c>
      <c r="AX221" s="6" t="s">
        <v>903</v>
      </c>
      <c r="AZ221" s="6" t="s">
        <v>903</v>
      </c>
      <c r="BB221" s="6" t="s">
        <v>903</v>
      </c>
      <c r="BD221" s="6">
        <v>9.9033930872999998E-2</v>
      </c>
      <c r="BF221" s="6">
        <v>2.5324495253329999</v>
      </c>
      <c r="BH221" s="6">
        <v>81.744570227495004</v>
      </c>
      <c r="BJ221" s="11">
        <v>0</v>
      </c>
      <c r="BL221" s="6">
        <v>93.579340760812997</v>
      </c>
    </row>
    <row r="223" spans="1:64" x14ac:dyDescent="0.25">
      <c r="A223" s="1" t="s">
        <v>90</v>
      </c>
      <c r="B223" s="1" t="s">
        <v>476</v>
      </c>
      <c r="D223" s="6">
        <v>277.95987604255004</v>
      </c>
      <c r="F223" s="6">
        <v>137.26196569269601</v>
      </c>
      <c r="H223" s="6">
        <v>81.122230350801999</v>
      </c>
      <c r="J223" s="6" t="s">
        <v>903</v>
      </c>
      <c r="L223" s="6">
        <v>7.0525020341259994</v>
      </c>
      <c r="N223" s="6">
        <v>4.9324492250359997</v>
      </c>
      <c r="P223" s="6">
        <v>10.162829289694001</v>
      </c>
      <c r="R223" s="6" t="s">
        <v>903</v>
      </c>
      <c r="T223" s="6" t="s">
        <v>903</v>
      </c>
      <c r="V223" s="6">
        <v>0.112444303171</v>
      </c>
      <c r="X223" s="6">
        <v>24.402290822535001</v>
      </c>
      <c r="Z223" s="6" t="s">
        <v>903</v>
      </c>
      <c r="AB223" s="6">
        <v>0.76188699999999998</v>
      </c>
      <c r="AD223" s="6">
        <v>0</v>
      </c>
      <c r="AF223" s="6">
        <v>7.002726</v>
      </c>
      <c r="AH223" s="6">
        <v>1.7126066673320002</v>
      </c>
      <c r="AJ223" s="6">
        <v>140.697910349853</v>
      </c>
      <c r="AL223" s="6">
        <v>103.071728163681</v>
      </c>
      <c r="AN223" s="6" t="s">
        <v>903</v>
      </c>
      <c r="AP223" s="6">
        <v>6.9248149608330003</v>
      </c>
      <c r="AR223" s="6">
        <v>3.5501385524519997</v>
      </c>
      <c r="AT223" s="6">
        <v>9.9210795855150007</v>
      </c>
      <c r="AV223" s="6" t="s">
        <v>903</v>
      </c>
      <c r="AX223" s="6" t="s">
        <v>903</v>
      </c>
      <c r="AZ223" s="6" t="s">
        <v>903</v>
      </c>
      <c r="BB223" s="6" t="s">
        <v>903</v>
      </c>
      <c r="BD223" s="6">
        <v>8.2431427793000001E-2</v>
      </c>
      <c r="BF223" s="6">
        <v>17.147717659579001</v>
      </c>
      <c r="BH223" s="6">
        <v>114.729389647535</v>
      </c>
      <c r="BJ223" s="11">
        <v>0</v>
      </c>
      <c r="BL223" s="6">
        <v>130.14556707361399</v>
      </c>
    </row>
    <row r="224" spans="1:64" x14ac:dyDescent="0.25">
      <c r="A224" s="1" t="s">
        <v>98</v>
      </c>
      <c r="B224" s="1" t="s">
        <v>484</v>
      </c>
      <c r="D224" s="6">
        <v>120.133933016613</v>
      </c>
      <c r="F224" s="6">
        <v>58.673166587714</v>
      </c>
      <c r="H224" s="6">
        <v>38.387774015584</v>
      </c>
      <c r="J224" s="6" t="s">
        <v>903</v>
      </c>
      <c r="L224" s="6" t="s">
        <v>903</v>
      </c>
      <c r="N224" s="6">
        <v>3.5458839251560001</v>
      </c>
      <c r="P224" s="6">
        <v>6.4442880078410001</v>
      </c>
      <c r="R224" s="6" t="s">
        <v>903</v>
      </c>
      <c r="T224" s="6" t="s">
        <v>903</v>
      </c>
      <c r="V224" s="6">
        <v>9.5175666480999996E-2</v>
      </c>
      <c r="X224" s="6">
        <v>5.542197806311</v>
      </c>
      <c r="Z224" s="6">
        <v>0</v>
      </c>
      <c r="AB224" s="6">
        <v>1.5853454705880001</v>
      </c>
      <c r="AD224" s="6">
        <v>-0.136016</v>
      </c>
      <c r="AF224" s="6">
        <v>2.4954879999999999</v>
      </c>
      <c r="AH224" s="6">
        <v>0.71302969575300001</v>
      </c>
      <c r="AJ224" s="6">
        <v>61.460766428897998</v>
      </c>
      <c r="AL224" s="6">
        <v>48.653290767435998</v>
      </c>
      <c r="AN224" s="6" t="s">
        <v>903</v>
      </c>
      <c r="AP224" s="6" t="s">
        <v>903</v>
      </c>
      <c r="AR224" s="6">
        <v>2.552155866364</v>
      </c>
      <c r="AT224" s="6">
        <v>6.2909936175550003</v>
      </c>
      <c r="AV224" s="6" t="s">
        <v>903</v>
      </c>
      <c r="AX224" s="6" t="s">
        <v>903</v>
      </c>
      <c r="AZ224" s="6" t="s">
        <v>903</v>
      </c>
      <c r="BB224" s="6" t="s">
        <v>903</v>
      </c>
      <c r="BD224" s="6">
        <v>6.9772019193999987E-2</v>
      </c>
      <c r="BF224" s="6">
        <v>3.894554158349</v>
      </c>
      <c r="BH224" s="6">
        <v>42.587901544159998</v>
      </c>
      <c r="BJ224" s="11">
        <v>0</v>
      </c>
      <c r="BL224" s="6">
        <v>56.851208946730999</v>
      </c>
    </row>
    <row r="225" spans="1:64" x14ac:dyDescent="0.25">
      <c r="A225" s="1" t="s">
        <v>91</v>
      </c>
      <c r="B225" s="1" t="s">
        <v>477</v>
      </c>
      <c r="D225" s="6">
        <v>160.75687129381498</v>
      </c>
      <c r="F225" s="6">
        <v>77.239942702343996</v>
      </c>
      <c r="H225" s="6">
        <v>48.506212108851003</v>
      </c>
      <c r="J225" s="6" t="s">
        <v>903</v>
      </c>
      <c r="L225" s="6">
        <v>4.7986537610090005</v>
      </c>
      <c r="N225" s="6">
        <v>3.4723780844629997</v>
      </c>
      <c r="P225" s="6">
        <v>8.9958497007720002</v>
      </c>
      <c r="R225" s="6" t="s">
        <v>903</v>
      </c>
      <c r="T225" s="6" t="s">
        <v>903</v>
      </c>
      <c r="V225" s="6">
        <v>8.4871102948000002E-2</v>
      </c>
      <c r="X225" s="6">
        <v>7.4280789936930001</v>
      </c>
      <c r="Z225" s="6" t="s">
        <v>903</v>
      </c>
      <c r="AB225" s="6" t="s">
        <v>903</v>
      </c>
      <c r="AD225" s="6">
        <v>0</v>
      </c>
      <c r="AF225" s="6">
        <v>2.4453499999999999</v>
      </c>
      <c r="AH225" s="6">
        <v>1.5085489506079999</v>
      </c>
      <c r="AJ225" s="6">
        <v>83.516928591471</v>
      </c>
      <c r="AL225" s="6">
        <v>62.233572753495999</v>
      </c>
      <c r="AN225" s="6" t="s">
        <v>903</v>
      </c>
      <c r="AP225" s="6">
        <v>4.7202478766919995</v>
      </c>
      <c r="AR225" s="6">
        <v>2.4992499149860001</v>
      </c>
      <c r="AT225" s="6">
        <v>8.781859684605001</v>
      </c>
      <c r="AV225" s="6" t="s">
        <v>903</v>
      </c>
      <c r="AX225" s="6" t="s">
        <v>903</v>
      </c>
      <c r="AZ225" s="6" t="s">
        <v>903</v>
      </c>
      <c r="BB225" s="6" t="s">
        <v>903</v>
      </c>
      <c r="BD225" s="6">
        <v>6.2217880293000002E-2</v>
      </c>
      <c r="BF225" s="6">
        <v>5.2197804813989999</v>
      </c>
      <c r="BH225" s="6">
        <v>57.471451695867998</v>
      </c>
      <c r="BJ225" s="11">
        <v>0</v>
      </c>
      <c r="BL225" s="6">
        <v>77.253158947109995</v>
      </c>
    </row>
    <row r="226" spans="1:64" x14ac:dyDescent="0.25">
      <c r="A226" s="1" t="s">
        <v>111</v>
      </c>
      <c r="B226" s="1" t="s">
        <v>497</v>
      </c>
      <c r="D226" s="6">
        <v>188.25545544076402</v>
      </c>
      <c r="F226" s="6">
        <v>89.416935040439995</v>
      </c>
      <c r="H226" s="6">
        <v>64.045947073405998</v>
      </c>
      <c r="J226" s="6" t="s">
        <v>903</v>
      </c>
      <c r="L226" s="6" t="s">
        <v>903</v>
      </c>
      <c r="N226" s="6">
        <v>4.428050894818</v>
      </c>
      <c r="P226" s="6">
        <v>9.3796322763270013</v>
      </c>
      <c r="R226" s="6" t="s">
        <v>903</v>
      </c>
      <c r="T226" s="6" t="s">
        <v>903</v>
      </c>
      <c r="V226" s="6">
        <v>9.9138960147999999E-2</v>
      </c>
      <c r="X226" s="6">
        <v>6.7360222894490001</v>
      </c>
      <c r="Z226" s="6">
        <v>0</v>
      </c>
      <c r="AB226" s="6" t="s">
        <v>903</v>
      </c>
      <c r="AD226" s="6">
        <v>0</v>
      </c>
      <c r="AF226" s="6">
        <v>3.1239279999999998</v>
      </c>
      <c r="AH226" s="6">
        <v>1.6042155462929999</v>
      </c>
      <c r="AJ226" s="6">
        <v>98.838520400324995</v>
      </c>
      <c r="AL226" s="6">
        <v>81.688767178446994</v>
      </c>
      <c r="AN226" s="6" t="s">
        <v>903</v>
      </c>
      <c r="AP226" s="6" t="s">
        <v>903</v>
      </c>
      <c r="AR226" s="6">
        <v>3.1870970134109999</v>
      </c>
      <c r="AT226" s="6">
        <v>9.1565129791819988</v>
      </c>
      <c r="AV226" s="6" t="s">
        <v>903</v>
      </c>
      <c r="AX226" s="6" t="s">
        <v>903</v>
      </c>
      <c r="AZ226" s="6" t="s">
        <v>903</v>
      </c>
      <c r="BB226" s="6" t="s">
        <v>903</v>
      </c>
      <c r="BD226" s="6">
        <v>7.2677457232999995E-2</v>
      </c>
      <c r="BF226" s="6">
        <v>4.7334657720509998</v>
      </c>
      <c r="BH226" s="6">
        <v>79.616788658158001</v>
      </c>
      <c r="BJ226" s="11">
        <v>0</v>
      </c>
      <c r="BL226" s="6">
        <v>91.425631370300991</v>
      </c>
    </row>
    <row r="227" spans="1:64" x14ac:dyDescent="0.25">
      <c r="A227" s="1" t="s">
        <v>92</v>
      </c>
      <c r="B227" s="1" t="s">
        <v>478</v>
      </c>
      <c r="D227" s="6">
        <v>127.14102880952599</v>
      </c>
      <c r="F227" s="6">
        <v>61.832457628754</v>
      </c>
      <c r="H227" s="6">
        <v>33.263112387725002</v>
      </c>
      <c r="J227" s="6" t="s">
        <v>903</v>
      </c>
      <c r="L227" s="6">
        <v>4.5219639209589992</v>
      </c>
      <c r="N227" s="6">
        <v>4.0752689934689998</v>
      </c>
      <c r="P227" s="6">
        <v>7.3851834430090006</v>
      </c>
      <c r="R227" s="6" t="s">
        <v>903</v>
      </c>
      <c r="T227" s="6" t="s">
        <v>903</v>
      </c>
      <c r="V227" s="6">
        <v>8.9230725981E-2</v>
      </c>
      <c r="X227" s="6">
        <v>11.940890399297999</v>
      </c>
      <c r="Z227" s="6" t="s">
        <v>903</v>
      </c>
      <c r="AB227" s="6" t="s">
        <v>903</v>
      </c>
      <c r="AD227" s="6">
        <v>-0.14352000000000001</v>
      </c>
      <c r="AF227" s="6">
        <v>0</v>
      </c>
      <c r="AH227" s="6">
        <v>0.70032775831299998</v>
      </c>
      <c r="AJ227" s="6">
        <v>65.308571180772006</v>
      </c>
      <c r="AL227" s="6">
        <v>42.260848167897002</v>
      </c>
      <c r="AN227" s="6" t="s">
        <v>903</v>
      </c>
      <c r="AP227" s="6">
        <v>4.448644923921</v>
      </c>
      <c r="AR227" s="6">
        <v>2.9331816518029998</v>
      </c>
      <c r="AT227" s="6">
        <v>7.2095073727179999</v>
      </c>
      <c r="AV227" s="6" t="s">
        <v>903</v>
      </c>
      <c r="AX227" s="6" t="s">
        <v>903</v>
      </c>
      <c r="AZ227" s="6" t="s">
        <v>903</v>
      </c>
      <c r="BB227" s="6" t="s">
        <v>903</v>
      </c>
      <c r="BD227" s="6">
        <v>6.5413862136000006E-2</v>
      </c>
      <c r="BF227" s="6">
        <v>8.3909752022979998</v>
      </c>
      <c r="BH227" s="6">
        <v>37.084865074190994</v>
      </c>
      <c r="BJ227" s="11">
        <v>0</v>
      </c>
      <c r="BL227" s="6">
        <v>60.410428342214004</v>
      </c>
    </row>
    <row r="229" spans="1:64" x14ac:dyDescent="0.25">
      <c r="A229" s="1" t="s">
        <v>97</v>
      </c>
      <c r="B229" s="1" t="s">
        <v>483</v>
      </c>
      <c r="D229" s="6">
        <v>118.943873655115</v>
      </c>
      <c r="F229" s="6">
        <v>56.951357176572003</v>
      </c>
      <c r="H229" s="6">
        <v>42.385419998232003</v>
      </c>
      <c r="J229" s="6" t="s">
        <v>903</v>
      </c>
      <c r="L229" s="6" t="s">
        <v>903</v>
      </c>
      <c r="N229" s="6">
        <v>2.9038829379659998</v>
      </c>
      <c r="P229" s="6">
        <v>6.1613007662779999</v>
      </c>
      <c r="R229" s="6" t="s">
        <v>903</v>
      </c>
      <c r="T229" s="6" t="s">
        <v>903</v>
      </c>
      <c r="V229" s="6">
        <v>0.10632950722899999</v>
      </c>
      <c r="X229" s="6">
        <v>7.0127927568000001E-2</v>
      </c>
      <c r="Z229" s="6">
        <v>0</v>
      </c>
      <c r="AB229" s="6">
        <v>0.459764647059</v>
      </c>
      <c r="AD229" s="6">
        <v>-8.6985999999999994E-2</v>
      </c>
      <c r="AF229" s="6">
        <v>4.1316829999999998</v>
      </c>
      <c r="AH229" s="6">
        <v>0.81983439224099997</v>
      </c>
      <c r="AJ229" s="6">
        <v>61.992516478542996</v>
      </c>
      <c r="AL229" s="6">
        <v>53.760475617312999</v>
      </c>
      <c r="AN229" s="6" t="s">
        <v>903</v>
      </c>
      <c r="AP229" s="6" t="s">
        <v>903</v>
      </c>
      <c r="AR229" s="6">
        <v>2.0900745855729999</v>
      </c>
      <c r="AT229" s="6">
        <v>6.0147379740530003</v>
      </c>
      <c r="AV229" s="6" t="s">
        <v>903</v>
      </c>
      <c r="AX229" s="6" t="s">
        <v>903</v>
      </c>
      <c r="AZ229" s="6" t="s">
        <v>903</v>
      </c>
      <c r="BB229" s="6" t="s">
        <v>903</v>
      </c>
      <c r="BD229" s="6">
        <v>7.7948751960999998E-2</v>
      </c>
      <c r="BF229" s="6">
        <v>4.9279549642999999E-2</v>
      </c>
      <c r="BH229" s="6">
        <v>47.599305950144</v>
      </c>
      <c r="BJ229" s="11">
        <v>0</v>
      </c>
      <c r="BL229" s="6">
        <v>57.343077742652</v>
      </c>
    </row>
    <row r="230" spans="1:64" x14ac:dyDescent="0.25">
      <c r="A230" s="1" t="s">
        <v>105</v>
      </c>
      <c r="B230" s="1" t="s">
        <v>491</v>
      </c>
      <c r="D230" s="6">
        <v>180.846731775802</v>
      </c>
      <c r="F230" s="6">
        <v>89.002839398782996</v>
      </c>
      <c r="H230" s="6">
        <v>55.624732113773</v>
      </c>
      <c r="J230" s="6" t="s">
        <v>903</v>
      </c>
      <c r="L230" s="6" t="s">
        <v>903</v>
      </c>
      <c r="N230" s="6">
        <v>4.2698303872800007</v>
      </c>
      <c r="P230" s="6">
        <v>9.4780846042829996</v>
      </c>
      <c r="R230" s="6" t="s">
        <v>903</v>
      </c>
      <c r="T230" s="6" t="s">
        <v>903</v>
      </c>
      <c r="V230" s="6">
        <v>9.3024164204999996E-2</v>
      </c>
      <c r="X230" s="6">
        <v>12.217817391621999</v>
      </c>
      <c r="Z230" s="6">
        <v>0</v>
      </c>
      <c r="AB230" s="6" t="s">
        <v>903</v>
      </c>
      <c r="AD230" s="6">
        <v>0</v>
      </c>
      <c r="AF230" s="6">
        <v>5.9931479999999997</v>
      </c>
      <c r="AH230" s="6">
        <v>1.3262027376200001</v>
      </c>
      <c r="AJ230" s="6">
        <v>91.843892377019003</v>
      </c>
      <c r="AL230" s="6">
        <v>70.864282311381004</v>
      </c>
      <c r="AN230" s="6" t="s">
        <v>903</v>
      </c>
      <c r="AP230" s="6" t="s">
        <v>903</v>
      </c>
      <c r="AR230" s="6">
        <v>3.0732175393460004</v>
      </c>
      <c r="AT230" s="6">
        <v>9.2526233588019995</v>
      </c>
      <c r="AV230" s="6" t="s">
        <v>903</v>
      </c>
      <c r="AX230" s="6" t="s">
        <v>903</v>
      </c>
      <c r="AZ230" s="6" t="s">
        <v>903</v>
      </c>
      <c r="BB230" s="6" t="s">
        <v>903</v>
      </c>
      <c r="BD230" s="6">
        <v>6.8194781401999999E-2</v>
      </c>
      <c r="BF230" s="6">
        <v>8.5855743860880001</v>
      </c>
      <c r="BH230" s="6">
        <v>68.098062756226994</v>
      </c>
      <c r="BJ230" s="11">
        <v>0</v>
      </c>
      <c r="BL230" s="6">
        <v>84.955600448742004</v>
      </c>
    </row>
    <row r="231" spans="1:64" x14ac:dyDescent="0.25">
      <c r="A231" s="1" t="s">
        <v>93</v>
      </c>
      <c r="B231" s="1" t="s">
        <v>479</v>
      </c>
      <c r="D231" s="6">
        <v>182.69059597351199</v>
      </c>
      <c r="F231" s="6">
        <v>89.473702428785998</v>
      </c>
      <c r="H231" s="6">
        <v>56.032651485531005</v>
      </c>
      <c r="J231" s="6" t="s">
        <v>903</v>
      </c>
      <c r="L231" s="6">
        <v>4.8492657042709997</v>
      </c>
      <c r="N231" s="6">
        <v>4.1640157698199998</v>
      </c>
      <c r="P231" s="6">
        <v>8.222175079893999</v>
      </c>
      <c r="R231" s="6" t="s">
        <v>903</v>
      </c>
      <c r="T231" s="6" t="s">
        <v>903</v>
      </c>
      <c r="V231" s="6">
        <v>9.7780116605000009E-2</v>
      </c>
      <c r="X231" s="6">
        <v>8.5370539295390007</v>
      </c>
      <c r="Z231" s="6" t="s">
        <v>903</v>
      </c>
      <c r="AB231" s="6">
        <v>0.41571182352899999</v>
      </c>
      <c r="AD231" s="6">
        <v>0</v>
      </c>
      <c r="AF231" s="6">
        <v>5.840014</v>
      </c>
      <c r="AH231" s="6">
        <v>1.3150345195969999</v>
      </c>
      <c r="AJ231" s="6">
        <v>93.216893544724996</v>
      </c>
      <c r="AL231" s="6">
        <v>71.357961402673013</v>
      </c>
      <c r="AN231" s="6" t="s">
        <v>903</v>
      </c>
      <c r="AP231" s="6">
        <v>4.7645370616490004</v>
      </c>
      <c r="AR231" s="6">
        <v>2.997057292029</v>
      </c>
      <c r="AT231" s="6">
        <v>8.0265889555369991</v>
      </c>
      <c r="AV231" s="6" t="s">
        <v>903</v>
      </c>
      <c r="AX231" s="6" t="s">
        <v>903</v>
      </c>
      <c r="AZ231" s="6" t="s">
        <v>903</v>
      </c>
      <c r="BB231" s="6" t="s">
        <v>903</v>
      </c>
      <c r="BD231" s="6">
        <v>7.1681307048999998E-2</v>
      </c>
      <c r="BF231" s="6">
        <v>5.999067525789</v>
      </c>
      <c r="BH231" s="6">
        <v>68.985862815739011</v>
      </c>
      <c r="BJ231" s="11">
        <v>0</v>
      </c>
      <c r="BL231" s="6">
        <v>86.225626528871004</v>
      </c>
    </row>
    <row r="232" spans="1:64" x14ac:dyDescent="0.25">
      <c r="A232" s="1" t="s">
        <v>94</v>
      </c>
      <c r="B232" s="1" t="s">
        <v>480</v>
      </c>
      <c r="D232" s="6">
        <v>213.72087985808599</v>
      </c>
      <c r="F232" s="6">
        <v>109.234216761895</v>
      </c>
      <c r="H232" s="6">
        <v>39.694565768114998</v>
      </c>
      <c r="J232" s="6" t="s">
        <v>903</v>
      </c>
      <c r="L232" s="6">
        <v>9.8374446208229998</v>
      </c>
      <c r="N232" s="6">
        <v>7.9793613289059993</v>
      </c>
      <c r="P232" s="6">
        <v>10.477157734619</v>
      </c>
      <c r="R232" s="6" t="s">
        <v>903</v>
      </c>
      <c r="T232" s="6" t="s">
        <v>903</v>
      </c>
      <c r="V232" s="6">
        <v>0.122862103667</v>
      </c>
      <c r="X232" s="6">
        <v>40.260771741913999</v>
      </c>
      <c r="Z232" s="6" t="s">
        <v>903</v>
      </c>
      <c r="AB232" s="6" t="s">
        <v>903</v>
      </c>
      <c r="AD232" s="6">
        <v>0</v>
      </c>
      <c r="AF232" s="6">
        <v>0</v>
      </c>
      <c r="AH232" s="6">
        <v>0.86205346385199999</v>
      </c>
      <c r="AJ232" s="6">
        <v>104.48666309619101</v>
      </c>
      <c r="AL232" s="6">
        <v>50.464768003347004</v>
      </c>
      <c r="AN232" s="6" t="s">
        <v>903</v>
      </c>
      <c r="AP232" s="6">
        <v>9.6691166882169988</v>
      </c>
      <c r="AR232" s="6">
        <v>5.7431586186240002</v>
      </c>
      <c r="AT232" s="6">
        <v>10.227930899179</v>
      </c>
      <c r="AV232" s="6" t="s">
        <v>903</v>
      </c>
      <c r="AX232" s="6" t="s">
        <v>903</v>
      </c>
      <c r="AZ232" s="6" t="s">
        <v>903</v>
      </c>
      <c r="BB232" s="6" t="s">
        <v>903</v>
      </c>
      <c r="BD232" s="6">
        <v>9.0068579209999999E-2</v>
      </c>
      <c r="BF232" s="6">
        <v>28.291620307614</v>
      </c>
      <c r="BH232" s="6">
        <v>58.915046398446002</v>
      </c>
      <c r="BJ232" s="11">
        <v>0</v>
      </c>
      <c r="BL232" s="6">
        <v>96.650163363977001</v>
      </c>
    </row>
    <row r="233" spans="1:64" x14ac:dyDescent="0.25">
      <c r="A233" s="1" t="s">
        <v>95</v>
      </c>
      <c r="B233" s="1" t="s">
        <v>481</v>
      </c>
      <c r="D233" s="6">
        <v>113.79752330495401</v>
      </c>
      <c r="F233" s="6">
        <v>55.622716633895998</v>
      </c>
      <c r="H233" s="6">
        <v>32.160851891614996</v>
      </c>
      <c r="J233" s="6" t="s">
        <v>903</v>
      </c>
      <c r="L233" s="6">
        <v>3.709868533216</v>
      </c>
      <c r="N233" s="6">
        <v>3.354377753908</v>
      </c>
      <c r="P233" s="6">
        <v>6.0024864645809997</v>
      </c>
      <c r="R233" s="6" t="s">
        <v>903</v>
      </c>
      <c r="T233" s="6" t="s">
        <v>903</v>
      </c>
      <c r="V233" s="6">
        <v>8.0681335357000006E-2</v>
      </c>
      <c r="X233" s="6">
        <v>7.2865827517250006</v>
      </c>
      <c r="Z233" s="6" t="s">
        <v>903</v>
      </c>
      <c r="AB233" s="6" t="s">
        <v>903</v>
      </c>
      <c r="AD233" s="6">
        <v>-0.16787199999999999</v>
      </c>
      <c r="AF233" s="6">
        <v>2.34809</v>
      </c>
      <c r="AH233" s="6">
        <v>0.84764990349399993</v>
      </c>
      <c r="AJ233" s="6">
        <v>58.174806671058995</v>
      </c>
      <c r="AL233" s="6">
        <v>41.072614452914998</v>
      </c>
      <c r="AN233" s="6" t="s">
        <v>903</v>
      </c>
      <c r="AP233" s="6">
        <v>3.648675580391</v>
      </c>
      <c r="AR233" s="6">
        <v>2.4143189803539999</v>
      </c>
      <c r="AT233" s="6">
        <v>5.8597014894730002</v>
      </c>
      <c r="AV233" s="6" t="s">
        <v>903</v>
      </c>
      <c r="AX233" s="6" t="s">
        <v>903</v>
      </c>
      <c r="AZ233" s="6" t="s">
        <v>903</v>
      </c>
      <c r="BB233" s="6" t="s">
        <v>903</v>
      </c>
      <c r="BD233" s="6">
        <v>5.9146417223E-2</v>
      </c>
      <c r="BF233" s="6">
        <v>5.1203497507030002</v>
      </c>
      <c r="BH233" s="6">
        <v>35.140681675471996</v>
      </c>
      <c r="BJ233" s="11">
        <v>0</v>
      </c>
      <c r="BL233" s="6">
        <v>53.811696170728993</v>
      </c>
    </row>
    <row r="235" spans="1:64" x14ac:dyDescent="0.25">
      <c r="A235" s="1" t="s">
        <v>96</v>
      </c>
      <c r="B235" s="1" t="s">
        <v>482</v>
      </c>
      <c r="D235" s="6">
        <v>147.82721007279301</v>
      </c>
      <c r="F235" s="6">
        <v>75.892133086097999</v>
      </c>
      <c r="H235" s="6">
        <v>36.929504719146998</v>
      </c>
      <c r="J235" s="6" t="s">
        <v>903</v>
      </c>
      <c r="L235" s="6">
        <v>4.7113481947310003</v>
      </c>
      <c r="N235" s="6">
        <v>5.482177646757</v>
      </c>
      <c r="P235" s="6">
        <v>7.9245445936380001</v>
      </c>
      <c r="R235" s="6" t="s">
        <v>903</v>
      </c>
      <c r="T235" s="6" t="s">
        <v>903</v>
      </c>
      <c r="V235" s="6">
        <v>0.10004485584299999</v>
      </c>
      <c r="X235" s="6">
        <v>12.008751372263999</v>
      </c>
      <c r="Z235" s="6" t="s">
        <v>903</v>
      </c>
      <c r="AB235" s="6" t="s">
        <v>903</v>
      </c>
      <c r="AD235" s="6">
        <v>0</v>
      </c>
      <c r="AF235" s="6">
        <v>7.8093500000000002</v>
      </c>
      <c r="AH235" s="6">
        <v>0.92641170371899995</v>
      </c>
      <c r="AJ235" s="6">
        <v>71.935076986694</v>
      </c>
      <c r="AL235" s="6">
        <v>47.104272397739997</v>
      </c>
      <c r="AN235" s="6" t="s">
        <v>903</v>
      </c>
      <c r="AP235" s="6">
        <v>4.6369563938619995</v>
      </c>
      <c r="AR235" s="6">
        <v>3.9458065004210003</v>
      </c>
      <c r="AT235" s="6">
        <v>7.7360383955450001</v>
      </c>
      <c r="AV235" s="6" t="s">
        <v>903</v>
      </c>
      <c r="AX235" s="6" t="s">
        <v>903</v>
      </c>
      <c r="AZ235" s="6" t="s">
        <v>903</v>
      </c>
      <c r="BB235" s="6" t="s">
        <v>903</v>
      </c>
      <c r="BD235" s="6">
        <v>7.3341557357000001E-2</v>
      </c>
      <c r="BF235" s="6">
        <v>8.4386617417699998</v>
      </c>
      <c r="BH235" s="6">
        <v>40.376993352150997</v>
      </c>
      <c r="BJ235" s="11">
        <v>0</v>
      </c>
      <c r="BL235" s="6">
        <v>66.539946212692001</v>
      </c>
    </row>
    <row r="236" spans="1:64" x14ac:dyDescent="0.25">
      <c r="A236" s="1" t="s">
        <v>112</v>
      </c>
      <c r="B236" s="1" t="s">
        <v>498</v>
      </c>
      <c r="D236" s="6">
        <v>111.480158872546</v>
      </c>
      <c r="F236" s="6">
        <v>53.856738755378998</v>
      </c>
      <c r="H236" s="6">
        <v>35.175095255130003</v>
      </c>
      <c r="J236" s="6" t="s">
        <v>903</v>
      </c>
      <c r="L236" s="6" t="s">
        <v>903</v>
      </c>
      <c r="N236" s="6">
        <v>3.151716387255</v>
      </c>
      <c r="P236" s="6">
        <v>6.4306516908949991</v>
      </c>
      <c r="R236" s="6" t="s">
        <v>903</v>
      </c>
      <c r="T236" s="6" t="s">
        <v>903</v>
      </c>
      <c r="V236" s="6">
        <v>8.1134283205000005E-2</v>
      </c>
      <c r="X236" s="6">
        <v>5.9623693953759993</v>
      </c>
      <c r="Z236" s="6">
        <v>0</v>
      </c>
      <c r="AB236" s="6" t="s">
        <v>903</v>
      </c>
      <c r="AD236" s="6">
        <v>0</v>
      </c>
      <c r="AF236" s="6">
        <v>2.2043089999999999</v>
      </c>
      <c r="AH236" s="6">
        <v>0.851462743518</v>
      </c>
      <c r="AJ236" s="6">
        <v>57.623420117168003</v>
      </c>
      <c r="AL236" s="6">
        <v>44.827994191583002</v>
      </c>
      <c r="AN236" s="6" t="s">
        <v>903</v>
      </c>
      <c r="AP236" s="6" t="s">
        <v>903</v>
      </c>
      <c r="AR236" s="6">
        <v>2.2684531238550001</v>
      </c>
      <c r="AT236" s="6">
        <v>6.2776816763800003</v>
      </c>
      <c r="AV236" s="6" t="s">
        <v>903</v>
      </c>
      <c r="AX236" s="6" t="s">
        <v>903</v>
      </c>
      <c r="AZ236" s="6" t="s">
        <v>903</v>
      </c>
      <c r="BB236" s="6" t="s">
        <v>903</v>
      </c>
      <c r="BD236" s="6">
        <v>5.9478467284999996E-2</v>
      </c>
      <c r="BF236" s="6">
        <v>4.1898126580649997</v>
      </c>
      <c r="BH236" s="6">
        <v>40.742917854093001</v>
      </c>
      <c r="BJ236" s="11">
        <v>0</v>
      </c>
      <c r="BL236" s="6">
        <v>53.301663608379997</v>
      </c>
    </row>
    <row r="238" spans="1:64" x14ac:dyDescent="0.25">
      <c r="B238" s="1" t="s">
        <v>815</v>
      </c>
    </row>
    <row r="239" spans="1:64" x14ac:dyDescent="0.25">
      <c r="A239" s="1" t="s">
        <v>199</v>
      </c>
      <c r="B239" s="1" t="s">
        <v>561</v>
      </c>
      <c r="D239" s="6">
        <v>6.3204742948219996</v>
      </c>
      <c r="F239" s="6">
        <v>2.7054543292450002</v>
      </c>
      <c r="H239" s="6" t="s">
        <v>903</v>
      </c>
      <c r="J239" s="6">
        <v>2.5340207175590002</v>
      </c>
      <c r="L239" s="6" t="s">
        <v>903</v>
      </c>
      <c r="N239" s="6">
        <v>0.14082396184999998</v>
      </c>
      <c r="P239" s="6" t="s">
        <v>903</v>
      </c>
      <c r="R239" s="6" t="s">
        <v>903</v>
      </c>
      <c r="T239" s="6">
        <v>3.0609649836000001E-2</v>
      </c>
      <c r="V239" s="6" t="s">
        <v>903</v>
      </c>
      <c r="X239" s="6" t="s">
        <v>903</v>
      </c>
      <c r="Z239" s="6">
        <v>0</v>
      </c>
      <c r="AB239" s="6" t="s">
        <v>903</v>
      </c>
      <c r="AD239" s="6" t="s">
        <v>903</v>
      </c>
      <c r="AF239" s="6">
        <v>0</v>
      </c>
      <c r="AH239" s="6" t="s">
        <v>903</v>
      </c>
      <c r="AJ239" s="6">
        <v>3.6150199655760002</v>
      </c>
      <c r="AL239" s="6" t="s">
        <v>903</v>
      </c>
      <c r="AN239" s="6">
        <v>3.4912221561710002</v>
      </c>
      <c r="AP239" s="6" t="s">
        <v>903</v>
      </c>
      <c r="AR239" s="6">
        <v>0.101358281304</v>
      </c>
      <c r="AT239" s="6" t="s">
        <v>903</v>
      </c>
      <c r="AV239" s="6" t="s">
        <v>903</v>
      </c>
      <c r="AX239" s="6" t="s">
        <v>903</v>
      </c>
      <c r="AZ239" s="6" t="s">
        <v>903</v>
      </c>
      <c r="BB239" s="6">
        <v>2.2439528101E-2</v>
      </c>
      <c r="BD239" s="6" t="s">
        <v>903</v>
      </c>
      <c r="BF239" s="6" t="s">
        <v>903</v>
      </c>
      <c r="BH239" s="6">
        <v>-16.022556929261</v>
      </c>
      <c r="BJ239" s="11">
        <v>0.5</v>
      </c>
      <c r="BL239" s="6">
        <v>3.3438934681580004</v>
      </c>
    </row>
    <row r="240" spans="1:64" x14ac:dyDescent="0.25">
      <c r="A240" s="1" t="s">
        <v>201</v>
      </c>
      <c r="B240" s="1" t="s">
        <v>563</v>
      </c>
      <c r="D240" s="6">
        <v>2.4807324885890001</v>
      </c>
      <c r="F240" s="6">
        <v>1.125471083668</v>
      </c>
      <c r="H240" s="6" t="s">
        <v>903</v>
      </c>
      <c r="J240" s="6">
        <v>0.90898607614000004</v>
      </c>
      <c r="L240" s="6" t="s">
        <v>903</v>
      </c>
      <c r="N240" s="6">
        <v>0.10200395103900001</v>
      </c>
      <c r="P240" s="6" t="s">
        <v>903</v>
      </c>
      <c r="R240" s="6" t="s">
        <v>903</v>
      </c>
      <c r="T240" s="6">
        <v>4.0237056488000002E-2</v>
      </c>
      <c r="V240" s="6" t="s">
        <v>903</v>
      </c>
      <c r="X240" s="6" t="s">
        <v>903</v>
      </c>
      <c r="Z240" s="6">
        <v>0</v>
      </c>
      <c r="AB240" s="6" t="s">
        <v>903</v>
      </c>
      <c r="AD240" s="6" t="s">
        <v>903</v>
      </c>
      <c r="AF240" s="6">
        <v>7.4244000000000004E-2</v>
      </c>
      <c r="AH240" s="6" t="s">
        <v>903</v>
      </c>
      <c r="AJ240" s="6">
        <v>1.3552614049209999</v>
      </c>
      <c r="AL240" s="6" t="s">
        <v>903</v>
      </c>
      <c r="AN240" s="6">
        <v>1.252346638953</v>
      </c>
      <c r="AP240" s="6" t="s">
        <v>903</v>
      </c>
      <c r="AR240" s="6">
        <v>7.3417513808000004E-2</v>
      </c>
      <c r="AT240" s="6" t="s">
        <v>903</v>
      </c>
      <c r="AV240" s="6" t="s">
        <v>903</v>
      </c>
      <c r="AX240" s="6" t="s">
        <v>903</v>
      </c>
      <c r="AZ240" s="6" t="s">
        <v>903</v>
      </c>
      <c r="BB240" s="6">
        <v>2.9497252160000001E-2</v>
      </c>
      <c r="BD240" s="6" t="s">
        <v>903</v>
      </c>
      <c r="BF240" s="6" t="s">
        <v>903</v>
      </c>
      <c r="BH240" s="6">
        <v>-6.8605085863030002</v>
      </c>
      <c r="BJ240" s="11">
        <v>0.5</v>
      </c>
      <c r="BL240" s="6">
        <v>1.253616799552</v>
      </c>
    </row>
    <row r="241" spans="1:64" x14ac:dyDescent="0.25">
      <c r="A241" s="1" t="s">
        <v>200</v>
      </c>
      <c r="B241" s="1" t="s">
        <v>562</v>
      </c>
      <c r="D241" s="6">
        <v>1.8745856122659998</v>
      </c>
      <c r="F241" s="6">
        <v>0.87104378376400005</v>
      </c>
      <c r="H241" s="6" t="s">
        <v>903</v>
      </c>
      <c r="J241" s="6">
        <v>0.67583319017999999</v>
      </c>
      <c r="L241" s="6" t="s">
        <v>903</v>
      </c>
      <c r="N241" s="6">
        <v>6.7662395952999999E-2</v>
      </c>
      <c r="P241" s="6" t="s">
        <v>903</v>
      </c>
      <c r="R241" s="6" t="s">
        <v>903</v>
      </c>
      <c r="T241" s="6">
        <v>3.2355197630999998E-2</v>
      </c>
      <c r="V241" s="6" t="s">
        <v>903</v>
      </c>
      <c r="X241" s="6" t="s">
        <v>903</v>
      </c>
      <c r="Z241" s="6">
        <v>0</v>
      </c>
      <c r="AB241" s="6" t="s">
        <v>903</v>
      </c>
      <c r="AD241" s="6" t="s">
        <v>903</v>
      </c>
      <c r="AF241" s="6">
        <v>9.5193E-2</v>
      </c>
      <c r="AH241" s="6" t="s">
        <v>903</v>
      </c>
      <c r="AJ241" s="6">
        <v>1.0035418285019999</v>
      </c>
      <c r="AL241" s="6" t="s">
        <v>903</v>
      </c>
      <c r="AN241" s="6">
        <v>0.93112254019099994</v>
      </c>
      <c r="AP241" s="6" t="s">
        <v>903</v>
      </c>
      <c r="AR241" s="6">
        <v>4.8700122284999994E-2</v>
      </c>
      <c r="AT241" s="6" t="s">
        <v>903</v>
      </c>
      <c r="AV241" s="6" t="s">
        <v>903</v>
      </c>
      <c r="AX241" s="6" t="s">
        <v>903</v>
      </c>
      <c r="AZ241" s="6" t="s">
        <v>903</v>
      </c>
      <c r="BB241" s="6">
        <v>2.3719166024999998E-2</v>
      </c>
      <c r="BD241" s="6" t="s">
        <v>903</v>
      </c>
      <c r="BF241" s="6" t="s">
        <v>903</v>
      </c>
      <c r="BH241" s="6">
        <v>-10.920902146136999</v>
      </c>
      <c r="BJ241" s="11">
        <v>0.5</v>
      </c>
      <c r="BL241" s="6">
        <v>0.92827619136399997</v>
      </c>
    </row>
    <row r="242" spans="1:64" x14ac:dyDescent="0.25">
      <c r="A242" s="1" t="s">
        <v>202</v>
      </c>
      <c r="B242" s="1" t="s">
        <v>564</v>
      </c>
      <c r="D242" s="6">
        <v>5.5120280249600002</v>
      </c>
      <c r="F242" s="6">
        <v>2.4749317077370003</v>
      </c>
      <c r="H242" s="6" t="s">
        <v>903</v>
      </c>
      <c r="J242" s="6">
        <v>2.1109267701829997</v>
      </c>
      <c r="L242" s="6" t="s">
        <v>903</v>
      </c>
      <c r="N242" s="6">
        <v>0.13250369927200001</v>
      </c>
      <c r="P242" s="6" t="s">
        <v>903</v>
      </c>
      <c r="R242" s="6" t="s">
        <v>903</v>
      </c>
      <c r="T242" s="6">
        <v>4.5585238282E-2</v>
      </c>
      <c r="V242" s="6" t="s">
        <v>903</v>
      </c>
      <c r="X242" s="6" t="s">
        <v>903</v>
      </c>
      <c r="Z242" s="6">
        <v>0</v>
      </c>
      <c r="AB242" s="6" t="s">
        <v>903</v>
      </c>
      <c r="AD242" s="6" t="s">
        <v>903</v>
      </c>
      <c r="AF242" s="6">
        <v>0.185916</v>
      </c>
      <c r="AH242" s="6" t="s">
        <v>903</v>
      </c>
      <c r="AJ242" s="6">
        <v>3.0370963172229999</v>
      </c>
      <c r="AL242" s="6" t="s">
        <v>903</v>
      </c>
      <c r="AN242" s="6">
        <v>2.9083086255180004</v>
      </c>
      <c r="AP242" s="6" t="s">
        <v>903</v>
      </c>
      <c r="AR242" s="6">
        <v>9.5369758442999997E-2</v>
      </c>
      <c r="AT242" s="6" t="s">
        <v>903</v>
      </c>
      <c r="AV242" s="6" t="s">
        <v>903</v>
      </c>
      <c r="AX242" s="6" t="s">
        <v>903</v>
      </c>
      <c r="AZ242" s="6" t="s">
        <v>903</v>
      </c>
      <c r="BB242" s="6">
        <v>3.3417933262000002E-2</v>
      </c>
      <c r="BD242" s="6" t="s">
        <v>903</v>
      </c>
      <c r="BF242" s="6" t="s">
        <v>903</v>
      </c>
      <c r="BH242" s="6">
        <v>-24.805597049469998</v>
      </c>
      <c r="BJ242" s="11">
        <v>0.5</v>
      </c>
      <c r="BL242" s="6">
        <v>2.809314093432</v>
      </c>
    </row>
    <row r="244" spans="1:64" x14ac:dyDescent="0.25">
      <c r="B244" s="1" t="s">
        <v>814</v>
      </c>
    </row>
    <row r="245" spans="1:64" x14ac:dyDescent="0.25">
      <c r="A245" s="1" t="s">
        <v>203</v>
      </c>
      <c r="B245" s="1" t="s">
        <v>565</v>
      </c>
      <c r="D245" s="6">
        <v>6.8896087071280006</v>
      </c>
      <c r="F245" s="6">
        <v>3.0124560790789996</v>
      </c>
      <c r="H245" s="6" t="s">
        <v>903</v>
      </c>
      <c r="J245" s="6">
        <v>2.5906409708429998</v>
      </c>
      <c r="L245" s="6" t="s">
        <v>903</v>
      </c>
      <c r="N245" s="6">
        <v>9.7831132907000004E-2</v>
      </c>
      <c r="P245" s="6" t="s">
        <v>903</v>
      </c>
      <c r="R245" s="6" t="s">
        <v>903</v>
      </c>
      <c r="T245" s="6">
        <v>0.32398397532899997</v>
      </c>
      <c r="V245" s="6" t="s">
        <v>903</v>
      </c>
      <c r="X245" s="6" t="s">
        <v>903</v>
      </c>
      <c r="Z245" s="6">
        <v>0</v>
      </c>
      <c r="AB245" s="6" t="s">
        <v>903</v>
      </c>
      <c r="AD245" s="6" t="s">
        <v>903</v>
      </c>
      <c r="AF245" s="6">
        <v>0</v>
      </c>
      <c r="AH245" s="6" t="s">
        <v>903</v>
      </c>
      <c r="AJ245" s="6">
        <v>3.8771526280490001</v>
      </c>
      <c r="AL245" s="6" t="s">
        <v>903</v>
      </c>
      <c r="AN245" s="6">
        <v>3.5692301540470002</v>
      </c>
      <c r="AP245" s="6" t="s">
        <v>903</v>
      </c>
      <c r="AR245" s="6">
        <v>7.0414121001000002E-2</v>
      </c>
      <c r="AT245" s="6" t="s">
        <v>903</v>
      </c>
      <c r="AV245" s="6" t="s">
        <v>903</v>
      </c>
      <c r="AX245" s="6" t="s">
        <v>903</v>
      </c>
      <c r="AZ245" s="6" t="s">
        <v>903</v>
      </c>
      <c r="BB245" s="6">
        <v>0.23750835300100001</v>
      </c>
      <c r="BD245" s="6" t="s">
        <v>903</v>
      </c>
      <c r="BF245" s="6" t="s">
        <v>903</v>
      </c>
      <c r="BH245" s="6">
        <v>-33.543521580160998</v>
      </c>
      <c r="BJ245" s="11">
        <v>0.5</v>
      </c>
      <c r="BL245" s="6">
        <v>3.5863661809459999</v>
      </c>
    </row>
    <row r="246" spans="1:64" x14ac:dyDescent="0.25">
      <c r="A246" s="1" t="s">
        <v>204</v>
      </c>
      <c r="B246" s="1" t="s">
        <v>566</v>
      </c>
      <c r="D246" s="6">
        <v>3.9820441512059999</v>
      </c>
      <c r="F246" s="6">
        <v>1.743761798267</v>
      </c>
      <c r="H246" s="6" t="s">
        <v>903</v>
      </c>
      <c r="J246" s="6">
        <v>1.5742762624260001</v>
      </c>
      <c r="L246" s="6" t="s">
        <v>903</v>
      </c>
      <c r="N246" s="6">
        <v>5.7763198044999998E-2</v>
      </c>
      <c r="P246" s="6" t="s">
        <v>903</v>
      </c>
      <c r="R246" s="6" t="s">
        <v>903</v>
      </c>
      <c r="T246" s="6">
        <v>3.7872102502000002E-2</v>
      </c>
      <c r="V246" s="6" t="s">
        <v>903</v>
      </c>
      <c r="X246" s="6" t="s">
        <v>903</v>
      </c>
      <c r="Z246" s="6">
        <v>0</v>
      </c>
      <c r="AB246" s="6">
        <v>3.0925235293999997E-2</v>
      </c>
      <c r="AD246" s="6" t="s">
        <v>903</v>
      </c>
      <c r="AF246" s="6">
        <v>4.2924999999999998E-2</v>
      </c>
      <c r="AH246" s="6" t="s">
        <v>903</v>
      </c>
      <c r="AJ246" s="6">
        <v>2.2382823529389997</v>
      </c>
      <c r="AL246" s="6" t="s">
        <v>903</v>
      </c>
      <c r="AN246" s="6">
        <v>2.168943659075</v>
      </c>
      <c r="AP246" s="6" t="s">
        <v>903</v>
      </c>
      <c r="AR246" s="6">
        <v>4.1575158087999997E-2</v>
      </c>
      <c r="AT246" s="6" t="s">
        <v>903</v>
      </c>
      <c r="AV246" s="6" t="s">
        <v>903</v>
      </c>
      <c r="AX246" s="6" t="s">
        <v>903</v>
      </c>
      <c r="AZ246" s="6" t="s">
        <v>903</v>
      </c>
      <c r="BB246" s="6">
        <v>2.7763535775999999E-2</v>
      </c>
      <c r="BD246" s="6" t="s">
        <v>903</v>
      </c>
      <c r="BF246" s="6" t="s">
        <v>903</v>
      </c>
      <c r="BH246" s="6">
        <v>-4.7432283221310003</v>
      </c>
      <c r="BJ246" s="11">
        <v>0.5</v>
      </c>
      <c r="BL246" s="6">
        <v>2.0704111764689999</v>
      </c>
    </row>
    <row r="247" spans="1:64" x14ac:dyDescent="0.25">
      <c r="A247" s="1" t="s">
        <v>205</v>
      </c>
      <c r="B247" s="1" t="s">
        <v>567</v>
      </c>
      <c r="D247" s="6">
        <v>5.9453553378889996</v>
      </c>
      <c r="F247" s="6">
        <v>2.5854575018989996</v>
      </c>
      <c r="H247" s="6" t="s">
        <v>903</v>
      </c>
      <c r="J247" s="6">
        <v>2.3613078324779999</v>
      </c>
      <c r="L247" s="6" t="s">
        <v>903</v>
      </c>
      <c r="N247" s="6">
        <v>0.10716461293400001</v>
      </c>
      <c r="P247" s="6" t="s">
        <v>903</v>
      </c>
      <c r="R247" s="6" t="s">
        <v>903</v>
      </c>
      <c r="T247" s="6">
        <v>4.0237056488000002E-2</v>
      </c>
      <c r="V247" s="6" t="s">
        <v>903</v>
      </c>
      <c r="X247" s="6" t="s">
        <v>903</v>
      </c>
      <c r="Z247" s="6">
        <v>0</v>
      </c>
      <c r="AB247" s="6" t="s">
        <v>903</v>
      </c>
      <c r="AD247" s="6" t="s">
        <v>903</v>
      </c>
      <c r="AF247" s="6">
        <v>7.6747999999999997E-2</v>
      </c>
      <c r="AH247" s="6" t="s">
        <v>903</v>
      </c>
      <c r="AJ247" s="6">
        <v>3.35989783599</v>
      </c>
      <c r="AL247" s="6" t="s">
        <v>903</v>
      </c>
      <c r="AN247" s="6">
        <v>3.2532686750200002</v>
      </c>
      <c r="AP247" s="6" t="s">
        <v>903</v>
      </c>
      <c r="AR247" s="6">
        <v>7.7131908809999997E-2</v>
      </c>
      <c r="AT247" s="6" t="s">
        <v>903</v>
      </c>
      <c r="AV247" s="6" t="s">
        <v>903</v>
      </c>
      <c r="AX247" s="6" t="s">
        <v>903</v>
      </c>
      <c r="AZ247" s="6" t="s">
        <v>903</v>
      </c>
      <c r="BB247" s="6">
        <v>2.9497252160000001E-2</v>
      </c>
      <c r="BD247" s="6" t="s">
        <v>903</v>
      </c>
      <c r="BF247" s="6" t="s">
        <v>903</v>
      </c>
      <c r="BH247" s="6">
        <v>-6.3367610669900003</v>
      </c>
      <c r="BJ247" s="11">
        <v>0.5</v>
      </c>
      <c r="BL247" s="6">
        <v>3.1079054982900001</v>
      </c>
    </row>
    <row r="248" spans="1:64" x14ac:dyDescent="0.25">
      <c r="A248" s="1" t="s">
        <v>398</v>
      </c>
      <c r="B248" s="1" t="s">
        <v>760</v>
      </c>
      <c r="D248" s="6">
        <v>7.3434914453640001</v>
      </c>
      <c r="F248" s="6">
        <v>3.1833397936079999</v>
      </c>
      <c r="H248" s="6" t="s">
        <v>903</v>
      </c>
      <c r="J248" s="6">
        <v>2.9383366622580001</v>
      </c>
      <c r="L248" s="6" t="s">
        <v>903</v>
      </c>
      <c r="N248" s="6">
        <v>0.106442039534</v>
      </c>
      <c r="P248" s="6" t="s">
        <v>903</v>
      </c>
      <c r="R248" s="6" t="s">
        <v>903</v>
      </c>
      <c r="T248" s="6">
        <v>4.8118915344999999E-2</v>
      </c>
      <c r="V248" s="6" t="s">
        <v>903</v>
      </c>
      <c r="X248" s="6" t="s">
        <v>903</v>
      </c>
      <c r="Z248" s="6">
        <v>0</v>
      </c>
      <c r="AB248" s="6">
        <v>8.151176470999999E-3</v>
      </c>
      <c r="AD248" s="6" t="s">
        <v>903</v>
      </c>
      <c r="AF248" s="6">
        <v>8.2291000000000003E-2</v>
      </c>
      <c r="AH248" s="6" t="s">
        <v>903</v>
      </c>
      <c r="AJ248" s="6">
        <v>4.1601516517560002</v>
      </c>
      <c r="AL248" s="6" t="s">
        <v>903</v>
      </c>
      <c r="AN248" s="6">
        <v>4.0482644780610002</v>
      </c>
      <c r="AP248" s="6" t="s">
        <v>903</v>
      </c>
      <c r="AR248" s="6">
        <v>7.6611835401E-2</v>
      </c>
      <c r="AT248" s="6" t="s">
        <v>903</v>
      </c>
      <c r="AV248" s="6" t="s">
        <v>903</v>
      </c>
      <c r="AX248" s="6" t="s">
        <v>903</v>
      </c>
      <c r="AZ248" s="6" t="s">
        <v>903</v>
      </c>
      <c r="BB248" s="6">
        <v>3.5275338294000001E-2</v>
      </c>
      <c r="BD248" s="6" t="s">
        <v>903</v>
      </c>
      <c r="BF248" s="6" t="s">
        <v>903</v>
      </c>
      <c r="BH248" s="6">
        <v>-18.830522572645002</v>
      </c>
      <c r="BJ248" s="11">
        <v>0.5</v>
      </c>
      <c r="BL248" s="6">
        <v>3.8481402778750002</v>
      </c>
    </row>
    <row r="249" spans="1:64" x14ac:dyDescent="0.25">
      <c r="A249" s="1" t="s">
        <v>206</v>
      </c>
      <c r="B249" s="1" t="s">
        <v>568</v>
      </c>
      <c r="D249" s="6">
        <v>4.2325353995289996</v>
      </c>
      <c r="F249" s="6">
        <v>1.8299216138540002</v>
      </c>
      <c r="H249" s="6" t="s">
        <v>903</v>
      </c>
      <c r="J249" s="6">
        <v>1.676535774282</v>
      </c>
      <c r="L249" s="6" t="s">
        <v>903</v>
      </c>
      <c r="N249" s="6">
        <v>9.9969442695999999E-2</v>
      </c>
      <c r="P249" s="6" t="s">
        <v>903</v>
      </c>
      <c r="R249" s="6" t="s">
        <v>903</v>
      </c>
      <c r="T249" s="6">
        <v>2.8413985110000001E-2</v>
      </c>
      <c r="V249" s="6" t="s">
        <v>903</v>
      </c>
      <c r="X249" s="6" t="s">
        <v>903</v>
      </c>
      <c r="Z249" s="6">
        <v>0</v>
      </c>
      <c r="AB249" s="6">
        <v>2.5002411765E-2</v>
      </c>
      <c r="AD249" s="6" t="s">
        <v>903</v>
      </c>
      <c r="AF249" s="6">
        <v>0</v>
      </c>
      <c r="AH249" s="6" t="s">
        <v>903</v>
      </c>
      <c r="AJ249" s="6">
        <v>2.4026137856749998</v>
      </c>
      <c r="AL249" s="6" t="s">
        <v>903</v>
      </c>
      <c r="AN249" s="6">
        <v>2.3098306972110003</v>
      </c>
      <c r="AP249" s="6" t="s">
        <v>903</v>
      </c>
      <c r="AR249" s="6">
        <v>7.1953173036999996E-2</v>
      </c>
      <c r="AT249" s="6" t="s">
        <v>903</v>
      </c>
      <c r="AV249" s="6" t="s">
        <v>903</v>
      </c>
      <c r="AX249" s="6" t="s">
        <v>903</v>
      </c>
      <c r="AZ249" s="6" t="s">
        <v>903</v>
      </c>
      <c r="BB249" s="6">
        <v>2.0829915426999999E-2</v>
      </c>
      <c r="BD249" s="6" t="s">
        <v>903</v>
      </c>
      <c r="BF249" s="6" t="s">
        <v>903</v>
      </c>
      <c r="BH249" s="6">
        <v>-24.050419252937999</v>
      </c>
      <c r="BJ249" s="11">
        <v>0.5</v>
      </c>
      <c r="BL249" s="6">
        <v>2.222417751749</v>
      </c>
    </row>
    <row r="251" spans="1:64" x14ac:dyDescent="0.25">
      <c r="B251" s="1" t="s">
        <v>813</v>
      </c>
    </row>
    <row r="252" spans="1:64" x14ac:dyDescent="0.25">
      <c r="A252" s="1" t="s">
        <v>207</v>
      </c>
      <c r="B252" s="1" t="s">
        <v>569</v>
      </c>
      <c r="D252" s="6">
        <v>5.8405248213649994</v>
      </c>
      <c r="F252" s="6">
        <v>2.5226269235830001</v>
      </c>
      <c r="H252" s="6" t="s">
        <v>903</v>
      </c>
      <c r="J252" s="6">
        <v>2.3503182249870003</v>
      </c>
      <c r="L252" s="6" t="s">
        <v>903</v>
      </c>
      <c r="N252" s="6">
        <v>6.5833760477999992E-2</v>
      </c>
      <c r="P252" s="6" t="s">
        <v>903</v>
      </c>
      <c r="R252" s="6" t="s">
        <v>903</v>
      </c>
      <c r="T252" s="6">
        <v>4.4177702823999999E-2</v>
      </c>
      <c r="V252" s="6" t="s">
        <v>903</v>
      </c>
      <c r="X252" s="6" t="s">
        <v>903</v>
      </c>
      <c r="Z252" s="6">
        <v>0</v>
      </c>
      <c r="AB252" s="6">
        <v>6.2297235293999997E-2</v>
      </c>
      <c r="AD252" s="6" t="s">
        <v>903</v>
      </c>
      <c r="AF252" s="6">
        <v>0</v>
      </c>
      <c r="AH252" s="6" t="s">
        <v>903</v>
      </c>
      <c r="AJ252" s="6">
        <v>3.3178978977819997</v>
      </c>
      <c r="AL252" s="6" t="s">
        <v>903</v>
      </c>
      <c r="AN252" s="6">
        <v>3.2381278512330001</v>
      </c>
      <c r="AP252" s="6" t="s">
        <v>903</v>
      </c>
      <c r="AR252" s="6">
        <v>4.7383958852999994E-2</v>
      </c>
      <c r="AT252" s="6" t="s">
        <v>903</v>
      </c>
      <c r="AV252" s="6" t="s">
        <v>903</v>
      </c>
      <c r="AX252" s="6" t="s">
        <v>903</v>
      </c>
      <c r="AZ252" s="6" t="s">
        <v>903</v>
      </c>
      <c r="BB252" s="6">
        <v>3.2386087696000002E-2</v>
      </c>
      <c r="BD252" s="6" t="s">
        <v>903</v>
      </c>
      <c r="BF252" s="6" t="s">
        <v>903</v>
      </c>
      <c r="BH252" s="6">
        <v>-6.8944987673439995</v>
      </c>
      <c r="BJ252" s="11">
        <v>0.5</v>
      </c>
      <c r="BL252" s="6">
        <v>3.0690555554479997</v>
      </c>
    </row>
    <row r="253" spans="1:64" x14ac:dyDescent="0.25">
      <c r="A253" s="1" t="s">
        <v>208</v>
      </c>
      <c r="B253" s="1" t="s">
        <v>570</v>
      </c>
      <c r="D253" s="6">
        <v>6.1320897522080005</v>
      </c>
      <c r="F253" s="6">
        <v>3.2917164830299996</v>
      </c>
      <c r="H253" s="6" t="s">
        <v>903</v>
      </c>
      <c r="J253" s="6">
        <v>2.000392061855</v>
      </c>
      <c r="L253" s="6" t="s">
        <v>903</v>
      </c>
      <c r="N253" s="6">
        <v>6.2739324035000002E-2</v>
      </c>
      <c r="P253" s="6" t="s">
        <v>903</v>
      </c>
      <c r="R253" s="6" t="s">
        <v>903</v>
      </c>
      <c r="T253" s="6">
        <v>5.3467097138999997E-2</v>
      </c>
      <c r="V253" s="6" t="s">
        <v>903</v>
      </c>
      <c r="X253" s="6" t="s">
        <v>903</v>
      </c>
      <c r="Z253" s="6">
        <v>1.1751180000000001</v>
      </c>
      <c r="AB253" s="6" t="s">
        <v>903</v>
      </c>
      <c r="AD253" s="6" t="s">
        <v>903</v>
      </c>
      <c r="AF253" s="6">
        <v>0</v>
      </c>
      <c r="AH253" s="6" t="s">
        <v>903</v>
      </c>
      <c r="AJ253" s="6">
        <v>2.840373269179</v>
      </c>
      <c r="AL253" s="6" t="s">
        <v>903</v>
      </c>
      <c r="AN253" s="6">
        <v>2.7560205167169998</v>
      </c>
      <c r="AP253" s="6" t="s">
        <v>903</v>
      </c>
      <c r="AR253" s="6">
        <v>4.5156733065000003E-2</v>
      </c>
      <c r="AT253" s="6" t="s">
        <v>903</v>
      </c>
      <c r="AV253" s="6" t="s">
        <v>903</v>
      </c>
      <c r="AX253" s="6" t="s">
        <v>903</v>
      </c>
      <c r="AZ253" s="6" t="s">
        <v>903</v>
      </c>
      <c r="BB253" s="6">
        <v>3.9196019396999994E-2</v>
      </c>
      <c r="BD253" s="6" t="s">
        <v>903</v>
      </c>
      <c r="BF253" s="6" t="s">
        <v>903</v>
      </c>
      <c r="BH253" s="6">
        <v>-6.280371159045</v>
      </c>
      <c r="BJ253" s="11">
        <v>0.5</v>
      </c>
      <c r="BL253" s="6">
        <v>2.6273452739900001</v>
      </c>
    </row>
    <row r="254" spans="1:64" x14ac:dyDescent="0.25">
      <c r="A254" s="1" t="s">
        <v>209</v>
      </c>
      <c r="B254" s="1" t="s">
        <v>571</v>
      </c>
      <c r="D254" s="6">
        <v>5.4605393982079997</v>
      </c>
      <c r="F254" s="6">
        <v>2.4334655584649996</v>
      </c>
      <c r="H254" s="6" t="s">
        <v>903</v>
      </c>
      <c r="J254" s="6">
        <v>2.1265361544499997</v>
      </c>
      <c r="L254" s="6" t="s">
        <v>903</v>
      </c>
      <c r="N254" s="6">
        <v>9.6727377529999992E-2</v>
      </c>
      <c r="P254" s="6" t="s">
        <v>903</v>
      </c>
      <c r="R254" s="6" t="s">
        <v>903</v>
      </c>
      <c r="T254" s="6">
        <v>3.7703379426000001E-2</v>
      </c>
      <c r="V254" s="6" t="s">
        <v>903</v>
      </c>
      <c r="X254" s="6" t="s">
        <v>903</v>
      </c>
      <c r="Z254" s="6">
        <v>0</v>
      </c>
      <c r="AB254" s="6">
        <v>3.5157647059E-2</v>
      </c>
      <c r="AD254" s="6" t="s">
        <v>903</v>
      </c>
      <c r="AF254" s="6">
        <v>0.13734099999999999</v>
      </c>
      <c r="AH254" s="6" t="s">
        <v>903</v>
      </c>
      <c r="AJ254" s="6">
        <v>3.0270738397430001</v>
      </c>
      <c r="AL254" s="6" t="s">
        <v>903</v>
      </c>
      <c r="AN254" s="6">
        <v>2.9298143013869997</v>
      </c>
      <c r="AP254" s="6" t="s">
        <v>903</v>
      </c>
      <c r="AR254" s="6">
        <v>6.9619691228999997E-2</v>
      </c>
      <c r="AT254" s="6" t="s">
        <v>903</v>
      </c>
      <c r="AV254" s="6" t="s">
        <v>903</v>
      </c>
      <c r="AX254" s="6" t="s">
        <v>903</v>
      </c>
      <c r="AZ254" s="6" t="s">
        <v>903</v>
      </c>
      <c r="BB254" s="6">
        <v>2.7639847128000002E-2</v>
      </c>
      <c r="BD254" s="6" t="s">
        <v>903</v>
      </c>
      <c r="BF254" s="6" t="s">
        <v>903</v>
      </c>
      <c r="BH254" s="6">
        <v>-13.446317502563</v>
      </c>
      <c r="BJ254" s="11">
        <v>0.5</v>
      </c>
      <c r="BL254" s="6">
        <v>2.8000433017620003</v>
      </c>
    </row>
    <row r="255" spans="1:64" x14ac:dyDescent="0.25">
      <c r="A255" s="1" t="s">
        <v>210</v>
      </c>
      <c r="B255" s="1" t="s">
        <v>572</v>
      </c>
      <c r="D255" s="6">
        <v>4.0003728786439998</v>
      </c>
      <c r="F255" s="6">
        <v>1.711500068975</v>
      </c>
      <c r="H255" s="6" t="s">
        <v>903</v>
      </c>
      <c r="J255" s="6">
        <v>1.6159892826100002</v>
      </c>
      <c r="L255" s="6" t="s">
        <v>903</v>
      </c>
      <c r="N255" s="6">
        <v>5.7838742430999998E-2</v>
      </c>
      <c r="P255" s="6" t="s">
        <v>903</v>
      </c>
      <c r="R255" s="6" t="s">
        <v>903</v>
      </c>
      <c r="T255" s="6">
        <v>2.8413985110000001E-2</v>
      </c>
      <c r="V255" s="6" t="s">
        <v>903</v>
      </c>
      <c r="X255" s="6" t="s">
        <v>903</v>
      </c>
      <c r="Z255" s="6">
        <v>0</v>
      </c>
      <c r="AB255" s="6">
        <v>9.2580588239999997E-3</v>
      </c>
      <c r="AD255" s="6" t="s">
        <v>903</v>
      </c>
      <c r="AF255" s="6">
        <v>0</v>
      </c>
      <c r="AH255" s="6" t="s">
        <v>903</v>
      </c>
      <c r="AJ255" s="6">
        <v>2.2888728096690003</v>
      </c>
      <c r="AL255" s="6" t="s">
        <v>903</v>
      </c>
      <c r="AN255" s="6">
        <v>2.226413362957</v>
      </c>
      <c r="AP255" s="6" t="s">
        <v>903</v>
      </c>
      <c r="AR255" s="6">
        <v>4.1629531285999999E-2</v>
      </c>
      <c r="AT255" s="6" t="s">
        <v>903</v>
      </c>
      <c r="AV255" s="6" t="s">
        <v>903</v>
      </c>
      <c r="AX255" s="6" t="s">
        <v>903</v>
      </c>
      <c r="AZ255" s="6" t="s">
        <v>903</v>
      </c>
      <c r="BB255" s="6">
        <v>2.0829915426999999E-2</v>
      </c>
      <c r="BD255" s="6" t="s">
        <v>903</v>
      </c>
      <c r="BF255" s="6" t="s">
        <v>903</v>
      </c>
      <c r="BH255" s="6">
        <v>-14.221155289116</v>
      </c>
      <c r="BJ255" s="11">
        <v>0.5</v>
      </c>
      <c r="BL255" s="6">
        <v>2.117207348944</v>
      </c>
    </row>
    <row r="256" spans="1:64" x14ac:dyDescent="0.25">
      <c r="A256" s="1" t="s">
        <v>211</v>
      </c>
      <c r="B256" s="1" t="s">
        <v>573</v>
      </c>
      <c r="D256" s="6">
        <v>2.8753617354459999</v>
      </c>
      <c r="F256" s="6">
        <v>1.3182131116579998</v>
      </c>
      <c r="H256" s="6" t="s">
        <v>903</v>
      </c>
      <c r="J256" s="6">
        <v>1.064967834835</v>
      </c>
      <c r="L256" s="6" t="s">
        <v>903</v>
      </c>
      <c r="N256" s="6">
        <v>5.1809608438000004E-2</v>
      </c>
      <c r="P256" s="6" t="s">
        <v>903</v>
      </c>
      <c r="R256" s="6" t="s">
        <v>903</v>
      </c>
      <c r="T256" s="6">
        <v>7.1764491915000006E-2</v>
      </c>
      <c r="V256" s="6" t="s">
        <v>903</v>
      </c>
      <c r="X256" s="6" t="s">
        <v>903</v>
      </c>
      <c r="Z256" s="6">
        <v>0</v>
      </c>
      <c r="AB256" s="6">
        <v>0.12967117647099999</v>
      </c>
      <c r="AD256" s="6" t="s">
        <v>903</v>
      </c>
      <c r="AF256" s="6">
        <v>0</v>
      </c>
      <c r="AH256" s="6" t="s">
        <v>903</v>
      </c>
      <c r="AJ256" s="6">
        <v>1.5571486237880001</v>
      </c>
      <c r="AL256" s="6" t="s">
        <v>903</v>
      </c>
      <c r="AN256" s="6">
        <v>1.4672489750469999</v>
      </c>
      <c r="AP256" s="6" t="s">
        <v>903</v>
      </c>
      <c r="AR256" s="6">
        <v>3.7290052043000003E-2</v>
      </c>
      <c r="AT256" s="6" t="s">
        <v>903</v>
      </c>
      <c r="AV256" s="6" t="s">
        <v>903</v>
      </c>
      <c r="AX256" s="6" t="s">
        <v>903</v>
      </c>
      <c r="AZ256" s="6" t="s">
        <v>903</v>
      </c>
      <c r="BB256" s="6">
        <v>5.2609596698E-2</v>
      </c>
      <c r="BD256" s="6" t="s">
        <v>903</v>
      </c>
      <c r="BF256" s="6" t="s">
        <v>903</v>
      </c>
      <c r="BH256" s="6">
        <v>-6.414583251112</v>
      </c>
      <c r="BJ256" s="11">
        <v>0.5</v>
      </c>
      <c r="BL256" s="6">
        <v>1.440362477004</v>
      </c>
    </row>
    <row r="257" spans="1:64" x14ac:dyDescent="0.25">
      <c r="A257" s="1" t="s">
        <v>212</v>
      </c>
      <c r="B257" s="1" t="s">
        <v>574</v>
      </c>
      <c r="D257" s="6">
        <v>3.8454788008010001</v>
      </c>
      <c r="F257" s="6">
        <v>1.8041103613479998</v>
      </c>
      <c r="H257" s="6" t="s">
        <v>903</v>
      </c>
      <c r="J257" s="6">
        <v>1.400215710611</v>
      </c>
      <c r="L257" s="6" t="s">
        <v>903</v>
      </c>
      <c r="N257" s="6">
        <v>0.11753380072299999</v>
      </c>
      <c r="P257" s="6" t="s">
        <v>903</v>
      </c>
      <c r="R257" s="6" t="s">
        <v>903</v>
      </c>
      <c r="T257" s="6">
        <v>3.7703379426000001E-2</v>
      </c>
      <c r="V257" s="6" t="s">
        <v>903</v>
      </c>
      <c r="X257" s="6" t="s">
        <v>903</v>
      </c>
      <c r="Z257" s="6">
        <v>0</v>
      </c>
      <c r="AB257" s="6">
        <v>8.2961470587999991E-2</v>
      </c>
      <c r="AD257" s="6" t="s">
        <v>903</v>
      </c>
      <c r="AF257" s="6">
        <v>0.16569600000000001</v>
      </c>
      <c r="AH257" s="6" t="s">
        <v>903</v>
      </c>
      <c r="AJ257" s="6">
        <v>2.0413684394530001</v>
      </c>
      <c r="AL257" s="6" t="s">
        <v>903</v>
      </c>
      <c r="AN257" s="6">
        <v>1.9291334433190002</v>
      </c>
      <c r="AP257" s="6" t="s">
        <v>903</v>
      </c>
      <c r="AR257" s="6">
        <v>8.4595149007000006E-2</v>
      </c>
      <c r="AT257" s="6" t="s">
        <v>903</v>
      </c>
      <c r="AV257" s="6" t="s">
        <v>903</v>
      </c>
      <c r="AX257" s="6" t="s">
        <v>903</v>
      </c>
      <c r="AZ257" s="6" t="s">
        <v>903</v>
      </c>
      <c r="BB257" s="6">
        <v>2.7639847128000002E-2</v>
      </c>
      <c r="BD257" s="6" t="s">
        <v>903</v>
      </c>
      <c r="BF257" s="6" t="s">
        <v>903</v>
      </c>
      <c r="BH257" s="6">
        <v>-14.104146491859</v>
      </c>
      <c r="BJ257" s="11">
        <v>0.5</v>
      </c>
      <c r="BL257" s="6">
        <v>1.8882658064939999</v>
      </c>
    </row>
    <row r="259" spans="1:64" x14ac:dyDescent="0.25">
      <c r="B259" s="1" t="s">
        <v>812</v>
      </c>
    </row>
    <row r="260" spans="1:64" x14ac:dyDescent="0.25">
      <c r="A260" s="1" t="s">
        <v>213</v>
      </c>
      <c r="B260" s="1" t="s">
        <v>575</v>
      </c>
      <c r="D260" s="6">
        <v>5.2377148675619996</v>
      </c>
      <c r="F260" s="6">
        <v>2.313056587802</v>
      </c>
      <c r="H260" s="6" t="s">
        <v>903</v>
      </c>
      <c r="J260" s="6">
        <v>2.052232486841</v>
      </c>
      <c r="L260" s="6" t="s">
        <v>903</v>
      </c>
      <c r="N260" s="6">
        <v>9.0071398137999997E-2</v>
      </c>
      <c r="P260" s="6" t="s">
        <v>903</v>
      </c>
      <c r="R260" s="6" t="s">
        <v>903</v>
      </c>
      <c r="T260" s="6">
        <v>4.4177702823999999E-2</v>
      </c>
      <c r="V260" s="6" t="s">
        <v>903</v>
      </c>
      <c r="X260" s="6" t="s">
        <v>903</v>
      </c>
      <c r="Z260" s="6">
        <v>0</v>
      </c>
      <c r="AB260" s="6" t="s">
        <v>903</v>
      </c>
      <c r="AD260" s="6" t="s">
        <v>903</v>
      </c>
      <c r="AF260" s="6">
        <v>0.12657499999999999</v>
      </c>
      <c r="AH260" s="6" t="s">
        <v>903</v>
      </c>
      <c r="AJ260" s="6">
        <v>2.9246582797589999</v>
      </c>
      <c r="AL260" s="6" t="s">
        <v>903</v>
      </c>
      <c r="AN260" s="6">
        <v>2.8274431530980002</v>
      </c>
      <c r="AP260" s="6" t="s">
        <v>903</v>
      </c>
      <c r="AR260" s="6">
        <v>6.4829038965000002E-2</v>
      </c>
      <c r="AT260" s="6" t="s">
        <v>903</v>
      </c>
      <c r="AV260" s="6" t="s">
        <v>903</v>
      </c>
      <c r="AX260" s="6" t="s">
        <v>903</v>
      </c>
      <c r="AZ260" s="6" t="s">
        <v>903</v>
      </c>
      <c r="BB260" s="6">
        <v>3.2386087696000002E-2</v>
      </c>
      <c r="BD260" s="6" t="s">
        <v>903</v>
      </c>
      <c r="BF260" s="6" t="s">
        <v>903</v>
      </c>
      <c r="BH260" s="6">
        <v>-9.0513968602440009</v>
      </c>
      <c r="BJ260" s="11">
        <v>0.5</v>
      </c>
      <c r="BL260" s="6">
        <v>2.7053089087769999</v>
      </c>
    </row>
    <row r="261" spans="1:64" x14ac:dyDescent="0.25">
      <c r="A261" s="1" t="s">
        <v>214</v>
      </c>
      <c r="B261" s="1" t="s">
        <v>576</v>
      </c>
      <c r="D261" s="6">
        <v>5.7585964185650003</v>
      </c>
      <c r="F261" s="6">
        <v>3.102529268918</v>
      </c>
      <c r="H261" s="6" t="s">
        <v>903</v>
      </c>
      <c r="J261" s="6">
        <v>1.885573629779</v>
      </c>
      <c r="L261" s="6" t="s">
        <v>903</v>
      </c>
      <c r="N261" s="6">
        <v>5.1971654028999996E-2</v>
      </c>
      <c r="P261" s="6" t="s">
        <v>903</v>
      </c>
      <c r="R261" s="6" t="s">
        <v>903</v>
      </c>
      <c r="T261" s="6">
        <v>2.8413985110000001E-2</v>
      </c>
      <c r="V261" s="6" t="s">
        <v>903</v>
      </c>
      <c r="X261" s="6" t="s">
        <v>903</v>
      </c>
      <c r="Z261" s="6">
        <v>1.063734</v>
      </c>
      <c r="AB261" s="6" t="s">
        <v>903</v>
      </c>
      <c r="AD261" s="6" t="s">
        <v>903</v>
      </c>
      <c r="AF261" s="6">
        <v>7.2835999999999998E-2</v>
      </c>
      <c r="AH261" s="6" t="s">
        <v>903</v>
      </c>
      <c r="AJ261" s="6">
        <v>2.6560671496469999</v>
      </c>
      <c r="AL261" s="6" t="s">
        <v>903</v>
      </c>
      <c r="AN261" s="6">
        <v>2.5978305495930001</v>
      </c>
      <c r="AP261" s="6" t="s">
        <v>903</v>
      </c>
      <c r="AR261" s="6">
        <v>3.7406684627000003E-2</v>
      </c>
      <c r="AT261" s="6" t="s">
        <v>903</v>
      </c>
      <c r="AV261" s="6" t="s">
        <v>903</v>
      </c>
      <c r="AX261" s="6" t="s">
        <v>903</v>
      </c>
      <c r="AZ261" s="6" t="s">
        <v>903</v>
      </c>
      <c r="BB261" s="6">
        <v>2.0829915426999999E-2</v>
      </c>
      <c r="BD261" s="6" t="s">
        <v>903</v>
      </c>
      <c r="BF261" s="6" t="s">
        <v>903</v>
      </c>
      <c r="BH261" s="6">
        <v>-5.5774199396799995</v>
      </c>
      <c r="BJ261" s="11">
        <v>0.5</v>
      </c>
      <c r="BL261" s="6">
        <v>2.456862113423</v>
      </c>
    </row>
    <row r="262" spans="1:64" x14ac:dyDescent="0.25">
      <c r="A262" s="1" t="s">
        <v>215</v>
      </c>
      <c r="B262" s="1" t="s">
        <v>577</v>
      </c>
      <c r="D262" s="6">
        <v>5.4246147800770004</v>
      </c>
      <c r="F262" s="6">
        <v>2.3627406586730002</v>
      </c>
      <c r="H262" s="6" t="s">
        <v>903</v>
      </c>
      <c r="J262" s="6">
        <v>2.1626071519119998</v>
      </c>
      <c r="L262" s="6" t="s">
        <v>903</v>
      </c>
      <c r="N262" s="6">
        <v>6.5422591417000006E-2</v>
      </c>
      <c r="P262" s="6" t="s">
        <v>903</v>
      </c>
      <c r="R262" s="6" t="s">
        <v>903</v>
      </c>
      <c r="T262" s="6">
        <v>4.8118915344999999E-2</v>
      </c>
      <c r="V262" s="6" t="s">
        <v>903</v>
      </c>
      <c r="X262" s="6" t="s">
        <v>903</v>
      </c>
      <c r="Z262" s="6">
        <v>3.8689000000000001E-2</v>
      </c>
      <c r="AB262" s="6" t="s">
        <v>903</v>
      </c>
      <c r="AD262" s="6" t="s">
        <v>903</v>
      </c>
      <c r="AF262" s="6">
        <v>4.7903000000000001E-2</v>
      </c>
      <c r="AH262" s="6" t="s">
        <v>903</v>
      </c>
      <c r="AJ262" s="6">
        <v>3.0618741214049998</v>
      </c>
      <c r="AL262" s="6" t="s">
        <v>903</v>
      </c>
      <c r="AN262" s="6">
        <v>2.9795107638739999</v>
      </c>
      <c r="AP262" s="6" t="s">
        <v>903</v>
      </c>
      <c r="AR262" s="6">
        <v>4.7088019235999999E-2</v>
      </c>
      <c r="AT262" s="6" t="s">
        <v>903</v>
      </c>
      <c r="AV262" s="6" t="s">
        <v>903</v>
      </c>
      <c r="AX262" s="6" t="s">
        <v>903</v>
      </c>
      <c r="AZ262" s="6" t="s">
        <v>903</v>
      </c>
      <c r="BB262" s="6">
        <v>3.5275338294000001E-2</v>
      </c>
      <c r="BD262" s="6" t="s">
        <v>903</v>
      </c>
      <c r="BF262" s="6" t="s">
        <v>903</v>
      </c>
      <c r="BH262" s="6">
        <v>-11.049251637357001</v>
      </c>
      <c r="BJ262" s="11">
        <v>0.5</v>
      </c>
      <c r="BL262" s="6">
        <v>2.8322335622990003</v>
      </c>
    </row>
    <row r="263" spans="1:64" x14ac:dyDescent="0.25">
      <c r="A263" s="1" t="s">
        <v>220</v>
      </c>
      <c r="B263" s="1" t="s">
        <v>582</v>
      </c>
      <c r="D263" s="6">
        <v>2.891007844767</v>
      </c>
      <c r="F263" s="6">
        <v>1.370649828683</v>
      </c>
      <c r="H263" s="6" t="s">
        <v>903</v>
      </c>
      <c r="J263" s="6">
        <v>1.018456785068</v>
      </c>
      <c r="L263" s="6" t="s">
        <v>903</v>
      </c>
      <c r="N263" s="6">
        <v>8.1696928138000002E-2</v>
      </c>
      <c r="P263" s="6" t="s">
        <v>903</v>
      </c>
      <c r="R263" s="6" t="s">
        <v>903</v>
      </c>
      <c r="T263" s="6">
        <v>7.9646350770999991E-2</v>
      </c>
      <c r="V263" s="6" t="s">
        <v>903</v>
      </c>
      <c r="X263" s="6" t="s">
        <v>903</v>
      </c>
      <c r="Z263" s="6">
        <v>0</v>
      </c>
      <c r="AB263" s="6">
        <v>7.6768764705999998E-2</v>
      </c>
      <c r="AD263" s="6" t="s">
        <v>903</v>
      </c>
      <c r="AF263" s="6">
        <v>0.114081</v>
      </c>
      <c r="AH263" s="6" t="s">
        <v>903</v>
      </c>
      <c r="AJ263" s="6">
        <v>1.520358016084</v>
      </c>
      <c r="AL263" s="6" t="s">
        <v>903</v>
      </c>
      <c r="AN263" s="6">
        <v>1.4031688330300001</v>
      </c>
      <c r="AP263" s="6" t="s">
        <v>903</v>
      </c>
      <c r="AR263" s="6">
        <v>5.8801500222000001E-2</v>
      </c>
      <c r="AT263" s="6" t="s">
        <v>903</v>
      </c>
      <c r="AV263" s="6" t="s">
        <v>903</v>
      </c>
      <c r="AX263" s="6" t="s">
        <v>903</v>
      </c>
      <c r="AZ263" s="6" t="s">
        <v>903</v>
      </c>
      <c r="BB263" s="6">
        <v>5.8387682832E-2</v>
      </c>
      <c r="BD263" s="6" t="s">
        <v>903</v>
      </c>
      <c r="BF263" s="6" t="s">
        <v>903</v>
      </c>
      <c r="BH263" s="6">
        <v>-5.4603342931359995</v>
      </c>
      <c r="BJ263" s="11">
        <v>0.5</v>
      </c>
      <c r="BL263" s="6">
        <v>1.4063311648780001</v>
      </c>
    </row>
    <row r="264" spans="1:64" x14ac:dyDescent="0.25">
      <c r="A264" s="1" t="s">
        <v>216</v>
      </c>
      <c r="B264" s="1" t="s">
        <v>578</v>
      </c>
      <c r="D264" s="6">
        <v>5.3944348876560007</v>
      </c>
      <c r="F264" s="6">
        <v>2.3773978299290004</v>
      </c>
      <c r="H264" s="6" t="s">
        <v>903</v>
      </c>
      <c r="J264" s="6">
        <v>2.1158056459420003</v>
      </c>
      <c r="L264" s="6" t="s">
        <v>903</v>
      </c>
      <c r="N264" s="6">
        <v>8.4686409785E-2</v>
      </c>
      <c r="P264" s="6" t="s">
        <v>903</v>
      </c>
      <c r="R264" s="6" t="s">
        <v>903</v>
      </c>
      <c r="T264" s="6">
        <v>5.6000774200999998E-2</v>
      </c>
      <c r="V264" s="6" t="s">
        <v>903</v>
      </c>
      <c r="X264" s="6" t="s">
        <v>903</v>
      </c>
      <c r="Z264" s="6">
        <v>0</v>
      </c>
      <c r="AB264" s="6" t="s">
        <v>903</v>
      </c>
      <c r="AD264" s="6" t="s">
        <v>903</v>
      </c>
      <c r="AF264" s="6">
        <v>0.120905</v>
      </c>
      <c r="AH264" s="6" t="s">
        <v>903</v>
      </c>
      <c r="AJ264" s="6">
        <v>3.0170370577279999</v>
      </c>
      <c r="AL264" s="6" t="s">
        <v>903</v>
      </c>
      <c r="AN264" s="6">
        <v>2.9150304486779999</v>
      </c>
      <c r="AP264" s="6" t="s">
        <v>903</v>
      </c>
      <c r="AR264" s="6">
        <v>6.0953184621000002E-2</v>
      </c>
      <c r="AT264" s="6" t="s">
        <v>903</v>
      </c>
      <c r="AV264" s="6" t="s">
        <v>903</v>
      </c>
      <c r="AX264" s="6" t="s">
        <v>903</v>
      </c>
      <c r="AZ264" s="6" t="s">
        <v>903</v>
      </c>
      <c r="BB264" s="6">
        <v>4.1053424429E-2</v>
      </c>
      <c r="BD264" s="6" t="s">
        <v>903</v>
      </c>
      <c r="BF264" s="6" t="s">
        <v>903</v>
      </c>
      <c r="BH264" s="6">
        <v>-6.5697307139049999</v>
      </c>
      <c r="BJ264" s="11">
        <v>0.5</v>
      </c>
      <c r="BL264" s="6">
        <v>2.7907592783980002</v>
      </c>
    </row>
    <row r="265" spans="1:64" x14ac:dyDescent="0.25">
      <c r="A265" s="1" t="s">
        <v>217</v>
      </c>
      <c r="B265" s="1" t="s">
        <v>579</v>
      </c>
      <c r="D265" s="6">
        <v>3.897235597166</v>
      </c>
      <c r="F265" s="6">
        <v>1.748250891214</v>
      </c>
      <c r="H265" s="6" t="s">
        <v>903</v>
      </c>
      <c r="J265" s="6">
        <v>1.4788192895379999</v>
      </c>
      <c r="L265" s="6" t="s">
        <v>903</v>
      </c>
      <c r="N265" s="6">
        <v>8.0464574302999997E-2</v>
      </c>
      <c r="P265" s="6" t="s">
        <v>903</v>
      </c>
      <c r="R265" s="6" t="s">
        <v>903</v>
      </c>
      <c r="T265" s="6">
        <v>7.3172027373000006E-2</v>
      </c>
      <c r="V265" s="6" t="s">
        <v>903</v>
      </c>
      <c r="X265" s="6" t="s">
        <v>903</v>
      </c>
      <c r="Z265" s="6">
        <v>0</v>
      </c>
      <c r="AB265" s="6" t="s">
        <v>903</v>
      </c>
      <c r="AD265" s="6" t="s">
        <v>903</v>
      </c>
      <c r="AF265" s="6">
        <v>0.11579500000000001</v>
      </c>
      <c r="AH265" s="6" t="s">
        <v>903</v>
      </c>
      <c r="AJ265" s="6">
        <v>2.148984705952</v>
      </c>
      <c r="AL265" s="6" t="s">
        <v>903</v>
      </c>
      <c r="AN265" s="6">
        <v>2.0374287521930001</v>
      </c>
      <c r="AP265" s="6" t="s">
        <v>903</v>
      </c>
      <c r="AR265" s="6">
        <v>5.7914511495000001E-2</v>
      </c>
      <c r="AT265" s="6" t="s">
        <v>903</v>
      </c>
      <c r="AV265" s="6" t="s">
        <v>903</v>
      </c>
      <c r="AX265" s="6" t="s">
        <v>903</v>
      </c>
      <c r="AZ265" s="6" t="s">
        <v>903</v>
      </c>
      <c r="BB265" s="6">
        <v>5.3641442264E-2</v>
      </c>
      <c r="BD265" s="6" t="s">
        <v>903</v>
      </c>
      <c r="BF265" s="6" t="s">
        <v>903</v>
      </c>
      <c r="BH265" s="6">
        <v>-7.188674544135</v>
      </c>
      <c r="BJ265" s="11">
        <v>0.5</v>
      </c>
      <c r="BL265" s="6">
        <v>1.9878108530049998</v>
      </c>
    </row>
    <row r="266" spans="1:64" x14ac:dyDescent="0.25">
      <c r="A266" s="1" t="s">
        <v>218</v>
      </c>
      <c r="B266" s="1" t="s">
        <v>580</v>
      </c>
      <c r="D266" s="6">
        <v>4.5138257654310001</v>
      </c>
      <c r="F266" s="6">
        <v>1.9707526985319999</v>
      </c>
      <c r="H266" s="6" t="s">
        <v>903</v>
      </c>
      <c r="J266" s="6">
        <v>1.7714506117370001</v>
      </c>
      <c r="L266" s="6" t="s">
        <v>903</v>
      </c>
      <c r="N266" s="6">
        <v>8.1322666257000006E-2</v>
      </c>
      <c r="P266" s="6" t="s">
        <v>903</v>
      </c>
      <c r="R266" s="6" t="s">
        <v>903</v>
      </c>
      <c r="T266" s="6">
        <v>5.9941420536999995E-2</v>
      </c>
      <c r="V266" s="6" t="s">
        <v>903</v>
      </c>
      <c r="X266" s="6" t="s">
        <v>903</v>
      </c>
      <c r="Z266" s="6">
        <v>0</v>
      </c>
      <c r="AB266" s="6" t="s">
        <v>903</v>
      </c>
      <c r="AD266" s="6" t="s">
        <v>903</v>
      </c>
      <c r="AF266" s="6">
        <v>5.8037999999999999E-2</v>
      </c>
      <c r="AH266" s="6" t="s">
        <v>903</v>
      </c>
      <c r="AJ266" s="6">
        <v>2.5430730668990003</v>
      </c>
      <c r="AL266" s="6" t="s">
        <v>903</v>
      </c>
      <c r="AN266" s="6">
        <v>2.4405986823250001</v>
      </c>
      <c r="AP266" s="6" t="s">
        <v>903</v>
      </c>
      <c r="AR266" s="6">
        <v>5.8532124609000001E-2</v>
      </c>
      <c r="AT266" s="6" t="s">
        <v>903</v>
      </c>
      <c r="AV266" s="6" t="s">
        <v>903</v>
      </c>
      <c r="AX266" s="6" t="s">
        <v>903</v>
      </c>
      <c r="AZ266" s="6" t="s">
        <v>903</v>
      </c>
      <c r="BB266" s="6">
        <v>4.3942259965000001E-2</v>
      </c>
      <c r="BD266" s="6" t="s">
        <v>903</v>
      </c>
      <c r="BF266" s="6" t="s">
        <v>903</v>
      </c>
      <c r="BH266" s="6">
        <v>-2.9822149850640001</v>
      </c>
      <c r="BJ266" s="11">
        <v>0.5</v>
      </c>
      <c r="BL266" s="6">
        <v>2.352342586882</v>
      </c>
    </row>
    <row r="267" spans="1:64" x14ac:dyDescent="0.25">
      <c r="A267" s="1" t="s">
        <v>219</v>
      </c>
      <c r="B267" s="1" t="s">
        <v>581</v>
      </c>
      <c r="D267" s="6">
        <v>4.1021215745679998</v>
      </c>
      <c r="F267" s="6">
        <v>1.8114673752779999</v>
      </c>
      <c r="H267" s="6" t="s">
        <v>903</v>
      </c>
      <c r="J267" s="6">
        <v>1.6072565200290001</v>
      </c>
      <c r="L267" s="6" t="s">
        <v>903</v>
      </c>
      <c r="N267" s="6">
        <v>6.9002011282000009E-2</v>
      </c>
      <c r="P267" s="6" t="s">
        <v>903</v>
      </c>
      <c r="R267" s="6" t="s">
        <v>903</v>
      </c>
      <c r="T267" s="6">
        <v>3.6295843967000002E-2</v>
      </c>
      <c r="V267" s="6" t="s">
        <v>903</v>
      </c>
      <c r="X267" s="6" t="s">
        <v>903</v>
      </c>
      <c r="Z267" s="6">
        <v>0</v>
      </c>
      <c r="AB267" s="6" t="s">
        <v>903</v>
      </c>
      <c r="AD267" s="6" t="s">
        <v>903</v>
      </c>
      <c r="AF267" s="6">
        <v>9.8913000000000001E-2</v>
      </c>
      <c r="AH267" s="6" t="s">
        <v>903</v>
      </c>
      <c r="AJ267" s="6">
        <v>2.29065419929</v>
      </c>
      <c r="AL267" s="6" t="s">
        <v>903</v>
      </c>
      <c r="AN267" s="6">
        <v>2.2143818850779997</v>
      </c>
      <c r="AP267" s="6" t="s">
        <v>903</v>
      </c>
      <c r="AR267" s="6">
        <v>4.9664312650999999E-2</v>
      </c>
      <c r="AT267" s="6" t="s">
        <v>903</v>
      </c>
      <c r="AV267" s="6" t="s">
        <v>903</v>
      </c>
      <c r="AX267" s="6" t="s">
        <v>903</v>
      </c>
      <c r="AZ267" s="6" t="s">
        <v>903</v>
      </c>
      <c r="BB267" s="6">
        <v>2.6608001561000003E-2</v>
      </c>
      <c r="BD267" s="6" t="s">
        <v>903</v>
      </c>
      <c r="BF267" s="6" t="s">
        <v>903</v>
      </c>
      <c r="BH267" s="6">
        <v>-6.2003615235930001</v>
      </c>
      <c r="BJ267" s="11">
        <v>0.5</v>
      </c>
      <c r="BL267" s="6">
        <v>2.1188551343439999</v>
      </c>
    </row>
    <row r="269" spans="1:64" x14ac:dyDescent="0.25">
      <c r="B269" s="1" t="s">
        <v>811</v>
      </c>
    </row>
    <row r="270" spans="1:64" x14ac:dyDescent="0.25">
      <c r="A270" s="1" t="s">
        <v>221</v>
      </c>
      <c r="B270" s="1" t="s">
        <v>583</v>
      </c>
      <c r="D270" s="6">
        <v>4.4372785584810002</v>
      </c>
      <c r="F270" s="6">
        <v>2.0163695483140001</v>
      </c>
      <c r="H270" s="6" t="s">
        <v>903</v>
      </c>
      <c r="J270" s="6">
        <v>1.6750117529999999</v>
      </c>
      <c r="L270" s="6" t="s">
        <v>903</v>
      </c>
      <c r="N270" s="6">
        <v>0.10020760934799999</v>
      </c>
      <c r="P270" s="6" t="s">
        <v>903</v>
      </c>
      <c r="R270" s="6" t="s">
        <v>903</v>
      </c>
      <c r="T270" s="6">
        <v>5.6000774200999998E-2</v>
      </c>
      <c r="V270" s="6" t="s">
        <v>903</v>
      </c>
      <c r="X270" s="6" t="s">
        <v>903</v>
      </c>
      <c r="Z270" s="6">
        <v>0</v>
      </c>
      <c r="AB270" s="6">
        <v>4.3168411764999998E-2</v>
      </c>
      <c r="AD270" s="6" t="s">
        <v>903</v>
      </c>
      <c r="AF270" s="6">
        <v>0.141981</v>
      </c>
      <c r="AH270" s="6" t="s">
        <v>903</v>
      </c>
      <c r="AJ270" s="6">
        <v>2.4209090101669997</v>
      </c>
      <c r="AL270" s="6" t="s">
        <v>903</v>
      </c>
      <c r="AN270" s="6">
        <v>2.3077309918570004</v>
      </c>
      <c r="AP270" s="6" t="s">
        <v>903</v>
      </c>
      <c r="AR270" s="6">
        <v>7.2124593880999996E-2</v>
      </c>
      <c r="AT270" s="6" t="s">
        <v>903</v>
      </c>
      <c r="AV270" s="6" t="s">
        <v>903</v>
      </c>
      <c r="AX270" s="6" t="s">
        <v>903</v>
      </c>
      <c r="AZ270" s="6" t="s">
        <v>903</v>
      </c>
      <c r="BB270" s="6">
        <v>4.1053424429E-2</v>
      </c>
      <c r="BD270" s="6" t="s">
        <v>903</v>
      </c>
      <c r="BF270" s="6" t="s">
        <v>903</v>
      </c>
      <c r="BH270" s="6">
        <v>-10.338717441543</v>
      </c>
      <c r="BJ270" s="11">
        <v>0.5</v>
      </c>
      <c r="BL270" s="6">
        <v>2.2393408344049996</v>
      </c>
    </row>
    <row r="271" spans="1:64" x14ac:dyDescent="0.25">
      <c r="A271" s="1" t="s">
        <v>222</v>
      </c>
      <c r="B271" s="1" t="s">
        <v>584</v>
      </c>
      <c r="D271" s="6">
        <v>6.6350269366539996</v>
      </c>
      <c r="F271" s="6">
        <v>2.8865277053890002</v>
      </c>
      <c r="H271" s="6" t="s">
        <v>903</v>
      </c>
      <c r="J271" s="6">
        <v>2.5336632063160001</v>
      </c>
      <c r="L271" s="6" t="s">
        <v>903</v>
      </c>
      <c r="N271" s="6">
        <v>6.8289818027000002E-2</v>
      </c>
      <c r="P271" s="6" t="s">
        <v>903</v>
      </c>
      <c r="R271" s="6" t="s">
        <v>903</v>
      </c>
      <c r="T271" s="6">
        <v>0.284574681045</v>
      </c>
      <c r="V271" s="6" t="s">
        <v>903</v>
      </c>
      <c r="X271" s="6" t="s">
        <v>903</v>
      </c>
      <c r="Z271" s="6">
        <v>0</v>
      </c>
      <c r="AB271" s="6" t="s">
        <v>903</v>
      </c>
      <c r="AD271" s="6" t="s">
        <v>903</v>
      </c>
      <c r="AF271" s="6">
        <v>0</v>
      </c>
      <c r="AH271" s="6" t="s">
        <v>903</v>
      </c>
      <c r="AJ271" s="6">
        <v>3.7484992312650003</v>
      </c>
      <c r="AL271" s="6" t="s">
        <v>903</v>
      </c>
      <c r="AN271" s="6">
        <v>3.4907295985669999</v>
      </c>
      <c r="AP271" s="6" t="s">
        <v>903</v>
      </c>
      <c r="AR271" s="6">
        <v>4.9151710368999998E-2</v>
      </c>
      <c r="AT271" s="6" t="s">
        <v>903</v>
      </c>
      <c r="AV271" s="6" t="s">
        <v>903</v>
      </c>
      <c r="AX271" s="6" t="s">
        <v>903</v>
      </c>
      <c r="AZ271" s="6" t="s">
        <v>903</v>
      </c>
      <c r="BB271" s="6">
        <v>0.20861792232900001</v>
      </c>
      <c r="BD271" s="6" t="s">
        <v>903</v>
      </c>
      <c r="BF271" s="6" t="s">
        <v>903</v>
      </c>
      <c r="BH271" s="6">
        <v>-26.371110586234</v>
      </c>
      <c r="BJ271" s="11">
        <v>0.5</v>
      </c>
      <c r="BL271" s="6">
        <v>3.4673617889200004</v>
      </c>
    </row>
    <row r="272" spans="1:64" x14ac:dyDescent="0.25">
      <c r="A272" s="1" t="s">
        <v>226</v>
      </c>
      <c r="B272" s="1" t="s">
        <v>588</v>
      </c>
      <c r="D272" s="6">
        <v>3.7134784168079999</v>
      </c>
      <c r="F272" s="6">
        <v>1.7048470680279999</v>
      </c>
      <c r="H272" s="6" t="s">
        <v>903</v>
      </c>
      <c r="J272" s="6">
        <v>1.4019019829889998</v>
      </c>
      <c r="L272" s="6" t="s">
        <v>903</v>
      </c>
      <c r="N272" s="6">
        <v>7.4269357996000013E-2</v>
      </c>
      <c r="P272" s="6" t="s">
        <v>903</v>
      </c>
      <c r="R272" s="6" t="s">
        <v>903</v>
      </c>
      <c r="T272" s="6">
        <v>3.2355197630999998E-2</v>
      </c>
      <c r="V272" s="6" t="s">
        <v>903</v>
      </c>
      <c r="X272" s="6" t="s">
        <v>903</v>
      </c>
      <c r="Z272" s="6">
        <v>0</v>
      </c>
      <c r="AB272" s="6">
        <v>8.9305529411999998E-2</v>
      </c>
      <c r="AD272" s="6" t="s">
        <v>903</v>
      </c>
      <c r="AF272" s="6">
        <v>0.107015</v>
      </c>
      <c r="AH272" s="6" t="s">
        <v>903</v>
      </c>
      <c r="AJ272" s="6">
        <v>2.0086313487799998</v>
      </c>
      <c r="AL272" s="6" t="s">
        <v>903</v>
      </c>
      <c r="AN272" s="6">
        <v>1.931456688525</v>
      </c>
      <c r="AP272" s="6" t="s">
        <v>903</v>
      </c>
      <c r="AR272" s="6">
        <v>5.3455494229999997E-2</v>
      </c>
      <c r="AT272" s="6" t="s">
        <v>903</v>
      </c>
      <c r="AV272" s="6" t="s">
        <v>903</v>
      </c>
      <c r="AX272" s="6" t="s">
        <v>903</v>
      </c>
      <c r="AZ272" s="6" t="s">
        <v>903</v>
      </c>
      <c r="BB272" s="6">
        <v>2.3719166024999998E-2</v>
      </c>
      <c r="BD272" s="6" t="s">
        <v>903</v>
      </c>
      <c r="BF272" s="6" t="s">
        <v>903</v>
      </c>
      <c r="BH272" s="6">
        <v>-4.0626976652679998</v>
      </c>
      <c r="BJ272" s="11">
        <v>0.5</v>
      </c>
      <c r="BL272" s="6">
        <v>1.8579839976220001</v>
      </c>
    </row>
    <row r="273" spans="1:64" x14ac:dyDescent="0.25">
      <c r="A273" s="1" t="s">
        <v>223</v>
      </c>
      <c r="B273" s="1" t="s">
        <v>585</v>
      </c>
      <c r="D273" s="6">
        <v>4.9306587943800002</v>
      </c>
      <c r="F273" s="6">
        <v>2.216200839441</v>
      </c>
      <c r="H273" s="6" t="s">
        <v>903</v>
      </c>
      <c r="J273" s="6">
        <v>1.8915002392829998</v>
      </c>
      <c r="L273" s="6" t="s">
        <v>903</v>
      </c>
      <c r="N273" s="6">
        <v>8.2588467225000003E-2</v>
      </c>
      <c r="P273" s="6" t="s">
        <v>903</v>
      </c>
      <c r="R273" s="6" t="s">
        <v>903</v>
      </c>
      <c r="T273" s="6">
        <v>6.6866427051000002E-2</v>
      </c>
      <c r="V273" s="6" t="s">
        <v>903</v>
      </c>
      <c r="X273" s="6" t="s">
        <v>903</v>
      </c>
      <c r="Z273" s="6">
        <v>0</v>
      </c>
      <c r="AB273" s="6">
        <v>5.9357705882000004E-2</v>
      </c>
      <c r="AD273" s="6" t="s">
        <v>903</v>
      </c>
      <c r="AF273" s="6">
        <v>0.115888</v>
      </c>
      <c r="AH273" s="6" t="s">
        <v>903</v>
      </c>
      <c r="AJ273" s="6">
        <v>2.7144579549389998</v>
      </c>
      <c r="AL273" s="6" t="s">
        <v>903</v>
      </c>
      <c r="AN273" s="6">
        <v>2.6059958776290002</v>
      </c>
      <c r="AP273" s="6" t="s">
        <v>903</v>
      </c>
      <c r="AR273" s="6">
        <v>5.9443186966000004E-2</v>
      </c>
      <c r="AT273" s="6" t="s">
        <v>903</v>
      </c>
      <c r="AV273" s="6" t="s">
        <v>903</v>
      </c>
      <c r="AX273" s="6" t="s">
        <v>903</v>
      </c>
      <c r="AZ273" s="6" t="s">
        <v>903</v>
      </c>
      <c r="BB273" s="6">
        <v>4.9018890343999998E-2</v>
      </c>
      <c r="BD273" s="6" t="s">
        <v>903</v>
      </c>
      <c r="BF273" s="6" t="s">
        <v>903</v>
      </c>
      <c r="BH273" s="6">
        <v>-10.269618558991001</v>
      </c>
      <c r="BJ273" s="11">
        <v>0.5</v>
      </c>
      <c r="BL273" s="6">
        <v>2.5108736083189998</v>
      </c>
    </row>
    <row r="274" spans="1:64" x14ac:dyDescent="0.25">
      <c r="A274" s="1" t="s">
        <v>224</v>
      </c>
      <c r="B274" s="1" t="s">
        <v>586</v>
      </c>
      <c r="D274" s="6">
        <v>3.15645514763</v>
      </c>
      <c r="F274" s="6">
        <v>1.4062411018050001</v>
      </c>
      <c r="H274" s="6" t="s">
        <v>903</v>
      </c>
      <c r="J274" s="6">
        <v>1.2061457741270001</v>
      </c>
      <c r="L274" s="6" t="s">
        <v>903</v>
      </c>
      <c r="N274" s="6">
        <v>7.3891059393000003E-2</v>
      </c>
      <c r="P274" s="6" t="s">
        <v>903</v>
      </c>
      <c r="R274" s="6" t="s">
        <v>903</v>
      </c>
      <c r="T274" s="6">
        <v>4.8118915344999999E-2</v>
      </c>
      <c r="V274" s="6" t="s">
        <v>903</v>
      </c>
      <c r="X274" s="6" t="s">
        <v>903</v>
      </c>
      <c r="Z274" s="6">
        <v>0</v>
      </c>
      <c r="AB274" s="6">
        <v>7.8085352941000011E-2</v>
      </c>
      <c r="AD274" s="6" t="s">
        <v>903</v>
      </c>
      <c r="AF274" s="6">
        <v>0</v>
      </c>
      <c r="AH274" s="6" t="s">
        <v>903</v>
      </c>
      <c r="AJ274" s="6">
        <v>1.750214045825</v>
      </c>
      <c r="AL274" s="6" t="s">
        <v>903</v>
      </c>
      <c r="AN274" s="6">
        <v>1.661755494351</v>
      </c>
      <c r="AP274" s="6" t="s">
        <v>903</v>
      </c>
      <c r="AR274" s="6">
        <v>5.3183213178999995E-2</v>
      </c>
      <c r="AT274" s="6" t="s">
        <v>903</v>
      </c>
      <c r="AV274" s="6" t="s">
        <v>903</v>
      </c>
      <c r="AX274" s="6" t="s">
        <v>903</v>
      </c>
      <c r="AZ274" s="6" t="s">
        <v>903</v>
      </c>
      <c r="BB274" s="6">
        <v>3.5275338294000001E-2</v>
      </c>
      <c r="BD274" s="6" t="s">
        <v>903</v>
      </c>
      <c r="BF274" s="6" t="s">
        <v>903</v>
      </c>
      <c r="BH274" s="6">
        <v>-11.256514554400999</v>
      </c>
      <c r="BJ274" s="11">
        <v>0.5</v>
      </c>
      <c r="BL274" s="6">
        <v>1.6189479923879999</v>
      </c>
    </row>
    <row r="275" spans="1:64" x14ac:dyDescent="0.25">
      <c r="A275" s="1" t="s">
        <v>225</v>
      </c>
      <c r="B275" s="1" t="s">
        <v>587</v>
      </c>
      <c r="D275" s="6">
        <v>5.5576954982439997</v>
      </c>
      <c r="F275" s="6">
        <v>2.4774199661050003</v>
      </c>
      <c r="H275" s="6" t="s">
        <v>903</v>
      </c>
      <c r="J275" s="6">
        <v>2.1459545399629998</v>
      </c>
      <c r="L275" s="6" t="s">
        <v>903</v>
      </c>
      <c r="N275" s="6">
        <v>0.106809381318</v>
      </c>
      <c r="P275" s="6" t="s">
        <v>903</v>
      </c>
      <c r="R275" s="6" t="s">
        <v>903</v>
      </c>
      <c r="T275" s="6">
        <v>6.3882633058000002E-2</v>
      </c>
      <c r="V275" s="6" t="s">
        <v>903</v>
      </c>
      <c r="X275" s="6" t="s">
        <v>903</v>
      </c>
      <c r="Z275" s="6">
        <v>0</v>
      </c>
      <c r="AB275" s="6">
        <v>9.2234117649999999E-3</v>
      </c>
      <c r="AD275" s="6" t="s">
        <v>903</v>
      </c>
      <c r="AF275" s="6">
        <v>0.15155000000000002</v>
      </c>
      <c r="AH275" s="6" t="s">
        <v>903</v>
      </c>
      <c r="AJ275" s="6">
        <v>3.0802755321389998</v>
      </c>
      <c r="AL275" s="6" t="s">
        <v>903</v>
      </c>
      <c r="AN275" s="6">
        <v>2.9565677913130002</v>
      </c>
      <c r="AP275" s="6" t="s">
        <v>903</v>
      </c>
      <c r="AR275" s="6">
        <v>7.6876230261999995E-2</v>
      </c>
      <c r="AT275" s="6" t="s">
        <v>903</v>
      </c>
      <c r="AV275" s="6" t="s">
        <v>903</v>
      </c>
      <c r="AX275" s="6" t="s">
        <v>903</v>
      </c>
      <c r="AZ275" s="6" t="s">
        <v>903</v>
      </c>
      <c r="BB275" s="6">
        <v>4.6831510563000001E-2</v>
      </c>
      <c r="BD275" s="6" t="s">
        <v>903</v>
      </c>
      <c r="BF275" s="6" t="s">
        <v>903</v>
      </c>
      <c r="BH275" s="6">
        <v>-9.3607700350609999</v>
      </c>
      <c r="BJ275" s="11">
        <v>0.5</v>
      </c>
      <c r="BL275" s="6">
        <v>2.8492548672290003</v>
      </c>
    </row>
    <row r="276" spans="1:64" x14ac:dyDescent="0.25">
      <c r="A276" s="1" t="s">
        <v>227</v>
      </c>
      <c r="B276" s="1" t="s">
        <v>589</v>
      </c>
      <c r="D276" s="6">
        <v>3.9063224989029997</v>
      </c>
      <c r="F276" s="6">
        <v>1.7456989796160001</v>
      </c>
      <c r="H276" s="6" t="s">
        <v>903</v>
      </c>
      <c r="J276" s="6">
        <v>1.5105827178209998</v>
      </c>
      <c r="L276" s="6" t="s">
        <v>903</v>
      </c>
      <c r="N276" s="6">
        <v>4.9309723611E-2</v>
      </c>
      <c r="P276" s="6" t="s">
        <v>903</v>
      </c>
      <c r="R276" s="6" t="s">
        <v>903</v>
      </c>
      <c r="T276" s="6">
        <v>5.9941420536999995E-2</v>
      </c>
      <c r="V276" s="6" t="s">
        <v>903</v>
      </c>
      <c r="X276" s="6" t="s">
        <v>903</v>
      </c>
      <c r="Z276" s="6">
        <v>0</v>
      </c>
      <c r="AB276" s="6">
        <v>9.0684117647000004E-2</v>
      </c>
      <c r="AD276" s="6" t="s">
        <v>903</v>
      </c>
      <c r="AF276" s="6">
        <v>3.5180999999999997E-2</v>
      </c>
      <c r="AH276" s="6" t="s">
        <v>903</v>
      </c>
      <c r="AJ276" s="6">
        <v>2.1606235192869998</v>
      </c>
      <c r="AL276" s="6" t="s">
        <v>903</v>
      </c>
      <c r="AN276" s="6">
        <v>2.0811905035500002</v>
      </c>
      <c r="AP276" s="6" t="s">
        <v>903</v>
      </c>
      <c r="AR276" s="6">
        <v>3.5490755771999997E-2</v>
      </c>
      <c r="AT276" s="6" t="s">
        <v>903</v>
      </c>
      <c r="AV276" s="6" t="s">
        <v>903</v>
      </c>
      <c r="AX276" s="6" t="s">
        <v>903</v>
      </c>
      <c r="AZ276" s="6" t="s">
        <v>903</v>
      </c>
      <c r="BB276" s="6">
        <v>4.3942259965000001E-2</v>
      </c>
      <c r="BD276" s="6" t="s">
        <v>903</v>
      </c>
      <c r="BF276" s="6" t="s">
        <v>903</v>
      </c>
      <c r="BH276" s="6">
        <v>-2.2090392317859999</v>
      </c>
      <c r="BJ276" s="11">
        <v>0.5</v>
      </c>
      <c r="BL276" s="6">
        <v>1.9985767553409999</v>
      </c>
    </row>
    <row r="277" spans="1:64" x14ac:dyDescent="0.25">
      <c r="A277" s="1" t="s">
        <v>228</v>
      </c>
      <c r="B277" s="1" t="s">
        <v>590</v>
      </c>
      <c r="D277" s="6">
        <v>2.7110408243199999</v>
      </c>
      <c r="F277" s="6">
        <v>1.2153234006260001</v>
      </c>
      <c r="H277" s="6" t="s">
        <v>903</v>
      </c>
      <c r="J277" s="6">
        <v>1.0403926801249999</v>
      </c>
      <c r="L277" s="6" t="s">
        <v>903</v>
      </c>
      <c r="N277" s="6">
        <v>5.7760891345999994E-2</v>
      </c>
      <c r="P277" s="6" t="s">
        <v>903</v>
      </c>
      <c r="R277" s="6" t="s">
        <v>903</v>
      </c>
      <c r="T277" s="6">
        <v>2.8309240919000001E-2</v>
      </c>
      <c r="V277" s="6" t="s">
        <v>903</v>
      </c>
      <c r="X277" s="6" t="s">
        <v>903</v>
      </c>
      <c r="Z277" s="6">
        <v>0</v>
      </c>
      <c r="AB277" s="6">
        <v>8.886058823500001E-2</v>
      </c>
      <c r="AD277" s="6" t="s">
        <v>903</v>
      </c>
      <c r="AF277" s="6">
        <v>0</v>
      </c>
      <c r="AH277" s="6" t="s">
        <v>903</v>
      </c>
      <c r="AJ277" s="6">
        <v>1.4957174236940001</v>
      </c>
      <c r="AL277" s="6" t="s">
        <v>903</v>
      </c>
      <c r="AN277" s="6">
        <v>1.433390797006</v>
      </c>
      <c r="AP277" s="6" t="s">
        <v>903</v>
      </c>
      <c r="AR277" s="6">
        <v>4.1573497838000004E-2</v>
      </c>
      <c r="AT277" s="6" t="s">
        <v>903</v>
      </c>
      <c r="AV277" s="6" t="s">
        <v>903</v>
      </c>
      <c r="AX277" s="6" t="s">
        <v>903</v>
      </c>
      <c r="AZ277" s="6" t="s">
        <v>903</v>
      </c>
      <c r="BB277" s="6">
        <v>2.075312885E-2</v>
      </c>
      <c r="BD277" s="6" t="s">
        <v>903</v>
      </c>
      <c r="BF277" s="6" t="s">
        <v>903</v>
      </c>
      <c r="BH277" s="6">
        <v>-2.9938273352470004</v>
      </c>
      <c r="BJ277" s="11">
        <v>0.5</v>
      </c>
      <c r="BL277" s="6">
        <v>1.3835386169169999</v>
      </c>
    </row>
    <row r="279" spans="1:64" x14ac:dyDescent="0.25">
      <c r="B279" s="1" t="s">
        <v>810</v>
      </c>
    </row>
    <row r="280" spans="1:64" x14ac:dyDescent="0.25">
      <c r="A280" s="1" t="s">
        <v>229</v>
      </c>
      <c r="B280" s="1" t="s">
        <v>591</v>
      </c>
      <c r="D280" s="6">
        <v>1.603258177439</v>
      </c>
      <c r="F280" s="6">
        <v>0.69974813021600002</v>
      </c>
      <c r="H280" s="6" t="s">
        <v>903</v>
      </c>
      <c r="J280" s="6">
        <v>0.60689296735999998</v>
      </c>
      <c r="L280" s="6" t="s">
        <v>903</v>
      </c>
      <c r="N280" s="6">
        <v>5.2618106368000003E-2</v>
      </c>
      <c r="P280" s="6" t="s">
        <v>903</v>
      </c>
      <c r="R280" s="6" t="s">
        <v>903</v>
      </c>
      <c r="T280" s="6">
        <v>4.0237056488000002E-2</v>
      </c>
      <c r="V280" s="6" t="s">
        <v>903</v>
      </c>
      <c r="X280" s="6" t="s">
        <v>903</v>
      </c>
      <c r="Z280" s="6">
        <v>0</v>
      </c>
      <c r="AB280" s="6" t="s">
        <v>903</v>
      </c>
      <c r="AD280" s="6" t="s">
        <v>903</v>
      </c>
      <c r="AF280" s="6">
        <v>0</v>
      </c>
      <c r="AH280" s="6" t="s">
        <v>903</v>
      </c>
      <c r="AJ280" s="6">
        <v>0.90351004722299999</v>
      </c>
      <c r="AL280" s="6" t="s">
        <v>903</v>
      </c>
      <c r="AN280" s="6">
        <v>0.83614082528700007</v>
      </c>
      <c r="AP280" s="6" t="s">
        <v>903</v>
      </c>
      <c r="AR280" s="6">
        <v>3.7871969775999999E-2</v>
      </c>
      <c r="AT280" s="6" t="s">
        <v>903</v>
      </c>
      <c r="AV280" s="6" t="s">
        <v>903</v>
      </c>
      <c r="AX280" s="6" t="s">
        <v>903</v>
      </c>
      <c r="AZ280" s="6" t="s">
        <v>903</v>
      </c>
      <c r="BB280" s="6">
        <v>2.9497252160000001E-2</v>
      </c>
      <c r="BD280" s="6" t="s">
        <v>903</v>
      </c>
      <c r="BF280" s="6" t="s">
        <v>903</v>
      </c>
      <c r="BH280" s="6">
        <v>-6.2775359973980001</v>
      </c>
      <c r="BJ280" s="11">
        <v>0.5</v>
      </c>
      <c r="BL280" s="6">
        <v>0.83574679368100002</v>
      </c>
    </row>
    <row r="281" spans="1:64" x14ac:dyDescent="0.25">
      <c r="A281" s="1" t="s">
        <v>234</v>
      </c>
      <c r="B281" s="1" t="s">
        <v>596</v>
      </c>
      <c r="D281" s="6">
        <v>2.2331131657690002</v>
      </c>
      <c r="F281" s="6">
        <v>0.97947634548100004</v>
      </c>
      <c r="H281" s="6" t="s">
        <v>903</v>
      </c>
      <c r="J281" s="6">
        <v>0.833024459291</v>
      </c>
      <c r="L281" s="6" t="s">
        <v>903</v>
      </c>
      <c r="N281" s="6">
        <v>0.106214829702</v>
      </c>
      <c r="P281" s="6" t="s">
        <v>903</v>
      </c>
      <c r="R281" s="6" t="s">
        <v>903</v>
      </c>
      <c r="T281" s="6">
        <v>4.0237056488000002E-2</v>
      </c>
      <c r="V281" s="6" t="s">
        <v>903</v>
      </c>
      <c r="X281" s="6" t="s">
        <v>903</v>
      </c>
      <c r="Z281" s="6">
        <v>0</v>
      </c>
      <c r="AB281" s="6" t="s">
        <v>903</v>
      </c>
      <c r="AD281" s="6" t="s">
        <v>903</v>
      </c>
      <c r="AF281" s="6">
        <v>0</v>
      </c>
      <c r="AH281" s="6" t="s">
        <v>903</v>
      </c>
      <c r="AJ281" s="6">
        <v>1.2536368202879999</v>
      </c>
      <c r="AL281" s="6" t="s">
        <v>903</v>
      </c>
      <c r="AN281" s="6">
        <v>1.1476912673830002</v>
      </c>
      <c r="AP281" s="6" t="s">
        <v>903</v>
      </c>
      <c r="AR281" s="6">
        <v>7.6448300745999995E-2</v>
      </c>
      <c r="AT281" s="6" t="s">
        <v>903</v>
      </c>
      <c r="AV281" s="6" t="s">
        <v>903</v>
      </c>
      <c r="AX281" s="6" t="s">
        <v>903</v>
      </c>
      <c r="AZ281" s="6" t="s">
        <v>903</v>
      </c>
      <c r="BB281" s="6">
        <v>2.9497252160000001E-2</v>
      </c>
      <c r="BD281" s="6" t="s">
        <v>903</v>
      </c>
      <c r="BF281" s="6" t="s">
        <v>903</v>
      </c>
      <c r="BH281" s="6">
        <v>-7.3876798493210005</v>
      </c>
      <c r="BJ281" s="11">
        <v>0.5</v>
      </c>
      <c r="BL281" s="6">
        <v>1.1596140587670001</v>
      </c>
    </row>
    <row r="282" spans="1:64" x14ac:dyDescent="0.25">
      <c r="A282" s="1" t="s">
        <v>230</v>
      </c>
      <c r="B282" s="1" t="s">
        <v>592</v>
      </c>
      <c r="D282" s="6">
        <v>2.6903970148700003</v>
      </c>
      <c r="F282" s="6">
        <v>1.1843596893770001</v>
      </c>
      <c r="H282" s="6" t="s">
        <v>903</v>
      </c>
      <c r="J282" s="6">
        <v>1.0565875368790001</v>
      </c>
      <c r="L282" s="6" t="s">
        <v>903</v>
      </c>
      <c r="N282" s="6">
        <v>4.1099029225999999E-2</v>
      </c>
      <c r="P282" s="6" t="s">
        <v>903</v>
      </c>
      <c r="R282" s="6" t="s">
        <v>903</v>
      </c>
      <c r="T282" s="6">
        <v>2.8309240919000001E-2</v>
      </c>
      <c r="V282" s="6" t="s">
        <v>903</v>
      </c>
      <c r="X282" s="6" t="s">
        <v>903</v>
      </c>
      <c r="Z282" s="6">
        <v>0</v>
      </c>
      <c r="AB282" s="6">
        <v>5.8363882353000003E-2</v>
      </c>
      <c r="AD282" s="6" t="s">
        <v>903</v>
      </c>
      <c r="AF282" s="6">
        <v>0</v>
      </c>
      <c r="AH282" s="6" t="s">
        <v>903</v>
      </c>
      <c r="AJ282" s="6">
        <v>1.506037325493</v>
      </c>
      <c r="AL282" s="6" t="s">
        <v>903</v>
      </c>
      <c r="AN282" s="6">
        <v>1.455703101843</v>
      </c>
      <c r="AP282" s="6" t="s">
        <v>903</v>
      </c>
      <c r="AR282" s="6">
        <v>2.9581094800999998E-2</v>
      </c>
      <c r="AT282" s="6" t="s">
        <v>903</v>
      </c>
      <c r="AV282" s="6" t="s">
        <v>903</v>
      </c>
      <c r="AX282" s="6" t="s">
        <v>903</v>
      </c>
      <c r="AZ282" s="6" t="s">
        <v>903</v>
      </c>
      <c r="BB282" s="6">
        <v>2.075312885E-2</v>
      </c>
      <c r="BD282" s="6" t="s">
        <v>903</v>
      </c>
      <c r="BF282" s="6" t="s">
        <v>903</v>
      </c>
      <c r="BH282" s="6">
        <v>-4.3329518934310007</v>
      </c>
      <c r="BJ282" s="11">
        <v>0.5</v>
      </c>
      <c r="BL282" s="6">
        <v>1.3930845260810001</v>
      </c>
    </row>
    <row r="283" spans="1:64" x14ac:dyDescent="0.25">
      <c r="A283" s="1" t="s">
        <v>231</v>
      </c>
      <c r="B283" s="1" t="s">
        <v>593</v>
      </c>
      <c r="D283" s="6">
        <v>1.8555369181270001</v>
      </c>
      <c r="F283" s="6">
        <v>0.80657593787799997</v>
      </c>
      <c r="H283" s="6" t="s">
        <v>903</v>
      </c>
      <c r="J283" s="6">
        <v>0.72193106867500001</v>
      </c>
      <c r="L283" s="6" t="s">
        <v>903</v>
      </c>
      <c r="N283" s="6">
        <v>4.6647216519000001E-2</v>
      </c>
      <c r="P283" s="6" t="s">
        <v>903</v>
      </c>
      <c r="R283" s="6" t="s">
        <v>903</v>
      </c>
      <c r="T283" s="6">
        <v>2.8309240919000001E-2</v>
      </c>
      <c r="V283" s="6" t="s">
        <v>903</v>
      </c>
      <c r="X283" s="6" t="s">
        <v>903</v>
      </c>
      <c r="Z283" s="6">
        <v>0</v>
      </c>
      <c r="AB283" s="6">
        <v>9.6884117650000001E-3</v>
      </c>
      <c r="AD283" s="6" t="s">
        <v>903</v>
      </c>
      <c r="AF283" s="6">
        <v>0</v>
      </c>
      <c r="AH283" s="6" t="s">
        <v>903</v>
      </c>
      <c r="AJ283" s="6">
        <v>1.04896098025</v>
      </c>
      <c r="AL283" s="6" t="s">
        <v>903</v>
      </c>
      <c r="AN283" s="6">
        <v>0.99463343954499994</v>
      </c>
      <c r="AP283" s="6" t="s">
        <v>903</v>
      </c>
      <c r="AR283" s="6">
        <v>3.3574411854000001E-2</v>
      </c>
      <c r="AT283" s="6" t="s">
        <v>903</v>
      </c>
      <c r="AV283" s="6" t="s">
        <v>903</v>
      </c>
      <c r="AX283" s="6" t="s">
        <v>903</v>
      </c>
      <c r="AZ283" s="6" t="s">
        <v>903</v>
      </c>
      <c r="BB283" s="6">
        <v>2.075312885E-2</v>
      </c>
      <c r="BD283" s="6" t="s">
        <v>903</v>
      </c>
      <c r="BF283" s="6" t="s">
        <v>903</v>
      </c>
      <c r="BH283" s="6">
        <v>-6.0046954170890006</v>
      </c>
      <c r="BJ283" s="11">
        <v>0.5</v>
      </c>
      <c r="BL283" s="6">
        <v>0.9702889067310001</v>
      </c>
    </row>
    <row r="284" spans="1:64" x14ac:dyDescent="0.25">
      <c r="A284" s="1" t="s">
        <v>232</v>
      </c>
      <c r="B284" s="1" t="s">
        <v>594</v>
      </c>
      <c r="D284" s="6">
        <v>4.788778322982</v>
      </c>
      <c r="F284" s="6">
        <v>2.1352229583279998</v>
      </c>
      <c r="H284" s="6" t="s">
        <v>903</v>
      </c>
      <c r="J284" s="6">
        <v>1.8560086776729998</v>
      </c>
      <c r="L284" s="6" t="s">
        <v>903</v>
      </c>
      <c r="N284" s="6">
        <v>7.7779576897999997E-2</v>
      </c>
      <c r="P284" s="6" t="s">
        <v>903</v>
      </c>
      <c r="R284" s="6" t="s">
        <v>903</v>
      </c>
      <c r="T284" s="6">
        <v>5.5212644934000001E-2</v>
      </c>
      <c r="V284" s="6" t="s">
        <v>903</v>
      </c>
      <c r="X284" s="6" t="s">
        <v>903</v>
      </c>
      <c r="Z284" s="6">
        <v>0</v>
      </c>
      <c r="AB284" s="6">
        <v>9.2245058824000012E-2</v>
      </c>
      <c r="AD284" s="6" t="s">
        <v>903</v>
      </c>
      <c r="AF284" s="6">
        <v>5.3976999999999997E-2</v>
      </c>
      <c r="AH284" s="6" t="s">
        <v>903</v>
      </c>
      <c r="AJ284" s="6">
        <v>2.6535553646539998</v>
      </c>
      <c r="AL284" s="6" t="s">
        <v>903</v>
      </c>
      <c r="AN284" s="6">
        <v>2.557097727196</v>
      </c>
      <c r="AP284" s="6" t="s">
        <v>903</v>
      </c>
      <c r="AR284" s="6">
        <v>5.5981980135999997E-2</v>
      </c>
      <c r="AT284" s="6" t="s">
        <v>903</v>
      </c>
      <c r="AV284" s="6" t="s">
        <v>903</v>
      </c>
      <c r="AX284" s="6" t="s">
        <v>903</v>
      </c>
      <c r="AZ284" s="6" t="s">
        <v>903</v>
      </c>
      <c r="BB284" s="6">
        <v>4.0475657322000001E-2</v>
      </c>
      <c r="BD284" s="6" t="s">
        <v>903</v>
      </c>
      <c r="BF284" s="6" t="s">
        <v>903</v>
      </c>
      <c r="BH284" s="6">
        <v>-9.3051686115100001</v>
      </c>
      <c r="BJ284" s="11">
        <v>0.5</v>
      </c>
      <c r="BL284" s="6">
        <v>2.4545387123050002</v>
      </c>
    </row>
    <row r="285" spans="1:64" x14ac:dyDescent="0.25">
      <c r="A285" s="1" t="s">
        <v>233</v>
      </c>
      <c r="B285" s="1" t="s">
        <v>595</v>
      </c>
      <c r="D285" s="6">
        <v>3.2745126016859998</v>
      </c>
      <c r="F285" s="6">
        <v>1.4236798556450001</v>
      </c>
      <c r="H285" s="6" t="s">
        <v>903</v>
      </c>
      <c r="J285" s="6">
        <v>1.2539062967749999</v>
      </c>
      <c r="L285" s="6" t="s">
        <v>903</v>
      </c>
      <c r="N285" s="6">
        <v>8.8719672640000011E-2</v>
      </c>
      <c r="P285" s="6" t="s">
        <v>903</v>
      </c>
      <c r="R285" s="6" t="s">
        <v>903</v>
      </c>
      <c r="T285" s="6">
        <v>8.1053886229999997E-2</v>
      </c>
      <c r="V285" s="6" t="s">
        <v>903</v>
      </c>
      <c r="X285" s="6" t="s">
        <v>903</v>
      </c>
      <c r="Z285" s="6">
        <v>0</v>
      </c>
      <c r="AB285" s="6" t="s">
        <v>903</v>
      </c>
      <c r="AD285" s="6" t="s">
        <v>903</v>
      </c>
      <c r="AF285" s="6">
        <v>0</v>
      </c>
      <c r="AH285" s="6" t="s">
        <v>903</v>
      </c>
      <c r="AJ285" s="6">
        <v>1.8508327460409999</v>
      </c>
      <c r="AL285" s="6" t="s">
        <v>903</v>
      </c>
      <c r="AN285" s="6">
        <v>1.7275570853579998</v>
      </c>
      <c r="AP285" s="6" t="s">
        <v>903</v>
      </c>
      <c r="AR285" s="6">
        <v>6.3856132284E-2</v>
      </c>
      <c r="AT285" s="6" t="s">
        <v>903</v>
      </c>
      <c r="AV285" s="6" t="s">
        <v>903</v>
      </c>
      <c r="AX285" s="6" t="s">
        <v>903</v>
      </c>
      <c r="AZ285" s="6" t="s">
        <v>903</v>
      </c>
      <c r="BB285" s="6">
        <v>5.9419528399000006E-2</v>
      </c>
      <c r="BD285" s="6" t="s">
        <v>903</v>
      </c>
      <c r="BF285" s="6" t="s">
        <v>903</v>
      </c>
      <c r="BH285" s="6">
        <v>-4.8233188221669998</v>
      </c>
      <c r="BJ285" s="11">
        <v>0.5</v>
      </c>
      <c r="BL285" s="6">
        <v>1.7120202900879999</v>
      </c>
    </row>
    <row r="287" spans="1:64" x14ac:dyDescent="0.25">
      <c r="B287" s="1" t="s">
        <v>809</v>
      </c>
    </row>
    <row r="288" spans="1:64" x14ac:dyDescent="0.25">
      <c r="A288" s="1" t="s">
        <v>235</v>
      </c>
      <c r="B288" s="1" t="s">
        <v>597</v>
      </c>
      <c r="D288" s="6">
        <v>5.9920552246909997</v>
      </c>
      <c r="F288" s="6">
        <v>2.6772588840919997</v>
      </c>
      <c r="H288" s="6" t="s">
        <v>903</v>
      </c>
      <c r="J288" s="6">
        <v>2.2889395883129997</v>
      </c>
      <c r="L288" s="6" t="s">
        <v>903</v>
      </c>
      <c r="N288" s="6">
        <v>0.118805368437</v>
      </c>
      <c r="P288" s="6" t="s">
        <v>903</v>
      </c>
      <c r="R288" s="6" t="s">
        <v>903</v>
      </c>
      <c r="T288" s="6">
        <v>0.103291927341</v>
      </c>
      <c r="V288" s="6" t="s">
        <v>903</v>
      </c>
      <c r="X288" s="6" t="s">
        <v>903</v>
      </c>
      <c r="Z288" s="6">
        <v>0</v>
      </c>
      <c r="AB288" s="6" t="s">
        <v>903</v>
      </c>
      <c r="AD288" s="6" t="s">
        <v>903</v>
      </c>
      <c r="AF288" s="6">
        <v>0.16622199999999998</v>
      </c>
      <c r="AH288" s="6" t="s">
        <v>903</v>
      </c>
      <c r="AJ288" s="6">
        <v>3.314796340599</v>
      </c>
      <c r="AL288" s="6" t="s">
        <v>903</v>
      </c>
      <c r="AN288" s="6">
        <v>3.1535640373740002</v>
      </c>
      <c r="AP288" s="6" t="s">
        <v>903</v>
      </c>
      <c r="AR288" s="6">
        <v>8.5510361989E-2</v>
      </c>
      <c r="AT288" s="6" t="s">
        <v>903</v>
      </c>
      <c r="AV288" s="6" t="s">
        <v>903</v>
      </c>
      <c r="AX288" s="6" t="s">
        <v>903</v>
      </c>
      <c r="AZ288" s="6" t="s">
        <v>903</v>
      </c>
      <c r="BB288" s="6">
        <v>7.5721941235999998E-2</v>
      </c>
      <c r="BD288" s="6" t="s">
        <v>903</v>
      </c>
      <c r="BF288" s="6" t="s">
        <v>903</v>
      </c>
      <c r="BH288" s="6">
        <v>-10.040201205399999</v>
      </c>
      <c r="BJ288" s="11">
        <v>0.5</v>
      </c>
      <c r="BL288" s="6">
        <v>3.0661866150549999</v>
      </c>
    </row>
    <row r="289" spans="1:64" x14ac:dyDescent="0.25">
      <c r="A289" s="1" t="s">
        <v>236</v>
      </c>
      <c r="B289" s="1" t="s">
        <v>598</v>
      </c>
      <c r="D289" s="6">
        <v>7.1939038158550002</v>
      </c>
      <c r="F289" s="6">
        <v>3.72723398203</v>
      </c>
      <c r="H289" s="6" t="s">
        <v>903</v>
      </c>
      <c r="J289" s="6">
        <v>2.4081579336899996</v>
      </c>
      <c r="L289" s="6" t="s">
        <v>903</v>
      </c>
      <c r="N289" s="6">
        <v>0.10017358554</v>
      </c>
      <c r="P289" s="6" t="s">
        <v>903</v>
      </c>
      <c r="R289" s="6" t="s">
        <v>903</v>
      </c>
      <c r="T289" s="6">
        <v>0.10469946279999999</v>
      </c>
      <c r="V289" s="6" t="s">
        <v>903</v>
      </c>
      <c r="X289" s="6" t="s">
        <v>903</v>
      </c>
      <c r="Z289" s="6">
        <v>0.974522</v>
      </c>
      <c r="AB289" s="6" t="s">
        <v>903</v>
      </c>
      <c r="AD289" s="6" t="s">
        <v>903</v>
      </c>
      <c r="AF289" s="6">
        <v>0.139681</v>
      </c>
      <c r="AH289" s="6" t="s">
        <v>903</v>
      </c>
      <c r="AJ289" s="6">
        <v>3.4666698338250002</v>
      </c>
      <c r="AL289" s="6" t="s">
        <v>903</v>
      </c>
      <c r="AN289" s="6">
        <v>3.3178159418340001</v>
      </c>
      <c r="AP289" s="6" t="s">
        <v>903</v>
      </c>
      <c r="AR289" s="6">
        <v>7.2100105188999994E-2</v>
      </c>
      <c r="AT289" s="6" t="s">
        <v>903</v>
      </c>
      <c r="AV289" s="6" t="s">
        <v>903</v>
      </c>
      <c r="AX289" s="6" t="s">
        <v>903</v>
      </c>
      <c r="AZ289" s="6" t="s">
        <v>903</v>
      </c>
      <c r="BB289" s="6">
        <v>7.6753786801999999E-2</v>
      </c>
      <c r="BD289" s="6" t="s">
        <v>903</v>
      </c>
      <c r="BF289" s="6" t="s">
        <v>903</v>
      </c>
      <c r="BH289" s="6">
        <v>-5.3262238187279998</v>
      </c>
      <c r="BJ289" s="11">
        <v>0.5</v>
      </c>
      <c r="BL289" s="6">
        <v>3.2066695962879996</v>
      </c>
    </row>
    <row r="290" spans="1:64" x14ac:dyDescent="0.25">
      <c r="A290" s="1" t="s">
        <v>237</v>
      </c>
      <c r="B290" s="1" t="s">
        <v>599</v>
      </c>
      <c r="D290" s="6">
        <v>3.7396252935390004</v>
      </c>
      <c r="F290" s="6">
        <v>1.703959662987</v>
      </c>
      <c r="H290" s="6" t="s">
        <v>903</v>
      </c>
      <c r="J290" s="6">
        <v>1.3932717006739999</v>
      </c>
      <c r="L290" s="6" t="s">
        <v>903</v>
      </c>
      <c r="N290" s="6">
        <v>0.10684686517400001</v>
      </c>
      <c r="P290" s="6" t="s">
        <v>903</v>
      </c>
      <c r="R290" s="6" t="s">
        <v>903</v>
      </c>
      <c r="T290" s="6">
        <v>5.3467097138999997E-2</v>
      </c>
      <c r="V290" s="6" t="s">
        <v>903</v>
      </c>
      <c r="X290" s="6" t="s">
        <v>903</v>
      </c>
      <c r="Z290" s="6">
        <v>0</v>
      </c>
      <c r="AB290" s="6" t="s">
        <v>903</v>
      </c>
      <c r="AD290" s="6" t="s">
        <v>903</v>
      </c>
      <c r="AF290" s="6">
        <v>0.15037400000000001</v>
      </c>
      <c r="AH290" s="6" t="s">
        <v>903</v>
      </c>
      <c r="AJ290" s="6">
        <v>2.0356656305529999</v>
      </c>
      <c r="AL290" s="6" t="s">
        <v>903</v>
      </c>
      <c r="AN290" s="6">
        <v>1.9195664018260001</v>
      </c>
      <c r="AP290" s="6" t="s">
        <v>903</v>
      </c>
      <c r="AR290" s="6">
        <v>7.690320933E-2</v>
      </c>
      <c r="AT290" s="6" t="s">
        <v>903</v>
      </c>
      <c r="AV290" s="6" t="s">
        <v>903</v>
      </c>
      <c r="AX290" s="6" t="s">
        <v>903</v>
      </c>
      <c r="AZ290" s="6" t="s">
        <v>903</v>
      </c>
      <c r="BB290" s="6">
        <v>3.9196019396999994E-2</v>
      </c>
      <c r="BD290" s="6" t="s">
        <v>903</v>
      </c>
      <c r="BF290" s="6" t="s">
        <v>903</v>
      </c>
      <c r="BH290" s="6">
        <v>-7.3380935746449998</v>
      </c>
      <c r="BJ290" s="11">
        <v>0.5</v>
      </c>
      <c r="BL290" s="6">
        <v>1.882990708261</v>
      </c>
    </row>
    <row r="291" spans="1:64" x14ac:dyDescent="0.25">
      <c r="A291" s="1" t="s">
        <v>238</v>
      </c>
      <c r="B291" s="1" t="s">
        <v>600</v>
      </c>
      <c r="D291" s="6">
        <v>3.9561645458379999</v>
      </c>
      <c r="F291" s="6">
        <v>1.8001995466580001</v>
      </c>
      <c r="H291" s="6" t="s">
        <v>903</v>
      </c>
      <c r="J291" s="6">
        <v>1.4790541085719999</v>
      </c>
      <c r="L291" s="6" t="s">
        <v>903</v>
      </c>
      <c r="N291" s="6">
        <v>0.10318901754899999</v>
      </c>
      <c r="P291" s="6" t="s">
        <v>903</v>
      </c>
      <c r="R291" s="6" t="s">
        <v>903</v>
      </c>
      <c r="T291" s="6">
        <v>5.9941420536999995E-2</v>
      </c>
      <c r="V291" s="6" t="s">
        <v>903</v>
      </c>
      <c r="X291" s="6" t="s">
        <v>903</v>
      </c>
      <c r="Z291" s="6">
        <v>0</v>
      </c>
      <c r="AB291" s="6">
        <v>1.1749000000000001E-2</v>
      </c>
      <c r="AD291" s="6" t="s">
        <v>903</v>
      </c>
      <c r="AF291" s="6">
        <v>0.14626600000000001</v>
      </c>
      <c r="AH291" s="6" t="s">
        <v>903</v>
      </c>
      <c r="AJ291" s="6">
        <v>2.1559649991799996</v>
      </c>
      <c r="AL291" s="6" t="s">
        <v>903</v>
      </c>
      <c r="AN291" s="6">
        <v>2.0377522718110002</v>
      </c>
      <c r="AP291" s="6" t="s">
        <v>903</v>
      </c>
      <c r="AR291" s="6">
        <v>7.4270467403999993E-2</v>
      </c>
      <c r="AT291" s="6" t="s">
        <v>903</v>
      </c>
      <c r="AV291" s="6" t="s">
        <v>903</v>
      </c>
      <c r="AX291" s="6" t="s">
        <v>903</v>
      </c>
      <c r="AZ291" s="6" t="s">
        <v>903</v>
      </c>
      <c r="BB291" s="6">
        <v>4.3942259965000001E-2</v>
      </c>
      <c r="BD291" s="6" t="s">
        <v>903</v>
      </c>
      <c r="BF291" s="6" t="s">
        <v>903</v>
      </c>
      <c r="BH291" s="6">
        <v>-4.5602343667409997</v>
      </c>
      <c r="BJ291" s="11">
        <v>0.5</v>
      </c>
      <c r="BL291" s="6">
        <v>1.994267624241</v>
      </c>
    </row>
    <row r="292" spans="1:64" x14ac:dyDescent="0.25">
      <c r="A292" s="1" t="s">
        <v>239</v>
      </c>
      <c r="B292" s="1" t="s">
        <v>601</v>
      </c>
      <c r="D292" s="6">
        <v>4.995685705574</v>
      </c>
      <c r="F292" s="6">
        <v>2.315598109547</v>
      </c>
      <c r="H292" s="6" t="s">
        <v>903</v>
      </c>
      <c r="J292" s="6">
        <v>1.831082587234</v>
      </c>
      <c r="L292" s="6" t="s">
        <v>903</v>
      </c>
      <c r="N292" s="6">
        <v>0.15753945471699998</v>
      </c>
      <c r="P292" s="6" t="s">
        <v>903</v>
      </c>
      <c r="R292" s="6" t="s">
        <v>903</v>
      </c>
      <c r="T292" s="6">
        <v>5.9941420536999995E-2</v>
      </c>
      <c r="V292" s="6" t="s">
        <v>903</v>
      </c>
      <c r="X292" s="6" t="s">
        <v>903</v>
      </c>
      <c r="Z292" s="6">
        <v>0</v>
      </c>
      <c r="AB292" s="6">
        <v>3.9528647058999999E-2</v>
      </c>
      <c r="AD292" s="6" t="s">
        <v>903</v>
      </c>
      <c r="AF292" s="6">
        <v>0.22750599999999999</v>
      </c>
      <c r="AH292" s="6" t="s">
        <v>903</v>
      </c>
      <c r="AJ292" s="6">
        <v>2.6800875960270001</v>
      </c>
      <c r="AL292" s="6" t="s">
        <v>903</v>
      </c>
      <c r="AN292" s="6">
        <v>2.5227560509010001</v>
      </c>
      <c r="AP292" s="6" t="s">
        <v>903</v>
      </c>
      <c r="AR292" s="6">
        <v>0.113389285162</v>
      </c>
      <c r="AT292" s="6" t="s">
        <v>903</v>
      </c>
      <c r="AV292" s="6" t="s">
        <v>903</v>
      </c>
      <c r="AX292" s="6" t="s">
        <v>903</v>
      </c>
      <c r="AZ292" s="6" t="s">
        <v>903</v>
      </c>
      <c r="BB292" s="6">
        <v>4.3942259965000001E-2</v>
      </c>
      <c r="BD292" s="6" t="s">
        <v>903</v>
      </c>
      <c r="BF292" s="6" t="s">
        <v>903</v>
      </c>
      <c r="BH292" s="6">
        <v>-9.3110364706909987</v>
      </c>
      <c r="BJ292" s="11">
        <v>0.5</v>
      </c>
      <c r="BL292" s="6">
        <v>2.4790810263249998</v>
      </c>
    </row>
    <row r="294" spans="1:64" x14ac:dyDescent="0.25">
      <c r="B294" s="1" t="s">
        <v>808</v>
      </c>
    </row>
    <row r="295" spans="1:64" x14ac:dyDescent="0.25">
      <c r="A295" s="1" t="s">
        <v>240</v>
      </c>
      <c r="B295" s="1" t="s">
        <v>602</v>
      </c>
      <c r="D295" s="6">
        <v>9.4192389305629991</v>
      </c>
      <c r="F295" s="6">
        <v>4.2444710310429992</v>
      </c>
      <c r="H295" s="6" t="s">
        <v>903</v>
      </c>
      <c r="J295" s="6">
        <v>3.5737654178010003</v>
      </c>
      <c r="L295" s="6" t="s">
        <v>903</v>
      </c>
      <c r="N295" s="6">
        <v>0.23384389773100001</v>
      </c>
      <c r="P295" s="6" t="s">
        <v>903</v>
      </c>
      <c r="R295" s="6" t="s">
        <v>903</v>
      </c>
      <c r="T295" s="6">
        <v>0.11286271551100001</v>
      </c>
      <c r="V295" s="6" t="s">
        <v>903</v>
      </c>
      <c r="X295" s="6" t="s">
        <v>903</v>
      </c>
      <c r="Z295" s="6">
        <v>0</v>
      </c>
      <c r="AB295" s="6" t="s">
        <v>903</v>
      </c>
      <c r="AD295" s="6" t="s">
        <v>903</v>
      </c>
      <c r="AF295" s="6">
        <v>0.32399900000000004</v>
      </c>
      <c r="AH295" s="6" t="s">
        <v>903</v>
      </c>
      <c r="AJ295" s="6">
        <v>5.1747678995200008</v>
      </c>
      <c r="AL295" s="6" t="s">
        <v>903</v>
      </c>
      <c r="AN295" s="6">
        <v>4.9237202052570002</v>
      </c>
      <c r="AP295" s="6" t="s">
        <v>903</v>
      </c>
      <c r="AR295" s="6">
        <v>0.16830953522600001</v>
      </c>
      <c r="AT295" s="6" t="s">
        <v>903</v>
      </c>
      <c r="AV295" s="6" t="s">
        <v>903</v>
      </c>
      <c r="AX295" s="6" t="s">
        <v>903</v>
      </c>
      <c r="AZ295" s="6" t="s">
        <v>903</v>
      </c>
      <c r="BB295" s="6">
        <v>8.2738159037000006E-2</v>
      </c>
      <c r="BD295" s="6" t="s">
        <v>903</v>
      </c>
      <c r="BF295" s="6" t="s">
        <v>903</v>
      </c>
      <c r="BH295" s="6">
        <v>-25.954021552382997</v>
      </c>
      <c r="BJ295" s="11">
        <v>0.5</v>
      </c>
      <c r="BL295" s="6">
        <v>4.7866603070560005</v>
      </c>
    </row>
    <row r="296" spans="1:64" x14ac:dyDescent="0.25">
      <c r="A296" s="1" t="s">
        <v>241</v>
      </c>
      <c r="B296" s="1" t="s">
        <v>603</v>
      </c>
      <c r="D296" s="6">
        <v>5.7208066797299999</v>
      </c>
      <c r="F296" s="6">
        <v>2.5560007018020001</v>
      </c>
      <c r="H296" s="6" t="s">
        <v>903</v>
      </c>
      <c r="J296" s="6">
        <v>2.2099775476839998</v>
      </c>
      <c r="L296" s="6" t="s">
        <v>903</v>
      </c>
      <c r="N296" s="6">
        <v>0.12578486233700001</v>
      </c>
      <c r="P296" s="6" t="s">
        <v>903</v>
      </c>
      <c r="R296" s="6" t="s">
        <v>903</v>
      </c>
      <c r="T296" s="6">
        <v>4.0237056488000002E-2</v>
      </c>
      <c r="V296" s="6" t="s">
        <v>903</v>
      </c>
      <c r="X296" s="6" t="s">
        <v>903</v>
      </c>
      <c r="Z296" s="6">
        <v>0</v>
      </c>
      <c r="AB296" s="6">
        <v>4.2342352939999999E-3</v>
      </c>
      <c r="AD296" s="6" t="s">
        <v>903</v>
      </c>
      <c r="AF296" s="6">
        <v>0.17576700000000001</v>
      </c>
      <c r="AH296" s="6" t="s">
        <v>903</v>
      </c>
      <c r="AJ296" s="6">
        <v>3.1648059779280002</v>
      </c>
      <c r="AL296" s="6" t="s">
        <v>903</v>
      </c>
      <c r="AN296" s="6">
        <v>3.044774861409</v>
      </c>
      <c r="AP296" s="6" t="s">
        <v>903</v>
      </c>
      <c r="AR296" s="6">
        <v>9.0533864359000002E-2</v>
      </c>
      <c r="AT296" s="6" t="s">
        <v>903</v>
      </c>
      <c r="AV296" s="6" t="s">
        <v>903</v>
      </c>
      <c r="AX296" s="6" t="s">
        <v>903</v>
      </c>
      <c r="AZ296" s="6" t="s">
        <v>903</v>
      </c>
      <c r="BB296" s="6">
        <v>2.9497252160000001E-2</v>
      </c>
      <c r="BD296" s="6" t="s">
        <v>903</v>
      </c>
      <c r="BF296" s="6" t="s">
        <v>903</v>
      </c>
      <c r="BH296" s="6">
        <v>-12.905985772623001</v>
      </c>
      <c r="BJ296" s="11">
        <v>0.5</v>
      </c>
      <c r="BL296" s="6">
        <v>2.9274455295830002</v>
      </c>
    </row>
    <row r="297" spans="1:64" x14ac:dyDescent="0.25">
      <c r="A297" s="1" t="s">
        <v>242</v>
      </c>
      <c r="B297" s="1" t="s">
        <v>604</v>
      </c>
      <c r="D297" s="6">
        <v>2.7646515977639998</v>
      </c>
      <c r="F297" s="6">
        <v>1.2586922544760002</v>
      </c>
      <c r="H297" s="6" t="s">
        <v>903</v>
      </c>
      <c r="J297" s="6">
        <v>1.035495826722</v>
      </c>
      <c r="L297" s="6" t="s">
        <v>903</v>
      </c>
      <c r="N297" s="6">
        <v>8.1364186835999996E-2</v>
      </c>
      <c r="P297" s="6" t="s">
        <v>903</v>
      </c>
      <c r="R297" s="6" t="s">
        <v>903</v>
      </c>
      <c r="T297" s="6">
        <v>2.8309240919000001E-2</v>
      </c>
      <c r="V297" s="6" t="s">
        <v>903</v>
      </c>
      <c r="X297" s="6" t="s">
        <v>903</v>
      </c>
      <c r="Z297" s="6">
        <v>0</v>
      </c>
      <c r="AB297" s="6" t="s">
        <v>903</v>
      </c>
      <c r="AD297" s="6" t="s">
        <v>903</v>
      </c>
      <c r="AF297" s="6">
        <v>0.113523</v>
      </c>
      <c r="AH297" s="6" t="s">
        <v>903</v>
      </c>
      <c r="AJ297" s="6">
        <v>1.505959343287</v>
      </c>
      <c r="AL297" s="6" t="s">
        <v>903</v>
      </c>
      <c r="AN297" s="6">
        <v>1.426644205323</v>
      </c>
      <c r="AP297" s="6" t="s">
        <v>903</v>
      </c>
      <c r="AR297" s="6">
        <v>5.8562009115000001E-2</v>
      </c>
      <c r="AT297" s="6" t="s">
        <v>903</v>
      </c>
      <c r="AV297" s="6" t="s">
        <v>903</v>
      </c>
      <c r="AX297" s="6" t="s">
        <v>903</v>
      </c>
      <c r="AZ297" s="6" t="s">
        <v>903</v>
      </c>
      <c r="BB297" s="6">
        <v>2.075312885E-2</v>
      </c>
      <c r="BD297" s="6" t="s">
        <v>903</v>
      </c>
      <c r="BF297" s="6" t="s">
        <v>903</v>
      </c>
      <c r="BH297" s="6">
        <v>-10.554217264327001</v>
      </c>
      <c r="BJ297" s="11">
        <v>0.5</v>
      </c>
      <c r="BL297" s="6">
        <v>1.3930123925409998</v>
      </c>
    </row>
    <row r="298" spans="1:64" x14ac:dyDescent="0.25">
      <c r="A298" s="1" t="s">
        <v>243</v>
      </c>
      <c r="B298" s="1" t="s">
        <v>605</v>
      </c>
      <c r="D298" s="6">
        <v>3.6941350376019999</v>
      </c>
      <c r="F298" s="6">
        <v>1.63997743994</v>
      </c>
      <c r="H298" s="6" t="s">
        <v>903</v>
      </c>
      <c r="J298" s="6">
        <v>1.4099274164360001</v>
      </c>
      <c r="L298" s="6" t="s">
        <v>903</v>
      </c>
      <c r="N298" s="6">
        <v>0.10610410816</v>
      </c>
      <c r="P298" s="6" t="s">
        <v>903</v>
      </c>
      <c r="R298" s="6" t="s">
        <v>903</v>
      </c>
      <c r="T298" s="6">
        <v>4.8118915344999999E-2</v>
      </c>
      <c r="V298" s="6" t="s">
        <v>903</v>
      </c>
      <c r="X298" s="6" t="s">
        <v>903</v>
      </c>
      <c r="Z298" s="6">
        <v>0</v>
      </c>
      <c r="AB298" s="6" t="s">
        <v>903</v>
      </c>
      <c r="AD298" s="6" t="s">
        <v>903</v>
      </c>
      <c r="AF298" s="6">
        <v>7.5827000000000006E-2</v>
      </c>
      <c r="AH298" s="6" t="s">
        <v>903</v>
      </c>
      <c r="AJ298" s="6">
        <v>2.0541575976619999</v>
      </c>
      <c r="AL298" s="6" t="s">
        <v>903</v>
      </c>
      <c r="AN298" s="6">
        <v>1.9425136506360001</v>
      </c>
      <c r="AP298" s="6" t="s">
        <v>903</v>
      </c>
      <c r="AR298" s="6">
        <v>7.6368608731000001E-2</v>
      </c>
      <c r="AT298" s="6" t="s">
        <v>903</v>
      </c>
      <c r="AV298" s="6" t="s">
        <v>903</v>
      </c>
      <c r="AX298" s="6" t="s">
        <v>903</v>
      </c>
      <c r="AZ298" s="6" t="s">
        <v>903</v>
      </c>
      <c r="BB298" s="6">
        <v>3.5275338294000001E-2</v>
      </c>
      <c r="BD298" s="6" t="s">
        <v>903</v>
      </c>
      <c r="BF298" s="6" t="s">
        <v>903</v>
      </c>
      <c r="BH298" s="6">
        <v>-3.991102321843</v>
      </c>
      <c r="BJ298" s="11">
        <v>0.5</v>
      </c>
      <c r="BL298" s="6">
        <v>1.900095777837</v>
      </c>
    </row>
    <row r="299" spans="1:64" x14ac:dyDescent="0.25">
      <c r="A299" s="1" t="s">
        <v>244</v>
      </c>
      <c r="B299" s="1" t="s">
        <v>606</v>
      </c>
      <c r="D299" s="6">
        <v>5.4288742721699998</v>
      </c>
      <c r="F299" s="6">
        <v>2.3355831392560003</v>
      </c>
      <c r="H299" s="6" t="s">
        <v>903</v>
      </c>
      <c r="J299" s="6">
        <v>2.1455804206309996</v>
      </c>
      <c r="L299" s="6" t="s">
        <v>903</v>
      </c>
      <c r="N299" s="6">
        <v>0.15370687465799998</v>
      </c>
      <c r="P299" s="6" t="s">
        <v>903</v>
      </c>
      <c r="R299" s="6" t="s">
        <v>903</v>
      </c>
      <c r="T299" s="6">
        <v>3.6295843967000002E-2</v>
      </c>
      <c r="V299" s="6" t="s">
        <v>903</v>
      </c>
      <c r="X299" s="6" t="s">
        <v>903</v>
      </c>
      <c r="Z299" s="6">
        <v>0</v>
      </c>
      <c r="AB299" s="6" t="s">
        <v>903</v>
      </c>
      <c r="AD299" s="6" t="s">
        <v>903</v>
      </c>
      <c r="AF299" s="6">
        <v>0</v>
      </c>
      <c r="AH299" s="6" t="s">
        <v>903</v>
      </c>
      <c r="AJ299" s="6">
        <v>3.093291132914</v>
      </c>
      <c r="AL299" s="6" t="s">
        <v>903</v>
      </c>
      <c r="AN299" s="6">
        <v>2.9560523520780002</v>
      </c>
      <c r="AP299" s="6" t="s">
        <v>903</v>
      </c>
      <c r="AR299" s="6">
        <v>0.11063077927499999</v>
      </c>
      <c r="AT299" s="6" t="s">
        <v>903</v>
      </c>
      <c r="AV299" s="6" t="s">
        <v>903</v>
      </c>
      <c r="AX299" s="6" t="s">
        <v>903</v>
      </c>
      <c r="AZ299" s="6" t="s">
        <v>903</v>
      </c>
      <c r="BB299" s="6">
        <v>2.6608001561000003E-2</v>
      </c>
      <c r="BD299" s="6" t="s">
        <v>903</v>
      </c>
      <c r="BF299" s="6" t="s">
        <v>903</v>
      </c>
      <c r="BH299" s="6">
        <v>-28.072029587150997</v>
      </c>
      <c r="BJ299" s="11">
        <v>0.5</v>
      </c>
      <c r="BL299" s="6">
        <v>2.8612942979450002</v>
      </c>
    </row>
    <row r="300" spans="1:64" x14ac:dyDescent="0.25">
      <c r="A300" s="1" t="s">
        <v>245</v>
      </c>
      <c r="B300" s="1" t="s">
        <v>607</v>
      </c>
      <c r="D300" s="6">
        <v>7.1225886235990004</v>
      </c>
      <c r="F300" s="6">
        <v>3.1953996825990001</v>
      </c>
      <c r="H300" s="6" t="s">
        <v>903</v>
      </c>
      <c r="J300" s="6">
        <v>2.7108580645380003</v>
      </c>
      <c r="L300" s="6" t="s">
        <v>903</v>
      </c>
      <c r="N300" s="6">
        <v>0.15398483186299999</v>
      </c>
      <c r="P300" s="6" t="s">
        <v>903</v>
      </c>
      <c r="R300" s="6" t="s">
        <v>903</v>
      </c>
      <c r="T300" s="6">
        <v>0.111173786198</v>
      </c>
      <c r="V300" s="6" t="s">
        <v>903</v>
      </c>
      <c r="X300" s="6" t="s">
        <v>903</v>
      </c>
      <c r="Z300" s="6">
        <v>0</v>
      </c>
      <c r="AB300" s="6" t="s">
        <v>903</v>
      </c>
      <c r="AD300" s="6" t="s">
        <v>903</v>
      </c>
      <c r="AF300" s="6">
        <v>0.21938299999999999</v>
      </c>
      <c r="AH300" s="6" t="s">
        <v>903</v>
      </c>
      <c r="AJ300" s="6">
        <v>3.9271889410000003</v>
      </c>
      <c r="AL300" s="6" t="s">
        <v>903</v>
      </c>
      <c r="AN300" s="6">
        <v>3.7348580741929998</v>
      </c>
      <c r="AP300" s="6" t="s">
        <v>903</v>
      </c>
      <c r="AR300" s="6">
        <v>0.11083083943700001</v>
      </c>
      <c r="AT300" s="6" t="s">
        <v>903</v>
      </c>
      <c r="AV300" s="6" t="s">
        <v>903</v>
      </c>
      <c r="AX300" s="6" t="s">
        <v>903</v>
      </c>
      <c r="AZ300" s="6" t="s">
        <v>903</v>
      </c>
      <c r="BB300" s="6">
        <v>8.1500027369999992E-2</v>
      </c>
      <c r="BD300" s="6" t="s">
        <v>903</v>
      </c>
      <c r="BF300" s="6" t="s">
        <v>903</v>
      </c>
      <c r="BH300" s="6">
        <v>-19.952832359843001</v>
      </c>
      <c r="BJ300" s="11">
        <v>0.5</v>
      </c>
      <c r="BL300" s="6">
        <v>3.632649770425</v>
      </c>
    </row>
    <row r="301" spans="1:64" x14ac:dyDescent="0.25">
      <c r="A301" s="1" t="s">
        <v>246</v>
      </c>
      <c r="B301" s="1" t="s">
        <v>608</v>
      </c>
      <c r="D301" s="6">
        <v>5.467159002761</v>
      </c>
      <c r="F301" s="6">
        <v>2.4445387052759999</v>
      </c>
      <c r="H301" s="6" t="s">
        <v>903</v>
      </c>
      <c r="J301" s="6">
        <v>2.098717557184</v>
      </c>
      <c r="L301" s="6" t="s">
        <v>903</v>
      </c>
      <c r="N301" s="6">
        <v>0.117125515035</v>
      </c>
      <c r="P301" s="6" t="s">
        <v>903</v>
      </c>
      <c r="R301" s="6" t="s">
        <v>903</v>
      </c>
      <c r="T301" s="6">
        <v>6.3882633058000002E-2</v>
      </c>
      <c r="V301" s="6" t="s">
        <v>903</v>
      </c>
      <c r="X301" s="6" t="s">
        <v>903</v>
      </c>
      <c r="Z301" s="6">
        <v>0</v>
      </c>
      <c r="AB301" s="6" t="s">
        <v>903</v>
      </c>
      <c r="AD301" s="6" t="s">
        <v>903</v>
      </c>
      <c r="AF301" s="6">
        <v>0.16481299999999999</v>
      </c>
      <c r="AH301" s="6" t="s">
        <v>903</v>
      </c>
      <c r="AJ301" s="6">
        <v>3.0226202974840004</v>
      </c>
      <c r="AL301" s="6" t="s">
        <v>903</v>
      </c>
      <c r="AN301" s="6">
        <v>2.8914875022180002</v>
      </c>
      <c r="AP301" s="6" t="s">
        <v>903</v>
      </c>
      <c r="AR301" s="6">
        <v>8.4301284702000004E-2</v>
      </c>
      <c r="AT301" s="6" t="s">
        <v>903</v>
      </c>
      <c r="AV301" s="6" t="s">
        <v>903</v>
      </c>
      <c r="AX301" s="6" t="s">
        <v>903</v>
      </c>
      <c r="AZ301" s="6" t="s">
        <v>903</v>
      </c>
      <c r="BB301" s="6">
        <v>4.6831510563000001E-2</v>
      </c>
      <c r="BD301" s="6" t="s">
        <v>903</v>
      </c>
      <c r="BF301" s="6" t="s">
        <v>903</v>
      </c>
      <c r="BH301" s="6">
        <v>-10.229675168403</v>
      </c>
      <c r="BJ301" s="11">
        <v>0.5</v>
      </c>
      <c r="BL301" s="6">
        <v>2.7959237751730002</v>
      </c>
    </row>
    <row r="302" spans="1:64" x14ac:dyDescent="0.25">
      <c r="A302" s="1" t="s">
        <v>247</v>
      </c>
      <c r="B302" s="1" t="s">
        <v>609</v>
      </c>
      <c r="D302" s="6">
        <v>4.9785836469449993</v>
      </c>
      <c r="F302" s="6">
        <v>2.1484563802759999</v>
      </c>
      <c r="H302" s="6" t="s">
        <v>903</v>
      </c>
      <c r="J302" s="6">
        <v>1.9491220339990001</v>
      </c>
      <c r="L302" s="6" t="s">
        <v>903</v>
      </c>
      <c r="N302" s="6">
        <v>0.10392427779199999</v>
      </c>
      <c r="P302" s="6" t="s">
        <v>903</v>
      </c>
      <c r="R302" s="6" t="s">
        <v>903</v>
      </c>
      <c r="T302" s="6">
        <v>9.5410068484999999E-2</v>
      </c>
      <c r="V302" s="6" t="s">
        <v>903</v>
      </c>
      <c r="X302" s="6" t="s">
        <v>903</v>
      </c>
      <c r="Z302" s="6">
        <v>0</v>
      </c>
      <c r="AB302" s="6" t="s">
        <v>903</v>
      </c>
      <c r="AD302" s="6" t="s">
        <v>903</v>
      </c>
      <c r="AF302" s="6">
        <v>0</v>
      </c>
      <c r="AH302" s="6" t="s">
        <v>903</v>
      </c>
      <c r="AJ302" s="6">
        <v>2.8301272666689998</v>
      </c>
      <c r="AL302" s="6" t="s">
        <v>903</v>
      </c>
      <c r="AN302" s="6">
        <v>2.685383739378</v>
      </c>
      <c r="AP302" s="6" t="s">
        <v>903</v>
      </c>
      <c r="AR302" s="6">
        <v>7.4799672189999999E-2</v>
      </c>
      <c r="AT302" s="6" t="s">
        <v>903</v>
      </c>
      <c r="AV302" s="6" t="s">
        <v>903</v>
      </c>
      <c r="AX302" s="6" t="s">
        <v>903</v>
      </c>
      <c r="AZ302" s="6" t="s">
        <v>903</v>
      </c>
      <c r="BB302" s="6">
        <v>6.9943855100999999E-2</v>
      </c>
      <c r="BD302" s="6" t="s">
        <v>903</v>
      </c>
      <c r="BF302" s="6" t="s">
        <v>903</v>
      </c>
      <c r="BH302" s="6">
        <v>-15.718326019982001</v>
      </c>
      <c r="BJ302" s="11">
        <v>0.5</v>
      </c>
      <c r="BL302" s="6">
        <v>2.6178677216690001</v>
      </c>
    </row>
    <row r="303" spans="1:64" x14ac:dyDescent="0.25">
      <c r="A303" s="1" t="s">
        <v>248</v>
      </c>
      <c r="B303" s="1" t="s">
        <v>610</v>
      </c>
      <c r="D303" s="6">
        <v>2.4524540100250003</v>
      </c>
      <c r="F303" s="6">
        <v>1.0615395374759999</v>
      </c>
      <c r="H303" s="6" t="s">
        <v>903</v>
      </c>
      <c r="J303" s="6">
        <v>0.958421293964</v>
      </c>
      <c r="L303" s="6" t="s">
        <v>903</v>
      </c>
      <c r="N303" s="6">
        <v>6.0925105428000004E-2</v>
      </c>
      <c r="P303" s="6" t="s">
        <v>903</v>
      </c>
      <c r="R303" s="6" t="s">
        <v>903</v>
      </c>
      <c r="T303" s="6">
        <v>3.6295843967000002E-2</v>
      </c>
      <c r="V303" s="6" t="s">
        <v>903</v>
      </c>
      <c r="X303" s="6" t="s">
        <v>903</v>
      </c>
      <c r="Z303" s="6">
        <v>0</v>
      </c>
      <c r="AB303" s="6">
        <v>5.8972941179999995E-3</v>
      </c>
      <c r="AD303" s="6" t="s">
        <v>903</v>
      </c>
      <c r="AF303" s="6">
        <v>0</v>
      </c>
      <c r="AH303" s="6" t="s">
        <v>903</v>
      </c>
      <c r="AJ303" s="6">
        <v>1.3909144725490001</v>
      </c>
      <c r="AL303" s="6" t="s">
        <v>903</v>
      </c>
      <c r="AN303" s="6">
        <v>1.320455524789</v>
      </c>
      <c r="AP303" s="6" t="s">
        <v>903</v>
      </c>
      <c r="AR303" s="6">
        <v>4.3850946198E-2</v>
      </c>
      <c r="AT303" s="6" t="s">
        <v>903</v>
      </c>
      <c r="AV303" s="6" t="s">
        <v>903</v>
      </c>
      <c r="AX303" s="6" t="s">
        <v>903</v>
      </c>
      <c r="AZ303" s="6" t="s">
        <v>903</v>
      </c>
      <c r="BB303" s="6">
        <v>2.6608001561000003E-2</v>
      </c>
      <c r="BD303" s="6" t="s">
        <v>903</v>
      </c>
      <c r="BF303" s="6" t="s">
        <v>903</v>
      </c>
      <c r="BH303" s="6">
        <v>-3.8171972208230001</v>
      </c>
      <c r="BJ303" s="11">
        <v>0.5</v>
      </c>
      <c r="BL303" s="6">
        <v>1.2865958871080001</v>
      </c>
    </row>
    <row r="304" spans="1:64" x14ac:dyDescent="0.25">
      <c r="A304" s="1" t="s">
        <v>249</v>
      </c>
      <c r="B304" s="1" t="s">
        <v>611</v>
      </c>
      <c r="D304" s="6">
        <v>2.778800446625</v>
      </c>
      <c r="F304" s="6">
        <v>1.2015351204389999</v>
      </c>
      <c r="H304" s="6" t="s">
        <v>903</v>
      </c>
      <c r="J304" s="6">
        <v>1.0822087348730001</v>
      </c>
      <c r="L304" s="6" t="s">
        <v>903</v>
      </c>
      <c r="N304" s="6">
        <v>9.101714464699999E-2</v>
      </c>
      <c r="P304" s="6" t="s">
        <v>903</v>
      </c>
      <c r="R304" s="6" t="s">
        <v>903</v>
      </c>
      <c r="T304" s="6">
        <v>2.8309240919000001E-2</v>
      </c>
      <c r="V304" s="6" t="s">
        <v>903</v>
      </c>
      <c r="X304" s="6" t="s">
        <v>903</v>
      </c>
      <c r="Z304" s="6">
        <v>0</v>
      </c>
      <c r="AB304" s="6" t="s">
        <v>903</v>
      </c>
      <c r="AD304" s="6" t="s">
        <v>903</v>
      </c>
      <c r="AF304" s="6">
        <v>0</v>
      </c>
      <c r="AH304" s="6" t="s">
        <v>903</v>
      </c>
      <c r="AJ304" s="6">
        <v>1.577265326187</v>
      </c>
      <c r="AL304" s="6" t="s">
        <v>903</v>
      </c>
      <c r="AN304" s="6">
        <v>1.4910024557449999</v>
      </c>
      <c r="AP304" s="6" t="s">
        <v>903</v>
      </c>
      <c r="AR304" s="6">
        <v>6.5509741590999995E-2</v>
      </c>
      <c r="AT304" s="6" t="s">
        <v>903</v>
      </c>
      <c r="AV304" s="6" t="s">
        <v>903</v>
      </c>
      <c r="AX304" s="6" t="s">
        <v>903</v>
      </c>
      <c r="AZ304" s="6" t="s">
        <v>903</v>
      </c>
      <c r="BB304" s="6">
        <v>2.075312885E-2</v>
      </c>
      <c r="BD304" s="6" t="s">
        <v>903</v>
      </c>
      <c r="BF304" s="6" t="s">
        <v>903</v>
      </c>
      <c r="BH304" s="6">
        <v>-4.8435260356579999</v>
      </c>
      <c r="BJ304" s="11">
        <v>0.5</v>
      </c>
      <c r="BL304" s="6">
        <v>1.4589704267229999</v>
      </c>
    </row>
    <row r="305" spans="1:64" x14ac:dyDescent="0.25">
      <c r="A305" s="1" t="s">
        <v>250</v>
      </c>
      <c r="B305" s="1" t="s">
        <v>612</v>
      </c>
      <c r="D305" s="6">
        <v>8.1527882287990003</v>
      </c>
      <c r="F305" s="6">
        <v>3.5612075171230004</v>
      </c>
      <c r="H305" s="6" t="s">
        <v>903</v>
      </c>
      <c r="J305" s="6">
        <v>3.2491838777019999</v>
      </c>
      <c r="L305" s="6" t="s">
        <v>903</v>
      </c>
      <c r="N305" s="6">
        <v>0.110835724077</v>
      </c>
      <c r="P305" s="6" t="s">
        <v>903</v>
      </c>
      <c r="R305" s="6" t="s">
        <v>903</v>
      </c>
      <c r="T305" s="6">
        <v>4.8118915344999999E-2</v>
      </c>
      <c r="V305" s="6" t="s">
        <v>903</v>
      </c>
      <c r="X305" s="6" t="s">
        <v>903</v>
      </c>
      <c r="Z305" s="6">
        <v>0</v>
      </c>
      <c r="AB305" s="6" t="s">
        <v>903</v>
      </c>
      <c r="AD305" s="6" t="s">
        <v>903</v>
      </c>
      <c r="AF305" s="6">
        <v>0.15306900000000001</v>
      </c>
      <c r="AH305" s="6" t="s">
        <v>903</v>
      </c>
      <c r="AJ305" s="6">
        <v>4.5915807116759995</v>
      </c>
      <c r="AL305" s="6" t="s">
        <v>903</v>
      </c>
      <c r="AN305" s="6">
        <v>4.4765311762060005</v>
      </c>
      <c r="AP305" s="6" t="s">
        <v>903</v>
      </c>
      <c r="AR305" s="6">
        <v>7.9774197174999992E-2</v>
      </c>
      <c r="AT305" s="6" t="s">
        <v>903</v>
      </c>
      <c r="AV305" s="6" t="s">
        <v>903</v>
      </c>
      <c r="AX305" s="6" t="s">
        <v>903</v>
      </c>
      <c r="AZ305" s="6" t="s">
        <v>903</v>
      </c>
      <c r="BB305" s="6">
        <v>3.5275338294000001E-2</v>
      </c>
      <c r="BD305" s="6" t="s">
        <v>903</v>
      </c>
      <c r="BF305" s="6" t="s">
        <v>903</v>
      </c>
      <c r="BH305" s="6">
        <v>-5.2893134735080007</v>
      </c>
      <c r="BJ305" s="11">
        <v>0.5</v>
      </c>
      <c r="BL305" s="6">
        <v>4.2472121583</v>
      </c>
    </row>
    <row r="306" spans="1:64" x14ac:dyDescent="0.25">
      <c r="A306" s="1" t="s">
        <v>251</v>
      </c>
      <c r="B306" s="1" t="s">
        <v>613</v>
      </c>
      <c r="D306" s="6">
        <v>2.6432344923689999</v>
      </c>
      <c r="F306" s="6">
        <v>1.2343551668350001</v>
      </c>
      <c r="H306" s="6" t="s">
        <v>903</v>
      </c>
      <c r="J306" s="6">
        <v>0.95993462273499996</v>
      </c>
      <c r="L306" s="6" t="s">
        <v>903</v>
      </c>
      <c r="N306" s="6">
        <v>7.0945981696999991E-2</v>
      </c>
      <c r="P306" s="6" t="s">
        <v>903</v>
      </c>
      <c r="R306" s="6" t="s">
        <v>903</v>
      </c>
      <c r="T306" s="6">
        <v>4.8118915344999999E-2</v>
      </c>
      <c r="V306" s="6" t="s">
        <v>903</v>
      </c>
      <c r="X306" s="6" t="s">
        <v>903</v>
      </c>
      <c r="Z306" s="6">
        <v>0</v>
      </c>
      <c r="AB306" s="6">
        <v>5.3478647059000003E-2</v>
      </c>
      <c r="AD306" s="6" t="s">
        <v>903</v>
      </c>
      <c r="AF306" s="6">
        <v>0.101877</v>
      </c>
      <c r="AH306" s="6" t="s">
        <v>903</v>
      </c>
      <c r="AJ306" s="6">
        <v>1.408879325534</v>
      </c>
      <c r="AL306" s="6" t="s">
        <v>903</v>
      </c>
      <c r="AN306" s="6">
        <v>1.3225404986409999</v>
      </c>
      <c r="AP306" s="6" t="s">
        <v>903</v>
      </c>
      <c r="AR306" s="6">
        <v>5.1063488599E-2</v>
      </c>
      <c r="AT306" s="6" t="s">
        <v>903</v>
      </c>
      <c r="AV306" s="6" t="s">
        <v>903</v>
      </c>
      <c r="AX306" s="6" t="s">
        <v>903</v>
      </c>
      <c r="AZ306" s="6" t="s">
        <v>903</v>
      </c>
      <c r="BB306" s="6">
        <v>3.5275338294000001E-2</v>
      </c>
      <c r="BD306" s="6" t="s">
        <v>903</v>
      </c>
      <c r="BF306" s="6" t="s">
        <v>903</v>
      </c>
      <c r="BH306" s="6">
        <v>-14.684507708018</v>
      </c>
      <c r="BJ306" s="11">
        <v>0.5</v>
      </c>
      <c r="BL306" s="6">
        <v>1.3032133761189999</v>
      </c>
    </row>
    <row r="308" spans="1:64" x14ac:dyDescent="0.25">
      <c r="B308" s="1" t="s">
        <v>807</v>
      </c>
    </row>
    <row r="309" spans="1:64" x14ac:dyDescent="0.25">
      <c r="A309" s="1" t="s">
        <v>252</v>
      </c>
      <c r="B309" s="1" t="s">
        <v>614</v>
      </c>
      <c r="D309" s="6">
        <v>4.6894991347160007</v>
      </c>
      <c r="F309" s="6">
        <v>2.1105487708289998</v>
      </c>
      <c r="H309" s="6" t="s">
        <v>903</v>
      </c>
      <c r="J309" s="6">
        <v>1.7845231152300001</v>
      </c>
      <c r="L309" s="6" t="s">
        <v>903</v>
      </c>
      <c r="N309" s="6">
        <v>0.114174093918</v>
      </c>
      <c r="P309" s="6" t="s">
        <v>903</v>
      </c>
      <c r="R309" s="6" t="s">
        <v>903</v>
      </c>
      <c r="T309" s="6">
        <v>5.2059561680999997E-2</v>
      </c>
      <c r="V309" s="6" t="s">
        <v>903</v>
      </c>
      <c r="X309" s="6" t="s">
        <v>903</v>
      </c>
      <c r="Z309" s="6">
        <v>0</v>
      </c>
      <c r="AB309" s="6" t="s">
        <v>903</v>
      </c>
      <c r="AD309" s="6" t="s">
        <v>903</v>
      </c>
      <c r="AF309" s="6">
        <v>0.15979199999999999</v>
      </c>
      <c r="AH309" s="6" t="s">
        <v>903</v>
      </c>
      <c r="AJ309" s="6">
        <v>2.578950363888</v>
      </c>
      <c r="AL309" s="6" t="s">
        <v>903</v>
      </c>
      <c r="AN309" s="6">
        <v>2.4586091956239997</v>
      </c>
      <c r="AP309" s="6" t="s">
        <v>903</v>
      </c>
      <c r="AR309" s="6">
        <v>8.2176994433E-2</v>
      </c>
      <c r="AT309" s="6" t="s">
        <v>903</v>
      </c>
      <c r="AV309" s="6" t="s">
        <v>903</v>
      </c>
      <c r="AX309" s="6" t="s">
        <v>903</v>
      </c>
      <c r="AZ309" s="6" t="s">
        <v>903</v>
      </c>
      <c r="BB309" s="6">
        <v>3.8164173830000002E-2</v>
      </c>
      <c r="BD309" s="6" t="s">
        <v>903</v>
      </c>
      <c r="BF309" s="6" t="s">
        <v>903</v>
      </c>
      <c r="BH309" s="6">
        <v>-19.084297728851002</v>
      </c>
      <c r="BJ309" s="11">
        <v>0.5</v>
      </c>
      <c r="BL309" s="6">
        <v>2.3855290865960002</v>
      </c>
    </row>
    <row r="310" spans="1:64" x14ac:dyDescent="0.25">
      <c r="A310" s="1" t="s">
        <v>253</v>
      </c>
      <c r="B310" s="1" t="s">
        <v>615</v>
      </c>
      <c r="D310" s="6">
        <v>3.2151861387210001</v>
      </c>
      <c r="F310" s="6">
        <v>1.5103894203939998</v>
      </c>
      <c r="H310" s="6" t="s">
        <v>903</v>
      </c>
      <c r="J310" s="6">
        <v>1.1810906548739999</v>
      </c>
      <c r="L310" s="6" t="s">
        <v>903</v>
      </c>
      <c r="N310" s="6">
        <v>7.8819898057000001E-2</v>
      </c>
      <c r="P310" s="6" t="s">
        <v>903</v>
      </c>
      <c r="R310" s="6" t="s">
        <v>903</v>
      </c>
      <c r="T310" s="6">
        <v>2.8413985110000001E-2</v>
      </c>
      <c r="V310" s="6" t="s">
        <v>903</v>
      </c>
      <c r="X310" s="6" t="s">
        <v>903</v>
      </c>
      <c r="Z310" s="6">
        <v>0</v>
      </c>
      <c r="AB310" s="6">
        <v>0.11527988235299999</v>
      </c>
      <c r="AD310" s="6" t="s">
        <v>903</v>
      </c>
      <c r="AF310" s="6">
        <v>0.10678499999999999</v>
      </c>
      <c r="AH310" s="6" t="s">
        <v>903</v>
      </c>
      <c r="AJ310" s="6">
        <v>1.704796718326</v>
      </c>
      <c r="AL310" s="6" t="s">
        <v>903</v>
      </c>
      <c r="AN310" s="6">
        <v>1.6272360498739999</v>
      </c>
      <c r="AP310" s="6" t="s">
        <v>903</v>
      </c>
      <c r="AR310" s="6">
        <v>5.6730753024999997E-2</v>
      </c>
      <c r="AT310" s="6" t="s">
        <v>903</v>
      </c>
      <c r="AV310" s="6" t="s">
        <v>903</v>
      </c>
      <c r="AX310" s="6" t="s">
        <v>903</v>
      </c>
      <c r="AZ310" s="6" t="s">
        <v>903</v>
      </c>
      <c r="BB310" s="6">
        <v>2.0829915426999999E-2</v>
      </c>
      <c r="BD310" s="6" t="s">
        <v>903</v>
      </c>
      <c r="BF310" s="6" t="s">
        <v>903</v>
      </c>
      <c r="BH310" s="6">
        <v>-10.223963562587</v>
      </c>
      <c r="BJ310" s="11">
        <v>0.5</v>
      </c>
      <c r="BL310" s="6">
        <v>1.5769369644520002</v>
      </c>
    </row>
    <row r="311" spans="1:64" x14ac:dyDescent="0.25">
      <c r="A311" s="1" t="s">
        <v>254</v>
      </c>
      <c r="B311" s="1" t="s">
        <v>616</v>
      </c>
      <c r="D311" s="6">
        <v>4.2281347648579999</v>
      </c>
      <c r="F311" s="6">
        <v>1.8754273063709999</v>
      </c>
      <c r="H311" s="6" t="s">
        <v>903</v>
      </c>
      <c r="J311" s="6">
        <v>1.656798484039</v>
      </c>
      <c r="L311" s="6" t="s">
        <v>903</v>
      </c>
      <c r="N311" s="6">
        <v>6.8518757882999992E-2</v>
      </c>
      <c r="P311" s="6" t="s">
        <v>903</v>
      </c>
      <c r="R311" s="6" t="s">
        <v>903</v>
      </c>
      <c r="T311" s="6">
        <v>2.8309240919000001E-2</v>
      </c>
      <c r="V311" s="6" t="s">
        <v>903</v>
      </c>
      <c r="X311" s="6" t="s">
        <v>903</v>
      </c>
      <c r="Z311" s="6">
        <v>0</v>
      </c>
      <c r="AB311" s="6">
        <v>2.3964823529E-2</v>
      </c>
      <c r="AD311" s="6" t="s">
        <v>903</v>
      </c>
      <c r="AF311" s="6">
        <v>9.7836000000000006E-2</v>
      </c>
      <c r="AH311" s="6" t="s">
        <v>903</v>
      </c>
      <c r="AJ311" s="6">
        <v>2.352707458487</v>
      </c>
      <c r="AL311" s="6" t="s">
        <v>903</v>
      </c>
      <c r="AN311" s="6">
        <v>2.282637839425</v>
      </c>
      <c r="AP311" s="6" t="s">
        <v>903</v>
      </c>
      <c r="AR311" s="6">
        <v>4.9316490211999998E-2</v>
      </c>
      <c r="AT311" s="6" t="s">
        <v>903</v>
      </c>
      <c r="AV311" s="6" t="s">
        <v>903</v>
      </c>
      <c r="AX311" s="6" t="s">
        <v>903</v>
      </c>
      <c r="AZ311" s="6" t="s">
        <v>903</v>
      </c>
      <c r="BB311" s="6">
        <v>2.075312885E-2</v>
      </c>
      <c r="BD311" s="6" t="s">
        <v>903</v>
      </c>
      <c r="BF311" s="6" t="s">
        <v>903</v>
      </c>
      <c r="BH311" s="6">
        <v>-2.3507831969590001</v>
      </c>
      <c r="BJ311" s="11">
        <v>0.49979499999999999</v>
      </c>
      <c r="BL311" s="6">
        <v>2.1762543991009999</v>
      </c>
    </row>
    <row r="312" spans="1:64" x14ac:dyDescent="0.25">
      <c r="A312" s="1" t="s">
        <v>255</v>
      </c>
      <c r="B312" s="1" t="s">
        <v>617</v>
      </c>
      <c r="D312" s="6">
        <v>6.0967808107599994</v>
      </c>
      <c r="F312" s="6">
        <v>2.7344823834870002</v>
      </c>
      <c r="H312" s="6" t="s">
        <v>903</v>
      </c>
      <c r="J312" s="6">
        <v>2.2735816671369999</v>
      </c>
      <c r="L312" s="6" t="s">
        <v>903</v>
      </c>
      <c r="N312" s="6">
        <v>0.101810765015</v>
      </c>
      <c r="P312" s="6" t="s">
        <v>903</v>
      </c>
      <c r="R312" s="6" t="s">
        <v>903</v>
      </c>
      <c r="T312" s="6">
        <v>0.21363795133499999</v>
      </c>
      <c r="V312" s="6" t="s">
        <v>903</v>
      </c>
      <c r="X312" s="6" t="s">
        <v>903</v>
      </c>
      <c r="Z312" s="6">
        <v>0</v>
      </c>
      <c r="AB312" s="6" t="s">
        <v>903</v>
      </c>
      <c r="AD312" s="6" t="s">
        <v>903</v>
      </c>
      <c r="AF312" s="6">
        <v>0.14545200000000003</v>
      </c>
      <c r="AH312" s="6" t="s">
        <v>903</v>
      </c>
      <c r="AJ312" s="6">
        <v>3.3622984272730001</v>
      </c>
      <c r="AL312" s="6" t="s">
        <v>903</v>
      </c>
      <c r="AN312" s="6">
        <v>3.1324048123090003</v>
      </c>
      <c r="AP312" s="6" t="s">
        <v>903</v>
      </c>
      <c r="AR312" s="6">
        <v>7.3278467845E-2</v>
      </c>
      <c r="AT312" s="6" t="s">
        <v>903</v>
      </c>
      <c r="AV312" s="6" t="s">
        <v>903</v>
      </c>
      <c r="AX312" s="6" t="s">
        <v>903</v>
      </c>
      <c r="AZ312" s="6" t="s">
        <v>903</v>
      </c>
      <c r="BB312" s="6">
        <v>0.15661514711900001</v>
      </c>
      <c r="BD312" s="6" t="s">
        <v>903</v>
      </c>
      <c r="BF312" s="6" t="s">
        <v>903</v>
      </c>
      <c r="BH312" s="6">
        <v>-16.503835021059</v>
      </c>
      <c r="BJ312" s="11">
        <v>0.5</v>
      </c>
      <c r="BL312" s="6">
        <v>3.1101260452270001</v>
      </c>
    </row>
    <row r="313" spans="1:64" x14ac:dyDescent="0.25">
      <c r="A313" s="1" t="s">
        <v>256</v>
      </c>
      <c r="B313" s="1" t="s">
        <v>618</v>
      </c>
      <c r="D313" s="6">
        <v>4.1079276673990002</v>
      </c>
      <c r="F313" s="6">
        <v>1.8659579114739999</v>
      </c>
      <c r="H313" s="6" t="s">
        <v>903</v>
      </c>
      <c r="J313" s="6">
        <v>1.545022982363</v>
      </c>
      <c r="L313" s="6" t="s">
        <v>903</v>
      </c>
      <c r="N313" s="6">
        <v>0.116473872623</v>
      </c>
      <c r="P313" s="6" t="s">
        <v>903</v>
      </c>
      <c r="R313" s="6" t="s">
        <v>903</v>
      </c>
      <c r="T313" s="6">
        <v>4.0237056488000002E-2</v>
      </c>
      <c r="V313" s="6" t="s">
        <v>903</v>
      </c>
      <c r="X313" s="6" t="s">
        <v>903</v>
      </c>
      <c r="Z313" s="6">
        <v>0</v>
      </c>
      <c r="AB313" s="6" t="s">
        <v>903</v>
      </c>
      <c r="AD313" s="6" t="s">
        <v>903</v>
      </c>
      <c r="AF313" s="6">
        <v>0.16422399999999998</v>
      </c>
      <c r="AH313" s="6" t="s">
        <v>903</v>
      </c>
      <c r="AJ313" s="6">
        <v>2.241969755925</v>
      </c>
      <c r="AL313" s="6" t="s">
        <v>903</v>
      </c>
      <c r="AN313" s="6">
        <v>2.1286402397740001</v>
      </c>
      <c r="AP313" s="6" t="s">
        <v>903</v>
      </c>
      <c r="AR313" s="6">
        <v>8.3832263990000003E-2</v>
      </c>
      <c r="AT313" s="6" t="s">
        <v>903</v>
      </c>
      <c r="AV313" s="6" t="s">
        <v>903</v>
      </c>
      <c r="AX313" s="6" t="s">
        <v>903</v>
      </c>
      <c r="AZ313" s="6" t="s">
        <v>903</v>
      </c>
      <c r="BB313" s="6">
        <v>2.9497252160000001E-2</v>
      </c>
      <c r="BD313" s="6" t="s">
        <v>903</v>
      </c>
      <c r="BF313" s="6" t="s">
        <v>903</v>
      </c>
      <c r="BH313" s="6">
        <v>-7.6379364162290004</v>
      </c>
      <c r="BJ313" s="11">
        <v>0.5</v>
      </c>
      <c r="BL313" s="6">
        <v>2.0738220242310001</v>
      </c>
    </row>
    <row r="314" spans="1:64" x14ac:dyDescent="0.25">
      <c r="A314" s="1" t="s">
        <v>257</v>
      </c>
      <c r="B314" s="1" t="s">
        <v>619</v>
      </c>
      <c r="D314" s="6">
        <v>2.9946594587790001</v>
      </c>
      <c r="F314" s="6">
        <v>1.318980938775</v>
      </c>
      <c r="H314" s="6" t="s">
        <v>903</v>
      </c>
      <c r="J314" s="6">
        <v>1.1773195144839999</v>
      </c>
      <c r="L314" s="6" t="s">
        <v>903</v>
      </c>
      <c r="N314" s="6">
        <v>4.5689359841999996E-2</v>
      </c>
      <c r="P314" s="6" t="s">
        <v>903</v>
      </c>
      <c r="R314" s="6" t="s">
        <v>903</v>
      </c>
      <c r="T314" s="6">
        <v>2.8309240919000001E-2</v>
      </c>
      <c r="V314" s="6" t="s">
        <v>903</v>
      </c>
      <c r="X314" s="6" t="s">
        <v>903</v>
      </c>
      <c r="Z314" s="6">
        <v>0</v>
      </c>
      <c r="AB314" s="6">
        <v>2.6368235289999996E-3</v>
      </c>
      <c r="AD314" s="6" t="s">
        <v>903</v>
      </c>
      <c r="AF314" s="6">
        <v>6.5026E-2</v>
      </c>
      <c r="AH314" s="6" t="s">
        <v>903</v>
      </c>
      <c r="AJ314" s="6">
        <v>1.6756785200040001</v>
      </c>
      <c r="AL314" s="6" t="s">
        <v>903</v>
      </c>
      <c r="AN314" s="6">
        <v>1.6220403982410001</v>
      </c>
      <c r="AP314" s="6" t="s">
        <v>903</v>
      </c>
      <c r="AR314" s="6">
        <v>3.2884992913000004E-2</v>
      </c>
      <c r="AT314" s="6" t="s">
        <v>903</v>
      </c>
      <c r="AV314" s="6" t="s">
        <v>903</v>
      </c>
      <c r="AX314" s="6" t="s">
        <v>903</v>
      </c>
      <c r="AZ314" s="6" t="s">
        <v>903</v>
      </c>
      <c r="BB314" s="6">
        <v>2.075312885E-2</v>
      </c>
      <c r="BD314" s="6" t="s">
        <v>903</v>
      </c>
      <c r="BF314" s="6" t="s">
        <v>903</v>
      </c>
      <c r="BH314" s="6">
        <v>-12.127585491746999</v>
      </c>
      <c r="BJ314" s="11">
        <v>0.5</v>
      </c>
      <c r="BL314" s="6">
        <v>1.550002631004</v>
      </c>
    </row>
    <row r="316" spans="1:64" x14ac:dyDescent="0.25">
      <c r="B316" s="1" t="s">
        <v>806</v>
      </c>
    </row>
    <row r="317" spans="1:64" x14ac:dyDescent="0.25">
      <c r="A317" s="1" t="s">
        <v>258</v>
      </c>
      <c r="B317" s="1" t="s">
        <v>620</v>
      </c>
      <c r="D317" s="6">
        <v>4.9926942832620007</v>
      </c>
      <c r="F317" s="6">
        <v>2.2224772668679997</v>
      </c>
      <c r="H317" s="6" t="s">
        <v>903</v>
      </c>
      <c r="J317" s="6">
        <v>1.9292921943270001</v>
      </c>
      <c r="L317" s="6" t="s">
        <v>903</v>
      </c>
      <c r="N317" s="6">
        <v>9.7350762881999994E-2</v>
      </c>
      <c r="P317" s="6" t="s">
        <v>903</v>
      </c>
      <c r="R317" s="6" t="s">
        <v>903</v>
      </c>
      <c r="T317" s="6">
        <v>5.7408309659999997E-2</v>
      </c>
      <c r="V317" s="6" t="s">
        <v>903</v>
      </c>
      <c r="X317" s="6" t="s">
        <v>903</v>
      </c>
      <c r="Z317" s="6">
        <v>0</v>
      </c>
      <c r="AB317" s="6" t="s">
        <v>903</v>
      </c>
      <c r="AD317" s="6" t="s">
        <v>903</v>
      </c>
      <c r="AF317" s="6">
        <v>0.13842599999999999</v>
      </c>
      <c r="AH317" s="6" t="s">
        <v>903</v>
      </c>
      <c r="AJ317" s="6">
        <v>2.7702170163940001</v>
      </c>
      <c r="AL317" s="6" t="s">
        <v>903</v>
      </c>
      <c r="AN317" s="6">
        <v>2.6580633725239999</v>
      </c>
      <c r="AP317" s="6" t="s">
        <v>903</v>
      </c>
      <c r="AR317" s="6">
        <v>7.0068373874000001E-2</v>
      </c>
      <c r="AT317" s="6" t="s">
        <v>903</v>
      </c>
      <c r="AV317" s="6" t="s">
        <v>903</v>
      </c>
      <c r="AX317" s="6" t="s">
        <v>903</v>
      </c>
      <c r="AZ317" s="6" t="s">
        <v>903</v>
      </c>
      <c r="BB317" s="6">
        <v>4.2085269995000001E-2</v>
      </c>
      <c r="BD317" s="6" t="s">
        <v>903</v>
      </c>
      <c r="BF317" s="6" t="s">
        <v>903</v>
      </c>
      <c r="BH317" s="6">
        <v>-26.940994816208001</v>
      </c>
      <c r="BJ317" s="11">
        <v>0.5</v>
      </c>
      <c r="BL317" s="6">
        <v>2.5624507401649996</v>
      </c>
    </row>
    <row r="318" spans="1:64" x14ac:dyDescent="0.25">
      <c r="A318" s="1" t="s">
        <v>259</v>
      </c>
      <c r="B318" s="1" t="s">
        <v>621</v>
      </c>
      <c r="D318" s="6">
        <v>3.110770515354</v>
      </c>
      <c r="F318" s="6">
        <v>1.390176945543</v>
      </c>
      <c r="H318" s="6" t="s">
        <v>903</v>
      </c>
      <c r="J318" s="6">
        <v>1.168731617548</v>
      </c>
      <c r="L318" s="6" t="s">
        <v>903</v>
      </c>
      <c r="N318" s="6">
        <v>9.1510778190000003E-2</v>
      </c>
      <c r="P318" s="6" t="s">
        <v>903</v>
      </c>
      <c r="R318" s="6" t="s">
        <v>903</v>
      </c>
      <c r="T318" s="6">
        <v>6.0729549803999999E-2</v>
      </c>
      <c r="V318" s="6" t="s">
        <v>903</v>
      </c>
      <c r="X318" s="6" t="s">
        <v>903</v>
      </c>
      <c r="Z318" s="6">
        <v>0</v>
      </c>
      <c r="AB318" s="6" t="s">
        <v>903</v>
      </c>
      <c r="AD318" s="6" t="s">
        <v>903</v>
      </c>
      <c r="AF318" s="6">
        <v>6.9205000000000003E-2</v>
      </c>
      <c r="AH318" s="6" t="s">
        <v>903</v>
      </c>
      <c r="AJ318" s="6">
        <v>1.720593569811</v>
      </c>
      <c r="AL318" s="6" t="s">
        <v>903</v>
      </c>
      <c r="AN318" s="6">
        <v>1.6102085075820001</v>
      </c>
      <c r="AP318" s="6" t="s">
        <v>903</v>
      </c>
      <c r="AR318" s="6">
        <v>6.5865035157000013E-2</v>
      </c>
      <c r="AT318" s="6" t="s">
        <v>903</v>
      </c>
      <c r="AV318" s="6" t="s">
        <v>903</v>
      </c>
      <c r="AX318" s="6" t="s">
        <v>903</v>
      </c>
      <c r="AZ318" s="6" t="s">
        <v>903</v>
      </c>
      <c r="BB318" s="6">
        <v>4.4520027072E-2</v>
      </c>
      <c r="BD318" s="6" t="s">
        <v>903</v>
      </c>
      <c r="BF318" s="6" t="s">
        <v>903</v>
      </c>
      <c r="BH318" s="6">
        <v>-9.7599016877340006</v>
      </c>
      <c r="BJ318" s="11">
        <v>0.5</v>
      </c>
      <c r="BL318" s="6">
        <v>1.591549052075</v>
      </c>
    </row>
    <row r="319" spans="1:64" x14ac:dyDescent="0.25">
      <c r="A319" s="1" t="s">
        <v>260</v>
      </c>
      <c r="B319" s="1" t="s">
        <v>622</v>
      </c>
      <c r="D319" s="6">
        <v>4.222539922607</v>
      </c>
      <c r="F319" s="6">
        <v>1.8776025378380001</v>
      </c>
      <c r="H319" s="6" t="s">
        <v>903</v>
      </c>
      <c r="J319" s="6">
        <v>1.6419289562379999</v>
      </c>
      <c r="L319" s="6" t="s">
        <v>903</v>
      </c>
      <c r="N319" s="6">
        <v>8.6186340681000007E-2</v>
      </c>
      <c r="P319" s="6" t="s">
        <v>903</v>
      </c>
      <c r="R319" s="6" t="s">
        <v>903</v>
      </c>
      <c r="T319" s="6">
        <v>2.8309240919000001E-2</v>
      </c>
      <c r="V319" s="6" t="s">
        <v>903</v>
      </c>
      <c r="X319" s="6" t="s">
        <v>903</v>
      </c>
      <c r="Z319" s="6">
        <v>0</v>
      </c>
      <c r="AB319" s="6" t="s">
        <v>903</v>
      </c>
      <c r="AD319" s="6" t="s">
        <v>903</v>
      </c>
      <c r="AF319" s="6">
        <v>0.12117800000000001</v>
      </c>
      <c r="AH319" s="6" t="s">
        <v>903</v>
      </c>
      <c r="AJ319" s="6">
        <v>2.344937384769</v>
      </c>
      <c r="AL319" s="6" t="s">
        <v>903</v>
      </c>
      <c r="AN319" s="6">
        <v>2.2621514935360003</v>
      </c>
      <c r="AP319" s="6" t="s">
        <v>903</v>
      </c>
      <c r="AR319" s="6">
        <v>6.2032762384000004E-2</v>
      </c>
      <c r="AT319" s="6" t="s">
        <v>903</v>
      </c>
      <c r="AV319" s="6" t="s">
        <v>903</v>
      </c>
      <c r="AX319" s="6" t="s">
        <v>903</v>
      </c>
      <c r="AZ319" s="6" t="s">
        <v>903</v>
      </c>
      <c r="BB319" s="6">
        <v>2.075312885E-2</v>
      </c>
      <c r="BD319" s="6" t="s">
        <v>903</v>
      </c>
      <c r="BF319" s="6" t="s">
        <v>903</v>
      </c>
      <c r="BH319" s="6">
        <v>-20.313683233359001</v>
      </c>
      <c r="BJ319" s="11">
        <v>0.5</v>
      </c>
      <c r="BL319" s="6">
        <v>2.1690670809119998</v>
      </c>
    </row>
    <row r="320" spans="1:64" x14ac:dyDescent="0.25">
      <c r="A320" s="1" t="s">
        <v>261</v>
      </c>
      <c r="B320" s="1" t="s">
        <v>623</v>
      </c>
      <c r="D320" s="6">
        <v>3.1997321697749999</v>
      </c>
      <c r="F320" s="6">
        <v>1.44928586433</v>
      </c>
      <c r="H320" s="6" t="s">
        <v>903</v>
      </c>
      <c r="J320" s="6">
        <v>1.208107774788</v>
      </c>
      <c r="L320" s="6" t="s">
        <v>903</v>
      </c>
      <c r="N320" s="6">
        <v>8.6513891910999993E-2</v>
      </c>
      <c r="P320" s="6" t="s">
        <v>903</v>
      </c>
      <c r="R320" s="6" t="s">
        <v>903</v>
      </c>
      <c r="T320" s="6">
        <v>3.2355197630999998E-2</v>
      </c>
      <c r="V320" s="6" t="s">
        <v>903</v>
      </c>
      <c r="X320" s="6" t="s">
        <v>903</v>
      </c>
      <c r="Z320" s="6">
        <v>0</v>
      </c>
      <c r="AB320" s="6" t="s">
        <v>903</v>
      </c>
      <c r="AD320" s="6" t="s">
        <v>903</v>
      </c>
      <c r="AF320" s="6">
        <v>0.122309</v>
      </c>
      <c r="AH320" s="6" t="s">
        <v>903</v>
      </c>
      <c r="AJ320" s="6">
        <v>1.7504463054450001</v>
      </c>
      <c r="AL320" s="6" t="s">
        <v>903</v>
      </c>
      <c r="AN320" s="6">
        <v>1.6644586214920001</v>
      </c>
      <c r="AP320" s="6" t="s">
        <v>903</v>
      </c>
      <c r="AR320" s="6">
        <v>6.2268517927E-2</v>
      </c>
      <c r="AT320" s="6" t="s">
        <v>903</v>
      </c>
      <c r="AV320" s="6" t="s">
        <v>903</v>
      </c>
      <c r="AX320" s="6" t="s">
        <v>903</v>
      </c>
      <c r="AZ320" s="6" t="s">
        <v>903</v>
      </c>
      <c r="BB320" s="6">
        <v>2.3719166024999998E-2</v>
      </c>
      <c r="BD320" s="6" t="s">
        <v>903</v>
      </c>
      <c r="BF320" s="6" t="s">
        <v>903</v>
      </c>
      <c r="BH320" s="6">
        <v>-15.148498355012</v>
      </c>
      <c r="BJ320" s="11">
        <v>0.5</v>
      </c>
      <c r="BL320" s="6">
        <v>1.619162832537</v>
      </c>
    </row>
    <row r="321" spans="1:64" x14ac:dyDescent="0.25">
      <c r="A321" s="1" t="s">
        <v>262</v>
      </c>
      <c r="B321" s="1" t="s">
        <v>624</v>
      </c>
      <c r="D321" s="6">
        <v>4.0981365674359997</v>
      </c>
      <c r="F321" s="6">
        <v>1.824611802635</v>
      </c>
      <c r="H321" s="6" t="s">
        <v>903</v>
      </c>
      <c r="J321" s="6">
        <v>1.5820098939839999</v>
      </c>
      <c r="L321" s="6" t="s">
        <v>903</v>
      </c>
      <c r="N321" s="6">
        <v>8.0684864038999993E-2</v>
      </c>
      <c r="P321" s="6" t="s">
        <v>903</v>
      </c>
      <c r="R321" s="6" t="s">
        <v>903</v>
      </c>
      <c r="T321" s="6">
        <v>4.8907044611999996E-2</v>
      </c>
      <c r="V321" s="6" t="s">
        <v>903</v>
      </c>
      <c r="X321" s="6" t="s">
        <v>903</v>
      </c>
      <c r="Z321" s="6">
        <v>0</v>
      </c>
      <c r="AB321" s="6" t="s">
        <v>903</v>
      </c>
      <c r="AD321" s="6" t="s">
        <v>903</v>
      </c>
      <c r="AF321" s="6">
        <v>0.11301</v>
      </c>
      <c r="AH321" s="6" t="s">
        <v>903</v>
      </c>
      <c r="AJ321" s="6">
        <v>2.273524764801</v>
      </c>
      <c r="AL321" s="6" t="s">
        <v>903</v>
      </c>
      <c r="AN321" s="6">
        <v>2.1795985940009999</v>
      </c>
      <c r="AP321" s="6" t="s">
        <v>903</v>
      </c>
      <c r="AR321" s="6">
        <v>5.8073065399E-2</v>
      </c>
      <c r="AT321" s="6" t="s">
        <v>903</v>
      </c>
      <c r="AV321" s="6" t="s">
        <v>903</v>
      </c>
      <c r="AX321" s="6" t="s">
        <v>903</v>
      </c>
      <c r="AZ321" s="6" t="s">
        <v>903</v>
      </c>
      <c r="BB321" s="6">
        <v>3.5853105401999999E-2</v>
      </c>
      <c r="BD321" s="6" t="s">
        <v>903</v>
      </c>
      <c r="BF321" s="6" t="s">
        <v>903</v>
      </c>
      <c r="BH321" s="6">
        <v>-3.4916670766490001</v>
      </c>
      <c r="BJ321" s="11">
        <v>0.5</v>
      </c>
      <c r="BL321" s="6">
        <v>2.1030104074409999</v>
      </c>
    </row>
    <row r="322" spans="1:64" x14ac:dyDescent="0.25">
      <c r="A322" s="1" t="s">
        <v>263</v>
      </c>
      <c r="B322" s="1" t="s">
        <v>625</v>
      </c>
      <c r="D322" s="6">
        <v>2.369622921096</v>
      </c>
      <c r="F322" s="6">
        <v>1.1152445310079999</v>
      </c>
      <c r="H322" s="6" t="s">
        <v>903</v>
      </c>
      <c r="J322" s="6">
        <v>0.81333890361499994</v>
      </c>
      <c r="L322" s="6" t="s">
        <v>903</v>
      </c>
      <c r="N322" s="6">
        <v>8.3112087853000005E-2</v>
      </c>
      <c r="P322" s="6" t="s">
        <v>903</v>
      </c>
      <c r="R322" s="6" t="s">
        <v>903</v>
      </c>
      <c r="T322" s="6">
        <v>0.10092753954</v>
      </c>
      <c r="V322" s="6" t="s">
        <v>903</v>
      </c>
      <c r="X322" s="6" t="s">
        <v>903</v>
      </c>
      <c r="Z322" s="6">
        <v>0</v>
      </c>
      <c r="AB322" s="6" t="s">
        <v>903</v>
      </c>
      <c r="AD322" s="6" t="s">
        <v>903</v>
      </c>
      <c r="AF322" s="6">
        <v>0.117866</v>
      </c>
      <c r="AH322" s="6" t="s">
        <v>903</v>
      </c>
      <c r="AJ322" s="6">
        <v>1.2543783900880001</v>
      </c>
      <c r="AL322" s="6" t="s">
        <v>903</v>
      </c>
      <c r="AN322" s="6">
        <v>1.1205696863879999</v>
      </c>
      <c r="AP322" s="6" t="s">
        <v>903</v>
      </c>
      <c r="AR322" s="6">
        <v>5.9820063786000001E-2</v>
      </c>
      <c r="AT322" s="6" t="s">
        <v>903</v>
      </c>
      <c r="AV322" s="6" t="s">
        <v>903</v>
      </c>
      <c r="AX322" s="6" t="s">
        <v>903</v>
      </c>
      <c r="AZ322" s="6" t="s">
        <v>903</v>
      </c>
      <c r="BB322" s="6">
        <v>7.3988639913999996E-2</v>
      </c>
      <c r="BD322" s="6" t="s">
        <v>903</v>
      </c>
      <c r="BF322" s="6" t="s">
        <v>903</v>
      </c>
      <c r="BH322" s="6">
        <v>-10.566590491725</v>
      </c>
      <c r="BJ322" s="11">
        <v>0.5</v>
      </c>
      <c r="BL322" s="6">
        <v>1.1603000108320001</v>
      </c>
    </row>
    <row r="323" spans="1:64" x14ac:dyDescent="0.25">
      <c r="A323" s="1" t="s">
        <v>264</v>
      </c>
      <c r="B323" s="1" t="s">
        <v>626</v>
      </c>
      <c r="D323" s="6">
        <v>5.495523074926</v>
      </c>
      <c r="F323" s="6">
        <v>2.456970454146</v>
      </c>
      <c r="H323" s="6" t="s">
        <v>903</v>
      </c>
      <c r="J323" s="6">
        <v>2.1129198186730003</v>
      </c>
      <c r="L323" s="6" t="s">
        <v>903</v>
      </c>
      <c r="N323" s="6">
        <v>0.11930073200499999</v>
      </c>
      <c r="P323" s="6" t="s">
        <v>903</v>
      </c>
      <c r="R323" s="6" t="s">
        <v>903</v>
      </c>
      <c r="T323" s="6">
        <v>5.6788903467999995E-2</v>
      </c>
      <c r="V323" s="6" t="s">
        <v>903</v>
      </c>
      <c r="X323" s="6" t="s">
        <v>903</v>
      </c>
      <c r="Z323" s="6">
        <v>0</v>
      </c>
      <c r="AB323" s="6" t="s">
        <v>903</v>
      </c>
      <c r="AD323" s="6" t="s">
        <v>903</v>
      </c>
      <c r="AF323" s="6">
        <v>0.167961</v>
      </c>
      <c r="AH323" s="6" t="s">
        <v>903</v>
      </c>
      <c r="AJ323" s="6">
        <v>3.03855262078</v>
      </c>
      <c r="AL323" s="6" t="s">
        <v>903</v>
      </c>
      <c r="AN323" s="6">
        <v>2.9110545285009999</v>
      </c>
      <c r="AP323" s="6" t="s">
        <v>903</v>
      </c>
      <c r="AR323" s="6">
        <v>8.5866900743000005E-2</v>
      </c>
      <c r="AT323" s="6" t="s">
        <v>903</v>
      </c>
      <c r="AV323" s="6" t="s">
        <v>903</v>
      </c>
      <c r="AX323" s="6" t="s">
        <v>903</v>
      </c>
      <c r="AZ323" s="6" t="s">
        <v>903</v>
      </c>
      <c r="BB323" s="6">
        <v>4.1631191535999999E-2</v>
      </c>
      <c r="BD323" s="6" t="s">
        <v>903</v>
      </c>
      <c r="BF323" s="6" t="s">
        <v>903</v>
      </c>
      <c r="BH323" s="6">
        <v>-9.7626510916430007</v>
      </c>
      <c r="BJ323" s="11">
        <v>0.5</v>
      </c>
      <c r="BL323" s="6">
        <v>2.8106611742210004</v>
      </c>
    </row>
    <row r="324" spans="1:64" x14ac:dyDescent="0.25">
      <c r="A324" s="1" t="s">
        <v>265</v>
      </c>
      <c r="B324" s="1" t="s">
        <v>627</v>
      </c>
      <c r="D324" s="6">
        <v>6.5924763787599998</v>
      </c>
      <c r="F324" s="6">
        <v>2.9643589052229999</v>
      </c>
      <c r="H324" s="6" t="s">
        <v>903</v>
      </c>
      <c r="J324" s="6">
        <v>2.5241828138810001</v>
      </c>
      <c r="L324" s="6" t="s">
        <v>903</v>
      </c>
      <c r="N324" s="6">
        <v>0.16403338851900001</v>
      </c>
      <c r="P324" s="6" t="s">
        <v>903</v>
      </c>
      <c r="R324" s="6" t="s">
        <v>903</v>
      </c>
      <c r="T324" s="6">
        <v>4.4177702823999999E-2</v>
      </c>
      <c r="V324" s="6" t="s">
        <v>903</v>
      </c>
      <c r="X324" s="6" t="s">
        <v>903</v>
      </c>
      <c r="Z324" s="6">
        <v>0</v>
      </c>
      <c r="AB324" s="6" t="s">
        <v>903</v>
      </c>
      <c r="AD324" s="6" t="s">
        <v>903</v>
      </c>
      <c r="AF324" s="6">
        <v>0.231965</v>
      </c>
      <c r="AH324" s="6" t="s">
        <v>903</v>
      </c>
      <c r="AJ324" s="6">
        <v>3.6281174735369999</v>
      </c>
      <c r="AL324" s="6" t="s">
        <v>903</v>
      </c>
      <c r="AN324" s="6">
        <v>3.4776680809999996</v>
      </c>
      <c r="AP324" s="6" t="s">
        <v>903</v>
      </c>
      <c r="AR324" s="6">
        <v>0.118063304841</v>
      </c>
      <c r="AT324" s="6" t="s">
        <v>903</v>
      </c>
      <c r="AV324" s="6" t="s">
        <v>903</v>
      </c>
      <c r="AX324" s="6" t="s">
        <v>903</v>
      </c>
      <c r="AZ324" s="6" t="s">
        <v>903</v>
      </c>
      <c r="BB324" s="6">
        <v>3.2386087696000002E-2</v>
      </c>
      <c r="BD324" s="6" t="s">
        <v>903</v>
      </c>
      <c r="BF324" s="6" t="s">
        <v>903</v>
      </c>
      <c r="BH324" s="6">
        <v>-22.197649146457003</v>
      </c>
      <c r="BJ324" s="11">
        <v>0.5</v>
      </c>
      <c r="BL324" s="6">
        <v>3.356008663021</v>
      </c>
    </row>
    <row r="325" spans="1:64" x14ac:dyDescent="0.25">
      <c r="A325" s="1" t="s">
        <v>266</v>
      </c>
      <c r="B325" s="1" t="s">
        <v>628</v>
      </c>
      <c r="D325" s="6">
        <v>3.9173737732560001</v>
      </c>
      <c r="F325" s="6">
        <v>1.7563888390520002</v>
      </c>
      <c r="H325" s="6" t="s">
        <v>903</v>
      </c>
      <c r="J325" s="6">
        <v>1.494794033959</v>
      </c>
      <c r="L325" s="6" t="s">
        <v>903</v>
      </c>
      <c r="N325" s="6">
        <v>8.4048030891999997E-2</v>
      </c>
      <c r="P325" s="6" t="s">
        <v>903</v>
      </c>
      <c r="R325" s="6" t="s">
        <v>903</v>
      </c>
      <c r="T325" s="6">
        <v>5.6000774200999998E-2</v>
      </c>
      <c r="V325" s="6" t="s">
        <v>903</v>
      </c>
      <c r="X325" s="6" t="s">
        <v>903</v>
      </c>
      <c r="Z325" s="6">
        <v>0</v>
      </c>
      <c r="AB325" s="6" t="s">
        <v>903</v>
      </c>
      <c r="AD325" s="6" t="s">
        <v>903</v>
      </c>
      <c r="AF325" s="6">
        <v>0.121546</v>
      </c>
      <c r="AH325" s="6" t="s">
        <v>903</v>
      </c>
      <c r="AJ325" s="6">
        <v>2.160984934204</v>
      </c>
      <c r="AL325" s="6" t="s">
        <v>903</v>
      </c>
      <c r="AN325" s="6">
        <v>2.0594377994270001</v>
      </c>
      <c r="AP325" s="6" t="s">
        <v>903</v>
      </c>
      <c r="AR325" s="6">
        <v>6.0493710348000003E-2</v>
      </c>
      <c r="AT325" s="6" t="s">
        <v>903</v>
      </c>
      <c r="AV325" s="6" t="s">
        <v>903</v>
      </c>
      <c r="AX325" s="6" t="s">
        <v>903</v>
      </c>
      <c r="AZ325" s="6" t="s">
        <v>903</v>
      </c>
      <c r="BB325" s="6">
        <v>4.1053424429E-2</v>
      </c>
      <c r="BD325" s="6" t="s">
        <v>903</v>
      </c>
      <c r="BF325" s="6" t="s">
        <v>903</v>
      </c>
      <c r="BH325" s="6">
        <v>-15.178351403336</v>
      </c>
      <c r="BJ325" s="11">
        <v>0.5</v>
      </c>
      <c r="BL325" s="6">
        <v>1.9989110641379999</v>
      </c>
    </row>
    <row r="326" spans="1:64" x14ac:dyDescent="0.25">
      <c r="A326" s="1" t="s">
        <v>267</v>
      </c>
      <c r="B326" s="1" t="s">
        <v>629</v>
      </c>
      <c r="D326" s="6">
        <v>3.8576603764089996</v>
      </c>
      <c r="F326" s="6">
        <v>1.6963623976539999</v>
      </c>
      <c r="H326" s="6" t="s">
        <v>903</v>
      </c>
      <c r="J326" s="6">
        <v>1.4978100444459999</v>
      </c>
      <c r="L326" s="6" t="s">
        <v>903</v>
      </c>
      <c r="N326" s="6">
        <v>8.5132179328000004E-2</v>
      </c>
      <c r="P326" s="6" t="s">
        <v>903</v>
      </c>
      <c r="R326" s="6" t="s">
        <v>903</v>
      </c>
      <c r="T326" s="6">
        <v>4.9695173879E-2</v>
      </c>
      <c r="V326" s="6" t="s">
        <v>903</v>
      </c>
      <c r="X326" s="6" t="s">
        <v>903</v>
      </c>
      <c r="Z326" s="6">
        <v>0</v>
      </c>
      <c r="AB326" s="6" t="s">
        <v>903</v>
      </c>
      <c r="AD326" s="6" t="s">
        <v>903</v>
      </c>
      <c r="AF326" s="6">
        <v>6.3725000000000004E-2</v>
      </c>
      <c r="AH326" s="6" t="s">
        <v>903</v>
      </c>
      <c r="AJ326" s="6">
        <v>2.161297978755</v>
      </c>
      <c r="AL326" s="6" t="s">
        <v>903</v>
      </c>
      <c r="AN326" s="6">
        <v>2.0635930782540002</v>
      </c>
      <c r="AP326" s="6" t="s">
        <v>903</v>
      </c>
      <c r="AR326" s="6">
        <v>6.1274027993000003E-2</v>
      </c>
      <c r="AT326" s="6" t="s">
        <v>903</v>
      </c>
      <c r="AV326" s="6" t="s">
        <v>903</v>
      </c>
      <c r="AX326" s="6" t="s">
        <v>903</v>
      </c>
      <c r="AZ326" s="6" t="s">
        <v>903</v>
      </c>
      <c r="BB326" s="6">
        <v>3.6430872508999998E-2</v>
      </c>
      <c r="BD326" s="6" t="s">
        <v>903</v>
      </c>
      <c r="BF326" s="6" t="s">
        <v>903</v>
      </c>
      <c r="BH326" s="6">
        <v>-16.321948866502002</v>
      </c>
      <c r="BJ326" s="11">
        <v>0.5</v>
      </c>
      <c r="BL326" s="6">
        <v>1.999200630349</v>
      </c>
    </row>
    <row r="327" spans="1:64" x14ac:dyDescent="0.25">
      <c r="A327" s="1" t="s">
        <v>268</v>
      </c>
      <c r="B327" s="1" t="s">
        <v>630</v>
      </c>
      <c r="D327" s="6">
        <v>3.7520502974540002</v>
      </c>
      <c r="F327" s="6">
        <v>1.7280181880409999</v>
      </c>
      <c r="H327" s="6" t="s">
        <v>903</v>
      </c>
      <c r="J327" s="6">
        <v>1.347880852274</v>
      </c>
      <c r="L327" s="6" t="s">
        <v>903</v>
      </c>
      <c r="N327" s="6">
        <v>9.9871407997000006E-2</v>
      </c>
      <c r="P327" s="6" t="s">
        <v>903</v>
      </c>
      <c r="R327" s="6" t="s">
        <v>903</v>
      </c>
      <c r="T327" s="6">
        <v>0.12975257482799998</v>
      </c>
      <c r="V327" s="6" t="s">
        <v>903</v>
      </c>
      <c r="X327" s="6" t="s">
        <v>903</v>
      </c>
      <c r="Z327" s="6">
        <v>0</v>
      </c>
      <c r="AB327" s="6">
        <v>8.8623529409999988E-3</v>
      </c>
      <c r="AD327" s="6" t="s">
        <v>903</v>
      </c>
      <c r="AF327" s="6">
        <v>0.141651</v>
      </c>
      <c r="AH327" s="6" t="s">
        <v>903</v>
      </c>
      <c r="AJ327" s="6">
        <v>2.024032109413</v>
      </c>
      <c r="AL327" s="6" t="s">
        <v>903</v>
      </c>
      <c r="AN327" s="6">
        <v>1.857029606242</v>
      </c>
      <c r="AP327" s="6" t="s">
        <v>903</v>
      </c>
      <c r="AR327" s="6">
        <v>7.1882612398999998E-2</v>
      </c>
      <c r="AT327" s="6" t="s">
        <v>903</v>
      </c>
      <c r="AV327" s="6" t="s">
        <v>903</v>
      </c>
      <c r="AX327" s="6" t="s">
        <v>903</v>
      </c>
      <c r="AZ327" s="6" t="s">
        <v>903</v>
      </c>
      <c r="BB327" s="6">
        <v>9.5119890772000004E-2</v>
      </c>
      <c r="BD327" s="6" t="s">
        <v>903</v>
      </c>
      <c r="BF327" s="6" t="s">
        <v>903</v>
      </c>
      <c r="BH327" s="6">
        <v>-18.397885319035002</v>
      </c>
      <c r="BJ327" s="11">
        <v>0.5</v>
      </c>
      <c r="BL327" s="6">
        <v>1.8722297012070002</v>
      </c>
    </row>
    <row r="329" spans="1:64" x14ac:dyDescent="0.25">
      <c r="B329" s="1" t="s">
        <v>805</v>
      </c>
    </row>
    <row r="330" spans="1:64" x14ac:dyDescent="0.25">
      <c r="A330" s="1" t="s">
        <v>274</v>
      </c>
      <c r="B330" s="1" t="s">
        <v>636</v>
      </c>
      <c r="D330" s="6">
        <v>3.8180535067759998</v>
      </c>
      <c r="F330" s="6">
        <v>1.6814056970510001</v>
      </c>
      <c r="H330" s="6" t="s">
        <v>903</v>
      </c>
      <c r="J330" s="6">
        <v>1.4999209837060001</v>
      </c>
      <c r="L330" s="6" t="s">
        <v>903</v>
      </c>
      <c r="N330" s="6">
        <v>6.0490869378000002E-2</v>
      </c>
      <c r="P330" s="6" t="s">
        <v>903</v>
      </c>
      <c r="R330" s="6" t="s">
        <v>903</v>
      </c>
      <c r="T330" s="6">
        <v>3.6295843967000002E-2</v>
      </c>
      <c r="V330" s="6" t="s">
        <v>903</v>
      </c>
      <c r="X330" s="6" t="s">
        <v>903</v>
      </c>
      <c r="Z330" s="6">
        <v>0</v>
      </c>
      <c r="AB330" s="6" t="s">
        <v>903</v>
      </c>
      <c r="AD330" s="6" t="s">
        <v>903</v>
      </c>
      <c r="AF330" s="6">
        <v>8.4697999999999996E-2</v>
      </c>
      <c r="AH330" s="6" t="s">
        <v>903</v>
      </c>
      <c r="AJ330" s="6">
        <v>2.1366478097249999</v>
      </c>
      <c r="AL330" s="6" t="s">
        <v>903</v>
      </c>
      <c r="AN330" s="6">
        <v>2.0665014040859999</v>
      </c>
      <c r="AP330" s="6" t="s">
        <v>903</v>
      </c>
      <c r="AR330" s="6">
        <v>4.3538404076999999E-2</v>
      </c>
      <c r="AT330" s="6" t="s">
        <v>903</v>
      </c>
      <c r="AV330" s="6" t="s">
        <v>903</v>
      </c>
      <c r="AX330" s="6" t="s">
        <v>903</v>
      </c>
      <c r="AZ330" s="6" t="s">
        <v>903</v>
      </c>
      <c r="BB330" s="6">
        <v>2.6608001561000003E-2</v>
      </c>
      <c r="BD330" s="6" t="s">
        <v>903</v>
      </c>
      <c r="BF330" s="6" t="s">
        <v>903</v>
      </c>
      <c r="BH330" s="6">
        <v>-13.739864823535001</v>
      </c>
      <c r="BJ330" s="11">
        <v>0.5</v>
      </c>
      <c r="BL330" s="6">
        <v>1.976399223996</v>
      </c>
    </row>
    <row r="331" spans="1:64" x14ac:dyDescent="0.25">
      <c r="A331" s="1" t="s">
        <v>275</v>
      </c>
      <c r="B331" s="1" t="s">
        <v>637</v>
      </c>
      <c r="D331" s="6">
        <v>4.8079559923719994</v>
      </c>
      <c r="F331" s="6">
        <v>2.0695441044080001</v>
      </c>
      <c r="H331" s="6" t="s">
        <v>903</v>
      </c>
      <c r="J331" s="6">
        <v>1.897413923222</v>
      </c>
      <c r="L331" s="6" t="s">
        <v>903</v>
      </c>
      <c r="N331" s="6">
        <v>0.14382094026800002</v>
      </c>
      <c r="P331" s="6" t="s">
        <v>903</v>
      </c>
      <c r="R331" s="6" t="s">
        <v>903</v>
      </c>
      <c r="T331" s="6">
        <v>2.8309240919000001E-2</v>
      </c>
      <c r="V331" s="6" t="s">
        <v>903</v>
      </c>
      <c r="X331" s="6" t="s">
        <v>903</v>
      </c>
      <c r="Z331" s="6">
        <v>0</v>
      </c>
      <c r="AB331" s="6" t="s">
        <v>903</v>
      </c>
      <c r="AD331" s="6" t="s">
        <v>903</v>
      </c>
      <c r="AF331" s="6">
        <v>0</v>
      </c>
      <c r="AH331" s="6" t="s">
        <v>903</v>
      </c>
      <c r="AJ331" s="6">
        <v>2.7384118879630002</v>
      </c>
      <c r="AL331" s="6" t="s">
        <v>903</v>
      </c>
      <c r="AN331" s="6">
        <v>2.614143397596</v>
      </c>
      <c r="AP331" s="6" t="s">
        <v>903</v>
      </c>
      <c r="AR331" s="6">
        <v>0.103515361517</v>
      </c>
      <c r="AT331" s="6" t="s">
        <v>903</v>
      </c>
      <c r="AV331" s="6" t="s">
        <v>903</v>
      </c>
      <c r="AX331" s="6" t="s">
        <v>903</v>
      </c>
      <c r="AZ331" s="6" t="s">
        <v>903</v>
      </c>
      <c r="BB331" s="6">
        <v>2.075312885E-2</v>
      </c>
      <c r="BD331" s="6" t="s">
        <v>903</v>
      </c>
      <c r="BF331" s="6" t="s">
        <v>903</v>
      </c>
      <c r="BH331" s="6">
        <v>-21.906147835537002</v>
      </c>
      <c r="BJ331" s="11">
        <v>0.5</v>
      </c>
      <c r="BL331" s="6">
        <v>2.5330309963659996</v>
      </c>
    </row>
    <row r="332" spans="1:64" x14ac:dyDescent="0.25">
      <c r="A332" s="1" t="s">
        <v>276</v>
      </c>
      <c r="B332" s="1" t="s">
        <v>638</v>
      </c>
      <c r="D332" s="6">
        <v>4.5259178356870002</v>
      </c>
      <c r="F332" s="6">
        <v>2.0567220433759998</v>
      </c>
      <c r="H332" s="6" t="s">
        <v>903</v>
      </c>
      <c r="J332" s="6">
        <v>1.7074834648219999</v>
      </c>
      <c r="L332" s="6" t="s">
        <v>903</v>
      </c>
      <c r="N332" s="6">
        <v>0.133343337635</v>
      </c>
      <c r="P332" s="6" t="s">
        <v>903</v>
      </c>
      <c r="R332" s="6" t="s">
        <v>903</v>
      </c>
      <c r="T332" s="6">
        <v>2.8309240919000001E-2</v>
      </c>
      <c r="V332" s="6" t="s">
        <v>903</v>
      </c>
      <c r="X332" s="6" t="s">
        <v>903</v>
      </c>
      <c r="Z332" s="6">
        <v>0</v>
      </c>
      <c r="AB332" s="6" t="s">
        <v>903</v>
      </c>
      <c r="AD332" s="6" t="s">
        <v>903</v>
      </c>
      <c r="AF332" s="6">
        <v>0.187586</v>
      </c>
      <c r="AH332" s="6" t="s">
        <v>903</v>
      </c>
      <c r="AJ332" s="6">
        <v>2.4691957923110004</v>
      </c>
      <c r="AL332" s="6" t="s">
        <v>903</v>
      </c>
      <c r="AN332" s="6">
        <v>2.352468573905</v>
      </c>
      <c r="AP332" s="6" t="s">
        <v>903</v>
      </c>
      <c r="AR332" s="6">
        <v>9.5974089556000008E-2</v>
      </c>
      <c r="AT332" s="6" t="s">
        <v>903</v>
      </c>
      <c r="AV332" s="6" t="s">
        <v>903</v>
      </c>
      <c r="AX332" s="6" t="s">
        <v>903</v>
      </c>
      <c r="AZ332" s="6" t="s">
        <v>903</v>
      </c>
      <c r="BB332" s="6">
        <v>2.075312885E-2</v>
      </c>
      <c r="BD332" s="6" t="s">
        <v>903</v>
      </c>
      <c r="BF332" s="6" t="s">
        <v>903</v>
      </c>
      <c r="BH332" s="6">
        <v>-15.447268895733</v>
      </c>
      <c r="BJ332" s="11">
        <v>0.5</v>
      </c>
      <c r="BL332" s="6">
        <v>2.284006107887</v>
      </c>
    </row>
    <row r="333" spans="1:64" x14ac:dyDescent="0.25">
      <c r="A333" s="1" t="s">
        <v>277</v>
      </c>
      <c r="B333" s="1" t="s">
        <v>639</v>
      </c>
      <c r="D333" s="6">
        <v>4.4609549123000001</v>
      </c>
      <c r="F333" s="6">
        <v>1.9897154803970001</v>
      </c>
      <c r="H333" s="6" t="s">
        <v>903</v>
      </c>
      <c r="J333" s="6">
        <v>1.722679394529</v>
      </c>
      <c r="L333" s="6" t="s">
        <v>903</v>
      </c>
      <c r="N333" s="6">
        <v>9.4946029380999997E-2</v>
      </c>
      <c r="P333" s="6" t="s">
        <v>903</v>
      </c>
      <c r="R333" s="6" t="s">
        <v>903</v>
      </c>
      <c r="T333" s="6">
        <v>4.0237056488000002E-2</v>
      </c>
      <c r="V333" s="6" t="s">
        <v>903</v>
      </c>
      <c r="X333" s="6" t="s">
        <v>903</v>
      </c>
      <c r="Z333" s="6">
        <v>0</v>
      </c>
      <c r="AB333" s="6" t="s">
        <v>903</v>
      </c>
      <c r="AD333" s="6" t="s">
        <v>903</v>
      </c>
      <c r="AF333" s="6">
        <v>0.131853</v>
      </c>
      <c r="AH333" s="6" t="s">
        <v>903</v>
      </c>
      <c r="AJ333" s="6">
        <v>2.4712394319020001</v>
      </c>
      <c r="AL333" s="6" t="s">
        <v>903</v>
      </c>
      <c r="AN333" s="6">
        <v>2.3734046168140002</v>
      </c>
      <c r="AP333" s="6" t="s">
        <v>903</v>
      </c>
      <c r="AR333" s="6">
        <v>6.8337562928000001E-2</v>
      </c>
      <c r="AT333" s="6" t="s">
        <v>903</v>
      </c>
      <c r="AV333" s="6" t="s">
        <v>903</v>
      </c>
      <c r="AX333" s="6" t="s">
        <v>903</v>
      </c>
      <c r="AZ333" s="6" t="s">
        <v>903</v>
      </c>
      <c r="BB333" s="6">
        <v>2.9497252160000001E-2</v>
      </c>
      <c r="BD333" s="6" t="s">
        <v>903</v>
      </c>
      <c r="BF333" s="6" t="s">
        <v>903</v>
      </c>
      <c r="BH333" s="6">
        <v>-15.091321464985</v>
      </c>
      <c r="BJ333" s="11">
        <v>0.5</v>
      </c>
      <c r="BL333" s="6">
        <v>2.2858964745099999</v>
      </c>
    </row>
    <row r="334" spans="1:64" x14ac:dyDescent="0.25">
      <c r="A334" s="1" t="s">
        <v>278</v>
      </c>
      <c r="B334" s="1" t="s">
        <v>640</v>
      </c>
      <c r="D334" s="6">
        <v>4.3612287932050009</v>
      </c>
      <c r="F334" s="6">
        <v>1.8871006369309999</v>
      </c>
      <c r="H334" s="6" t="s">
        <v>903</v>
      </c>
      <c r="J334" s="6">
        <v>1.6948953043780002</v>
      </c>
      <c r="L334" s="6" t="s">
        <v>903</v>
      </c>
      <c r="N334" s="6">
        <v>0.14251015867399999</v>
      </c>
      <c r="P334" s="6" t="s">
        <v>903</v>
      </c>
      <c r="R334" s="6" t="s">
        <v>903</v>
      </c>
      <c r="T334" s="6">
        <v>4.9695173879E-2</v>
      </c>
      <c r="V334" s="6" t="s">
        <v>903</v>
      </c>
      <c r="X334" s="6" t="s">
        <v>903</v>
      </c>
      <c r="Z334" s="6">
        <v>0</v>
      </c>
      <c r="AB334" s="6" t="s">
        <v>903</v>
      </c>
      <c r="AD334" s="6" t="s">
        <v>903</v>
      </c>
      <c r="AF334" s="6">
        <v>0</v>
      </c>
      <c r="AH334" s="6" t="s">
        <v>903</v>
      </c>
      <c r="AJ334" s="6">
        <v>2.4741281562740003</v>
      </c>
      <c r="AL334" s="6" t="s">
        <v>903</v>
      </c>
      <c r="AN334" s="6">
        <v>2.3351253594860002</v>
      </c>
      <c r="AP334" s="6" t="s">
        <v>903</v>
      </c>
      <c r="AR334" s="6">
        <v>0.10257192428</v>
      </c>
      <c r="AT334" s="6" t="s">
        <v>903</v>
      </c>
      <c r="AV334" s="6" t="s">
        <v>903</v>
      </c>
      <c r="AX334" s="6" t="s">
        <v>903</v>
      </c>
      <c r="AZ334" s="6" t="s">
        <v>903</v>
      </c>
      <c r="BB334" s="6">
        <v>3.6430872508999998E-2</v>
      </c>
      <c r="BD334" s="6" t="s">
        <v>903</v>
      </c>
      <c r="BF334" s="6" t="s">
        <v>903</v>
      </c>
      <c r="BH334" s="6">
        <v>-12.743673319825</v>
      </c>
      <c r="BJ334" s="11">
        <v>0.5</v>
      </c>
      <c r="BL334" s="6">
        <v>2.2885685445539998</v>
      </c>
    </row>
    <row r="335" spans="1:64" x14ac:dyDescent="0.25">
      <c r="A335" s="1" t="s">
        <v>279</v>
      </c>
      <c r="B335" s="1" t="s">
        <v>641</v>
      </c>
      <c r="D335" s="6">
        <v>4.2595435183619994</v>
      </c>
      <c r="F335" s="6">
        <v>1.9677513313800001</v>
      </c>
      <c r="H335" s="6" t="s">
        <v>903</v>
      </c>
      <c r="J335" s="6">
        <v>1.561247503498</v>
      </c>
      <c r="L335" s="6" t="s">
        <v>903</v>
      </c>
      <c r="N335" s="6">
        <v>0.15062512505799999</v>
      </c>
      <c r="P335" s="6" t="s">
        <v>903</v>
      </c>
      <c r="R335" s="6" t="s">
        <v>903</v>
      </c>
      <c r="T335" s="6">
        <v>4.4177702823999999E-2</v>
      </c>
      <c r="V335" s="6" t="s">
        <v>903</v>
      </c>
      <c r="X335" s="6" t="s">
        <v>903</v>
      </c>
      <c r="Z335" s="6">
        <v>0</v>
      </c>
      <c r="AB335" s="6" t="s">
        <v>903</v>
      </c>
      <c r="AD335" s="6" t="s">
        <v>903</v>
      </c>
      <c r="AF335" s="6">
        <v>0.211701</v>
      </c>
      <c r="AH335" s="6" t="s">
        <v>903</v>
      </c>
      <c r="AJ335" s="6">
        <v>2.2917921869819997</v>
      </c>
      <c r="AL335" s="6" t="s">
        <v>903</v>
      </c>
      <c r="AN335" s="6">
        <v>2.150993414422</v>
      </c>
      <c r="AP335" s="6" t="s">
        <v>903</v>
      </c>
      <c r="AR335" s="6">
        <v>0.108412684863</v>
      </c>
      <c r="AT335" s="6" t="s">
        <v>903</v>
      </c>
      <c r="AV335" s="6" t="s">
        <v>903</v>
      </c>
      <c r="AX335" s="6" t="s">
        <v>903</v>
      </c>
      <c r="AZ335" s="6" t="s">
        <v>903</v>
      </c>
      <c r="BB335" s="6">
        <v>3.2386087696000002E-2</v>
      </c>
      <c r="BD335" s="6" t="s">
        <v>903</v>
      </c>
      <c r="BF335" s="6" t="s">
        <v>903</v>
      </c>
      <c r="BH335" s="6">
        <v>-23.512399396047996</v>
      </c>
      <c r="BJ335" s="11">
        <v>0.5</v>
      </c>
      <c r="BL335" s="6">
        <v>2.1199077729580003</v>
      </c>
    </row>
    <row r="336" spans="1:64" x14ac:dyDescent="0.25">
      <c r="A336" s="1" t="s">
        <v>280</v>
      </c>
      <c r="B336" s="1" t="s">
        <v>642</v>
      </c>
      <c r="D336" s="6">
        <v>4.1960275580730002</v>
      </c>
      <c r="F336" s="6">
        <v>1.8612311226540001</v>
      </c>
      <c r="H336" s="6" t="s">
        <v>903</v>
      </c>
      <c r="J336" s="6">
        <v>1.6323586224720001</v>
      </c>
      <c r="L336" s="6" t="s">
        <v>903</v>
      </c>
      <c r="N336" s="6">
        <v>7.8267443694000002E-2</v>
      </c>
      <c r="P336" s="6" t="s">
        <v>903</v>
      </c>
      <c r="R336" s="6" t="s">
        <v>903</v>
      </c>
      <c r="T336" s="6">
        <v>4.0237056488000002E-2</v>
      </c>
      <c r="V336" s="6" t="s">
        <v>903</v>
      </c>
      <c r="X336" s="6" t="s">
        <v>903</v>
      </c>
      <c r="Z336" s="6">
        <v>0</v>
      </c>
      <c r="AB336" s="6" t="s">
        <v>903</v>
      </c>
      <c r="AD336" s="6" t="s">
        <v>903</v>
      </c>
      <c r="AF336" s="6">
        <v>0.11036799999999999</v>
      </c>
      <c r="AH336" s="6" t="s">
        <v>903</v>
      </c>
      <c r="AJ336" s="6">
        <v>2.3347964354190003</v>
      </c>
      <c r="AL336" s="6" t="s">
        <v>903</v>
      </c>
      <c r="AN336" s="6">
        <v>2.2489660601829997</v>
      </c>
      <c r="AP336" s="6" t="s">
        <v>903</v>
      </c>
      <c r="AR336" s="6">
        <v>5.6333123076000004E-2</v>
      </c>
      <c r="AT336" s="6" t="s">
        <v>903</v>
      </c>
      <c r="AV336" s="6" t="s">
        <v>903</v>
      </c>
      <c r="AX336" s="6" t="s">
        <v>903</v>
      </c>
      <c r="AZ336" s="6" t="s">
        <v>903</v>
      </c>
      <c r="BB336" s="6">
        <v>2.9497252160000001E-2</v>
      </c>
      <c r="BD336" s="6" t="s">
        <v>903</v>
      </c>
      <c r="BF336" s="6" t="s">
        <v>903</v>
      </c>
      <c r="BH336" s="6">
        <v>-16.238124806534</v>
      </c>
      <c r="BJ336" s="11">
        <v>0.5</v>
      </c>
      <c r="BL336" s="6">
        <v>2.1596867027619999</v>
      </c>
    </row>
    <row r="337" spans="1:64" x14ac:dyDescent="0.25">
      <c r="A337" s="1" t="s">
        <v>281</v>
      </c>
      <c r="B337" s="1" t="s">
        <v>643</v>
      </c>
      <c r="D337" s="6">
        <v>3.3030401899729998</v>
      </c>
      <c r="F337" s="6">
        <v>1.4925207285969999</v>
      </c>
      <c r="H337" s="6" t="s">
        <v>903</v>
      </c>
      <c r="J337" s="6">
        <v>1.2516993020909999</v>
      </c>
      <c r="L337" s="6" t="s">
        <v>903</v>
      </c>
      <c r="N337" s="6">
        <v>8.6535228874999995E-2</v>
      </c>
      <c r="P337" s="6" t="s">
        <v>903</v>
      </c>
      <c r="R337" s="6" t="s">
        <v>903</v>
      </c>
      <c r="T337" s="6">
        <v>3.2355197630999998E-2</v>
      </c>
      <c r="V337" s="6" t="s">
        <v>903</v>
      </c>
      <c r="X337" s="6" t="s">
        <v>903</v>
      </c>
      <c r="Z337" s="6">
        <v>0</v>
      </c>
      <c r="AB337" s="6" t="s">
        <v>903</v>
      </c>
      <c r="AD337" s="6" t="s">
        <v>903</v>
      </c>
      <c r="AF337" s="6">
        <v>0.12193100000000001</v>
      </c>
      <c r="AH337" s="6" t="s">
        <v>903</v>
      </c>
      <c r="AJ337" s="6">
        <v>1.8105194613760001</v>
      </c>
      <c r="AL337" s="6" t="s">
        <v>903</v>
      </c>
      <c r="AN337" s="6">
        <v>1.7245164201080001</v>
      </c>
      <c r="AP337" s="6" t="s">
        <v>903</v>
      </c>
      <c r="AR337" s="6">
        <v>6.2283875243000004E-2</v>
      </c>
      <c r="AT337" s="6" t="s">
        <v>903</v>
      </c>
      <c r="AV337" s="6" t="s">
        <v>903</v>
      </c>
      <c r="AX337" s="6" t="s">
        <v>903</v>
      </c>
      <c r="AZ337" s="6" t="s">
        <v>903</v>
      </c>
      <c r="BB337" s="6">
        <v>2.3719166024999998E-2</v>
      </c>
      <c r="BD337" s="6" t="s">
        <v>903</v>
      </c>
      <c r="BF337" s="6" t="s">
        <v>903</v>
      </c>
      <c r="BH337" s="6">
        <v>-8.645511955261</v>
      </c>
      <c r="BJ337" s="11">
        <v>0.5</v>
      </c>
      <c r="BL337" s="6">
        <v>1.6747305017730001</v>
      </c>
    </row>
    <row r="338" spans="1:64" x14ac:dyDescent="0.25">
      <c r="A338" s="1" t="s">
        <v>282</v>
      </c>
      <c r="B338" s="1" t="s">
        <v>644</v>
      </c>
      <c r="D338" s="6">
        <v>4.7430178201609996</v>
      </c>
      <c r="F338" s="6">
        <v>2.1661723052070001</v>
      </c>
      <c r="H338" s="6" t="s">
        <v>903</v>
      </c>
      <c r="J338" s="6">
        <v>1.724358974784</v>
      </c>
      <c r="L338" s="6" t="s">
        <v>903</v>
      </c>
      <c r="N338" s="6">
        <v>0.118038391085</v>
      </c>
      <c r="P338" s="6" t="s">
        <v>903</v>
      </c>
      <c r="R338" s="6" t="s">
        <v>903</v>
      </c>
      <c r="T338" s="6">
        <v>0.15846493933799999</v>
      </c>
      <c r="V338" s="6" t="s">
        <v>903</v>
      </c>
      <c r="X338" s="6" t="s">
        <v>903</v>
      </c>
      <c r="Z338" s="6">
        <v>0</v>
      </c>
      <c r="AB338" s="6" t="s">
        <v>903</v>
      </c>
      <c r="AD338" s="6" t="s">
        <v>903</v>
      </c>
      <c r="AF338" s="6">
        <v>0.16531000000000001</v>
      </c>
      <c r="AH338" s="6" t="s">
        <v>903</v>
      </c>
      <c r="AJ338" s="6">
        <v>2.5768455149539999</v>
      </c>
      <c r="AL338" s="6" t="s">
        <v>903</v>
      </c>
      <c r="AN338" s="6">
        <v>2.3757186420149998</v>
      </c>
      <c r="AP338" s="6" t="s">
        <v>903</v>
      </c>
      <c r="AR338" s="6">
        <v>8.4958328762000004E-2</v>
      </c>
      <c r="AT338" s="6" t="s">
        <v>903</v>
      </c>
      <c r="AV338" s="6" t="s">
        <v>903</v>
      </c>
      <c r="AX338" s="6" t="s">
        <v>903</v>
      </c>
      <c r="AZ338" s="6" t="s">
        <v>903</v>
      </c>
      <c r="BB338" s="6">
        <v>0.116168544177</v>
      </c>
      <c r="BD338" s="6" t="s">
        <v>903</v>
      </c>
      <c r="BF338" s="6" t="s">
        <v>903</v>
      </c>
      <c r="BH338" s="6">
        <v>-24.591164276360001</v>
      </c>
      <c r="BJ338" s="11">
        <v>0.5</v>
      </c>
      <c r="BL338" s="6">
        <v>2.3835821013319998</v>
      </c>
    </row>
    <row r="339" spans="1:64" x14ac:dyDescent="0.25">
      <c r="A339" s="1" t="s">
        <v>283</v>
      </c>
      <c r="B339" s="1" t="s">
        <v>645</v>
      </c>
      <c r="D339" s="6">
        <v>4.8089726736089995</v>
      </c>
      <c r="F339" s="6">
        <v>2.166967459061</v>
      </c>
      <c r="H339" s="6" t="s">
        <v>903</v>
      </c>
      <c r="J339" s="6">
        <v>1.8230467076630001</v>
      </c>
      <c r="L339" s="6" t="s">
        <v>903</v>
      </c>
      <c r="N339" s="6">
        <v>0.118864189257</v>
      </c>
      <c r="P339" s="6" t="s">
        <v>903</v>
      </c>
      <c r="R339" s="6" t="s">
        <v>903</v>
      </c>
      <c r="T339" s="6">
        <v>6.1067562141000002E-2</v>
      </c>
      <c r="V339" s="6" t="s">
        <v>903</v>
      </c>
      <c r="X339" s="6" t="s">
        <v>903</v>
      </c>
      <c r="Z339" s="6">
        <v>0</v>
      </c>
      <c r="AB339" s="6" t="s">
        <v>903</v>
      </c>
      <c r="AD339" s="6" t="s">
        <v>903</v>
      </c>
      <c r="AF339" s="6">
        <v>0.163989</v>
      </c>
      <c r="AH339" s="6" t="s">
        <v>903</v>
      </c>
      <c r="AJ339" s="6">
        <v>2.642005214548</v>
      </c>
      <c r="AL339" s="6" t="s">
        <v>903</v>
      </c>
      <c r="AN339" s="6">
        <v>2.5116846967449997</v>
      </c>
      <c r="AP339" s="6" t="s">
        <v>903</v>
      </c>
      <c r="AR339" s="6">
        <v>8.5552698371999997E-2</v>
      </c>
      <c r="AT339" s="6" t="s">
        <v>903</v>
      </c>
      <c r="AV339" s="6" t="s">
        <v>903</v>
      </c>
      <c r="AX339" s="6" t="s">
        <v>903</v>
      </c>
      <c r="AZ339" s="6" t="s">
        <v>903</v>
      </c>
      <c r="BB339" s="6">
        <v>4.4767819431000007E-2</v>
      </c>
      <c r="BD339" s="6" t="s">
        <v>903</v>
      </c>
      <c r="BF339" s="6" t="s">
        <v>903</v>
      </c>
      <c r="BH339" s="6">
        <v>-19.746799511059002</v>
      </c>
      <c r="BJ339" s="11">
        <v>0.5</v>
      </c>
      <c r="BL339" s="6">
        <v>2.4438548234569999</v>
      </c>
    </row>
    <row r="341" spans="1:64" x14ac:dyDescent="0.25">
      <c r="B341" s="1" t="s">
        <v>804</v>
      </c>
    </row>
    <row r="342" spans="1:64" x14ac:dyDescent="0.25">
      <c r="A342" s="1" t="s">
        <v>284</v>
      </c>
      <c r="B342" s="1" t="s">
        <v>646</v>
      </c>
      <c r="D342" s="6">
        <v>4.6492214258880002</v>
      </c>
      <c r="F342" s="6">
        <v>2.0374287288340001</v>
      </c>
      <c r="H342" s="6" t="s">
        <v>903</v>
      </c>
      <c r="J342" s="6">
        <v>1.8326023971679999</v>
      </c>
      <c r="L342" s="6" t="s">
        <v>903</v>
      </c>
      <c r="N342" s="6">
        <v>9.1961737806000005E-2</v>
      </c>
      <c r="P342" s="6" t="s">
        <v>903</v>
      </c>
      <c r="R342" s="6" t="s">
        <v>903</v>
      </c>
      <c r="T342" s="6">
        <v>2.8309240919000001E-2</v>
      </c>
      <c r="V342" s="6" t="s">
        <v>903</v>
      </c>
      <c r="X342" s="6" t="s">
        <v>903</v>
      </c>
      <c r="Z342" s="6">
        <v>0</v>
      </c>
      <c r="AB342" s="6">
        <v>1.5899352940999999E-2</v>
      </c>
      <c r="AD342" s="6" t="s">
        <v>903</v>
      </c>
      <c r="AF342" s="6">
        <v>6.8655999999999995E-2</v>
      </c>
      <c r="AH342" s="6" t="s">
        <v>903</v>
      </c>
      <c r="AJ342" s="6">
        <v>2.6117926970540002</v>
      </c>
      <c r="AL342" s="6" t="s">
        <v>903</v>
      </c>
      <c r="AN342" s="6">
        <v>2.5248499541110001</v>
      </c>
      <c r="AP342" s="6" t="s">
        <v>903</v>
      </c>
      <c r="AR342" s="6">
        <v>6.6189614091999999E-2</v>
      </c>
      <c r="AT342" s="6" t="s">
        <v>903</v>
      </c>
      <c r="AV342" s="6" t="s">
        <v>903</v>
      </c>
      <c r="AX342" s="6" t="s">
        <v>903</v>
      </c>
      <c r="AZ342" s="6" t="s">
        <v>903</v>
      </c>
      <c r="BB342" s="6">
        <v>2.075312885E-2</v>
      </c>
      <c r="BD342" s="6" t="s">
        <v>903</v>
      </c>
      <c r="BF342" s="6" t="s">
        <v>903</v>
      </c>
      <c r="BH342" s="6">
        <v>-15.494655286496</v>
      </c>
      <c r="BJ342" s="11">
        <v>0.5</v>
      </c>
      <c r="BL342" s="6">
        <v>2.4159082447750002</v>
      </c>
    </row>
    <row r="343" spans="1:64" x14ac:dyDescent="0.25">
      <c r="A343" s="1" t="s">
        <v>285</v>
      </c>
      <c r="B343" s="1" t="s">
        <v>647</v>
      </c>
      <c r="D343" s="6">
        <v>7.4922845354890004</v>
      </c>
      <c r="F343" s="6">
        <v>3.2379536979970003</v>
      </c>
      <c r="H343" s="6" t="s">
        <v>903</v>
      </c>
      <c r="J343" s="6">
        <v>2.9200525645099997</v>
      </c>
      <c r="L343" s="6" t="s">
        <v>903</v>
      </c>
      <c r="N343" s="6">
        <v>0.13438308212</v>
      </c>
      <c r="P343" s="6" t="s">
        <v>903</v>
      </c>
      <c r="R343" s="6" t="s">
        <v>903</v>
      </c>
      <c r="T343" s="6">
        <v>0.183518051367</v>
      </c>
      <c r="V343" s="6" t="s">
        <v>903</v>
      </c>
      <c r="X343" s="6" t="s">
        <v>903</v>
      </c>
      <c r="Z343" s="6">
        <v>0</v>
      </c>
      <c r="AB343" s="6" t="s">
        <v>903</v>
      </c>
      <c r="AD343" s="6" t="s">
        <v>903</v>
      </c>
      <c r="AF343" s="6">
        <v>0</v>
      </c>
      <c r="AH343" s="6" t="s">
        <v>903</v>
      </c>
      <c r="AJ343" s="6">
        <v>4.2543308374920006</v>
      </c>
      <c r="AL343" s="6" t="s">
        <v>903</v>
      </c>
      <c r="AN343" s="6">
        <v>4.0230737419629996</v>
      </c>
      <c r="AP343" s="6" t="s">
        <v>903</v>
      </c>
      <c r="AR343" s="6">
        <v>9.6722447382000004E-2</v>
      </c>
      <c r="AT343" s="6" t="s">
        <v>903</v>
      </c>
      <c r="AV343" s="6" t="s">
        <v>903</v>
      </c>
      <c r="AX343" s="6" t="s">
        <v>903</v>
      </c>
      <c r="AZ343" s="6" t="s">
        <v>903</v>
      </c>
      <c r="BB343" s="6">
        <v>0.134534648147</v>
      </c>
      <c r="BD343" s="6" t="s">
        <v>903</v>
      </c>
      <c r="BF343" s="6" t="s">
        <v>903</v>
      </c>
      <c r="BH343" s="6">
        <v>-16.47154478877</v>
      </c>
      <c r="BJ343" s="11">
        <v>0.5</v>
      </c>
      <c r="BL343" s="6">
        <v>3.9352560246799997</v>
      </c>
    </row>
    <row r="344" spans="1:64" x14ac:dyDescent="0.25">
      <c r="A344" s="1" t="s">
        <v>286</v>
      </c>
      <c r="B344" s="1" t="s">
        <v>648</v>
      </c>
      <c r="D344" s="6">
        <v>4.4375323081400007</v>
      </c>
      <c r="F344" s="6">
        <v>1.9725208581920002</v>
      </c>
      <c r="H344" s="6" t="s">
        <v>903</v>
      </c>
      <c r="J344" s="6">
        <v>1.714805298433</v>
      </c>
      <c r="L344" s="6" t="s">
        <v>903</v>
      </c>
      <c r="N344" s="6">
        <v>8.1296139220999999E-2</v>
      </c>
      <c r="P344" s="6" t="s">
        <v>903</v>
      </c>
      <c r="R344" s="6" t="s">
        <v>903</v>
      </c>
      <c r="T344" s="6">
        <v>5.9941420536999995E-2</v>
      </c>
      <c r="V344" s="6" t="s">
        <v>903</v>
      </c>
      <c r="X344" s="6" t="s">
        <v>903</v>
      </c>
      <c r="Z344" s="6">
        <v>0</v>
      </c>
      <c r="AB344" s="6" t="s">
        <v>903</v>
      </c>
      <c r="AD344" s="6" t="s">
        <v>903</v>
      </c>
      <c r="AF344" s="6">
        <v>0.116478</v>
      </c>
      <c r="AH344" s="6" t="s">
        <v>903</v>
      </c>
      <c r="AJ344" s="6">
        <v>2.4650114499479998</v>
      </c>
      <c r="AL344" s="6" t="s">
        <v>903</v>
      </c>
      <c r="AN344" s="6">
        <v>2.3625561582530001</v>
      </c>
      <c r="AP344" s="6" t="s">
        <v>903</v>
      </c>
      <c r="AR344" s="6">
        <v>5.8513031731000004E-2</v>
      </c>
      <c r="AT344" s="6" t="s">
        <v>903</v>
      </c>
      <c r="AV344" s="6" t="s">
        <v>903</v>
      </c>
      <c r="AX344" s="6" t="s">
        <v>903</v>
      </c>
      <c r="AZ344" s="6" t="s">
        <v>903</v>
      </c>
      <c r="BB344" s="6">
        <v>4.3942259965000001E-2</v>
      </c>
      <c r="BD344" s="6" t="s">
        <v>903</v>
      </c>
      <c r="BF344" s="6" t="s">
        <v>903</v>
      </c>
      <c r="BH344" s="6">
        <v>-30.25253955674</v>
      </c>
      <c r="BJ344" s="11">
        <v>0.5</v>
      </c>
      <c r="BL344" s="6">
        <v>2.2801355912020003</v>
      </c>
    </row>
    <row r="345" spans="1:64" x14ac:dyDescent="0.25">
      <c r="A345" s="1" t="s">
        <v>287</v>
      </c>
      <c r="B345" s="1" t="s">
        <v>649</v>
      </c>
      <c r="D345" s="6">
        <v>5.9602162117640001</v>
      </c>
      <c r="F345" s="6">
        <v>2.5974703728840001</v>
      </c>
      <c r="H345" s="6" t="s">
        <v>903</v>
      </c>
      <c r="J345" s="6">
        <v>2.3426727751029999</v>
      </c>
      <c r="L345" s="6" t="s">
        <v>903</v>
      </c>
      <c r="N345" s="6">
        <v>9.2202787830999999E-2</v>
      </c>
      <c r="P345" s="6" t="s">
        <v>903</v>
      </c>
      <c r="R345" s="6" t="s">
        <v>903</v>
      </c>
      <c r="T345" s="6">
        <v>9.3833809949999999E-2</v>
      </c>
      <c r="V345" s="6" t="s">
        <v>903</v>
      </c>
      <c r="X345" s="6" t="s">
        <v>903</v>
      </c>
      <c r="Z345" s="6">
        <v>0</v>
      </c>
      <c r="AB345" s="6" t="s">
        <v>903</v>
      </c>
      <c r="AD345" s="6" t="s">
        <v>903</v>
      </c>
      <c r="AF345" s="6">
        <v>6.8761000000000003E-2</v>
      </c>
      <c r="AH345" s="6" t="s">
        <v>903</v>
      </c>
      <c r="AJ345" s="6">
        <v>3.36274583888</v>
      </c>
      <c r="AL345" s="6" t="s">
        <v>903</v>
      </c>
      <c r="AN345" s="6">
        <v>3.2275944077430001</v>
      </c>
      <c r="AP345" s="6" t="s">
        <v>903</v>
      </c>
      <c r="AR345" s="6">
        <v>6.6363110249999996E-2</v>
      </c>
      <c r="AT345" s="6" t="s">
        <v>903</v>
      </c>
      <c r="AV345" s="6" t="s">
        <v>903</v>
      </c>
      <c r="AX345" s="6" t="s">
        <v>903</v>
      </c>
      <c r="AZ345" s="6" t="s">
        <v>903</v>
      </c>
      <c r="BB345" s="6">
        <v>6.8788320887000001E-2</v>
      </c>
      <c r="BD345" s="6" t="s">
        <v>903</v>
      </c>
      <c r="BF345" s="6" t="s">
        <v>903</v>
      </c>
      <c r="BH345" s="6">
        <v>-10.516896195740999</v>
      </c>
      <c r="BJ345" s="11">
        <v>0.5</v>
      </c>
      <c r="BL345" s="6">
        <v>3.110539900964</v>
      </c>
    </row>
    <row r="346" spans="1:64" x14ac:dyDescent="0.25">
      <c r="A346" s="1" t="s">
        <v>288</v>
      </c>
      <c r="B346" s="1" t="s">
        <v>650</v>
      </c>
      <c r="D346" s="6">
        <v>4.7105913290330008</v>
      </c>
      <c r="F346" s="6">
        <v>2.019668849301</v>
      </c>
      <c r="H346" s="6" t="s">
        <v>903</v>
      </c>
      <c r="J346" s="6">
        <v>1.8792359788569999</v>
      </c>
      <c r="L346" s="6" t="s">
        <v>903</v>
      </c>
      <c r="N346" s="6">
        <v>8.4432096242000002E-2</v>
      </c>
      <c r="P346" s="6" t="s">
        <v>903</v>
      </c>
      <c r="R346" s="6" t="s">
        <v>903</v>
      </c>
      <c r="T346" s="6">
        <v>5.6000774200999998E-2</v>
      </c>
      <c r="V346" s="6" t="s">
        <v>903</v>
      </c>
      <c r="X346" s="6" t="s">
        <v>903</v>
      </c>
      <c r="Z346" s="6">
        <v>0</v>
      </c>
      <c r="AB346" s="6" t="s">
        <v>903</v>
      </c>
      <c r="AD346" s="6" t="s">
        <v>903</v>
      </c>
      <c r="AF346" s="6">
        <v>0</v>
      </c>
      <c r="AH346" s="6" t="s">
        <v>903</v>
      </c>
      <c r="AJ346" s="6">
        <v>2.690922479733</v>
      </c>
      <c r="AL346" s="6" t="s">
        <v>903</v>
      </c>
      <c r="AN346" s="6">
        <v>2.5890989132790003</v>
      </c>
      <c r="AP346" s="6" t="s">
        <v>903</v>
      </c>
      <c r="AR346" s="6">
        <v>6.0770142024000003E-2</v>
      </c>
      <c r="AT346" s="6" t="s">
        <v>903</v>
      </c>
      <c r="AV346" s="6" t="s">
        <v>903</v>
      </c>
      <c r="AX346" s="6" t="s">
        <v>903</v>
      </c>
      <c r="AZ346" s="6" t="s">
        <v>903</v>
      </c>
      <c r="BB346" s="6">
        <v>4.1053424429E-2</v>
      </c>
      <c r="BD346" s="6" t="s">
        <v>903</v>
      </c>
      <c r="BF346" s="6" t="s">
        <v>903</v>
      </c>
      <c r="BH346" s="6">
        <v>-6.3991365432350005</v>
      </c>
      <c r="BJ346" s="11">
        <v>0.5</v>
      </c>
      <c r="BL346" s="6">
        <v>2.4891032937529998</v>
      </c>
    </row>
    <row r="347" spans="1:64" x14ac:dyDescent="0.25">
      <c r="A347" s="1" t="s">
        <v>289</v>
      </c>
      <c r="B347" s="1" t="s">
        <v>651</v>
      </c>
      <c r="D347" s="6">
        <v>5.2253755397450004</v>
      </c>
      <c r="F347" s="6">
        <v>2.2666903171169999</v>
      </c>
      <c r="H347" s="6" t="s">
        <v>903</v>
      </c>
      <c r="J347" s="6">
        <v>2.015940280638</v>
      </c>
      <c r="L347" s="6" t="s">
        <v>903</v>
      </c>
      <c r="N347" s="6">
        <v>0.193341726819</v>
      </c>
      <c r="P347" s="6" t="s">
        <v>903</v>
      </c>
      <c r="R347" s="6" t="s">
        <v>903</v>
      </c>
      <c r="T347" s="6">
        <v>5.7408309659999997E-2</v>
      </c>
      <c r="V347" s="6" t="s">
        <v>903</v>
      </c>
      <c r="X347" s="6" t="s">
        <v>903</v>
      </c>
      <c r="Z347" s="6">
        <v>0</v>
      </c>
      <c r="AB347" s="6" t="s">
        <v>903</v>
      </c>
      <c r="AD347" s="6" t="s">
        <v>903</v>
      </c>
      <c r="AF347" s="6">
        <v>0</v>
      </c>
      <c r="AH347" s="6" t="s">
        <v>903</v>
      </c>
      <c r="AJ347" s="6">
        <v>2.958685222628</v>
      </c>
      <c r="AL347" s="6" t="s">
        <v>903</v>
      </c>
      <c r="AN347" s="6">
        <v>2.77744192244</v>
      </c>
      <c r="AP347" s="6" t="s">
        <v>903</v>
      </c>
      <c r="AR347" s="6">
        <v>0.13915803019200002</v>
      </c>
      <c r="AT347" s="6" t="s">
        <v>903</v>
      </c>
      <c r="AV347" s="6" t="s">
        <v>903</v>
      </c>
      <c r="AX347" s="6" t="s">
        <v>903</v>
      </c>
      <c r="AZ347" s="6" t="s">
        <v>903</v>
      </c>
      <c r="BB347" s="6">
        <v>4.2085269995000001E-2</v>
      </c>
      <c r="BD347" s="6" t="s">
        <v>903</v>
      </c>
      <c r="BF347" s="6" t="s">
        <v>903</v>
      </c>
      <c r="BH347" s="6">
        <v>-19.491273111331999</v>
      </c>
      <c r="BJ347" s="11">
        <v>0.5</v>
      </c>
      <c r="BL347" s="6">
        <v>2.736783830931</v>
      </c>
    </row>
    <row r="348" spans="1:64" x14ac:dyDescent="0.25">
      <c r="A348" s="1" t="s">
        <v>290</v>
      </c>
      <c r="B348" s="1" t="s">
        <v>652</v>
      </c>
      <c r="D348" s="6">
        <v>3.6970529651919999</v>
      </c>
      <c r="F348" s="6">
        <v>1.605674293047</v>
      </c>
      <c r="H348" s="6" t="s">
        <v>903</v>
      </c>
      <c r="J348" s="6">
        <v>1.4209939671309999</v>
      </c>
      <c r="L348" s="6" t="s">
        <v>903</v>
      </c>
      <c r="N348" s="6">
        <v>0.132620764236</v>
      </c>
      <c r="P348" s="6" t="s">
        <v>903</v>
      </c>
      <c r="R348" s="6" t="s">
        <v>903</v>
      </c>
      <c r="T348" s="6">
        <v>5.2059561680999997E-2</v>
      </c>
      <c r="V348" s="6" t="s">
        <v>903</v>
      </c>
      <c r="X348" s="6" t="s">
        <v>903</v>
      </c>
      <c r="Z348" s="6">
        <v>0</v>
      </c>
      <c r="AB348" s="6" t="s">
        <v>903</v>
      </c>
      <c r="AD348" s="6" t="s">
        <v>903</v>
      </c>
      <c r="AF348" s="6">
        <v>0</v>
      </c>
      <c r="AH348" s="6" t="s">
        <v>903</v>
      </c>
      <c r="AJ348" s="6">
        <v>2.0913786721449998</v>
      </c>
      <c r="AL348" s="6" t="s">
        <v>903</v>
      </c>
      <c r="AN348" s="6">
        <v>1.9577604821679999</v>
      </c>
      <c r="AP348" s="6" t="s">
        <v>903</v>
      </c>
      <c r="AR348" s="6">
        <v>9.5454016146999998E-2</v>
      </c>
      <c r="AT348" s="6" t="s">
        <v>903</v>
      </c>
      <c r="AV348" s="6" t="s">
        <v>903</v>
      </c>
      <c r="AX348" s="6" t="s">
        <v>903</v>
      </c>
      <c r="AZ348" s="6" t="s">
        <v>903</v>
      </c>
      <c r="BB348" s="6">
        <v>3.8164173830000002E-2</v>
      </c>
      <c r="BD348" s="6" t="s">
        <v>903</v>
      </c>
      <c r="BF348" s="6" t="s">
        <v>903</v>
      </c>
      <c r="BH348" s="6">
        <v>-12.00844886246</v>
      </c>
      <c r="BJ348" s="11">
        <v>0.5</v>
      </c>
      <c r="BL348" s="6">
        <v>1.934525271734</v>
      </c>
    </row>
    <row r="349" spans="1:64" x14ac:dyDescent="0.25">
      <c r="A349" s="1" t="s">
        <v>291</v>
      </c>
      <c r="B349" s="1" t="s">
        <v>653</v>
      </c>
      <c r="D349" s="6">
        <v>6.1405799735439999</v>
      </c>
      <c r="F349" s="6">
        <v>2.7528442311959997</v>
      </c>
      <c r="H349" s="6" t="s">
        <v>903</v>
      </c>
      <c r="J349" s="6">
        <v>2.3514261483849999</v>
      </c>
      <c r="L349" s="6" t="s">
        <v>903</v>
      </c>
      <c r="N349" s="6">
        <v>0.140673449753</v>
      </c>
      <c r="P349" s="6" t="s">
        <v>903</v>
      </c>
      <c r="R349" s="6" t="s">
        <v>903</v>
      </c>
      <c r="T349" s="6">
        <v>6.3882633058000002E-2</v>
      </c>
      <c r="V349" s="6" t="s">
        <v>903</v>
      </c>
      <c r="X349" s="6" t="s">
        <v>903</v>
      </c>
      <c r="Z349" s="6">
        <v>0</v>
      </c>
      <c r="AB349" s="6" t="s">
        <v>903</v>
      </c>
      <c r="AD349" s="6" t="s">
        <v>903</v>
      </c>
      <c r="AF349" s="6">
        <v>0.19686199999999998</v>
      </c>
      <c r="AH349" s="6" t="s">
        <v>903</v>
      </c>
      <c r="AJ349" s="6">
        <v>3.3877357423480001</v>
      </c>
      <c r="AL349" s="6" t="s">
        <v>903</v>
      </c>
      <c r="AN349" s="6">
        <v>3.2396542818129999</v>
      </c>
      <c r="AP349" s="6" t="s">
        <v>903</v>
      </c>
      <c r="AR349" s="6">
        <v>0.101249949972</v>
      </c>
      <c r="AT349" s="6" t="s">
        <v>903</v>
      </c>
      <c r="AV349" s="6" t="s">
        <v>903</v>
      </c>
      <c r="AX349" s="6" t="s">
        <v>903</v>
      </c>
      <c r="AZ349" s="6" t="s">
        <v>903</v>
      </c>
      <c r="BB349" s="6">
        <v>4.6831510563000001E-2</v>
      </c>
      <c r="BD349" s="6" t="s">
        <v>903</v>
      </c>
      <c r="BF349" s="6" t="s">
        <v>903</v>
      </c>
      <c r="BH349" s="6">
        <v>-6.3510112305690001</v>
      </c>
      <c r="BJ349" s="11">
        <v>0.5</v>
      </c>
      <c r="BL349" s="6">
        <v>3.1336555616720001</v>
      </c>
    </row>
    <row r="350" spans="1:64" x14ac:dyDescent="0.25">
      <c r="A350" s="1" t="s">
        <v>292</v>
      </c>
      <c r="B350" s="1" t="s">
        <v>654</v>
      </c>
      <c r="D350" s="6">
        <v>6.9543310545969996</v>
      </c>
      <c r="F350" s="6">
        <v>3.060360521547</v>
      </c>
      <c r="H350" s="6" t="s">
        <v>903</v>
      </c>
      <c r="J350" s="6">
        <v>2.7408625989709998</v>
      </c>
      <c r="L350" s="6" t="s">
        <v>903</v>
      </c>
      <c r="N350" s="6">
        <v>0.11060736089500001</v>
      </c>
      <c r="P350" s="6" t="s">
        <v>903</v>
      </c>
      <c r="R350" s="6" t="s">
        <v>903</v>
      </c>
      <c r="T350" s="6">
        <v>5.2059561680999997E-2</v>
      </c>
      <c r="V350" s="6" t="s">
        <v>903</v>
      </c>
      <c r="X350" s="6" t="s">
        <v>903</v>
      </c>
      <c r="Z350" s="6">
        <v>0</v>
      </c>
      <c r="AB350" s="6" t="s">
        <v>903</v>
      </c>
      <c r="AD350" s="6" t="s">
        <v>903</v>
      </c>
      <c r="AF350" s="6">
        <v>0.156831</v>
      </c>
      <c r="AH350" s="6" t="s">
        <v>903</v>
      </c>
      <c r="AJ350" s="6">
        <v>3.8939705330500001</v>
      </c>
      <c r="AL350" s="6" t="s">
        <v>903</v>
      </c>
      <c r="AN350" s="6">
        <v>3.7761965268250002</v>
      </c>
      <c r="AP350" s="6" t="s">
        <v>903</v>
      </c>
      <c r="AR350" s="6">
        <v>7.960983239500001E-2</v>
      </c>
      <c r="AT350" s="6" t="s">
        <v>903</v>
      </c>
      <c r="AV350" s="6" t="s">
        <v>903</v>
      </c>
      <c r="AX350" s="6" t="s">
        <v>903</v>
      </c>
      <c r="AZ350" s="6" t="s">
        <v>903</v>
      </c>
      <c r="BB350" s="6">
        <v>3.8164173830000002E-2</v>
      </c>
      <c r="BD350" s="6" t="s">
        <v>903</v>
      </c>
      <c r="BF350" s="6" t="s">
        <v>903</v>
      </c>
      <c r="BH350" s="6">
        <v>-11.518546569985</v>
      </c>
      <c r="BJ350" s="11">
        <v>0.5</v>
      </c>
      <c r="BL350" s="6">
        <v>3.6019227430709999</v>
      </c>
    </row>
    <row r="351" spans="1:64" x14ac:dyDescent="0.25">
      <c r="A351" s="1" t="s">
        <v>293</v>
      </c>
      <c r="B351" s="1" t="s">
        <v>655</v>
      </c>
      <c r="D351" s="6">
        <v>8.2166096664729995</v>
      </c>
      <c r="F351" s="6">
        <v>3.629630268638</v>
      </c>
      <c r="H351" s="6" t="s">
        <v>903</v>
      </c>
      <c r="J351" s="6">
        <v>3.2168297544359996</v>
      </c>
      <c r="L351" s="6" t="s">
        <v>903</v>
      </c>
      <c r="N351" s="6">
        <v>0.142291022288</v>
      </c>
      <c r="P351" s="6" t="s">
        <v>903</v>
      </c>
      <c r="R351" s="6" t="s">
        <v>903</v>
      </c>
      <c r="T351" s="6">
        <v>7.1764491915000006E-2</v>
      </c>
      <c r="V351" s="6" t="s">
        <v>903</v>
      </c>
      <c r="X351" s="6" t="s">
        <v>903</v>
      </c>
      <c r="Z351" s="6">
        <v>0</v>
      </c>
      <c r="AB351" s="6" t="s">
        <v>903</v>
      </c>
      <c r="AD351" s="6" t="s">
        <v>903</v>
      </c>
      <c r="AF351" s="6">
        <v>0.198745</v>
      </c>
      <c r="AH351" s="6" t="s">
        <v>903</v>
      </c>
      <c r="AJ351" s="6">
        <v>4.5869793978350009</v>
      </c>
      <c r="AL351" s="6" t="s">
        <v>903</v>
      </c>
      <c r="AN351" s="6">
        <v>4.431955600637</v>
      </c>
      <c r="AP351" s="6" t="s">
        <v>903</v>
      </c>
      <c r="AR351" s="6">
        <v>0.10241420050000001</v>
      </c>
      <c r="AT351" s="6" t="s">
        <v>903</v>
      </c>
      <c r="AV351" s="6" t="s">
        <v>903</v>
      </c>
      <c r="AX351" s="6" t="s">
        <v>903</v>
      </c>
      <c r="AZ351" s="6" t="s">
        <v>903</v>
      </c>
      <c r="BB351" s="6">
        <v>5.2609596698E-2</v>
      </c>
      <c r="BD351" s="6" t="s">
        <v>903</v>
      </c>
      <c r="BF351" s="6" t="s">
        <v>903</v>
      </c>
      <c r="BH351" s="6">
        <v>-8.5549797099209997</v>
      </c>
      <c r="BJ351" s="11">
        <v>0.5</v>
      </c>
      <c r="BL351" s="6">
        <v>4.2429559429969999</v>
      </c>
    </row>
    <row r="352" spans="1:64" x14ac:dyDescent="0.25">
      <c r="A352" s="1" t="s">
        <v>294</v>
      </c>
      <c r="B352" s="1" t="s">
        <v>656</v>
      </c>
      <c r="D352" s="6">
        <v>3.6785993764729996</v>
      </c>
      <c r="F352" s="6">
        <v>1.5894839434150001</v>
      </c>
      <c r="H352" s="6" t="s">
        <v>903</v>
      </c>
      <c r="J352" s="6">
        <v>1.4356637536279999</v>
      </c>
      <c r="L352" s="6" t="s">
        <v>903</v>
      </c>
      <c r="N352" s="6">
        <v>0.121464992156</v>
      </c>
      <c r="P352" s="6" t="s">
        <v>903</v>
      </c>
      <c r="R352" s="6" t="s">
        <v>903</v>
      </c>
      <c r="T352" s="6">
        <v>3.2355197630999998E-2</v>
      </c>
      <c r="V352" s="6" t="s">
        <v>903</v>
      </c>
      <c r="X352" s="6" t="s">
        <v>903</v>
      </c>
      <c r="Z352" s="6">
        <v>0</v>
      </c>
      <c r="AB352" s="6" t="s">
        <v>903</v>
      </c>
      <c r="AD352" s="6" t="s">
        <v>903</v>
      </c>
      <c r="AF352" s="6">
        <v>0</v>
      </c>
      <c r="AH352" s="6" t="s">
        <v>903</v>
      </c>
      <c r="AJ352" s="6">
        <v>2.0891154330579997</v>
      </c>
      <c r="AL352" s="6" t="s">
        <v>903</v>
      </c>
      <c r="AN352" s="6">
        <v>1.977971636438</v>
      </c>
      <c r="AP352" s="6" t="s">
        <v>903</v>
      </c>
      <c r="AR352" s="6">
        <v>8.7424630594000005E-2</v>
      </c>
      <c r="AT352" s="6" t="s">
        <v>903</v>
      </c>
      <c r="AV352" s="6" t="s">
        <v>903</v>
      </c>
      <c r="AX352" s="6" t="s">
        <v>903</v>
      </c>
      <c r="AZ352" s="6" t="s">
        <v>903</v>
      </c>
      <c r="BB352" s="6">
        <v>2.3719166024999998E-2</v>
      </c>
      <c r="BD352" s="6" t="s">
        <v>903</v>
      </c>
      <c r="BF352" s="6" t="s">
        <v>903</v>
      </c>
      <c r="BH352" s="6">
        <v>-20.150220423661999</v>
      </c>
      <c r="BJ352" s="11">
        <v>0.5</v>
      </c>
      <c r="BL352" s="6">
        <v>1.9324317755789999</v>
      </c>
    </row>
    <row r="353" spans="1:64" x14ac:dyDescent="0.25">
      <c r="A353" s="1" t="s">
        <v>295</v>
      </c>
      <c r="B353" s="1" t="s">
        <v>657</v>
      </c>
      <c r="D353" s="6">
        <v>3.7881379865410003</v>
      </c>
      <c r="F353" s="6">
        <v>1.6328280042729999</v>
      </c>
      <c r="H353" s="6" t="s">
        <v>903</v>
      </c>
      <c r="J353" s="6">
        <v>1.4885010887249999</v>
      </c>
      <c r="L353" s="6" t="s">
        <v>903</v>
      </c>
      <c r="N353" s="6">
        <v>9.4631741669E-2</v>
      </c>
      <c r="P353" s="6" t="s">
        <v>903</v>
      </c>
      <c r="R353" s="6" t="s">
        <v>903</v>
      </c>
      <c r="T353" s="6">
        <v>4.9695173879E-2</v>
      </c>
      <c r="V353" s="6" t="s">
        <v>903</v>
      </c>
      <c r="X353" s="6" t="s">
        <v>903</v>
      </c>
      <c r="Z353" s="6">
        <v>0</v>
      </c>
      <c r="AB353" s="6" t="s">
        <v>903</v>
      </c>
      <c r="AD353" s="6" t="s">
        <v>903</v>
      </c>
      <c r="AF353" s="6">
        <v>0</v>
      </c>
      <c r="AH353" s="6" t="s">
        <v>903</v>
      </c>
      <c r="AJ353" s="6">
        <v>2.1553099822680002</v>
      </c>
      <c r="AL353" s="6" t="s">
        <v>903</v>
      </c>
      <c r="AN353" s="6">
        <v>2.0507677559349999</v>
      </c>
      <c r="AP353" s="6" t="s">
        <v>903</v>
      </c>
      <c r="AR353" s="6">
        <v>6.8111353824000007E-2</v>
      </c>
      <c r="AT353" s="6" t="s">
        <v>903</v>
      </c>
      <c r="AV353" s="6" t="s">
        <v>903</v>
      </c>
      <c r="AX353" s="6" t="s">
        <v>903</v>
      </c>
      <c r="AZ353" s="6" t="s">
        <v>903</v>
      </c>
      <c r="BB353" s="6">
        <v>3.6430872508999998E-2</v>
      </c>
      <c r="BD353" s="6" t="s">
        <v>903</v>
      </c>
      <c r="BF353" s="6" t="s">
        <v>903</v>
      </c>
      <c r="BH353" s="6">
        <v>-17.802130965690001</v>
      </c>
      <c r="BJ353" s="11">
        <v>0.5</v>
      </c>
      <c r="BL353" s="6">
        <v>1.9936617335979998</v>
      </c>
    </row>
    <row r="355" spans="1:64" x14ac:dyDescent="0.25">
      <c r="B355" s="1" t="s">
        <v>803</v>
      </c>
    </row>
    <row r="356" spans="1:64" x14ac:dyDescent="0.25">
      <c r="A356" s="1" t="s">
        <v>296</v>
      </c>
      <c r="B356" s="1" t="s">
        <v>658</v>
      </c>
      <c r="D356" s="6">
        <v>8.6134910687010002</v>
      </c>
      <c r="F356" s="6">
        <v>4.742950575169</v>
      </c>
      <c r="H356" s="6" t="s">
        <v>903</v>
      </c>
      <c r="J356" s="6">
        <v>2.7269145849730001</v>
      </c>
      <c r="L356" s="6" t="s">
        <v>903</v>
      </c>
      <c r="N356" s="6">
        <v>9.5292034201000006E-2</v>
      </c>
      <c r="P356" s="6" t="s">
        <v>903</v>
      </c>
      <c r="R356" s="6" t="s">
        <v>903</v>
      </c>
      <c r="T356" s="6">
        <v>6.1348955995999994E-2</v>
      </c>
      <c r="V356" s="6" t="s">
        <v>903</v>
      </c>
      <c r="X356" s="6" t="s">
        <v>903</v>
      </c>
      <c r="Z356" s="6">
        <v>1.8593949999999999</v>
      </c>
      <c r="AB356" s="6" t="s">
        <v>903</v>
      </c>
      <c r="AD356" s="6" t="s">
        <v>903</v>
      </c>
      <c r="AF356" s="6">
        <v>0</v>
      </c>
      <c r="AH356" s="6" t="s">
        <v>903</v>
      </c>
      <c r="AJ356" s="6">
        <v>3.8705404935320002</v>
      </c>
      <c r="AL356" s="6" t="s">
        <v>903</v>
      </c>
      <c r="AN356" s="6">
        <v>3.7569797875259998</v>
      </c>
      <c r="AP356" s="6" t="s">
        <v>903</v>
      </c>
      <c r="AR356" s="6">
        <v>6.8586600474999995E-2</v>
      </c>
      <c r="AT356" s="6" t="s">
        <v>903</v>
      </c>
      <c r="AV356" s="6" t="s">
        <v>903</v>
      </c>
      <c r="AX356" s="6" t="s">
        <v>903</v>
      </c>
      <c r="AZ356" s="6" t="s">
        <v>903</v>
      </c>
      <c r="BB356" s="6">
        <v>4.4974105531000001E-2</v>
      </c>
      <c r="BD356" s="6" t="s">
        <v>903</v>
      </c>
      <c r="BF356" s="6" t="s">
        <v>903</v>
      </c>
      <c r="BH356" s="6">
        <v>-7.1141864579779996</v>
      </c>
      <c r="BJ356" s="11">
        <v>0.5</v>
      </c>
      <c r="BL356" s="6">
        <v>3.5802499565170001</v>
      </c>
    </row>
    <row r="357" spans="1:64" x14ac:dyDescent="0.25">
      <c r="A357" s="1" t="s">
        <v>297</v>
      </c>
      <c r="B357" s="1" t="s">
        <v>659</v>
      </c>
      <c r="D357" s="6">
        <v>4.8017400911510002</v>
      </c>
      <c r="F357" s="6">
        <v>2.1323849758080002</v>
      </c>
      <c r="H357" s="6" t="s">
        <v>903</v>
      </c>
      <c r="J357" s="6">
        <v>1.8679745398759999</v>
      </c>
      <c r="L357" s="6" t="s">
        <v>903</v>
      </c>
      <c r="N357" s="6">
        <v>9.2079379444999998E-2</v>
      </c>
      <c r="P357" s="6" t="s">
        <v>903</v>
      </c>
      <c r="R357" s="6" t="s">
        <v>903</v>
      </c>
      <c r="T357" s="6">
        <v>4.0237056488000002E-2</v>
      </c>
      <c r="V357" s="6" t="s">
        <v>903</v>
      </c>
      <c r="X357" s="6" t="s">
        <v>903</v>
      </c>
      <c r="Z357" s="6">
        <v>0</v>
      </c>
      <c r="AB357" s="6" t="s">
        <v>903</v>
      </c>
      <c r="AD357" s="6" t="s">
        <v>903</v>
      </c>
      <c r="AF357" s="6">
        <v>0.13209399999999999</v>
      </c>
      <c r="AH357" s="6" t="s">
        <v>903</v>
      </c>
      <c r="AJ357" s="6">
        <v>2.669355115343</v>
      </c>
      <c r="AL357" s="6" t="s">
        <v>903</v>
      </c>
      <c r="AN357" s="6">
        <v>2.5735835763249999</v>
      </c>
      <c r="AP357" s="6" t="s">
        <v>903</v>
      </c>
      <c r="AR357" s="6">
        <v>6.6274286858000006E-2</v>
      </c>
      <c r="AT357" s="6" t="s">
        <v>903</v>
      </c>
      <c r="AV357" s="6" t="s">
        <v>903</v>
      </c>
      <c r="AX357" s="6" t="s">
        <v>903</v>
      </c>
      <c r="AZ357" s="6" t="s">
        <v>903</v>
      </c>
      <c r="BB357" s="6">
        <v>2.9497252160000001E-2</v>
      </c>
      <c r="BD357" s="6" t="s">
        <v>903</v>
      </c>
      <c r="BF357" s="6" t="s">
        <v>903</v>
      </c>
      <c r="BH357" s="6">
        <v>-7.7917307511139997</v>
      </c>
      <c r="BJ357" s="11">
        <v>0.5</v>
      </c>
      <c r="BL357" s="6">
        <v>2.469153481692</v>
      </c>
    </row>
    <row r="358" spans="1:64" x14ac:dyDescent="0.25">
      <c r="A358" s="1" t="s">
        <v>298</v>
      </c>
      <c r="B358" s="1" t="s">
        <v>660</v>
      </c>
      <c r="D358" s="6">
        <v>3.1990617544640001</v>
      </c>
      <c r="F358" s="6">
        <v>1.4425213166100002</v>
      </c>
      <c r="H358" s="6" t="s">
        <v>903</v>
      </c>
      <c r="J358" s="6">
        <v>1.217558237097</v>
      </c>
      <c r="L358" s="6" t="s">
        <v>903</v>
      </c>
      <c r="N358" s="6">
        <v>8.1011838594000005E-2</v>
      </c>
      <c r="P358" s="6" t="s">
        <v>903</v>
      </c>
      <c r="R358" s="6" t="s">
        <v>903</v>
      </c>
      <c r="T358" s="6">
        <v>2.8309240919000001E-2</v>
      </c>
      <c r="V358" s="6" t="s">
        <v>903</v>
      </c>
      <c r="X358" s="6" t="s">
        <v>903</v>
      </c>
      <c r="Z358" s="6">
        <v>0</v>
      </c>
      <c r="AB358" s="6" t="s">
        <v>903</v>
      </c>
      <c r="AD358" s="6" t="s">
        <v>903</v>
      </c>
      <c r="AF358" s="6">
        <v>0.11564199999999999</v>
      </c>
      <c r="AH358" s="6" t="s">
        <v>903</v>
      </c>
      <c r="AJ358" s="6">
        <v>1.7565404378539999</v>
      </c>
      <c r="AL358" s="6" t="s">
        <v>903</v>
      </c>
      <c r="AN358" s="6">
        <v>1.677478903123</v>
      </c>
      <c r="AP358" s="6" t="s">
        <v>903</v>
      </c>
      <c r="AR358" s="6">
        <v>5.8308405879999997E-2</v>
      </c>
      <c r="AT358" s="6" t="s">
        <v>903</v>
      </c>
      <c r="AV358" s="6" t="s">
        <v>903</v>
      </c>
      <c r="AX358" s="6" t="s">
        <v>903</v>
      </c>
      <c r="AZ358" s="6" t="s">
        <v>903</v>
      </c>
      <c r="BB358" s="6">
        <v>2.075312885E-2</v>
      </c>
      <c r="BD358" s="6" t="s">
        <v>903</v>
      </c>
      <c r="BF358" s="6" t="s">
        <v>903</v>
      </c>
      <c r="BH358" s="6">
        <v>-8.1787515605359999</v>
      </c>
      <c r="BJ358" s="11">
        <v>0.5</v>
      </c>
      <c r="BL358" s="6">
        <v>1.6247999050149999</v>
      </c>
    </row>
    <row r="359" spans="1:64" x14ac:dyDescent="0.25">
      <c r="A359" s="1" t="s">
        <v>299</v>
      </c>
      <c r="B359" s="1" t="s">
        <v>661</v>
      </c>
      <c r="D359" s="6">
        <v>7.0729949777459993</v>
      </c>
      <c r="F359" s="6">
        <v>3.8049149288599997</v>
      </c>
      <c r="H359" s="6" t="s">
        <v>903</v>
      </c>
      <c r="J359" s="6">
        <v>2.3124301719030003</v>
      </c>
      <c r="L359" s="6" t="s">
        <v>903</v>
      </c>
      <c r="N359" s="6">
        <v>7.8145765333000008E-2</v>
      </c>
      <c r="P359" s="6" t="s">
        <v>903</v>
      </c>
      <c r="R359" s="6" t="s">
        <v>903</v>
      </c>
      <c r="T359" s="6">
        <v>3.5338991624000005E-2</v>
      </c>
      <c r="V359" s="6" t="s">
        <v>903</v>
      </c>
      <c r="X359" s="6" t="s">
        <v>903</v>
      </c>
      <c r="Z359" s="6">
        <v>1.272186</v>
      </c>
      <c r="AB359" s="6" t="s">
        <v>903</v>
      </c>
      <c r="AD359" s="6" t="s">
        <v>903</v>
      </c>
      <c r="AF359" s="6">
        <v>0.10681399999999999</v>
      </c>
      <c r="AH359" s="6" t="s">
        <v>903</v>
      </c>
      <c r="AJ359" s="6">
        <v>3.268080048886</v>
      </c>
      <c r="AL359" s="6" t="s">
        <v>903</v>
      </c>
      <c r="AN359" s="6">
        <v>3.1859279582069999</v>
      </c>
      <c r="AP359" s="6" t="s">
        <v>903</v>
      </c>
      <c r="AR359" s="6">
        <v>5.6245544872000001E-2</v>
      </c>
      <c r="AT359" s="6" t="s">
        <v>903</v>
      </c>
      <c r="AV359" s="6" t="s">
        <v>903</v>
      </c>
      <c r="AX359" s="6" t="s">
        <v>903</v>
      </c>
      <c r="AZ359" s="6" t="s">
        <v>903</v>
      </c>
      <c r="BB359" s="6">
        <v>2.5906545805999999E-2</v>
      </c>
      <c r="BD359" s="6" t="s">
        <v>903</v>
      </c>
      <c r="BF359" s="6" t="s">
        <v>903</v>
      </c>
      <c r="BH359" s="6">
        <v>-5.0213930776989999</v>
      </c>
      <c r="BJ359" s="11">
        <v>0.5</v>
      </c>
      <c r="BL359" s="6">
        <v>3.0229740452190001</v>
      </c>
    </row>
    <row r="360" spans="1:64" x14ac:dyDescent="0.25">
      <c r="A360" s="1" t="s">
        <v>300</v>
      </c>
      <c r="B360" s="1" t="s">
        <v>662</v>
      </c>
      <c r="D360" s="6">
        <v>9.068272165593001</v>
      </c>
      <c r="F360" s="6">
        <v>3.8614736045929998</v>
      </c>
      <c r="H360" s="6" t="s">
        <v>903</v>
      </c>
      <c r="J360" s="6">
        <v>3.6881977826009997</v>
      </c>
      <c r="L360" s="6" t="s">
        <v>903</v>
      </c>
      <c r="N360" s="6">
        <v>0.12042813104399999</v>
      </c>
      <c r="P360" s="6" t="s">
        <v>903</v>
      </c>
      <c r="R360" s="6" t="s">
        <v>903</v>
      </c>
      <c r="T360" s="6">
        <v>5.2847690948000001E-2</v>
      </c>
      <c r="V360" s="6" t="s">
        <v>903</v>
      </c>
      <c r="X360" s="6" t="s">
        <v>903</v>
      </c>
      <c r="Z360" s="6">
        <v>0</v>
      </c>
      <c r="AB360" s="6" t="s">
        <v>903</v>
      </c>
      <c r="AD360" s="6" t="s">
        <v>903</v>
      </c>
      <c r="AF360" s="6">
        <v>0</v>
      </c>
      <c r="AH360" s="6" t="s">
        <v>903</v>
      </c>
      <c r="AJ360" s="6">
        <v>5.2067985609999994</v>
      </c>
      <c r="AL360" s="6" t="s">
        <v>903</v>
      </c>
      <c r="AN360" s="6">
        <v>5.0813782719820004</v>
      </c>
      <c r="AP360" s="6" t="s">
        <v>903</v>
      </c>
      <c r="AR360" s="6">
        <v>8.6678348081000001E-2</v>
      </c>
      <c r="AT360" s="6" t="s">
        <v>903</v>
      </c>
      <c r="AV360" s="6" t="s">
        <v>903</v>
      </c>
      <c r="AX360" s="6" t="s">
        <v>903</v>
      </c>
      <c r="AZ360" s="6" t="s">
        <v>903</v>
      </c>
      <c r="BB360" s="6">
        <v>3.8741940938E-2</v>
      </c>
      <c r="BD360" s="6" t="s">
        <v>903</v>
      </c>
      <c r="BF360" s="6" t="s">
        <v>903</v>
      </c>
      <c r="BH360" s="6">
        <v>-19.762946411114001</v>
      </c>
      <c r="BJ360" s="11">
        <v>0.5</v>
      </c>
      <c r="BL360" s="6">
        <v>4.816288668925</v>
      </c>
    </row>
    <row r="361" spans="1:64" x14ac:dyDescent="0.25">
      <c r="A361" s="1" t="s">
        <v>301</v>
      </c>
      <c r="B361" s="1" t="s">
        <v>663</v>
      </c>
      <c r="D361" s="6">
        <v>7.5992333443710001</v>
      </c>
      <c r="F361" s="6">
        <v>3.9039604231960001</v>
      </c>
      <c r="H361" s="6" t="s">
        <v>903</v>
      </c>
      <c r="J361" s="6">
        <v>2.6048511762520001</v>
      </c>
      <c r="L361" s="6" t="s">
        <v>903</v>
      </c>
      <c r="N361" s="6">
        <v>9.0880472743000013E-2</v>
      </c>
      <c r="P361" s="6" t="s">
        <v>903</v>
      </c>
      <c r="R361" s="6" t="s">
        <v>903</v>
      </c>
      <c r="T361" s="6">
        <v>5.6000774200999998E-2</v>
      </c>
      <c r="V361" s="6" t="s">
        <v>903</v>
      </c>
      <c r="X361" s="6" t="s">
        <v>903</v>
      </c>
      <c r="Z361" s="6">
        <v>1.025539</v>
      </c>
      <c r="AB361" s="6" t="s">
        <v>903</v>
      </c>
      <c r="AD361" s="6" t="s">
        <v>903</v>
      </c>
      <c r="AF361" s="6">
        <v>0.126689</v>
      </c>
      <c r="AH361" s="6" t="s">
        <v>903</v>
      </c>
      <c r="AJ361" s="6">
        <v>3.6952729211749999</v>
      </c>
      <c r="AL361" s="6" t="s">
        <v>903</v>
      </c>
      <c r="AN361" s="6">
        <v>3.588808124986</v>
      </c>
      <c r="AP361" s="6" t="s">
        <v>903</v>
      </c>
      <c r="AR361" s="6">
        <v>6.5411371760000003E-2</v>
      </c>
      <c r="AT361" s="6" t="s">
        <v>903</v>
      </c>
      <c r="AV361" s="6" t="s">
        <v>903</v>
      </c>
      <c r="AX361" s="6" t="s">
        <v>903</v>
      </c>
      <c r="AZ361" s="6" t="s">
        <v>903</v>
      </c>
      <c r="BB361" s="6">
        <v>4.1053424429E-2</v>
      </c>
      <c r="BD361" s="6" t="s">
        <v>903</v>
      </c>
      <c r="BF361" s="6" t="s">
        <v>903</v>
      </c>
      <c r="BH361" s="6">
        <v>-4.0599934087100005</v>
      </c>
      <c r="BJ361" s="11">
        <v>0.5</v>
      </c>
      <c r="BL361" s="6">
        <v>3.418127452087</v>
      </c>
    </row>
    <row r="362" spans="1:64" x14ac:dyDescent="0.25">
      <c r="A362" s="1" t="s">
        <v>302</v>
      </c>
      <c r="B362" s="1" t="s">
        <v>664</v>
      </c>
      <c r="D362" s="6">
        <v>8.8238867039460001</v>
      </c>
      <c r="F362" s="6">
        <v>3.7778971962219998</v>
      </c>
      <c r="H362" s="6" t="s">
        <v>903</v>
      </c>
      <c r="J362" s="6">
        <v>3.5344127180039999</v>
      </c>
      <c r="L362" s="6" t="s">
        <v>903</v>
      </c>
      <c r="N362" s="6">
        <v>0.15059110125099998</v>
      </c>
      <c r="P362" s="6" t="s">
        <v>903</v>
      </c>
      <c r="R362" s="6" t="s">
        <v>903</v>
      </c>
      <c r="T362" s="6">
        <v>9.2893376967000008E-2</v>
      </c>
      <c r="V362" s="6" t="s">
        <v>903</v>
      </c>
      <c r="X362" s="6" t="s">
        <v>903</v>
      </c>
      <c r="Z362" s="6">
        <v>0</v>
      </c>
      <c r="AB362" s="6" t="s">
        <v>903</v>
      </c>
      <c r="AD362" s="6" t="s">
        <v>903</v>
      </c>
      <c r="AF362" s="6">
        <v>0</v>
      </c>
      <c r="AH362" s="6" t="s">
        <v>903</v>
      </c>
      <c r="AJ362" s="6">
        <v>5.0459895077240002</v>
      </c>
      <c r="AL362" s="6" t="s">
        <v>903</v>
      </c>
      <c r="AN362" s="6">
        <v>4.8695024096069996</v>
      </c>
      <c r="AP362" s="6" t="s">
        <v>903</v>
      </c>
      <c r="AR362" s="6">
        <v>0.108388196171</v>
      </c>
      <c r="AT362" s="6" t="s">
        <v>903</v>
      </c>
      <c r="AV362" s="6" t="s">
        <v>903</v>
      </c>
      <c r="AX362" s="6" t="s">
        <v>903</v>
      </c>
      <c r="AZ362" s="6" t="s">
        <v>903</v>
      </c>
      <c r="BB362" s="6">
        <v>6.809890194700001E-2</v>
      </c>
      <c r="BD362" s="6" t="s">
        <v>903</v>
      </c>
      <c r="BF362" s="6" t="s">
        <v>903</v>
      </c>
      <c r="BH362" s="6">
        <v>-21.746135487061</v>
      </c>
      <c r="BJ362" s="11">
        <v>0.5</v>
      </c>
      <c r="BL362" s="6">
        <v>4.6675402946450006</v>
      </c>
    </row>
    <row r="363" spans="1:64" x14ac:dyDescent="0.25">
      <c r="A363" s="1" t="s">
        <v>303</v>
      </c>
      <c r="B363" s="1" t="s">
        <v>665</v>
      </c>
      <c r="D363" s="6">
        <v>2.2405950311909999</v>
      </c>
      <c r="F363" s="6">
        <v>1.0113208705329999</v>
      </c>
      <c r="H363" s="6" t="s">
        <v>903</v>
      </c>
      <c r="J363" s="6">
        <v>0.85347892708799999</v>
      </c>
      <c r="L363" s="6" t="s">
        <v>903</v>
      </c>
      <c r="N363" s="6">
        <v>4.5361231937E-2</v>
      </c>
      <c r="P363" s="6" t="s">
        <v>903</v>
      </c>
      <c r="R363" s="6" t="s">
        <v>903</v>
      </c>
      <c r="T363" s="6">
        <v>2.8309240919000001E-2</v>
      </c>
      <c r="V363" s="6" t="s">
        <v>903</v>
      </c>
      <c r="X363" s="6" t="s">
        <v>903</v>
      </c>
      <c r="Z363" s="6">
        <v>0</v>
      </c>
      <c r="AB363" s="6">
        <v>2.0651470588000001E-2</v>
      </c>
      <c r="AD363" s="6" t="s">
        <v>903</v>
      </c>
      <c r="AF363" s="6">
        <v>6.3519999999999993E-2</v>
      </c>
      <c r="AH363" s="6" t="s">
        <v>903</v>
      </c>
      <c r="AJ363" s="6">
        <v>1.229274160658</v>
      </c>
      <c r="AL363" s="6" t="s">
        <v>903</v>
      </c>
      <c r="AN363" s="6">
        <v>1.1758722095009999</v>
      </c>
      <c r="AP363" s="6" t="s">
        <v>903</v>
      </c>
      <c r="AR363" s="6">
        <v>3.2648822306999996E-2</v>
      </c>
      <c r="AT363" s="6" t="s">
        <v>903</v>
      </c>
      <c r="AV363" s="6" t="s">
        <v>903</v>
      </c>
      <c r="AX363" s="6" t="s">
        <v>903</v>
      </c>
      <c r="AZ363" s="6" t="s">
        <v>903</v>
      </c>
      <c r="BB363" s="6">
        <v>2.075312885E-2</v>
      </c>
      <c r="BD363" s="6" t="s">
        <v>903</v>
      </c>
      <c r="BF363" s="6" t="s">
        <v>903</v>
      </c>
      <c r="BH363" s="6">
        <v>-4.325447425878</v>
      </c>
      <c r="BJ363" s="11">
        <v>0.5</v>
      </c>
      <c r="BL363" s="6">
        <v>1.137078598609</v>
      </c>
    </row>
    <row r="364" spans="1:64" x14ac:dyDescent="0.25">
      <c r="A364" s="1" t="s">
        <v>304</v>
      </c>
      <c r="B364" s="1" t="s">
        <v>666</v>
      </c>
      <c r="D364" s="6">
        <v>3.5836966384209998</v>
      </c>
      <c r="F364" s="6">
        <v>1.6054867610329999</v>
      </c>
      <c r="H364" s="6" t="s">
        <v>903</v>
      </c>
      <c r="J364" s="6">
        <v>1.3687929339429998</v>
      </c>
      <c r="L364" s="6" t="s">
        <v>903</v>
      </c>
      <c r="N364" s="6">
        <v>7.9323911745999995E-2</v>
      </c>
      <c r="P364" s="6" t="s">
        <v>903</v>
      </c>
      <c r="R364" s="6" t="s">
        <v>903</v>
      </c>
      <c r="T364" s="6">
        <v>4.8118915344999999E-2</v>
      </c>
      <c r="V364" s="6" t="s">
        <v>903</v>
      </c>
      <c r="X364" s="6" t="s">
        <v>903</v>
      </c>
      <c r="Z364" s="6">
        <v>0</v>
      </c>
      <c r="AB364" s="6" t="s">
        <v>903</v>
      </c>
      <c r="AD364" s="6" t="s">
        <v>903</v>
      </c>
      <c r="AF364" s="6">
        <v>0.10925099999999999</v>
      </c>
      <c r="AH364" s="6" t="s">
        <v>903</v>
      </c>
      <c r="AJ364" s="6">
        <v>1.9782098773879999</v>
      </c>
      <c r="AL364" s="6" t="s">
        <v>903</v>
      </c>
      <c r="AN364" s="6">
        <v>1.885841021377</v>
      </c>
      <c r="AP364" s="6" t="s">
        <v>903</v>
      </c>
      <c r="AR364" s="6">
        <v>5.7093517717000004E-2</v>
      </c>
      <c r="AT364" s="6" t="s">
        <v>903</v>
      </c>
      <c r="AV364" s="6" t="s">
        <v>903</v>
      </c>
      <c r="AX364" s="6" t="s">
        <v>903</v>
      </c>
      <c r="AZ364" s="6" t="s">
        <v>903</v>
      </c>
      <c r="BB364" s="6">
        <v>3.5275338294000001E-2</v>
      </c>
      <c r="BD364" s="6" t="s">
        <v>903</v>
      </c>
      <c r="BF364" s="6" t="s">
        <v>903</v>
      </c>
      <c r="BH364" s="6">
        <v>-3.278459739588</v>
      </c>
      <c r="BJ364" s="11">
        <v>0.5</v>
      </c>
      <c r="BL364" s="6">
        <v>1.8298441365839999</v>
      </c>
    </row>
    <row r="365" spans="1:64" x14ac:dyDescent="0.25">
      <c r="A365" s="1" t="s">
        <v>305</v>
      </c>
      <c r="B365" s="1" t="s">
        <v>667</v>
      </c>
      <c r="D365" s="6">
        <v>3.896936061695</v>
      </c>
      <c r="F365" s="6">
        <v>1.767253192231</v>
      </c>
      <c r="H365" s="6" t="s">
        <v>903</v>
      </c>
      <c r="J365" s="6">
        <v>1.4713969334670001</v>
      </c>
      <c r="L365" s="6" t="s">
        <v>903</v>
      </c>
      <c r="N365" s="6">
        <v>0.10942806113299999</v>
      </c>
      <c r="P365" s="6" t="s">
        <v>903</v>
      </c>
      <c r="R365" s="6" t="s">
        <v>903</v>
      </c>
      <c r="T365" s="6">
        <v>3.2355197630999998E-2</v>
      </c>
      <c r="V365" s="6" t="s">
        <v>903</v>
      </c>
      <c r="X365" s="6" t="s">
        <v>903</v>
      </c>
      <c r="Z365" s="6">
        <v>0</v>
      </c>
      <c r="AB365" s="6" t="s">
        <v>903</v>
      </c>
      <c r="AD365" s="6" t="s">
        <v>903</v>
      </c>
      <c r="AF365" s="6">
        <v>0.15407300000000002</v>
      </c>
      <c r="AH365" s="6" t="s">
        <v>903</v>
      </c>
      <c r="AJ365" s="6">
        <v>2.1296828694640002</v>
      </c>
      <c r="AL365" s="6" t="s">
        <v>903</v>
      </c>
      <c r="AN365" s="6">
        <v>2.0272026740140001</v>
      </c>
      <c r="AP365" s="6" t="s">
        <v>903</v>
      </c>
      <c r="AR365" s="6">
        <v>7.8761029425000004E-2</v>
      </c>
      <c r="AT365" s="6" t="s">
        <v>903</v>
      </c>
      <c r="AV365" s="6" t="s">
        <v>903</v>
      </c>
      <c r="AX365" s="6" t="s">
        <v>903</v>
      </c>
      <c r="AZ365" s="6" t="s">
        <v>903</v>
      </c>
      <c r="BB365" s="6">
        <v>2.3719166024999998E-2</v>
      </c>
      <c r="BD365" s="6" t="s">
        <v>903</v>
      </c>
      <c r="BF365" s="6" t="s">
        <v>903</v>
      </c>
      <c r="BH365" s="6">
        <v>-11.855957072676999</v>
      </c>
      <c r="BJ365" s="11">
        <v>0.5</v>
      </c>
      <c r="BL365" s="6">
        <v>1.9699566542539999</v>
      </c>
    </row>
    <row r="366" spans="1:64" x14ac:dyDescent="0.25">
      <c r="A366" s="1" t="s">
        <v>306</v>
      </c>
      <c r="B366" s="1" t="s">
        <v>668</v>
      </c>
      <c r="D366" s="6">
        <v>5.3934449311840007</v>
      </c>
      <c r="F366" s="6">
        <v>2.3849265209149997</v>
      </c>
      <c r="H366" s="6" t="s">
        <v>903</v>
      </c>
      <c r="J366" s="6">
        <v>2.116451926071</v>
      </c>
      <c r="L366" s="6" t="s">
        <v>903</v>
      </c>
      <c r="N366" s="6">
        <v>9.9818353925000006E-2</v>
      </c>
      <c r="P366" s="6" t="s">
        <v>903</v>
      </c>
      <c r="R366" s="6" t="s">
        <v>903</v>
      </c>
      <c r="T366" s="6">
        <v>2.8309240919000001E-2</v>
      </c>
      <c r="V366" s="6" t="s">
        <v>903</v>
      </c>
      <c r="X366" s="6" t="s">
        <v>903</v>
      </c>
      <c r="Z366" s="6">
        <v>0</v>
      </c>
      <c r="AB366" s="6" t="s">
        <v>903</v>
      </c>
      <c r="AD366" s="6" t="s">
        <v>903</v>
      </c>
      <c r="AF366" s="6">
        <v>0.140347</v>
      </c>
      <c r="AH366" s="6" t="s">
        <v>903</v>
      </c>
      <c r="AJ366" s="6">
        <v>3.0085184102690001</v>
      </c>
      <c r="AL366" s="6" t="s">
        <v>903</v>
      </c>
      <c r="AN366" s="6">
        <v>2.9159208547780002</v>
      </c>
      <c r="AP366" s="6" t="s">
        <v>903</v>
      </c>
      <c r="AR366" s="6">
        <v>7.1844426640999992E-2</v>
      </c>
      <c r="AT366" s="6" t="s">
        <v>903</v>
      </c>
      <c r="AV366" s="6" t="s">
        <v>903</v>
      </c>
      <c r="AX366" s="6" t="s">
        <v>903</v>
      </c>
      <c r="AZ366" s="6" t="s">
        <v>903</v>
      </c>
      <c r="BB366" s="6">
        <v>2.075312885E-2</v>
      </c>
      <c r="BD366" s="6" t="s">
        <v>903</v>
      </c>
      <c r="BF366" s="6" t="s">
        <v>903</v>
      </c>
      <c r="BH366" s="6">
        <v>-9.5537610282430006</v>
      </c>
      <c r="BJ366" s="11">
        <v>0.5</v>
      </c>
      <c r="BL366" s="6">
        <v>2.7828795294990001</v>
      </c>
    </row>
    <row r="367" spans="1:64" x14ac:dyDescent="0.25">
      <c r="A367" s="1" t="s">
        <v>307</v>
      </c>
      <c r="B367" s="1" t="s">
        <v>669</v>
      </c>
      <c r="D367" s="6">
        <v>5.5502897240540001</v>
      </c>
      <c r="F367" s="6">
        <v>2.455974233719</v>
      </c>
      <c r="H367" s="6" t="s">
        <v>903</v>
      </c>
      <c r="J367" s="6">
        <v>2.1721343596180001</v>
      </c>
      <c r="L367" s="6" t="s">
        <v>903</v>
      </c>
      <c r="N367" s="6">
        <v>0.101892076148</v>
      </c>
      <c r="P367" s="6" t="s">
        <v>903</v>
      </c>
      <c r="R367" s="6" t="s">
        <v>903</v>
      </c>
      <c r="T367" s="6">
        <v>3.8660797954000001E-2</v>
      </c>
      <c r="V367" s="6" t="s">
        <v>903</v>
      </c>
      <c r="X367" s="6" t="s">
        <v>903</v>
      </c>
      <c r="Z367" s="6">
        <v>0</v>
      </c>
      <c r="AB367" s="6" t="s">
        <v>903</v>
      </c>
      <c r="AD367" s="6" t="s">
        <v>903</v>
      </c>
      <c r="AF367" s="6">
        <v>0.143287</v>
      </c>
      <c r="AH367" s="6" t="s">
        <v>903</v>
      </c>
      <c r="AJ367" s="6">
        <v>3.0943154903360002</v>
      </c>
      <c r="AL367" s="6" t="s">
        <v>903</v>
      </c>
      <c r="AN367" s="6">
        <v>2.992636780722</v>
      </c>
      <c r="AP367" s="6" t="s">
        <v>903</v>
      </c>
      <c r="AR367" s="6">
        <v>7.3336991668000007E-2</v>
      </c>
      <c r="AT367" s="6" t="s">
        <v>903</v>
      </c>
      <c r="AV367" s="6" t="s">
        <v>903</v>
      </c>
      <c r="AX367" s="6" t="s">
        <v>903</v>
      </c>
      <c r="AZ367" s="6" t="s">
        <v>903</v>
      </c>
      <c r="BB367" s="6">
        <v>2.8341717945999999E-2</v>
      </c>
      <c r="BD367" s="6" t="s">
        <v>903</v>
      </c>
      <c r="BF367" s="6" t="s">
        <v>903</v>
      </c>
      <c r="BH367" s="6">
        <v>-7.2917574436560004</v>
      </c>
      <c r="BJ367" s="11">
        <v>0.5</v>
      </c>
      <c r="BL367" s="6">
        <v>2.8622418285599998</v>
      </c>
    </row>
    <row r="369" spans="1:64" x14ac:dyDescent="0.25">
      <c r="B369" s="1" t="s">
        <v>802</v>
      </c>
    </row>
    <row r="370" spans="1:64" x14ac:dyDescent="0.25">
      <c r="A370" s="1" t="s">
        <v>308</v>
      </c>
      <c r="B370" s="1" t="s">
        <v>670</v>
      </c>
      <c r="D370" s="6">
        <v>3.582788272673</v>
      </c>
      <c r="F370" s="6">
        <v>1.5585793531259999</v>
      </c>
      <c r="H370" s="6" t="s">
        <v>903</v>
      </c>
      <c r="J370" s="6">
        <v>1.4193383976289999</v>
      </c>
      <c r="L370" s="6" t="s">
        <v>903</v>
      </c>
      <c r="N370" s="6">
        <v>6.2535757866000005E-2</v>
      </c>
      <c r="P370" s="6" t="s">
        <v>903</v>
      </c>
      <c r="R370" s="6" t="s">
        <v>903</v>
      </c>
      <c r="T370" s="6">
        <v>3.2355197630999998E-2</v>
      </c>
      <c r="V370" s="6" t="s">
        <v>903</v>
      </c>
      <c r="X370" s="6" t="s">
        <v>903</v>
      </c>
      <c r="Z370" s="6">
        <v>0</v>
      </c>
      <c r="AB370" s="6" t="s">
        <v>903</v>
      </c>
      <c r="AD370" s="6" t="s">
        <v>903</v>
      </c>
      <c r="AF370" s="6">
        <v>4.4350000000000001E-2</v>
      </c>
      <c r="AH370" s="6" t="s">
        <v>903</v>
      </c>
      <c r="AJ370" s="6">
        <v>2.0242089195470001</v>
      </c>
      <c r="AL370" s="6" t="s">
        <v>903</v>
      </c>
      <c r="AN370" s="6">
        <v>1.9554795375459999</v>
      </c>
      <c r="AP370" s="6" t="s">
        <v>903</v>
      </c>
      <c r="AR370" s="6">
        <v>4.5010215976000002E-2</v>
      </c>
      <c r="AT370" s="6" t="s">
        <v>903</v>
      </c>
      <c r="AV370" s="6" t="s">
        <v>903</v>
      </c>
      <c r="AX370" s="6" t="s">
        <v>903</v>
      </c>
      <c r="AZ370" s="6" t="s">
        <v>903</v>
      </c>
      <c r="BB370" s="6">
        <v>2.3719166024999998E-2</v>
      </c>
      <c r="BD370" s="6" t="s">
        <v>903</v>
      </c>
      <c r="BF370" s="6" t="s">
        <v>903</v>
      </c>
      <c r="BH370" s="6">
        <v>-13.798187894334999</v>
      </c>
      <c r="BJ370" s="11">
        <v>0.5</v>
      </c>
      <c r="BL370" s="6">
        <v>1.8723932505809999</v>
      </c>
    </row>
    <row r="371" spans="1:64" x14ac:dyDescent="0.25">
      <c r="A371" s="1" t="s">
        <v>309</v>
      </c>
      <c r="B371" s="1" t="s">
        <v>671</v>
      </c>
      <c r="D371" s="6">
        <v>6.9394796051759995</v>
      </c>
      <c r="F371" s="6">
        <v>3.043284225511</v>
      </c>
      <c r="H371" s="6" t="s">
        <v>903</v>
      </c>
      <c r="J371" s="6">
        <v>2.7448541173800001</v>
      </c>
      <c r="L371" s="6" t="s">
        <v>903</v>
      </c>
      <c r="N371" s="6">
        <v>9.8832816862000003E-2</v>
      </c>
      <c r="P371" s="6" t="s">
        <v>903</v>
      </c>
      <c r="R371" s="6" t="s">
        <v>903</v>
      </c>
      <c r="T371" s="6">
        <v>5.9153291269999998E-2</v>
      </c>
      <c r="V371" s="6" t="s">
        <v>903</v>
      </c>
      <c r="X371" s="6" t="s">
        <v>903</v>
      </c>
      <c r="Z371" s="6">
        <v>0</v>
      </c>
      <c r="AB371" s="6" t="s">
        <v>903</v>
      </c>
      <c r="AD371" s="6" t="s">
        <v>903</v>
      </c>
      <c r="AF371" s="6">
        <v>0.14044400000000001</v>
      </c>
      <c r="AH371" s="6" t="s">
        <v>903</v>
      </c>
      <c r="AJ371" s="6">
        <v>3.896195379665</v>
      </c>
      <c r="AL371" s="6" t="s">
        <v>903</v>
      </c>
      <c r="AN371" s="6">
        <v>3.7816958021100002</v>
      </c>
      <c r="AP371" s="6" t="s">
        <v>903</v>
      </c>
      <c r="AR371" s="6">
        <v>7.1135084697000001E-2</v>
      </c>
      <c r="AT371" s="6" t="s">
        <v>903</v>
      </c>
      <c r="AV371" s="6" t="s">
        <v>903</v>
      </c>
      <c r="AX371" s="6" t="s">
        <v>903</v>
      </c>
      <c r="AZ371" s="6" t="s">
        <v>903</v>
      </c>
      <c r="BB371" s="6">
        <v>4.3364492857999995E-2</v>
      </c>
      <c r="BD371" s="6" t="s">
        <v>903</v>
      </c>
      <c r="BF371" s="6" t="s">
        <v>903</v>
      </c>
      <c r="BH371" s="6">
        <v>-13.989983219100001</v>
      </c>
      <c r="BJ371" s="11">
        <v>0.5</v>
      </c>
      <c r="BL371" s="6">
        <v>3.6039807261899997</v>
      </c>
    </row>
    <row r="372" spans="1:64" x14ac:dyDescent="0.25">
      <c r="A372" s="1" t="s">
        <v>310</v>
      </c>
      <c r="B372" s="1" t="s">
        <v>672</v>
      </c>
      <c r="D372" s="6">
        <v>2.9744274404529998</v>
      </c>
      <c r="F372" s="6">
        <v>1.3674188871120001</v>
      </c>
      <c r="H372" s="6" t="s">
        <v>903</v>
      </c>
      <c r="J372" s="6">
        <v>1.0966526905980001</v>
      </c>
      <c r="L372" s="6" t="s">
        <v>903</v>
      </c>
      <c r="N372" s="6">
        <v>8.0502634833000006E-2</v>
      </c>
      <c r="P372" s="6" t="s">
        <v>903</v>
      </c>
      <c r="R372" s="6" t="s">
        <v>903</v>
      </c>
      <c r="T372" s="6">
        <v>5.2059561680999997E-2</v>
      </c>
      <c r="V372" s="6" t="s">
        <v>903</v>
      </c>
      <c r="X372" s="6" t="s">
        <v>903</v>
      </c>
      <c r="Z372" s="6">
        <v>0</v>
      </c>
      <c r="AB372" s="6">
        <v>2.5699E-2</v>
      </c>
      <c r="AD372" s="6" t="s">
        <v>903</v>
      </c>
      <c r="AF372" s="6">
        <v>0.11250499999999999</v>
      </c>
      <c r="AH372" s="6" t="s">
        <v>903</v>
      </c>
      <c r="AJ372" s="6">
        <v>1.6070085533420002</v>
      </c>
      <c r="AL372" s="6" t="s">
        <v>903</v>
      </c>
      <c r="AN372" s="6">
        <v>1.5109024738870001</v>
      </c>
      <c r="AP372" s="6" t="s">
        <v>903</v>
      </c>
      <c r="AR372" s="6">
        <v>5.7941905624999998E-2</v>
      </c>
      <c r="AT372" s="6" t="s">
        <v>903</v>
      </c>
      <c r="AV372" s="6" t="s">
        <v>903</v>
      </c>
      <c r="AX372" s="6" t="s">
        <v>903</v>
      </c>
      <c r="AZ372" s="6" t="s">
        <v>903</v>
      </c>
      <c r="BB372" s="6">
        <v>3.8164173830000002E-2</v>
      </c>
      <c r="BD372" s="6" t="s">
        <v>903</v>
      </c>
      <c r="BF372" s="6" t="s">
        <v>903</v>
      </c>
      <c r="BH372" s="6">
        <v>-11.914039871022998</v>
      </c>
      <c r="BJ372" s="11">
        <v>0.5</v>
      </c>
      <c r="BL372" s="6">
        <v>1.4864829118409999</v>
      </c>
    </row>
    <row r="373" spans="1:64" x14ac:dyDescent="0.25">
      <c r="A373" s="1" t="s">
        <v>311</v>
      </c>
      <c r="B373" s="1" t="s">
        <v>673</v>
      </c>
      <c r="D373" s="6">
        <v>4.1972503755370001</v>
      </c>
      <c r="F373" s="6">
        <v>1.8385478299960001</v>
      </c>
      <c r="H373" s="6" t="s">
        <v>903</v>
      </c>
      <c r="J373" s="6">
        <v>1.665338339554</v>
      </c>
      <c r="L373" s="6" t="s">
        <v>903</v>
      </c>
      <c r="N373" s="6">
        <v>6.0501249522999997E-2</v>
      </c>
      <c r="P373" s="6" t="s">
        <v>903</v>
      </c>
      <c r="R373" s="6" t="s">
        <v>903</v>
      </c>
      <c r="T373" s="6">
        <v>2.8309240919000001E-2</v>
      </c>
      <c r="V373" s="6" t="s">
        <v>903</v>
      </c>
      <c r="X373" s="6" t="s">
        <v>903</v>
      </c>
      <c r="Z373" s="6">
        <v>0</v>
      </c>
      <c r="AB373" s="6" t="s">
        <v>903</v>
      </c>
      <c r="AD373" s="6" t="s">
        <v>903</v>
      </c>
      <c r="AF373" s="6">
        <v>8.4399000000000002E-2</v>
      </c>
      <c r="AH373" s="6" t="s">
        <v>903</v>
      </c>
      <c r="AJ373" s="6">
        <v>2.3587025455419997</v>
      </c>
      <c r="AL373" s="6" t="s">
        <v>903</v>
      </c>
      <c r="AN373" s="6">
        <v>2.2944035414880002</v>
      </c>
      <c r="AP373" s="6" t="s">
        <v>903</v>
      </c>
      <c r="AR373" s="6">
        <v>4.3545875204000002E-2</v>
      </c>
      <c r="AT373" s="6" t="s">
        <v>903</v>
      </c>
      <c r="AV373" s="6" t="s">
        <v>903</v>
      </c>
      <c r="AX373" s="6" t="s">
        <v>903</v>
      </c>
      <c r="AZ373" s="6" t="s">
        <v>903</v>
      </c>
      <c r="BB373" s="6">
        <v>2.075312885E-2</v>
      </c>
      <c r="BD373" s="6" t="s">
        <v>903</v>
      </c>
      <c r="BF373" s="6" t="s">
        <v>903</v>
      </c>
      <c r="BH373" s="6">
        <v>-8.9672587016809988</v>
      </c>
      <c r="BJ373" s="11">
        <v>0.5</v>
      </c>
      <c r="BL373" s="6">
        <v>2.181799854626</v>
      </c>
    </row>
    <row r="374" spans="1:64" x14ac:dyDescent="0.25">
      <c r="A374" s="1" t="s">
        <v>312</v>
      </c>
      <c r="B374" s="1" t="s">
        <v>674</v>
      </c>
      <c r="D374" s="6">
        <v>2.2246796695829998</v>
      </c>
      <c r="F374" s="6">
        <v>1.0196956526159999</v>
      </c>
      <c r="H374" s="6" t="s">
        <v>903</v>
      </c>
      <c r="J374" s="6">
        <v>0.82784182776699999</v>
      </c>
      <c r="L374" s="6" t="s">
        <v>903</v>
      </c>
      <c r="N374" s="6">
        <v>4.8538709536999999E-2</v>
      </c>
      <c r="P374" s="6" t="s">
        <v>903</v>
      </c>
      <c r="R374" s="6" t="s">
        <v>903</v>
      </c>
      <c r="T374" s="6">
        <v>4.0237056488000002E-2</v>
      </c>
      <c r="V374" s="6" t="s">
        <v>903</v>
      </c>
      <c r="X374" s="6" t="s">
        <v>903</v>
      </c>
      <c r="Z374" s="6">
        <v>0</v>
      </c>
      <c r="AB374" s="6">
        <v>3.4771058824000001E-2</v>
      </c>
      <c r="AD374" s="6" t="s">
        <v>903</v>
      </c>
      <c r="AF374" s="6">
        <v>6.8307000000000007E-2</v>
      </c>
      <c r="AH374" s="6" t="s">
        <v>903</v>
      </c>
      <c r="AJ374" s="6">
        <v>1.2049840169679999</v>
      </c>
      <c r="AL374" s="6" t="s">
        <v>903</v>
      </c>
      <c r="AN374" s="6">
        <v>1.1405509477009999</v>
      </c>
      <c r="AP374" s="6" t="s">
        <v>903</v>
      </c>
      <c r="AR374" s="6">
        <v>3.4935817106000001E-2</v>
      </c>
      <c r="AT374" s="6" t="s">
        <v>903</v>
      </c>
      <c r="AV374" s="6" t="s">
        <v>903</v>
      </c>
      <c r="AX374" s="6" t="s">
        <v>903</v>
      </c>
      <c r="AZ374" s="6" t="s">
        <v>903</v>
      </c>
      <c r="BB374" s="6">
        <v>2.9497252160000001E-2</v>
      </c>
      <c r="BD374" s="6" t="s">
        <v>903</v>
      </c>
      <c r="BF374" s="6" t="s">
        <v>903</v>
      </c>
      <c r="BH374" s="6">
        <v>-3.9556210322349998</v>
      </c>
      <c r="BJ374" s="11">
        <v>0.5</v>
      </c>
      <c r="BL374" s="6">
        <v>1.114610215695</v>
      </c>
    </row>
    <row r="375" spans="1:64" x14ac:dyDescent="0.25">
      <c r="A375" s="1" t="s">
        <v>313</v>
      </c>
      <c r="B375" s="1" t="s">
        <v>675</v>
      </c>
      <c r="D375" s="6">
        <v>3.9309889279370003</v>
      </c>
      <c r="F375" s="6">
        <v>1.74941819899</v>
      </c>
      <c r="H375" s="6" t="s">
        <v>903</v>
      </c>
      <c r="J375" s="6">
        <v>1.5257186671380001</v>
      </c>
      <c r="L375" s="6" t="s">
        <v>903</v>
      </c>
      <c r="N375" s="6">
        <v>8.1658290932999991E-2</v>
      </c>
      <c r="P375" s="6" t="s">
        <v>903</v>
      </c>
      <c r="R375" s="6" t="s">
        <v>903</v>
      </c>
      <c r="T375" s="6">
        <v>2.8309240919000001E-2</v>
      </c>
      <c r="V375" s="6" t="s">
        <v>903</v>
      </c>
      <c r="X375" s="6" t="s">
        <v>903</v>
      </c>
      <c r="Z375" s="6">
        <v>0</v>
      </c>
      <c r="AB375" s="6" t="s">
        <v>903</v>
      </c>
      <c r="AD375" s="6" t="s">
        <v>903</v>
      </c>
      <c r="AF375" s="6">
        <v>0.113732</v>
      </c>
      <c r="AH375" s="6" t="s">
        <v>903</v>
      </c>
      <c r="AJ375" s="6">
        <v>2.1815707289470003</v>
      </c>
      <c r="AL375" s="6" t="s">
        <v>903</v>
      </c>
      <c r="AN375" s="6">
        <v>2.102043909067</v>
      </c>
      <c r="AP375" s="6" t="s">
        <v>903</v>
      </c>
      <c r="AR375" s="6">
        <v>5.8773691029E-2</v>
      </c>
      <c r="AT375" s="6" t="s">
        <v>903</v>
      </c>
      <c r="AV375" s="6" t="s">
        <v>903</v>
      </c>
      <c r="AX375" s="6" t="s">
        <v>903</v>
      </c>
      <c r="AZ375" s="6" t="s">
        <v>903</v>
      </c>
      <c r="BB375" s="6">
        <v>2.075312885E-2</v>
      </c>
      <c r="BD375" s="6" t="s">
        <v>903</v>
      </c>
      <c r="BF375" s="6" t="s">
        <v>903</v>
      </c>
      <c r="BH375" s="6">
        <v>-16.832573397537001</v>
      </c>
      <c r="BJ375" s="11">
        <v>0.5</v>
      </c>
      <c r="BL375" s="6">
        <v>2.0179529242759999</v>
      </c>
    </row>
    <row r="376" spans="1:64" x14ac:dyDescent="0.25">
      <c r="A376" s="1" t="s">
        <v>314</v>
      </c>
      <c r="B376" s="1" t="s">
        <v>676</v>
      </c>
      <c r="D376" s="6">
        <v>2.5296544144290003</v>
      </c>
      <c r="F376" s="6">
        <v>1.1298573659739999</v>
      </c>
      <c r="H376" s="6" t="s">
        <v>903</v>
      </c>
      <c r="J376" s="6">
        <v>0.97356808162700004</v>
      </c>
      <c r="L376" s="6" t="s">
        <v>903</v>
      </c>
      <c r="N376" s="6">
        <v>5.2407043426999998E-2</v>
      </c>
      <c r="P376" s="6" t="s">
        <v>903</v>
      </c>
      <c r="R376" s="6" t="s">
        <v>903</v>
      </c>
      <c r="T376" s="6">
        <v>2.8309240919000001E-2</v>
      </c>
      <c r="V376" s="6" t="s">
        <v>903</v>
      </c>
      <c r="X376" s="6" t="s">
        <v>903</v>
      </c>
      <c r="Z376" s="6">
        <v>0</v>
      </c>
      <c r="AB376" s="6" t="s">
        <v>903</v>
      </c>
      <c r="AD376" s="6" t="s">
        <v>903</v>
      </c>
      <c r="AF376" s="6">
        <v>7.5573000000000001E-2</v>
      </c>
      <c r="AH376" s="6" t="s">
        <v>903</v>
      </c>
      <c r="AJ376" s="6">
        <v>1.399797048455</v>
      </c>
      <c r="AL376" s="6" t="s">
        <v>903</v>
      </c>
      <c r="AN376" s="6">
        <v>1.3413238627319999</v>
      </c>
      <c r="AP376" s="6" t="s">
        <v>903</v>
      </c>
      <c r="AR376" s="6">
        <v>3.7720056873E-2</v>
      </c>
      <c r="AT376" s="6" t="s">
        <v>903</v>
      </c>
      <c r="AV376" s="6" t="s">
        <v>903</v>
      </c>
      <c r="AX376" s="6" t="s">
        <v>903</v>
      </c>
      <c r="AZ376" s="6" t="s">
        <v>903</v>
      </c>
      <c r="BB376" s="6">
        <v>2.075312885E-2</v>
      </c>
      <c r="BD376" s="6" t="s">
        <v>903</v>
      </c>
      <c r="BF376" s="6" t="s">
        <v>903</v>
      </c>
      <c r="BH376" s="6">
        <v>-3.5119057237379998</v>
      </c>
      <c r="BJ376" s="11">
        <v>0.5</v>
      </c>
      <c r="BL376" s="6">
        <v>1.2948122698210001</v>
      </c>
    </row>
    <row r="378" spans="1:64" x14ac:dyDescent="0.25">
      <c r="B378" s="1" t="s">
        <v>801</v>
      </c>
    </row>
    <row r="379" spans="1:64" x14ac:dyDescent="0.25">
      <c r="A379" s="1" t="s">
        <v>315</v>
      </c>
      <c r="B379" s="1" t="s">
        <v>677</v>
      </c>
      <c r="D379" s="6">
        <v>4.3616019514830002</v>
      </c>
      <c r="F379" s="6">
        <v>1.908325583191</v>
      </c>
      <c r="H379" s="6" t="s">
        <v>903</v>
      </c>
      <c r="J379" s="6">
        <v>1.7316040296430002</v>
      </c>
      <c r="L379" s="6" t="s">
        <v>903</v>
      </c>
      <c r="N379" s="6">
        <v>4.7458021147999997E-2</v>
      </c>
      <c r="P379" s="6" t="s">
        <v>903</v>
      </c>
      <c r="R379" s="6" t="s">
        <v>903</v>
      </c>
      <c r="T379" s="6">
        <v>4.5585238282E-2</v>
      </c>
      <c r="V379" s="6" t="s">
        <v>903</v>
      </c>
      <c r="X379" s="6" t="s">
        <v>903</v>
      </c>
      <c r="Z379" s="6">
        <v>0</v>
      </c>
      <c r="AB379" s="6">
        <v>1.6313294118000001E-2</v>
      </c>
      <c r="AD379" s="6" t="s">
        <v>903</v>
      </c>
      <c r="AF379" s="6">
        <v>6.7365000000000008E-2</v>
      </c>
      <c r="AH379" s="6" t="s">
        <v>903</v>
      </c>
      <c r="AJ379" s="6">
        <v>2.4532763682909997</v>
      </c>
      <c r="AL379" s="6" t="s">
        <v>903</v>
      </c>
      <c r="AN379" s="6">
        <v>2.3857004451920001</v>
      </c>
      <c r="AP379" s="6" t="s">
        <v>903</v>
      </c>
      <c r="AR379" s="6">
        <v>3.4157989837000004E-2</v>
      </c>
      <c r="AT379" s="6" t="s">
        <v>903</v>
      </c>
      <c r="AV379" s="6" t="s">
        <v>903</v>
      </c>
      <c r="AX379" s="6" t="s">
        <v>903</v>
      </c>
      <c r="AZ379" s="6" t="s">
        <v>903</v>
      </c>
      <c r="BB379" s="6">
        <v>3.3417933262000002E-2</v>
      </c>
      <c r="BD379" s="6" t="s">
        <v>903</v>
      </c>
      <c r="BF379" s="6" t="s">
        <v>903</v>
      </c>
      <c r="BH379" s="6">
        <v>-5.1300355765230004</v>
      </c>
      <c r="BJ379" s="11">
        <v>0.5</v>
      </c>
      <c r="BL379" s="6">
        <v>2.2692806406689998</v>
      </c>
    </row>
    <row r="380" spans="1:64" x14ac:dyDescent="0.25">
      <c r="A380" s="1" t="s">
        <v>316</v>
      </c>
      <c r="B380" s="1" t="s">
        <v>678</v>
      </c>
      <c r="D380" s="6">
        <v>9.9382413026640002</v>
      </c>
      <c r="F380" s="6">
        <v>4.3554467434369997</v>
      </c>
      <c r="H380" s="6" t="s">
        <v>903</v>
      </c>
      <c r="J380" s="6">
        <v>3.9818216222289999</v>
      </c>
      <c r="L380" s="6" t="s">
        <v>903</v>
      </c>
      <c r="N380" s="6">
        <v>7.7562170536000008E-2</v>
      </c>
      <c r="P380" s="6" t="s">
        <v>903</v>
      </c>
      <c r="R380" s="6" t="s">
        <v>903</v>
      </c>
      <c r="T380" s="6">
        <v>5.6000774200999998E-2</v>
      </c>
      <c r="V380" s="6" t="s">
        <v>903</v>
      </c>
      <c r="X380" s="6" t="s">
        <v>903</v>
      </c>
      <c r="Z380" s="6">
        <v>0.11293300000000001</v>
      </c>
      <c r="AB380" s="6">
        <v>0.127129176471</v>
      </c>
      <c r="AD380" s="6" t="s">
        <v>903</v>
      </c>
      <c r="AF380" s="6">
        <v>0</v>
      </c>
      <c r="AH380" s="6" t="s">
        <v>903</v>
      </c>
      <c r="AJ380" s="6">
        <v>5.5827945592280006</v>
      </c>
      <c r="AL380" s="6" t="s">
        <v>903</v>
      </c>
      <c r="AN380" s="6">
        <v>5.4859156332539998</v>
      </c>
      <c r="AP380" s="6" t="s">
        <v>903</v>
      </c>
      <c r="AR380" s="6">
        <v>5.5825501544999996E-2</v>
      </c>
      <c r="AT380" s="6" t="s">
        <v>903</v>
      </c>
      <c r="AV380" s="6" t="s">
        <v>903</v>
      </c>
      <c r="AX380" s="6" t="s">
        <v>903</v>
      </c>
      <c r="AZ380" s="6" t="s">
        <v>903</v>
      </c>
      <c r="BB380" s="6">
        <v>4.1053424429E-2</v>
      </c>
      <c r="BD380" s="6" t="s">
        <v>903</v>
      </c>
      <c r="BF380" s="6" t="s">
        <v>903</v>
      </c>
      <c r="BH380" s="6">
        <v>-7.2056773282959998</v>
      </c>
      <c r="BJ380" s="11">
        <v>0.5</v>
      </c>
      <c r="BL380" s="6">
        <v>5.1640849672849995</v>
      </c>
    </row>
    <row r="381" spans="1:64" x14ac:dyDescent="0.25">
      <c r="A381" s="1" t="s">
        <v>317</v>
      </c>
      <c r="B381" s="1" t="s">
        <v>679</v>
      </c>
      <c r="D381" s="6">
        <v>6.0471646326120005</v>
      </c>
      <c r="F381" s="6">
        <v>2.585331401166</v>
      </c>
      <c r="H381" s="6" t="s">
        <v>903</v>
      </c>
      <c r="J381" s="6">
        <v>2.4319536065210001</v>
      </c>
      <c r="L381" s="6" t="s">
        <v>903</v>
      </c>
      <c r="N381" s="6">
        <v>9.0452580115E-2</v>
      </c>
      <c r="P381" s="6" t="s">
        <v>903</v>
      </c>
      <c r="R381" s="6" t="s">
        <v>903</v>
      </c>
      <c r="T381" s="6">
        <v>6.2925214529999995E-2</v>
      </c>
      <c r="V381" s="6" t="s">
        <v>903</v>
      </c>
      <c r="X381" s="6" t="s">
        <v>903</v>
      </c>
      <c r="Z381" s="6">
        <v>0</v>
      </c>
      <c r="AB381" s="6" t="s">
        <v>903</v>
      </c>
      <c r="AD381" s="6" t="s">
        <v>903</v>
      </c>
      <c r="AF381" s="6">
        <v>0</v>
      </c>
      <c r="AH381" s="6" t="s">
        <v>903</v>
      </c>
      <c r="AJ381" s="6">
        <v>3.4618332314459996</v>
      </c>
      <c r="AL381" s="6" t="s">
        <v>903</v>
      </c>
      <c r="AN381" s="6">
        <v>3.350600196372</v>
      </c>
      <c r="AP381" s="6" t="s">
        <v>903</v>
      </c>
      <c r="AR381" s="6">
        <v>6.5103395327999997E-2</v>
      </c>
      <c r="AT381" s="6" t="s">
        <v>903</v>
      </c>
      <c r="AV381" s="6" t="s">
        <v>903</v>
      </c>
      <c r="AX381" s="6" t="s">
        <v>903</v>
      </c>
      <c r="AZ381" s="6" t="s">
        <v>903</v>
      </c>
      <c r="BB381" s="6">
        <v>4.6129639745999998E-2</v>
      </c>
      <c r="BD381" s="6" t="s">
        <v>903</v>
      </c>
      <c r="BF381" s="6" t="s">
        <v>903</v>
      </c>
      <c r="BH381" s="6">
        <v>-12.829207729869001</v>
      </c>
      <c r="BJ381" s="11">
        <v>0.5</v>
      </c>
      <c r="BL381" s="6">
        <v>3.2021957390879998</v>
      </c>
    </row>
    <row r="382" spans="1:64" x14ac:dyDescent="0.25">
      <c r="A382" s="1" t="s">
        <v>318</v>
      </c>
      <c r="B382" s="1" t="s">
        <v>680</v>
      </c>
      <c r="D382" s="6">
        <v>5.0019563265020004</v>
      </c>
      <c r="F382" s="6">
        <v>2.1758826950229997</v>
      </c>
      <c r="H382" s="6" t="s">
        <v>903</v>
      </c>
      <c r="J382" s="6">
        <v>1.989252921966</v>
      </c>
      <c r="L382" s="6" t="s">
        <v>903</v>
      </c>
      <c r="N382" s="6">
        <v>7.3655776115000002E-2</v>
      </c>
      <c r="P382" s="6" t="s">
        <v>903</v>
      </c>
      <c r="R382" s="6" t="s">
        <v>903</v>
      </c>
      <c r="T382" s="6">
        <v>4.4177702823999999E-2</v>
      </c>
      <c r="V382" s="6" t="s">
        <v>903</v>
      </c>
      <c r="X382" s="6" t="s">
        <v>903</v>
      </c>
      <c r="Z382" s="6">
        <v>0</v>
      </c>
      <c r="AB382" s="6">
        <v>6.8796294118000006E-2</v>
      </c>
      <c r="AD382" s="6" t="s">
        <v>903</v>
      </c>
      <c r="AF382" s="6">
        <v>0</v>
      </c>
      <c r="AH382" s="6" t="s">
        <v>903</v>
      </c>
      <c r="AJ382" s="6">
        <v>2.8260736314799999</v>
      </c>
      <c r="AL382" s="6" t="s">
        <v>903</v>
      </c>
      <c r="AN382" s="6">
        <v>2.7406736761360002</v>
      </c>
      <c r="AP382" s="6" t="s">
        <v>903</v>
      </c>
      <c r="AR382" s="6">
        <v>5.3013867648E-2</v>
      </c>
      <c r="AT382" s="6" t="s">
        <v>903</v>
      </c>
      <c r="AV382" s="6" t="s">
        <v>903</v>
      </c>
      <c r="AX382" s="6" t="s">
        <v>903</v>
      </c>
      <c r="AZ382" s="6" t="s">
        <v>903</v>
      </c>
      <c r="BB382" s="6">
        <v>3.2386087696000002E-2</v>
      </c>
      <c r="BD382" s="6" t="s">
        <v>903</v>
      </c>
      <c r="BF382" s="6" t="s">
        <v>903</v>
      </c>
      <c r="BH382" s="6">
        <v>-6.1669677919889994</v>
      </c>
      <c r="BJ382" s="11">
        <v>0.5</v>
      </c>
      <c r="BL382" s="6">
        <v>2.614118109119</v>
      </c>
    </row>
    <row r="383" spans="1:64" x14ac:dyDescent="0.25">
      <c r="A383" s="1" t="s">
        <v>319</v>
      </c>
      <c r="B383" s="1" t="s">
        <v>681</v>
      </c>
      <c r="D383" s="6">
        <v>5.4177028039790001</v>
      </c>
      <c r="F383" s="6">
        <v>2.3810447286620002</v>
      </c>
      <c r="H383" s="6" t="s">
        <v>903</v>
      </c>
      <c r="J383" s="6">
        <v>2.1454877445570002</v>
      </c>
      <c r="L383" s="6" t="s">
        <v>903</v>
      </c>
      <c r="N383" s="6">
        <v>6.7172222458000003E-2</v>
      </c>
      <c r="P383" s="6" t="s">
        <v>903</v>
      </c>
      <c r="R383" s="6" t="s">
        <v>903</v>
      </c>
      <c r="T383" s="6">
        <v>4.4177702823999999E-2</v>
      </c>
      <c r="V383" s="6" t="s">
        <v>903</v>
      </c>
      <c r="X383" s="6" t="s">
        <v>903</v>
      </c>
      <c r="Z383" s="6">
        <v>0</v>
      </c>
      <c r="AB383" s="6">
        <v>3.0462058824E-2</v>
      </c>
      <c r="AD383" s="6" t="s">
        <v>903</v>
      </c>
      <c r="AF383" s="6">
        <v>9.3744999999999995E-2</v>
      </c>
      <c r="AH383" s="6" t="s">
        <v>903</v>
      </c>
      <c r="AJ383" s="6">
        <v>3.0366580753169998</v>
      </c>
      <c r="AL383" s="6" t="s">
        <v>903</v>
      </c>
      <c r="AN383" s="6">
        <v>2.9559246685259999</v>
      </c>
      <c r="AP383" s="6" t="s">
        <v>903</v>
      </c>
      <c r="AR383" s="6">
        <v>4.8347319095000001E-2</v>
      </c>
      <c r="AT383" s="6" t="s">
        <v>903</v>
      </c>
      <c r="AV383" s="6" t="s">
        <v>903</v>
      </c>
      <c r="AX383" s="6" t="s">
        <v>903</v>
      </c>
      <c r="AZ383" s="6" t="s">
        <v>903</v>
      </c>
      <c r="BB383" s="6">
        <v>3.2386087696000002E-2</v>
      </c>
      <c r="BD383" s="6" t="s">
        <v>903</v>
      </c>
      <c r="BF383" s="6" t="s">
        <v>903</v>
      </c>
      <c r="BH383" s="6">
        <v>-6.6947670058859998</v>
      </c>
      <c r="BJ383" s="11">
        <v>0.5</v>
      </c>
      <c r="BL383" s="6">
        <v>2.808908719668</v>
      </c>
    </row>
    <row r="384" spans="1:64" x14ac:dyDescent="0.25">
      <c r="A384" s="1" t="s">
        <v>320</v>
      </c>
      <c r="B384" s="1" t="s">
        <v>682</v>
      </c>
      <c r="D384" s="6">
        <v>5.9424916414829996</v>
      </c>
      <c r="F384" s="6">
        <v>2.6122005338530001</v>
      </c>
      <c r="H384" s="6" t="s">
        <v>903</v>
      </c>
      <c r="J384" s="6">
        <v>2.337928064268</v>
      </c>
      <c r="L384" s="6" t="s">
        <v>903</v>
      </c>
      <c r="N384" s="6">
        <v>9.0713813754000006E-2</v>
      </c>
      <c r="P384" s="6" t="s">
        <v>903</v>
      </c>
      <c r="R384" s="6" t="s">
        <v>903</v>
      </c>
      <c r="T384" s="6">
        <v>5.9941420536999995E-2</v>
      </c>
      <c r="V384" s="6" t="s">
        <v>903</v>
      </c>
      <c r="X384" s="6" t="s">
        <v>903</v>
      </c>
      <c r="Z384" s="6">
        <v>0</v>
      </c>
      <c r="AB384" s="6">
        <v>5.6376235294000002E-2</v>
      </c>
      <c r="AD384" s="6" t="s">
        <v>903</v>
      </c>
      <c r="AF384" s="6">
        <v>6.7240999999999995E-2</v>
      </c>
      <c r="AH384" s="6" t="s">
        <v>903</v>
      </c>
      <c r="AJ384" s="6">
        <v>3.3302911076299999</v>
      </c>
      <c r="AL384" s="6" t="s">
        <v>903</v>
      </c>
      <c r="AN384" s="6">
        <v>3.2210574289889999</v>
      </c>
      <c r="AP384" s="6" t="s">
        <v>903</v>
      </c>
      <c r="AR384" s="6">
        <v>6.5291418675999996E-2</v>
      </c>
      <c r="AT384" s="6" t="s">
        <v>903</v>
      </c>
      <c r="AV384" s="6" t="s">
        <v>903</v>
      </c>
      <c r="AX384" s="6" t="s">
        <v>903</v>
      </c>
      <c r="AZ384" s="6" t="s">
        <v>903</v>
      </c>
      <c r="BB384" s="6">
        <v>4.3942259965000001E-2</v>
      </c>
      <c r="BD384" s="6" t="s">
        <v>903</v>
      </c>
      <c r="BF384" s="6" t="s">
        <v>903</v>
      </c>
      <c r="BH384" s="6">
        <v>-12.765094452344</v>
      </c>
      <c r="BJ384" s="11">
        <v>0.5</v>
      </c>
      <c r="BL384" s="6">
        <v>3.080519274557</v>
      </c>
    </row>
    <row r="385" spans="1:64" x14ac:dyDescent="0.25">
      <c r="A385" s="1" t="s">
        <v>321</v>
      </c>
      <c r="B385" s="1" t="s">
        <v>683</v>
      </c>
      <c r="D385" s="6">
        <v>4.9415976978840002</v>
      </c>
      <c r="F385" s="6">
        <v>2.198140631832</v>
      </c>
      <c r="H385" s="6" t="s">
        <v>903</v>
      </c>
      <c r="J385" s="6">
        <v>1.9285658224269999</v>
      </c>
      <c r="L385" s="6" t="s">
        <v>903</v>
      </c>
      <c r="N385" s="6">
        <v>8.306537720200001E-2</v>
      </c>
      <c r="P385" s="6" t="s">
        <v>903</v>
      </c>
      <c r="R385" s="6" t="s">
        <v>903</v>
      </c>
      <c r="T385" s="6">
        <v>3.6295843967000002E-2</v>
      </c>
      <c r="V385" s="6" t="s">
        <v>903</v>
      </c>
      <c r="X385" s="6" t="s">
        <v>903</v>
      </c>
      <c r="Z385" s="6">
        <v>0</v>
      </c>
      <c r="AB385" s="6">
        <v>9.0751588235E-2</v>
      </c>
      <c r="AD385" s="6" t="s">
        <v>903</v>
      </c>
      <c r="AF385" s="6">
        <v>5.9462000000000001E-2</v>
      </c>
      <c r="AH385" s="6" t="s">
        <v>903</v>
      </c>
      <c r="AJ385" s="6">
        <v>2.7434570660520001</v>
      </c>
      <c r="AL385" s="6" t="s">
        <v>903</v>
      </c>
      <c r="AN385" s="6">
        <v>2.657062620774</v>
      </c>
      <c r="AP385" s="6" t="s">
        <v>903</v>
      </c>
      <c r="AR385" s="6">
        <v>5.9786443717000003E-2</v>
      </c>
      <c r="AT385" s="6" t="s">
        <v>903</v>
      </c>
      <c r="AV385" s="6" t="s">
        <v>903</v>
      </c>
      <c r="AX385" s="6" t="s">
        <v>903</v>
      </c>
      <c r="AZ385" s="6" t="s">
        <v>903</v>
      </c>
      <c r="BB385" s="6">
        <v>2.6608001561000003E-2</v>
      </c>
      <c r="BD385" s="6" t="s">
        <v>903</v>
      </c>
      <c r="BF385" s="6" t="s">
        <v>903</v>
      </c>
      <c r="BH385" s="6">
        <v>-3.4630060882310003</v>
      </c>
      <c r="BJ385" s="11">
        <v>0.5</v>
      </c>
      <c r="BL385" s="6">
        <v>2.5376977860980001</v>
      </c>
    </row>
    <row r="387" spans="1:64" x14ac:dyDescent="0.25">
      <c r="B387" s="1" t="s">
        <v>800</v>
      </c>
    </row>
    <row r="388" spans="1:64" x14ac:dyDescent="0.25">
      <c r="A388" s="1" t="s">
        <v>322</v>
      </c>
      <c r="B388" s="1" t="s">
        <v>684</v>
      </c>
      <c r="D388" s="6">
        <v>6.3806209310969999</v>
      </c>
      <c r="F388" s="6">
        <v>2.7869788256430001</v>
      </c>
      <c r="H388" s="6" t="s">
        <v>903</v>
      </c>
      <c r="J388" s="6">
        <v>2.543853907176</v>
      </c>
      <c r="L388" s="6" t="s">
        <v>903</v>
      </c>
      <c r="N388" s="6">
        <v>4.2354450049E-2</v>
      </c>
      <c r="P388" s="6" t="s">
        <v>903</v>
      </c>
      <c r="R388" s="6" t="s">
        <v>903</v>
      </c>
      <c r="T388" s="6">
        <v>7.9646350770999991E-2</v>
      </c>
      <c r="V388" s="6" t="s">
        <v>903</v>
      </c>
      <c r="X388" s="6" t="s">
        <v>903</v>
      </c>
      <c r="Z388" s="6">
        <v>0</v>
      </c>
      <c r="AB388" s="6">
        <v>9.0405117647000002E-2</v>
      </c>
      <c r="AD388" s="6" t="s">
        <v>903</v>
      </c>
      <c r="AF388" s="6">
        <v>3.0719E-2</v>
      </c>
      <c r="AH388" s="6" t="s">
        <v>903</v>
      </c>
      <c r="AJ388" s="6">
        <v>3.5936421054530001</v>
      </c>
      <c r="AL388" s="6" t="s">
        <v>903</v>
      </c>
      <c r="AN388" s="6">
        <v>3.5047697365899997</v>
      </c>
      <c r="AP388" s="6" t="s">
        <v>903</v>
      </c>
      <c r="AR388" s="6">
        <v>3.0484686031000002E-2</v>
      </c>
      <c r="AT388" s="6" t="s">
        <v>903</v>
      </c>
      <c r="AV388" s="6" t="s">
        <v>903</v>
      </c>
      <c r="AX388" s="6" t="s">
        <v>903</v>
      </c>
      <c r="AZ388" s="6" t="s">
        <v>903</v>
      </c>
      <c r="BB388" s="6">
        <v>5.8387682832E-2</v>
      </c>
      <c r="BD388" s="6" t="s">
        <v>903</v>
      </c>
      <c r="BF388" s="6" t="s">
        <v>903</v>
      </c>
      <c r="BH388" s="6">
        <v>-7.9018877344079996</v>
      </c>
      <c r="BJ388" s="11">
        <v>0.5</v>
      </c>
      <c r="BL388" s="6">
        <v>3.3241189475440001</v>
      </c>
    </row>
    <row r="389" spans="1:64" x14ac:dyDescent="0.25">
      <c r="A389" s="1" t="s">
        <v>323</v>
      </c>
      <c r="B389" s="1" t="s">
        <v>685</v>
      </c>
      <c r="D389" s="6">
        <v>4.6755382261760001</v>
      </c>
      <c r="F389" s="6">
        <v>2.0656329792000001</v>
      </c>
      <c r="H389" s="6" t="s">
        <v>903</v>
      </c>
      <c r="J389" s="6">
        <v>1.8214974134949999</v>
      </c>
      <c r="L389" s="6" t="s">
        <v>903</v>
      </c>
      <c r="N389" s="6">
        <v>7.4363932646999989E-2</v>
      </c>
      <c r="P389" s="6" t="s">
        <v>903</v>
      </c>
      <c r="R389" s="6" t="s">
        <v>903</v>
      </c>
      <c r="T389" s="6">
        <v>6.3882633058000002E-2</v>
      </c>
      <c r="V389" s="6" t="s">
        <v>903</v>
      </c>
      <c r="X389" s="6" t="s">
        <v>903</v>
      </c>
      <c r="Z389" s="6">
        <v>0</v>
      </c>
      <c r="AB389" s="6" t="s">
        <v>903</v>
      </c>
      <c r="AD389" s="6" t="s">
        <v>903</v>
      </c>
      <c r="AF389" s="6">
        <v>0.10588900000000001</v>
      </c>
      <c r="AH389" s="6" t="s">
        <v>903</v>
      </c>
      <c r="AJ389" s="6">
        <v>2.6099052469770001</v>
      </c>
      <c r="AL389" s="6" t="s">
        <v>903</v>
      </c>
      <c r="AN389" s="6">
        <v>2.5095501719210001</v>
      </c>
      <c r="AP389" s="6" t="s">
        <v>903</v>
      </c>
      <c r="AR389" s="6">
        <v>5.3523564491999999E-2</v>
      </c>
      <c r="AT389" s="6" t="s">
        <v>903</v>
      </c>
      <c r="AV389" s="6" t="s">
        <v>903</v>
      </c>
      <c r="AX389" s="6" t="s">
        <v>903</v>
      </c>
      <c r="AZ389" s="6" t="s">
        <v>903</v>
      </c>
      <c r="BB389" s="6">
        <v>4.6831510563000001E-2</v>
      </c>
      <c r="BD389" s="6" t="s">
        <v>903</v>
      </c>
      <c r="BF389" s="6" t="s">
        <v>903</v>
      </c>
      <c r="BH389" s="6">
        <v>-8.9214428629349989</v>
      </c>
      <c r="BJ389" s="11">
        <v>0.5</v>
      </c>
      <c r="BL389" s="6">
        <v>2.4141623534529999</v>
      </c>
    </row>
    <row r="390" spans="1:64" x14ac:dyDescent="0.25">
      <c r="A390" s="1" t="s">
        <v>324</v>
      </c>
      <c r="B390" s="1" t="s">
        <v>686</v>
      </c>
      <c r="D390" s="6">
        <v>8.0245187720079993</v>
      </c>
      <c r="F390" s="6">
        <v>4.5386405084020005</v>
      </c>
      <c r="H390" s="6" t="s">
        <v>903</v>
      </c>
      <c r="J390" s="6">
        <v>2.4740003557230001</v>
      </c>
      <c r="L390" s="6" t="s">
        <v>903</v>
      </c>
      <c r="N390" s="6">
        <v>6.6483096190999999E-2</v>
      </c>
      <c r="P390" s="6" t="s">
        <v>903</v>
      </c>
      <c r="R390" s="6" t="s">
        <v>903</v>
      </c>
      <c r="T390" s="6">
        <v>4.0237056488000002E-2</v>
      </c>
      <c r="V390" s="6" t="s">
        <v>903</v>
      </c>
      <c r="X390" s="6" t="s">
        <v>903</v>
      </c>
      <c r="Z390" s="6">
        <v>1.8643179999999999</v>
      </c>
      <c r="AB390" s="6" t="s">
        <v>903</v>
      </c>
      <c r="AD390" s="6" t="s">
        <v>903</v>
      </c>
      <c r="AF390" s="6">
        <v>9.3601999999999991E-2</v>
      </c>
      <c r="AH390" s="6" t="s">
        <v>903</v>
      </c>
      <c r="AJ390" s="6">
        <v>3.4858782636060002</v>
      </c>
      <c r="AL390" s="6" t="s">
        <v>903</v>
      </c>
      <c r="AN390" s="6">
        <v>3.4085296921310002</v>
      </c>
      <c r="AP390" s="6" t="s">
        <v>903</v>
      </c>
      <c r="AR390" s="6">
        <v>4.7851319315000002E-2</v>
      </c>
      <c r="AT390" s="6" t="s">
        <v>903</v>
      </c>
      <c r="AV390" s="6" t="s">
        <v>903</v>
      </c>
      <c r="AX390" s="6" t="s">
        <v>903</v>
      </c>
      <c r="AZ390" s="6" t="s">
        <v>903</v>
      </c>
      <c r="BB390" s="6">
        <v>2.9497252160000001E-2</v>
      </c>
      <c r="BD390" s="6" t="s">
        <v>903</v>
      </c>
      <c r="BF390" s="6" t="s">
        <v>903</v>
      </c>
      <c r="BH390" s="6">
        <v>-8.6570166918979989</v>
      </c>
      <c r="BJ390" s="11">
        <v>0.5</v>
      </c>
      <c r="BL390" s="6">
        <v>3.2244373938359998</v>
      </c>
    </row>
    <row r="391" spans="1:64" x14ac:dyDescent="0.25">
      <c r="A391" s="1" t="s">
        <v>328</v>
      </c>
      <c r="B391" s="1" t="s">
        <v>799</v>
      </c>
      <c r="D391" s="6">
        <v>8.8970244864209995</v>
      </c>
      <c r="F391" s="6">
        <v>3.913079038352</v>
      </c>
      <c r="H391" s="6" t="s">
        <v>903</v>
      </c>
      <c r="J391" s="6">
        <v>3.5318624582739999</v>
      </c>
      <c r="L391" s="6" t="s">
        <v>903</v>
      </c>
      <c r="N391" s="6">
        <v>9.0791088164E-2</v>
      </c>
      <c r="P391" s="6" t="s">
        <v>903</v>
      </c>
      <c r="R391" s="6" t="s">
        <v>903</v>
      </c>
      <c r="T391" s="6">
        <v>7.1764491915000006E-2</v>
      </c>
      <c r="V391" s="6" t="s">
        <v>903</v>
      </c>
      <c r="X391" s="6" t="s">
        <v>903</v>
      </c>
      <c r="Z391" s="6">
        <v>0</v>
      </c>
      <c r="AB391" s="6">
        <v>8.8567000000000007E-2</v>
      </c>
      <c r="AD391" s="6" t="s">
        <v>903</v>
      </c>
      <c r="AF391" s="6">
        <v>0.13009399999999999</v>
      </c>
      <c r="AH391" s="6" t="s">
        <v>903</v>
      </c>
      <c r="AJ391" s="6">
        <v>4.983945448069</v>
      </c>
      <c r="AL391" s="6" t="s">
        <v>903</v>
      </c>
      <c r="AN391" s="6">
        <v>4.8659888143100005</v>
      </c>
      <c r="AP391" s="6" t="s">
        <v>903</v>
      </c>
      <c r="AR391" s="6">
        <v>6.5347037061000007E-2</v>
      </c>
      <c r="AT391" s="6" t="s">
        <v>903</v>
      </c>
      <c r="AV391" s="6" t="s">
        <v>903</v>
      </c>
      <c r="AX391" s="6" t="s">
        <v>903</v>
      </c>
      <c r="AZ391" s="6" t="s">
        <v>903</v>
      </c>
      <c r="BB391" s="6">
        <v>5.2609596698E-2</v>
      </c>
      <c r="BD391" s="6" t="s">
        <v>903</v>
      </c>
      <c r="BF391" s="6" t="s">
        <v>903</v>
      </c>
      <c r="BH391" s="6">
        <v>-11.722149541416</v>
      </c>
      <c r="BJ391" s="11">
        <v>0.5</v>
      </c>
      <c r="BL391" s="6">
        <v>4.6101495394639995</v>
      </c>
    </row>
    <row r="392" spans="1:64" x14ac:dyDescent="0.25">
      <c r="A392" s="1" t="s">
        <v>325</v>
      </c>
      <c r="B392" s="1" t="s">
        <v>687</v>
      </c>
      <c r="D392" s="6">
        <v>5.3312114655449996</v>
      </c>
      <c r="F392" s="6">
        <v>2.4039327402860002</v>
      </c>
      <c r="H392" s="6" t="s">
        <v>903</v>
      </c>
      <c r="J392" s="6">
        <v>2.0454864102000001</v>
      </c>
      <c r="L392" s="6" t="s">
        <v>903</v>
      </c>
      <c r="N392" s="6">
        <v>8.2541756573999994E-2</v>
      </c>
      <c r="P392" s="6" t="s">
        <v>903</v>
      </c>
      <c r="R392" s="6" t="s">
        <v>903</v>
      </c>
      <c r="T392" s="6">
        <v>6.7823279393999999E-2</v>
      </c>
      <c r="V392" s="6" t="s">
        <v>903</v>
      </c>
      <c r="X392" s="6" t="s">
        <v>903</v>
      </c>
      <c r="Z392" s="6">
        <v>0</v>
      </c>
      <c r="AB392" s="6">
        <v>9.2573294117999999E-2</v>
      </c>
      <c r="AD392" s="6" t="s">
        <v>903</v>
      </c>
      <c r="AF392" s="6">
        <v>0.115508</v>
      </c>
      <c r="AH392" s="6" t="s">
        <v>903</v>
      </c>
      <c r="AJ392" s="6">
        <v>2.9272787252589998</v>
      </c>
      <c r="AL392" s="6" t="s">
        <v>903</v>
      </c>
      <c r="AN392" s="6">
        <v>2.8181488122629998</v>
      </c>
      <c r="AP392" s="6" t="s">
        <v>903</v>
      </c>
      <c r="AR392" s="6">
        <v>5.9409566896999999E-2</v>
      </c>
      <c r="AT392" s="6" t="s">
        <v>903</v>
      </c>
      <c r="AV392" s="6" t="s">
        <v>903</v>
      </c>
      <c r="AX392" s="6" t="s">
        <v>903</v>
      </c>
      <c r="AZ392" s="6" t="s">
        <v>903</v>
      </c>
      <c r="BB392" s="6">
        <v>4.9720346099000001E-2</v>
      </c>
      <c r="BD392" s="6" t="s">
        <v>903</v>
      </c>
      <c r="BF392" s="6" t="s">
        <v>903</v>
      </c>
      <c r="BH392" s="6">
        <v>-6.7488107857219992</v>
      </c>
      <c r="BJ392" s="11">
        <v>0.5</v>
      </c>
      <c r="BL392" s="6">
        <v>2.707732820865</v>
      </c>
    </row>
    <row r="393" spans="1:64" x14ac:dyDescent="0.25">
      <c r="A393" s="1" t="s">
        <v>326</v>
      </c>
      <c r="B393" s="1" t="s">
        <v>688</v>
      </c>
      <c r="D393" s="6">
        <v>9.529645323202999</v>
      </c>
      <c r="F393" s="6">
        <v>4.0961039677260001</v>
      </c>
      <c r="H393" s="6" t="s">
        <v>903</v>
      </c>
      <c r="J393" s="6">
        <v>3.7733639602910003</v>
      </c>
      <c r="L393" s="6" t="s">
        <v>903</v>
      </c>
      <c r="N393" s="6">
        <v>0.13274763267</v>
      </c>
      <c r="P393" s="6" t="s">
        <v>903</v>
      </c>
      <c r="R393" s="6" t="s">
        <v>903</v>
      </c>
      <c r="T393" s="6">
        <v>0.189992374765</v>
      </c>
      <c r="V393" s="6" t="s">
        <v>903</v>
      </c>
      <c r="X393" s="6" t="s">
        <v>903</v>
      </c>
      <c r="Z393" s="6">
        <v>0</v>
      </c>
      <c r="AB393" s="6" t="s">
        <v>903</v>
      </c>
      <c r="AD393" s="6" t="s">
        <v>903</v>
      </c>
      <c r="AF393" s="6">
        <v>0</v>
      </c>
      <c r="AH393" s="6" t="s">
        <v>903</v>
      </c>
      <c r="AJ393" s="6">
        <v>5.4335413554779999</v>
      </c>
      <c r="AL393" s="6" t="s">
        <v>903</v>
      </c>
      <c r="AN393" s="6">
        <v>5.1987151368490006</v>
      </c>
      <c r="AP393" s="6" t="s">
        <v>903</v>
      </c>
      <c r="AR393" s="6">
        <v>9.5545329913999999E-2</v>
      </c>
      <c r="AT393" s="6" t="s">
        <v>903</v>
      </c>
      <c r="AV393" s="6" t="s">
        <v>903</v>
      </c>
      <c r="AX393" s="6" t="s">
        <v>903</v>
      </c>
      <c r="AZ393" s="6" t="s">
        <v>903</v>
      </c>
      <c r="BB393" s="6">
        <v>0.139280888715</v>
      </c>
      <c r="BD393" s="6" t="s">
        <v>903</v>
      </c>
      <c r="BF393" s="6" t="s">
        <v>903</v>
      </c>
      <c r="BH393" s="6">
        <v>-25.88522359673</v>
      </c>
      <c r="BJ393" s="11">
        <v>0.5</v>
      </c>
      <c r="BL393" s="6">
        <v>5.0260257538170006</v>
      </c>
    </row>
    <row r="394" spans="1:64" x14ac:dyDescent="0.25">
      <c r="A394" s="1" t="s">
        <v>327</v>
      </c>
      <c r="B394" s="1" t="s">
        <v>689</v>
      </c>
      <c r="D394" s="6">
        <v>5.1633427608530003</v>
      </c>
      <c r="F394" s="6">
        <v>2.3302590343820002</v>
      </c>
      <c r="H394" s="6" t="s">
        <v>903</v>
      </c>
      <c r="J394" s="6">
        <v>1.9514140228670001</v>
      </c>
      <c r="L394" s="6" t="s">
        <v>903</v>
      </c>
      <c r="N394" s="6">
        <v>8.7588813552000003E-2</v>
      </c>
      <c r="P394" s="6" t="s">
        <v>903</v>
      </c>
      <c r="R394" s="6" t="s">
        <v>903</v>
      </c>
      <c r="T394" s="6">
        <v>0.111173786198</v>
      </c>
      <c r="V394" s="6" t="s">
        <v>903</v>
      </c>
      <c r="X394" s="6" t="s">
        <v>903</v>
      </c>
      <c r="Z394" s="6">
        <v>0</v>
      </c>
      <c r="AB394" s="6">
        <v>5.4576411764999999E-2</v>
      </c>
      <c r="AD394" s="6" t="s">
        <v>903</v>
      </c>
      <c r="AF394" s="6">
        <v>0.12550600000000001</v>
      </c>
      <c r="AH394" s="6" t="s">
        <v>903</v>
      </c>
      <c r="AJ394" s="6">
        <v>2.833083726471</v>
      </c>
      <c r="AL394" s="6" t="s">
        <v>903</v>
      </c>
      <c r="AN394" s="6">
        <v>2.6885415045299998</v>
      </c>
      <c r="AP394" s="6" t="s">
        <v>903</v>
      </c>
      <c r="AR394" s="6">
        <v>6.3042194570999993E-2</v>
      </c>
      <c r="AT394" s="6" t="s">
        <v>903</v>
      </c>
      <c r="AV394" s="6" t="s">
        <v>903</v>
      </c>
      <c r="AX394" s="6" t="s">
        <v>903</v>
      </c>
      <c r="AZ394" s="6" t="s">
        <v>903</v>
      </c>
      <c r="BB394" s="6">
        <v>8.1500027369999992E-2</v>
      </c>
      <c r="BD394" s="6" t="s">
        <v>903</v>
      </c>
      <c r="BF394" s="6" t="s">
        <v>903</v>
      </c>
      <c r="BH394" s="6">
        <v>-8.1702769499989998</v>
      </c>
      <c r="BJ394" s="11">
        <v>0.5</v>
      </c>
      <c r="BL394" s="6">
        <v>2.6206024469860001</v>
      </c>
    </row>
    <row r="396" spans="1:64" x14ac:dyDescent="0.25">
      <c r="B396" s="1" t="s">
        <v>798</v>
      </c>
    </row>
    <row r="397" spans="1:64" x14ac:dyDescent="0.25">
      <c r="A397" s="1" t="s">
        <v>336</v>
      </c>
      <c r="B397" s="1" t="s">
        <v>698</v>
      </c>
      <c r="D397" s="6">
        <v>2.4957056891030001</v>
      </c>
      <c r="F397" s="6">
        <v>1.147405852816</v>
      </c>
      <c r="H397" s="6" t="s">
        <v>903</v>
      </c>
      <c r="J397" s="6">
        <v>0.92741485484699993</v>
      </c>
      <c r="L397" s="6" t="s">
        <v>903</v>
      </c>
      <c r="N397" s="6">
        <v>4.9027729682999996E-2</v>
      </c>
      <c r="P397" s="6" t="s">
        <v>903</v>
      </c>
      <c r="R397" s="6" t="s">
        <v>903</v>
      </c>
      <c r="T397" s="6">
        <v>4.8118915344999999E-2</v>
      </c>
      <c r="V397" s="6" t="s">
        <v>903</v>
      </c>
      <c r="X397" s="6" t="s">
        <v>903</v>
      </c>
      <c r="Z397" s="6">
        <v>0</v>
      </c>
      <c r="AB397" s="6">
        <v>5.3564352940999996E-2</v>
      </c>
      <c r="AD397" s="6" t="s">
        <v>903</v>
      </c>
      <c r="AF397" s="6">
        <v>6.9279999999999994E-2</v>
      </c>
      <c r="AH397" s="6" t="s">
        <v>903</v>
      </c>
      <c r="AJ397" s="6">
        <v>1.348299836287</v>
      </c>
      <c r="AL397" s="6" t="s">
        <v>903</v>
      </c>
      <c r="AN397" s="6">
        <v>1.2777367078209998</v>
      </c>
      <c r="AP397" s="6" t="s">
        <v>903</v>
      </c>
      <c r="AR397" s="6">
        <v>3.5287790172000004E-2</v>
      </c>
      <c r="AT397" s="6" t="s">
        <v>903</v>
      </c>
      <c r="AV397" s="6" t="s">
        <v>903</v>
      </c>
      <c r="AX397" s="6" t="s">
        <v>903</v>
      </c>
      <c r="AZ397" s="6" t="s">
        <v>903</v>
      </c>
      <c r="BB397" s="6">
        <v>3.5275338294000001E-2</v>
      </c>
      <c r="BD397" s="6" t="s">
        <v>903</v>
      </c>
      <c r="BF397" s="6" t="s">
        <v>903</v>
      </c>
      <c r="BH397" s="6">
        <v>-5.8274087880880003</v>
      </c>
      <c r="BJ397" s="11">
        <v>0.5</v>
      </c>
      <c r="BL397" s="6">
        <v>1.2471773485659998</v>
      </c>
    </row>
    <row r="398" spans="1:64" x14ac:dyDescent="0.25">
      <c r="A398" s="1" t="s">
        <v>337</v>
      </c>
      <c r="B398" s="1" t="s">
        <v>699</v>
      </c>
      <c r="D398" s="6">
        <v>3.4970396732790001</v>
      </c>
      <c r="F398" s="6">
        <v>1.6022724075679999</v>
      </c>
      <c r="H398" s="6" t="s">
        <v>903</v>
      </c>
      <c r="J398" s="6">
        <v>1.3295204827509999</v>
      </c>
      <c r="L398" s="6" t="s">
        <v>903</v>
      </c>
      <c r="N398" s="6">
        <v>4.6594162447000001E-2</v>
      </c>
      <c r="P398" s="6" t="s">
        <v>903</v>
      </c>
      <c r="R398" s="6" t="s">
        <v>903</v>
      </c>
      <c r="T398" s="6">
        <v>4.0237056488000002E-2</v>
      </c>
      <c r="V398" s="6" t="s">
        <v>903</v>
      </c>
      <c r="X398" s="6" t="s">
        <v>903</v>
      </c>
      <c r="Z398" s="6">
        <v>0</v>
      </c>
      <c r="AB398" s="6">
        <v>0.120334705882</v>
      </c>
      <c r="AD398" s="6" t="s">
        <v>903</v>
      </c>
      <c r="AF398" s="6">
        <v>6.5586000000000005E-2</v>
      </c>
      <c r="AH398" s="6" t="s">
        <v>903</v>
      </c>
      <c r="AJ398" s="6">
        <v>1.894767265711</v>
      </c>
      <c r="AL398" s="6" t="s">
        <v>903</v>
      </c>
      <c r="AN398" s="6">
        <v>1.8317337874540001</v>
      </c>
      <c r="AP398" s="6" t="s">
        <v>903</v>
      </c>
      <c r="AR398" s="6">
        <v>3.3536226097000001E-2</v>
      </c>
      <c r="AT398" s="6" t="s">
        <v>903</v>
      </c>
      <c r="AV398" s="6" t="s">
        <v>903</v>
      </c>
      <c r="AX398" s="6" t="s">
        <v>903</v>
      </c>
      <c r="AZ398" s="6" t="s">
        <v>903</v>
      </c>
      <c r="BB398" s="6">
        <v>2.9497252160000001E-2</v>
      </c>
      <c r="BD398" s="6" t="s">
        <v>903</v>
      </c>
      <c r="BF398" s="6" t="s">
        <v>903</v>
      </c>
      <c r="BH398" s="6">
        <v>-8.861141100367</v>
      </c>
      <c r="BJ398" s="11">
        <v>0.5</v>
      </c>
      <c r="BL398" s="6">
        <v>1.7526597207830001</v>
      </c>
    </row>
    <row r="399" spans="1:64" x14ac:dyDescent="0.25">
      <c r="A399" s="1" t="s">
        <v>395</v>
      </c>
      <c r="B399" s="1" t="s">
        <v>757</v>
      </c>
      <c r="D399" s="6">
        <v>6.3014992227670001</v>
      </c>
      <c r="F399" s="6">
        <v>2.9046849112889999</v>
      </c>
      <c r="H399" s="6" t="s">
        <v>903</v>
      </c>
      <c r="J399" s="6">
        <v>2.3381900758520002</v>
      </c>
      <c r="L399" s="6" t="s">
        <v>903</v>
      </c>
      <c r="N399" s="6">
        <v>0.19695574716699998</v>
      </c>
      <c r="P399" s="6" t="s">
        <v>903</v>
      </c>
      <c r="R399" s="6" t="s">
        <v>903</v>
      </c>
      <c r="T399" s="6">
        <v>4.5883617682E-2</v>
      </c>
      <c r="V399" s="6" t="s">
        <v>903</v>
      </c>
      <c r="X399" s="6" t="s">
        <v>903</v>
      </c>
      <c r="Z399" s="6">
        <v>0</v>
      </c>
      <c r="AB399" s="6">
        <v>4.6009470588E-2</v>
      </c>
      <c r="AD399" s="6" t="s">
        <v>903</v>
      </c>
      <c r="AF399" s="6">
        <v>0.277646</v>
      </c>
      <c r="AH399" s="6" t="s">
        <v>903</v>
      </c>
      <c r="AJ399" s="6">
        <v>3.3968143114780003</v>
      </c>
      <c r="AL399" s="6" t="s">
        <v>903</v>
      </c>
      <c r="AN399" s="6">
        <v>3.2214184128749999</v>
      </c>
      <c r="AP399" s="6" t="s">
        <v>903</v>
      </c>
      <c r="AR399" s="6">
        <v>0.141759227362</v>
      </c>
      <c r="AT399" s="6" t="s">
        <v>903</v>
      </c>
      <c r="AV399" s="6" t="s">
        <v>903</v>
      </c>
      <c r="AX399" s="6" t="s">
        <v>903</v>
      </c>
      <c r="AZ399" s="6" t="s">
        <v>903</v>
      </c>
      <c r="BB399" s="6">
        <v>3.3636671240000006E-2</v>
      </c>
      <c r="BD399" s="6" t="s">
        <v>903</v>
      </c>
      <c r="BF399" s="6" t="s">
        <v>903</v>
      </c>
      <c r="BH399" s="6">
        <v>-20.924534013946001</v>
      </c>
      <c r="BJ399" s="11">
        <v>0.5</v>
      </c>
      <c r="BL399" s="6">
        <v>3.1420532381170001</v>
      </c>
    </row>
    <row r="400" spans="1:64" x14ac:dyDescent="0.25">
      <c r="A400" s="1" t="s">
        <v>338</v>
      </c>
      <c r="B400" s="1" t="s">
        <v>700</v>
      </c>
      <c r="D400" s="6">
        <v>2.4713836076039999</v>
      </c>
      <c r="F400" s="6">
        <v>1.1060937736309999</v>
      </c>
      <c r="H400" s="6" t="s">
        <v>903</v>
      </c>
      <c r="J400" s="6">
        <v>0.93987979969799995</v>
      </c>
      <c r="L400" s="6" t="s">
        <v>903</v>
      </c>
      <c r="N400" s="6">
        <v>5.2723637838E-2</v>
      </c>
      <c r="P400" s="6" t="s">
        <v>903</v>
      </c>
      <c r="R400" s="6" t="s">
        <v>903</v>
      </c>
      <c r="T400" s="6">
        <v>4.4239983154000004E-2</v>
      </c>
      <c r="V400" s="6" t="s">
        <v>903</v>
      </c>
      <c r="X400" s="6" t="s">
        <v>903</v>
      </c>
      <c r="Z400" s="6">
        <v>0</v>
      </c>
      <c r="AB400" s="6">
        <v>6.9250352941000001E-2</v>
      </c>
      <c r="AD400" s="6" t="s">
        <v>903</v>
      </c>
      <c r="AF400" s="6">
        <v>0</v>
      </c>
      <c r="AH400" s="6" t="s">
        <v>903</v>
      </c>
      <c r="AJ400" s="6">
        <v>1.3652898339740001</v>
      </c>
      <c r="AL400" s="6" t="s">
        <v>903</v>
      </c>
      <c r="AN400" s="6">
        <v>1.2949101631670001</v>
      </c>
      <c r="AP400" s="6" t="s">
        <v>903</v>
      </c>
      <c r="AR400" s="6">
        <v>3.7947926227999994E-2</v>
      </c>
      <c r="AT400" s="6" t="s">
        <v>903</v>
      </c>
      <c r="AV400" s="6" t="s">
        <v>903</v>
      </c>
      <c r="AX400" s="6" t="s">
        <v>903</v>
      </c>
      <c r="AZ400" s="6" t="s">
        <v>903</v>
      </c>
      <c r="BB400" s="6">
        <v>3.2431744578999999E-2</v>
      </c>
      <c r="BD400" s="6" t="s">
        <v>903</v>
      </c>
      <c r="BF400" s="6" t="s">
        <v>903</v>
      </c>
      <c r="BH400" s="6">
        <v>-3.7313239768309998</v>
      </c>
      <c r="BJ400" s="11">
        <v>0.5</v>
      </c>
      <c r="BL400" s="6">
        <v>1.2628930964259999</v>
      </c>
    </row>
    <row r="401" spans="1:64" x14ac:dyDescent="0.25">
      <c r="A401" s="1" t="s">
        <v>396</v>
      </c>
      <c r="B401" s="1" t="s">
        <v>758</v>
      </c>
      <c r="D401" s="6">
        <v>2.802005142854</v>
      </c>
      <c r="F401" s="6">
        <v>1.31474724812</v>
      </c>
      <c r="H401" s="6" t="s">
        <v>903</v>
      </c>
      <c r="J401" s="6">
        <v>1.025513485549</v>
      </c>
      <c r="L401" s="6" t="s">
        <v>903</v>
      </c>
      <c r="N401" s="6">
        <v>5.4312376638000003E-2</v>
      </c>
      <c r="P401" s="6" t="s">
        <v>903</v>
      </c>
      <c r="R401" s="6" t="s">
        <v>903</v>
      </c>
      <c r="T401" s="6">
        <v>4.8118915344999999E-2</v>
      </c>
      <c r="V401" s="6" t="s">
        <v>903</v>
      </c>
      <c r="X401" s="6" t="s">
        <v>903</v>
      </c>
      <c r="Z401" s="6">
        <v>0</v>
      </c>
      <c r="AB401" s="6">
        <v>0.109497470588</v>
      </c>
      <c r="AD401" s="6" t="s">
        <v>903</v>
      </c>
      <c r="AF401" s="6">
        <v>7.7305000000000013E-2</v>
      </c>
      <c r="AH401" s="6" t="s">
        <v>903</v>
      </c>
      <c r="AJ401" s="6">
        <v>1.4872578947340001</v>
      </c>
      <c r="AL401" s="6" t="s">
        <v>903</v>
      </c>
      <c r="AN401" s="6">
        <v>1.4128911328120002</v>
      </c>
      <c r="AP401" s="6" t="s">
        <v>903</v>
      </c>
      <c r="AR401" s="6">
        <v>3.9091423626999994E-2</v>
      </c>
      <c r="AT401" s="6" t="s">
        <v>903</v>
      </c>
      <c r="AV401" s="6" t="s">
        <v>903</v>
      </c>
      <c r="AX401" s="6" t="s">
        <v>903</v>
      </c>
      <c r="AZ401" s="6" t="s">
        <v>903</v>
      </c>
      <c r="BB401" s="6">
        <v>3.5275338294000001E-2</v>
      </c>
      <c r="BD401" s="6" t="s">
        <v>903</v>
      </c>
      <c r="BF401" s="6" t="s">
        <v>903</v>
      </c>
      <c r="BH401" s="6">
        <v>-5.1310398163310005</v>
      </c>
      <c r="BJ401" s="11">
        <v>0.5</v>
      </c>
      <c r="BL401" s="6">
        <v>1.3757135526290001</v>
      </c>
    </row>
    <row r="402" spans="1:64" x14ac:dyDescent="0.25">
      <c r="A402" s="1" t="s">
        <v>339</v>
      </c>
      <c r="B402" s="1" t="s">
        <v>701</v>
      </c>
      <c r="D402" s="6">
        <v>6.9749060251320003</v>
      </c>
      <c r="F402" s="6">
        <v>3.0847851489839999</v>
      </c>
      <c r="H402" s="6" t="s">
        <v>903</v>
      </c>
      <c r="J402" s="6">
        <v>2.7377017794459997</v>
      </c>
      <c r="L402" s="6" t="s">
        <v>903</v>
      </c>
      <c r="N402" s="6">
        <v>0.12656221983300001</v>
      </c>
      <c r="P402" s="6" t="s">
        <v>903</v>
      </c>
      <c r="R402" s="6" t="s">
        <v>903</v>
      </c>
      <c r="T402" s="6">
        <v>3.7083973233999999E-2</v>
      </c>
      <c r="V402" s="6" t="s">
        <v>903</v>
      </c>
      <c r="X402" s="6" t="s">
        <v>903</v>
      </c>
      <c r="Z402" s="6">
        <v>0</v>
      </c>
      <c r="AB402" s="6">
        <v>3.9661764710000004E-3</v>
      </c>
      <c r="AD402" s="6" t="s">
        <v>903</v>
      </c>
      <c r="AF402" s="6">
        <v>0.17947099999999999</v>
      </c>
      <c r="AH402" s="6" t="s">
        <v>903</v>
      </c>
      <c r="AJ402" s="6">
        <v>3.890120876149</v>
      </c>
      <c r="AL402" s="6" t="s">
        <v>903</v>
      </c>
      <c r="AN402" s="6">
        <v>3.7718417387669998</v>
      </c>
      <c r="AP402" s="6" t="s">
        <v>903</v>
      </c>
      <c r="AR402" s="6">
        <v>9.1093368713E-2</v>
      </c>
      <c r="AT402" s="6" t="s">
        <v>903</v>
      </c>
      <c r="AV402" s="6" t="s">
        <v>903</v>
      </c>
      <c r="AX402" s="6" t="s">
        <v>903</v>
      </c>
      <c r="AZ402" s="6" t="s">
        <v>903</v>
      </c>
      <c r="BB402" s="6">
        <v>2.7185768669E-2</v>
      </c>
      <c r="BD402" s="6" t="s">
        <v>903</v>
      </c>
      <c r="BF402" s="6" t="s">
        <v>903</v>
      </c>
      <c r="BH402" s="6">
        <v>-9.0930702319729999</v>
      </c>
      <c r="BJ402" s="11">
        <v>0.5</v>
      </c>
      <c r="BL402" s="6">
        <v>3.5983618104369999</v>
      </c>
    </row>
    <row r="403" spans="1:64" x14ac:dyDescent="0.25">
      <c r="A403" s="1" t="s">
        <v>397</v>
      </c>
      <c r="B403" s="1" t="s">
        <v>759</v>
      </c>
      <c r="D403" s="6">
        <v>3.9880128345879999</v>
      </c>
      <c r="F403" s="6">
        <v>1.7564154715</v>
      </c>
      <c r="H403" s="6" t="s">
        <v>903</v>
      </c>
      <c r="J403" s="6">
        <v>1.549888098894</v>
      </c>
      <c r="L403" s="6" t="s">
        <v>903</v>
      </c>
      <c r="N403" s="6">
        <v>6.8666386606999988E-2</v>
      </c>
      <c r="P403" s="6" t="s">
        <v>903</v>
      </c>
      <c r="R403" s="6" t="s">
        <v>903</v>
      </c>
      <c r="T403" s="6">
        <v>6.3882633058000002E-2</v>
      </c>
      <c r="V403" s="6" t="s">
        <v>903</v>
      </c>
      <c r="X403" s="6" t="s">
        <v>903</v>
      </c>
      <c r="Z403" s="6">
        <v>0</v>
      </c>
      <c r="AB403" s="6">
        <v>2.5850352941E-2</v>
      </c>
      <c r="AD403" s="6" t="s">
        <v>903</v>
      </c>
      <c r="AF403" s="6">
        <v>4.8127999999999997E-2</v>
      </c>
      <c r="AH403" s="6" t="s">
        <v>903</v>
      </c>
      <c r="AJ403" s="6">
        <v>2.2315973630879999</v>
      </c>
      <c r="AL403" s="6" t="s">
        <v>903</v>
      </c>
      <c r="AN403" s="6">
        <v>2.1353431062929999</v>
      </c>
      <c r="AP403" s="6" t="s">
        <v>903</v>
      </c>
      <c r="AR403" s="6">
        <v>4.9422746231999999E-2</v>
      </c>
      <c r="AT403" s="6" t="s">
        <v>903</v>
      </c>
      <c r="AV403" s="6" t="s">
        <v>903</v>
      </c>
      <c r="AX403" s="6" t="s">
        <v>903</v>
      </c>
      <c r="AZ403" s="6" t="s">
        <v>903</v>
      </c>
      <c r="BB403" s="6">
        <v>4.6831510563000001E-2</v>
      </c>
      <c r="BD403" s="6" t="s">
        <v>903</v>
      </c>
      <c r="BF403" s="6" t="s">
        <v>903</v>
      </c>
      <c r="BH403" s="6">
        <v>-14.696736508231</v>
      </c>
      <c r="BJ403" s="11">
        <v>0.5</v>
      </c>
      <c r="BL403" s="6">
        <v>2.0642275608570002</v>
      </c>
    </row>
    <row r="405" spans="1:64" x14ac:dyDescent="0.25">
      <c r="B405" s="1" t="s">
        <v>797</v>
      </c>
    </row>
    <row r="406" spans="1:64" x14ac:dyDescent="0.25">
      <c r="A406" s="1" t="s">
        <v>329</v>
      </c>
      <c r="B406" s="1" t="s">
        <v>691</v>
      </c>
      <c r="D406" s="6">
        <v>3.4217925757060002</v>
      </c>
      <c r="F406" s="6">
        <v>1.502604003983</v>
      </c>
      <c r="H406" s="6" t="s">
        <v>903</v>
      </c>
      <c r="J406" s="6">
        <v>1.3469150195520001</v>
      </c>
      <c r="L406" s="6" t="s">
        <v>903</v>
      </c>
      <c r="N406" s="6">
        <v>4.7227927943E-2</v>
      </c>
      <c r="P406" s="6" t="s">
        <v>903</v>
      </c>
      <c r="R406" s="6" t="s">
        <v>903</v>
      </c>
      <c r="T406" s="6">
        <v>4.0237056488000002E-2</v>
      </c>
      <c r="V406" s="6" t="s">
        <v>903</v>
      </c>
      <c r="X406" s="6" t="s">
        <v>903</v>
      </c>
      <c r="Z406" s="6">
        <v>0</v>
      </c>
      <c r="AB406" s="6" t="s">
        <v>903</v>
      </c>
      <c r="AD406" s="6" t="s">
        <v>903</v>
      </c>
      <c r="AF406" s="6">
        <v>6.8224000000000007E-2</v>
      </c>
      <c r="AH406" s="6" t="s">
        <v>903</v>
      </c>
      <c r="AJ406" s="6">
        <v>1.9191885717239998</v>
      </c>
      <c r="AL406" s="6" t="s">
        <v>903</v>
      </c>
      <c r="AN406" s="6">
        <v>1.8556989396949999</v>
      </c>
      <c r="AP406" s="6" t="s">
        <v>903</v>
      </c>
      <c r="AR406" s="6">
        <v>3.3992379869E-2</v>
      </c>
      <c r="AT406" s="6" t="s">
        <v>903</v>
      </c>
      <c r="AV406" s="6" t="s">
        <v>903</v>
      </c>
      <c r="AX406" s="6" t="s">
        <v>903</v>
      </c>
      <c r="AZ406" s="6" t="s">
        <v>903</v>
      </c>
      <c r="BB406" s="6">
        <v>2.9497252160000001E-2</v>
      </c>
      <c r="BD406" s="6" t="s">
        <v>903</v>
      </c>
      <c r="BF406" s="6" t="s">
        <v>903</v>
      </c>
      <c r="BH406" s="6">
        <v>-10.488859133775</v>
      </c>
      <c r="BJ406" s="11">
        <v>0.5</v>
      </c>
      <c r="BL406" s="6">
        <v>1.775249428845</v>
      </c>
    </row>
    <row r="407" spans="1:64" x14ac:dyDescent="0.25">
      <c r="A407" s="1" t="s">
        <v>330</v>
      </c>
      <c r="B407" s="1" t="s">
        <v>692</v>
      </c>
      <c r="D407" s="6">
        <v>3.3947504159690003</v>
      </c>
      <c r="F407" s="6">
        <v>1.4725378438679999</v>
      </c>
      <c r="H407" s="6" t="s">
        <v>903</v>
      </c>
      <c r="J407" s="6">
        <v>1.3488276347050001</v>
      </c>
      <c r="L407" s="6" t="s">
        <v>903</v>
      </c>
      <c r="N407" s="6">
        <v>5.7401623008000002E-2</v>
      </c>
      <c r="P407" s="6" t="s">
        <v>903</v>
      </c>
      <c r="R407" s="6" t="s">
        <v>903</v>
      </c>
      <c r="T407" s="6">
        <v>3.0778939097E-2</v>
      </c>
      <c r="V407" s="6" t="s">
        <v>903</v>
      </c>
      <c r="X407" s="6" t="s">
        <v>903</v>
      </c>
      <c r="Z407" s="6">
        <v>0</v>
      </c>
      <c r="AB407" s="6">
        <v>3.5529647059000004E-2</v>
      </c>
      <c r="AD407" s="6" t="s">
        <v>903</v>
      </c>
      <c r="AF407" s="6">
        <v>0</v>
      </c>
      <c r="AH407" s="6" t="s">
        <v>903</v>
      </c>
      <c r="AJ407" s="6">
        <v>1.9222125721009999</v>
      </c>
      <c r="AL407" s="6" t="s">
        <v>903</v>
      </c>
      <c r="AN407" s="6">
        <v>1.8583340264369999</v>
      </c>
      <c r="AP407" s="6" t="s">
        <v>903</v>
      </c>
      <c r="AR407" s="6">
        <v>4.1314913852E-2</v>
      </c>
      <c r="AT407" s="6" t="s">
        <v>903</v>
      </c>
      <c r="AV407" s="6" t="s">
        <v>903</v>
      </c>
      <c r="AX407" s="6" t="s">
        <v>903</v>
      </c>
      <c r="AZ407" s="6" t="s">
        <v>903</v>
      </c>
      <c r="BB407" s="6">
        <v>2.2563631811E-2</v>
      </c>
      <c r="BD407" s="6" t="s">
        <v>903</v>
      </c>
      <c r="BF407" s="6" t="s">
        <v>903</v>
      </c>
      <c r="BH407" s="6">
        <v>-12.715672885898</v>
      </c>
      <c r="BJ407" s="11">
        <v>0.5</v>
      </c>
      <c r="BL407" s="6">
        <v>1.7780466291929999</v>
      </c>
    </row>
    <row r="408" spans="1:64" x14ac:dyDescent="0.25">
      <c r="A408" s="1" t="s">
        <v>331</v>
      </c>
      <c r="B408" s="1" t="s">
        <v>693</v>
      </c>
      <c r="D408" s="6">
        <v>3.8967538390429999</v>
      </c>
      <c r="F408" s="6">
        <v>1.7094630450800001</v>
      </c>
      <c r="H408" s="6" t="s">
        <v>903</v>
      </c>
      <c r="J408" s="6">
        <v>1.5450860456489999</v>
      </c>
      <c r="L408" s="6" t="s">
        <v>903</v>
      </c>
      <c r="N408" s="6">
        <v>5.2532758512000004E-2</v>
      </c>
      <c r="P408" s="6" t="s">
        <v>903</v>
      </c>
      <c r="R408" s="6" t="s">
        <v>903</v>
      </c>
      <c r="T408" s="6">
        <v>2.8309240919000001E-2</v>
      </c>
      <c r="V408" s="6" t="s">
        <v>903</v>
      </c>
      <c r="X408" s="6" t="s">
        <v>903</v>
      </c>
      <c r="Z408" s="6">
        <v>0</v>
      </c>
      <c r="AB408" s="6">
        <v>6.4479999999999997E-3</v>
      </c>
      <c r="AD408" s="6" t="s">
        <v>903</v>
      </c>
      <c r="AF408" s="6">
        <v>7.7086999999999989E-2</v>
      </c>
      <c r="AH408" s="6" t="s">
        <v>903</v>
      </c>
      <c r="AJ408" s="6">
        <v>2.1872907939630002</v>
      </c>
      <c r="AL408" s="6" t="s">
        <v>903</v>
      </c>
      <c r="AN408" s="6">
        <v>2.1287271245980004</v>
      </c>
      <c r="AP408" s="6" t="s">
        <v>903</v>
      </c>
      <c r="AR408" s="6">
        <v>3.7810540514999998E-2</v>
      </c>
      <c r="AT408" s="6" t="s">
        <v>903</v>
      </c>
      <c r="AV408" s="6" t="s">
        <v>903</v>
      </c>
      <c r="AX408" s="6" t="s">
        <v>903</v>
      </c>
      <c r="AZ408" s="6" t="s">
        <v>903</v>
      </c>
      <c r="BB408" s="6">
        <v>2.075312885E-2</v>
      </c>
      <c r="BD408" s="6" t="s">
        <v>903</v>
      </c>
      <c r="BF408" s="6" t="s">
        <v>903</v>
      </c>
      <c r="BH408" s="6">
        <v>-5.8475525243549997</v>
      </c>
      <c r="BJ408" s="11">
        <v>0.5</v>
      </c>
      <c r="BL408" s="6">
        <v>2.0232439844150001</v>
      </c>
    </row>
    <row r="409" spans="1:64" x14ac:dyDescent="0.25">
      <c r="A409" s="1" t="s">
        <v>332</v>
      </c>
      <c r="B409" s="1" t="s">
        <v>694</v>
      </c>
      <c r="D409" s="6">
        <v>4.1580944232029999</v>
      </c>
      <c r="F409" s="6">
        <v>1.8669543360560001</v>
      </c>
      <c r="H409" s="6" t="s">
        <v>903</v>
      </c>
      <c r="J409" s="6">
        <v>1.580861526541</v>
      </c>
      <c r="L409" s="6" t="s">
        <v>903</v>
      </c>
      <c r="N409" s="6">
        <v>9.2104176456999989E-2</v>
      </c>
      <c r="P409" s="6" t="s">
        <v>903</v>
      </c>
      <c r="R409" s="6" t="s">
        <v>903</v>
      </c>
      <c r="T409" s="6">
        <v>6.3882633058000002E-2</v>
      </c>
      <c r="V409" s="6" t="s">
        <v>903</v>
      </c>
      <c r="X409" s="6" t="s">
        <v>903</v>
      </c>
      <c r="Z409" s="6">
        <v>0</v>
      </c>
      <c r="AB409" s="6" t="s">
        <v>903</v>
      </c>
      <c r="AD409" s="6" t="s">
        <v>903</v>
      </c>
      <c r="AF409" s="6">
        <v>0.130106</v>
      </c>
      <c r="AH409" s="6" t="s">
        <v>903</v>
      </c>
      <c r="AJ409" s="6">
        <v>2.2911400871460001</v>
      </c>
      <c r="AL409" s="6" t="s">
        <v>903</v>
      </c>
      <c r="AN409" s="6">
        <v>2.178016442034</v>
      </c>
      <c r="AP409" s="6" t="s">
        <v>903</v>
      </c>
      <c r="AR409" s="6">
        <v>6.6292134549000001E-2</v>
      </c>
      <c r="AT409" s="6" t="s">
        <v>903</v>
      </c>
      <c r="AV409" s="6" t="s">
        <v>903</v>
      </c>
      <c r="AX409" s="6" t="s">
        <v>903</v>
      </c>
      <c r="AZ409" s="6" t="s">
        <v>903</v>
      </c>
      <c r="BB409" s="6">
        <v>4.6831510563000001E-2</v>
      </c>
      <c r="BD409" s="6" t="s">
        <v>903</v>
      </c>
      <c r="BF409" s="6" t="s">
        <v>903</v>
      </c>
      <c r="BH409" s="6">
        <v>-8.9885439532980005</v>
      </c>
      <c r="BJ409" s="11">
        <v>0.5</v>
      </c>
      <c r="BL409" s="6">
        <v>2.1193045806100002</v>
      </c>
    </row>
    <row r="410" spans="1:64" x14ac:dyDescent="0.25">
      <c r="A410" s="1" t="s">
        <v>333</v>
      </c>
      <c r="B410" s="1" t="s">
        <v>695</v>
      </c>
      <c r="D410" s="6">
        <v>11.144132613597</v>
      </c>
      <c r="F410" s="6">
        <v>4.9435518726919998</v>
      </c>
      <c r="H410" s="6" t="s">
        <v>903</v>
      </c>
      <c r="J410" s="6">
        <v>4.3399501884329998</v>
      </c>
      <c r="L410" s="6" t="s">
        <v>903</v>
      </c>
      <c r="N410" s="6">
        <v>0.20220175691699999</v>
      </c>
      <c r="P410" s="6" t="s">
        <v>903</v>
      </c>
      <c r="R410" s="6" t="s">
        <v>903</v>
      </c>
      <c r="T410" s="6">
        <v>0.103291927341</v>
      </c>
      <c r="V410" s="6" t="s">
        <v>903</v>
      </c>
      <c r="X410" s="6" t="s">
        <v>903</v>
      </c>
      <c r="Z410" s="6">
        <v>0</v>
      </c>
      <c r="AB410" s="6" t="s">
        <v>903</v>
      </c>
      <c r="AD410" s="6" t="s">
        <v>903</v>
      </c>
      <c r="AF410" s="6">
        <v>0.29810800000000004</v>
      </c>
      <c r="AH410" s="6" t="s">
        <v>903</v>
      </c>
      <c r="AJ410" s="6">
        <v>6.200580740905</v>
      </c>
      <c r="AL410" s="6" t="s">
        <v>903</v>
      </c>
      <c r="AN410" s="6">
        <v>5.979323748044</v>
      </c>
      <c r="AP410" s="6" t="s">
        <v>903</v>
      </c>
      <c r="AR410" s="6">
        <v>0.14553505162499999</v>
      </c>
      <c r="AT410" s="6" t="s">
        <v>903</v>
      </c>
      <c r="AV410" s="6" t="s">
        <v>903</v>
      </c>
      <c r="AX410" s="6" t="s">
        <v>903</v>
      </c>
      <c r="AZ410" s="6" t="s">
        <v>903</v>
      </c>
      <c r="BB410" s="6">
        <v>7.5721941235999998E-2</v>
      </c>
      <c r="BD410" s="6" t="s">
        <v>903</v>
      </c>
      <c r="BF410" s="6" t="s">
        <v>903</v>
      </c>
      <c r="BH410" s="6">
        <v>-32.726998395057997</v>
      </c>
      <c r="BJ410" s="11">
        <v>0.5</v>
      </c>
      <c r="BL410" s="6">
        <v>5.7355371853369999</v>
      </c>
    </row>
    <row r="411" spans="1:64" x14ac:dyDescent="0.25">
      <c r="A411" s="1" t="s">
        <v>334</v>
      </c>
      <c r="B411" s="1" t="s">
        <v>696</v>
      </c>
      <c r="D411" s="6">
        <v>3.1637391518910003</v>
      </c>
      <c r="F411" s="6">
        <v>1.45213815324</v>
      </c>
      <c r="H411" s="6" t="s">
        <v>903</v>
      </c>
      <c r="J411" s="6">
        <v>1.1795455910870001</v>
      </c>
      <c r="L411" s="6" t="s">
        <v>903</v>
      </c>
      <c r="N411" s="6">
        <v>8.2400471271999995E-2</v>
      </c>
      <c r="P411" s="6" t="s">
        <v>903</v>
      </c>
      <c r="R411" s="6" t="s">
        <v>903</v>
      </c>
      <c r="T411" s="6">
        <v>3.7083973233999999E-2</v>
      </c>
      <c r="V411" s="6" t="s">
        <v>903</v>
      </c>
      <c r="X411" s="6" t="s">
        <v>903</v>
      </c>
      <c r="Z411" s="6">
        <v>0</v>
      </c>
      <c r="AB411" s="6">
        <v>3.6093117646999996E-2</v>
      </c>
      <c r="AD411" s="6" t="s">
        <v>903</v>
      </c>
      <c r="AF411" s="6">
        <v>0.11701500000000001</v>
      </c>
      <c r="AH411" s="6" t="s">
        <v>903</v>
      </c>
      <c r="AJ411" s="6">
        <v>1.7116009986509999</v>
      </c>
      <c r="AL411" s="6" t="s">
        <v>903</v>
      </c>
      <c r="AN411" s="6">
        <v>1.625107353417</v>
      </c>
      <c r="AP411" s="6" t="s">
        <v>903</v>
      </c>
      <c r="AR411" s="6">
        <v>5.9307876565999999E-2</v>
      </c>
      <c r="AT411" s="6" t="s">
        <v>903</v>
      </c>
      <c r="AV411" s="6" t="s">
        <v>903</v>
      </c>
      <c r="AX411" s="6" t="s">
        <v>903</v>
      </c>
      <c r="AZ411" s="6" t="s">
        <v>903</v>
      </c>
      <c r="BB411" s="6">
        <v>2.7185768669E-2</v>
      </c>
      <c r="BD411" s="6" t="s">
        <v>903</v>
      </c>
      <c r="BF411" s="6" t="s">
        <v>903</v>
      </c>
      <c r="BH411" s="6">
        <v>-6.3434383048820004</v>
      </c>
      <c r="BJ411" s="11">
        <v>0.5</v>
      </c>
      <c r="BL411" s="6">
        <v>1.5832309237520001</v>
      </c>
    </row>
    <row r="412" spans="1:64" x14ac:dyDescent="0.25">
      <c r="A412" s="1" t="s">
        <v>335</v>
      </c>
      <c r="B412" s="1" t="s">
        <v>697</v>
      </c>
      <c r="D412" s="6">
        <v>3.8604252825819998</v>
      </c>
      <c r="F412" s="6">
        <v>1.6635668647340001</v>
      </c>
      <c r="H412" s="6" t="s">
        <v>903</v>
      </c>
      <c r="J412" s="6">
        <v>1.553277105911</v>
      </c>
      <c r="L412" s="6" t="s">
        <v>903</v>
      </c>
      <c r="N412" s="6">
        <v>4.6025561191999999E-2</v>
      </c>
      <c r="P412" s="6" t="s">
        <v>903</v>
      </c>
      <c r="R412" s="6" t="s">
        <v>903</v>
      </c>
      <c r="T412" s="6">
        <v>3.2355197630999998E-2</v>
      </c>
      <c r="V412" s="6" t="s">
        <v>903</v>
      </c>
      <c r="X412" s="6" t="s">
        <v>903</v>
      </c>
      <c r="Z412" s="6">
        <v>0</v>
      </c>
      <c r="AB412" s="6" t="s">
        <v>903</v>
      </c>
      <c r="AD412" s="6" t="s">
        <v>903</v>
      </c>
      <c r="AF412" s="6">
        <v>3.1909E-2</v>
      </c>
      <c r="AH412" s="6" t="s">
        <v>903</v>
      </c>
      <c r="AJ412" s="6">
        <v>2.1968584178469999</v>
      </c>
      <c r="AL412" s="6" t="s">
        <v>903</v>
      </c>
      <c r="AN412" s="6">
        <v>2.1400122774260004</v>
      </c>
      <c r="AP412" s="6" t="s">
        <v>903</v>
      </c>
      <c r="AR412" s="6">
        <v>3.3126974396E-2</v>
      </c>
      <c r="AT412" s="6" t="s">
        <v>903</v>
      </c>
      <c r="AV412" s="6" t="s">
        <v>903</v>
      </c>
      <c r="AX412" s="6" t="s">
        <v>903</v>
      </c>
      <c r="AZ412" s="6" t="s">
        <v>903</v>
      </c>
      <c r="BB412" s="6">
        <v>2.3719166024999998E-2</v>
      </c>
      <c r="BD412" s="6" t="s">
        <v>903</v>
      </c>
      <c r="BF412" s="6" t="s">
        <v>903</v>
      </c>
      <c r="BH412" s="6">
        <v>-8.6419716556240012</v>
      </c>
      <c r="BJ412" s="11">
        <v>0.5</v>
      </c>
      <c r="BL412" s="6">
        <v>2.0320940365090001</v>
      </c>
    </row>
    <row r="414" spans="1:64" x14ac:dyDescent="0.25">
      <c r="B414" s="1" t="s">
        <v>796</v>
      </c>
    </row>
    <row r="415" spans="1:64" x14ac:dyDescent="0.25">
      <c r="A415" s="1" t="s">
        <v>340</v>
      </c>
      <c r="B415" s="1" t="s">
        <v>702</v>
      </c>
      <c r="D415" s="6">
        <v>6.2009241805270001</v>
      </c>
      <c r="F415" s="6">
        <v>2.6746261668460001</v>
      </c>
      <c r="H415" s="6" t="s">
        <v>903</v>
      </c>
      <c r="J415" s="6">
        <v>2.4998946319960003</v>
      </c>
      <c r="L415" s="6" t="s">
        <v>903</v>
      </c>
      <c r="N415" s="6">
        <v>8.5223293930999991E-2</v>
      </c>
      <c r="P415" s="6" t="s">
        <v>903</v>
      </c>
      <c r="R415" s="6" t="s">
        <v>903</v>
      </c>
      <c r="T415" s="6">
        <v>2.8309240919000001E-2</v>
      </c>
      <c r="V415" s="6" t="s">
        <v>903</v>
      </c>
      <c r="X415" s="6" t="s">
        <v>903</v>
      </c>
      <c r="Z415" s="6">
        <v>0</v>
      </c>
      <c r="AB415" s="6" t="s">
        <v>903</v>
      </c>
      <c r="AD415" s="6" t="s">
        <v>903</v>
      </c>
      <c r="AF415" s="6">
        <v>6.1199000000000003E-2</v>
      </c>
      <c r="AH415" s="6" t="s">
        <v>903</v>
      </c>
      <c r="AJ415" s="6">
        <v>3.52629801368</v>
      </c>
      <c r="AL415" s="6" t="s">
        <v>903</v>
      </c>
      <c r="AN415" s="6">
        <v>3.44420527695</v>
      </c>
      <c r="AP415" s="6" t="s">
        <v>903</v>
      </c>
      <c r="AR415" s="6">
        <v>6.1339607880000001E-2</v>
      </c>
      <c r="AT415" s="6" t="s">
        <v>903</v>
      </c>
      <c r="AV415" s="6" t="s">
        <v>903</v>
      </c>
      <c r="AX415" s="6" t="s">
        <v>903</v>
      </c>
      <c r="AZ415" s="6" t="s">
        <v>903</v>
      </c>
      <c r="BB415" s="6">
        <v>2.075312885E-2</v>
      </c>
      <c r="BD415" s="6" t="s">
        <v>903</v>
      </c>
      <c r="BF415" s="6" t="s">
        <v>903</v>
      </c>
      <c r="BH415" s="6">
        <v>-9.2728927679149997</v>
      </c>
      <c r="BJ415" s="11">
        <v>0.5</v>
      </c>
      <c r="BL415" s="6">
        <v>3.2618256626540001</v>
      </c>
    </row>
    <row r="416" spans="1:64" x14ac:dyDescent="0.25">
      <c r="A416" s="1" t="s">
        <v>341</v>
      </c>
      <c r="B416" s="1" t="s">
        <v>703</v>
      </c>
      <c r="D416" s="6">
        <v>6.4820290645239993</v>
      </c>
      <c r="F416" s="6">
        <v>2.8005131253920004</v>
      </c>
      <c r="H416" s="6" t="s">
        <v>903</v>
      </c>
      <c r="J416" s="6">
        <v>2.602755179936</v>
      </c>
      <c r="L416" s="6" t="s">
        <v>903</v>
      </c>
      <c r="N416" s="6">
        <v>7.9793324951999992E-2</v>
      </c>
      <c r="P416" s="6" t="s">
        <v>903</v>
      </c>
      <c r="R416" s="6" t="s">
        <v>903</v>
      </c>
      <c r="T416" s="6">
        <v>5.2059561680999997E-2</v>
      </c>
      <c r="V416" s="6" t="s">
        <v>903</v>
      </c>
      <c r="X416" s="6" t="s">
        <v>903</v>
      </c>
      <c r="Z416" s="6">
        <v>0</v>
      </c>
      <c r="AB416" s="6">
        <v>1.0281058823999999E-2</v>
      </c>
      <c r="AD416" s="6" t="s">
        <v>903</v>
      </c>
      <c r="AF416" s="6">
        <v>5.5624E-2</v>
      </c>
      <c r="AH416" s="6" t="s">
        <v>903</v>
      </c>
      <c r="AJ416" s="6">
        <v>3.6815159391319998</v>
      </c>
      <c r="AL416" s="6" t="s">
        <v>903</v>
      </c>
      <c r="AN416" s="6">
        <v>3.585920386647</v>
      </c>
      <c r="AP416" s="6" t="s">
        <v>903</v>
      </c>
      <c r="AR416" s="6">
        <v>5.7431378655000004E-2</v>
      </c>
      <c r="AT416" s="6" t="s">
        <v>903</v>
      </c>
      <c r="AV416" s="6" t="s">
        <v>903</v>
      </c>
      <c r="AX416" s="6" t="s">
        <v>903</v>
      </c>
      <c r="AZ416" s="6" t="s">
        <v>903</v>
      </c>
      <c r="BB416" s="6">
        <v>3.8164173830000002E-2</v>
      </c>
      <c r="BD416" s="6" t="s">
        <v>903</v>
      </c>
      <c r="BF416" s="6" t="s">
        <v>903</v>
      </c>
      <c r="BH416" s="6">
        <v>-15.283425659194</v>
      </c>
      <c r="BJ416" s="11">
        <v>0.5</v>
      </c>
      <c r="BL416" s="6">
        <v>3.4054022436970004</v>
      </c>
    </row>
    <row r="417" spans="1:64" x14ac:dyDescent="0.25">
      <c r="A417" s="1" t="s">
        <v>342</v>
      </c>
      <c r="B417" s="1" t="s">
        <v>704</v>
      </c>
      <c r="D417" s="6">
        <v>4.7205482401339998</v>
      </c>
      <c r="F417" s="6">
        <v>2.0907412356820001</v>
      </c>
      <c r="H417" s="6" t="s">
        <v>903</v>
      </c>
      <c r="J417" s="6">
        <v>1.8386464699489999</v>
      </c>
      <c r="L417" s="6" t="s">
        <v>903</v>
      </c>
      <c r="N417" s="6">
        <v>8.3638591853999994E-2</v>
      </c>
      <c r="P417" s="6" t="s">
        <v>903</v>
      </c>
      <c r="R417" s="6" t="s">
        <v>903</v>
      </c>
      <c r="T417" s="6">
        <v>4.9695173879E-2</v>
      </c>
      <c r="V417" s="6" t="s">
        <v>903</v>
      </c>
      <c r="X417" s="6" t="s">
        <v>903</v>
      </c>
      <c r="Z417" s="6">
        <v>0</v>
      </c>
      <c r="AB417" s="6" t="s">
        <v>903</v>
      </c>
      <c r="AD417" s="6" t="s">
        <v>903</v>
      </c>
      <c r="AF417" s="6">
        <v>0.11876100000000001</v>
      </c>
      <c r="AH417" s="6" t="s">
        <v>903</v>
      </c>
      <c r="AJ417" s="6">
        <v>2.629807004451</v>
      </c>
      <c r="AL417" s="6" t="s">
        <v>903</v>
      </c>
      <c r="AN417" s="6">
        <v>2.533177116024</v>
      </c>
      <c r="AP417" s="6" t="s">
        <v>903</v>
      </c>
      <c r="AR417" s="6">
        <v>6.0199015917999997E-2</v>
      </c>
      <c r="AT417" s="6" t="s">
        <v>903</v>
      </c>
      <c r="AV417" s="6" t="s">
        <v>903</v>
      </c>
      <c r="AX417" s="6" t="s">
        <v>903</v>
      </c>
      <c r="AZ417" s="6" t="s">
        <v>903</v>
      </c>
      <c r="BB417" s="6">
        <v>3.6430872508999998E-2</v>
      </c>
      <c r="BD417" s="6" t="s">
        <v>903</v>
      </c>
      <c r="BF417" s="6" t="s">
        <v>903</v>
      </c>
      <c r="BH417" s="6">
        <v>-7.1546605054199999</v>
      </c>
      <c r="BJ417" s="11">
        <v>0.5</v>
      </c>
      <c r="BL417" s="6">
        <v>2.4325714791179998</v>
      </c>
    </row>
    <row r="418" spans="1:64" x14ac:dyDescent="0.25">
      <c r="A418" s="1" t="s">
        <v>343</v>
      </c>
      <c r="B418" s="1" t="s">
        <v>705</v>
      </c>
      <c r="D418" s="6">
        <v>4.9384710893900001</v>
      </c>
      <c r="F418" s="6">
        <v>2.1462293342650001</v>
      </c>
      <c r="H418" s="6" t="s">
        <v>903</v>
      </c>
      <c r="J418" s="6">
        <v>1.961329938874</v>
      </c>
      <c r="L418" s="6" t="s">
        <v>903</v>
      </c>
      <c r="N418" s="6">
        <v>8.0100692567000004E-2</v>
      </c>
      <c r="P418" s="6" t="s">
        <v>903</v>
      </c>
      <c r="R418" s="6" t="s">
        <v>903</v>
      </c>
      <c r="T418" s="6">
        <v>4.4177702823999999E-2</v>
      </c>
      <c r="V418" s="6" t="s">
        <v>903</v>
      </c>
      <c r="X418" s="6" t="s">
        <v>903</v>
      </c>
      <c r="Z418" s="6">
        <v>0</v>
      </c>
      <c r="AB418" s="6" t="s">
        <v>903</v>
      </c>
      <c r="AD418" s="6" t="s">
        <v>903</v>
      </c>
      <c r="AF418" s="6">
        <v>6.0621000000000001E-2</v>
      </c>
      <c r="AH418" s="6" t="s">
        <v>903</v>
      </c>
      <c r="AJ418" s="6">
        <v>2.7922417551250001</v>
      </c>
      <c r="AL418" s="6" t="s">
        <v>903</v>
      </c>
      <c r="AN418" s="6">
        <v>2.7022030604209997</v>
      </c>
      <c r="AP418" s="6" t="s">
        <v>903</v>
      </c>
      <c r="AR418" s="6">
        <v>5.7652607007999998E-2</v>
      </c>
      <c r="AT418" s="6" t="s">
        <v>903</v>
      </c>
      <c r="AV418" s="6" t="s">
        <v>903</v>
      </c>
      <c r="AX418" s="6" t="s">
        <v>903</v>
      </c>
      <c r="AZ418" s="6" t="s">
        <v>903</v>
      </c>
      <c r="BB418" s="6">
        <v>3.2386087696000002E-2</v>
      </c>
      <c r="BD418" s="6" t="s">
        <v>903</v>
      </c>
      <c r="BF418" s="6" t="s">
        <v>903</v>
      </c>
      <c r="BH418" s="6">
        <v>-5.4821811930250002</v>
      </c>
      <c r="BJ418" s="11">
        <v>0.5</v>
      </c>
      <c r="BL418" s="6">
        <v>2.582823623491</v>
      </c>
    </row>
    <row r="419" spans="1:64" x14ac:dyDescent="0.25">
      <c r="A419" s="1" t="s">
        <v>344</v>
      </c>
      <c r="B419" s="1" t="s">
        <v>706</v>
      </c>
      <c r="D419" s="6">
        <v>6.0387758831909997</v>
      </c>
      <c r="F419" s="6">
        <v>2.6515174816889999</v>
      </c>
      <c r="H419" s="6" t="s">
        <v>903</v>
      </c>
      <c r="J419" s="6">
        <v>2.3742896103779998</v>
      </c>
      <c r="L419" s="6" t="s">
        <v>903</v>
      </c>
      <c r="N419" s="6">
        <v>8.4203733061E-2</v>
      </c>
      <c r="P419" s="6" t="s">
        <v>903</v>
      </c>
      <c r="R419" s="6" t="s">
        <v>903</v>
      </c>
      <c r="T419" s="6">
        <v>7.570513825099999E-2</v>
      </c>
      <c r="V419" s="6" t="s">
        <v>903</v>
      </c>
      <c r="X419" s="6" t="s">
        <v>903</v>
      </c>
      <c r="Z419" s="6">
        <v>0</v>
      </c>
      <c r="AB419" s="6" t="s">
        <v>903</v>
      </c>
      <c r="AD419" s="6" t="s">
        <v>903</v>
      </c>
      <c r="AF419" s="6">
        <v>0.11731900000000001</v>
      </c>
      <c r="AH419" s="6" t="s">
        <v>903</v>
      </c>
      <c r="AJ419" s="6">
        <v>3.3872584015010001</v>
      </c>
      <c r="AL419" s="6" t="s">
        <v>903</v>
      </c>
      <c r="AN419" s="6">
        <v>3.2711541920239999</v>
      </c>
      <c r="AP419" s="6" t="s">
        <v>903</v>
      </c>
      <c r="AR419" s="6">
        <v>6.0605777244E-2</v>
      </c>
      <c r="AT419" s="6" t="s">
        <v>903</v>
      </c>
      <c r="AV419" s="6" t="s">
        <v>903</v>
      </c>
      <c r="AX419" s="6" t="s">
        <v>903</v>
      </c>
      <c r="AZ419" s="6" t="s">
        <v>903</v>
      </c>
      <c r="BB419" s="6">
        <v>5.5498432234E-2</v>
      </c>
      <c r="BD419" s="6" t="s">
        <v>903</v>
      </c>
      <c r="BF419" s="6" t="s">
        <v>903</v>
      </c>
      <c r="BH419" s="6">
        <v>-7.4142368980939999</v>
      </c>
      <c r="BJ419" s="11">
        <v>0.5</v>
      </c>
      <c r="BL419" s="6">
        <v>3.1332140213890001</v>
      </c>
    </row>
    <row r="420" spans="1:64" x14ac:dyDescent="0.25">
      <c r="A420" s="1" t="s">
        <v>345</v>
      </c>
      <c r="B420" s="1" t="s">
        <v>707</v>
      </c>
      <c r="D420" s="6">
        <v>5.9616221202780002</v>
      </c>
      <c r="F420" s="6">
        <v>2.6236358356579998</v>
      </c>
      <c r="H420" s="6" t="s">
        <v>903</v>
      </c>
      <c r="J420" s="6">
        <v>2.3505048436079998</v>
      </c>
      <c r="L420" s="6" t="s">
        <v>903</v>
      </c>
      <c r="N420" s="6">
        <v>9.3386700991000007E-2</v>
      </c>
      <c r="P420" s="6" t="s">
        <v>903</v>
      </c>
      <c r="R420" s="6" t="s">
        <v>903</v>
      </c>
      <c r="T420" s="6">
        <v>4.4177702823999999E-2</v>
      </c>
      <c r="V420" s="6" t="s">
        <v>903</v>
      </c>
      <c r="X420" s="6" t="s">
        <v>903</v>
      </c>
      <c r="Z420" s="6">
        <v>0</v>
      </c>
      <c r="AB420" s="6">
        <v>7.2685882349999998E-3</v>
      </c>
      <c r="AD420" s="6" t="s">
        <v>903</v>
      </c>
      <c r="AF420" s="6">
        <v>0.128298</v>
      </c>
      <c r="AH420" s="6" t="s">
        <v>903</v>
      </c>
      <c r="AJ420" s="6">
        <v>3.3379862846199999</v>
      </c>
      <c r="AL420" s="6" t="s">
        <v>903</v>
      </c>
      <c r="AN420" s="6">
        <v>3.238384963204</v>
      </c>
      <c r="AP420" s="6" t="s">
        <v>903</v>
      </c>
      <c r="AR420" s="6">
        <v>6.7215233720000003E-2</v>
      </c>
      <c r="AT420" s="6" t="s">
        <v>903</v>
      </c>
      <c r="AV420" s="6" t="s">
        <v>903</v>
      </c>
      <c r="AX420" s="6" t="s">
        <v>903</v>
      </c>
      <c r="AZ420" s="6" t="s">
        <v>903</v>
      </c>
      <c r="BB420" s="6">
        <v>3.2386087696000002E-2</v>
      </c>
      <c r="BD420" s="6" t="s">
        <v>903</v>
      </c>
      <c r="BF420" s="6" t="s">
        <v>903</v>
      </c>
      <c r="BH420" s="6">
        <v>-10.448376642807</v>
      </c>
      <c r="BJ420" s="11">
        <v>0.5</v>
      </c>
      <c r="BL420" s="6">
        <v>3.087637313274</v>
      </c>
    </row>
    <row r="421" spans="1:64" x14ac:dyDescent="0.25">
      <c r="A421" s="1" t="s">
        <v>346</v>
      </c>
      <c r="B421" s="1" t="s">
        <v>708</v>
      </c>
      <c r="D421" s="6">
        <v>3.843475747816</v>
      </c>
      <c r="F421" s="6">
        <v>1.6794167489380001</v>
      </c>
      <c r="H421" s="6" t="s">
        <v>903</v>
      </c>
      <c r="J421" s="6">
        <v>1.5148217987820001</v>
      </c>
      <c r="L421" s="6" t="s">
        <v>903</v>
      </c>
      <c r="N421" s="6">
        <v>7.818670923599999E-2</v>
      </c>
      <c r="P421" s="6" t="s">
        <v>903</v>
      </c>
      <c r="R421" s="6" t="s">
        <v>903</v>
      </c>
      <c r="T421" s="6">
        <v>2.8309240919000001E-2</v>
      </c>
      <c r="V421" s="6" t="s">
        <v>903</v>
      </c>
      <c r="X421" s="6" t="s">
        <v>903</v>
      </c>
      <c r="Z421" s="6">
        <v>0</v>
      </c>
      <c r="AB421" s="6" t="s">
        <v>903</v>
      </c>
      <c r="AD421" s="6" t="s">
        <v>903</v>
      </c>
      <c r="AF421" s="6">
        <v>5.8098999999999998E-2</v>
      </c>
      <c r="AH421" s="6" t="s">
        <v>903</v>
      </c>
      <c r="AJ421" s="6">
        <v>2.1640589988779997</v>
      </c>
      <c r="AL421" s="6" t="s">
        <v>903</v>
      </c>
      <c r="AN421" s="6">
        <v>2.0870308557119999</v>
      </c>
      <c r="AP421" s="6" t="s">
        <v>903</v>
      </c>
      <c r="AR421" s="6">
        <v>5.6275014315000003E-2</v>
      </c>
      <c r="AT421" s="6" t="s">
        <v>903</v>
      </c>
      <c r="AV421" s="6" t="s">
        <v>903</v>
      </c>
      <c r="AX421" s="6" t="s">
        <v>903</v>
      </c>
      <c r="AZ421" s="6" t="s">
        <v>903</v>
      </c>
      <c r="BB421" s="6">
        <v>2.075312885E-2</v>
      </c>
      <c r="BD421" s="6" t="s">
        <v>903</v>
      </c>
      <c r="BF421" s="6" t="s">
        <v>903</v>
      </c>
      <c r="BH421" s="6">
        <v>-8.8549789639530001</v>
      </c>
      <c r="BJ421" s="11">
        <v>0.5</v>
      </c>
      <c r="BL421" s="6">
        <v>2.0017545739620002</v>
      </c>
    </row>
    <row r="423" spans="1:64" x14ac:dyDescent="0.25">
      <c r="B423" s="1" t="s">
        <v>795</v>
      </c>
    </row>
    <row r="424" spans="1:64" x14ac:dyDescent="0.25">
      <c r="A424" s="1" t="s">
        <v>347</v>
      </c>
      <c r="B424" s="1" t="s">
        <v>709</v>
      </c>
      <c r="D424" s="6">
        <v>6.1784087404460006</v>
      </c>
      <c r="F424" s="6">
        <v>2.7123536071390002</v>
      </c>
      <c r="H424" s="6" t="s">
        <v>903</v>
      </c>
      <c r="J424" s="6">
        <v>2.438386398909</v>
      </c>
      <c r="L424" s="6" t="s">
        <v>903</v>
      </c>
      <c r="N424" s="6">
        <v>8.9623898569999999E-2</v>
      </c>
      <c r="P424" s="6" t="s">
        <v>903</v>
      </c>
      <c r="R424" s="6" t="s">
        <v>903</v>
      </c>
      <c r="T424" s="6">
        <v>5.7408309659999997E-2</v>
      </c>
      <c r="V424" s="6" t="s">
        <v>903</v>
      </c>
      <c r="X424" s="6" t="s">
        <v>903</v>
      </c>
      <c r="Z424" s="6">
        <v>0</v>
      </c>
      <c r="AB424" s="6" t="s">
        <v>903</v>
      </c>
      <c r="AD424" s="6" t="s">
        <v>903</v>
      </c>
      <c r="AF424" s="6">
        <v>0.12693500000000002</v>
      </c>
      <c r="AH424" s="6" t="s">
        <v>903</v>
      </c>
      <c r="AJ424" s="6">
        <v>3.466055133307</v>
      </c>
      <c r="AL424" s="6" t="s">
        <v>903</v>
      </c>
      <c r="AN424" s="6">
        <v>3.3594629129059999</v>
      </c>
      <c r="AP424" s="6" t="s">
        <v>903</v>
      </c>
      <c r="AR424" s="6">
        <v>6.4506950404999999E-2</v>
      </c>
      <c r="AT424" s="6" t="s">
        <v>903</v>
      </c>
      <c r="AV424" s="6" t="s">
        <v>903</v>
      </c>
      <c r="AX424" s="6" t="s">
        <v>903</v>
      </c>
      <c r="AZ424" s="6" t="s">
        <v>903</v>
      </c>
      <c r="BB424" s="6">
        <v>4.2085269995000001E-2</v>
      </c>
      <c r="BD424" s="6" t="s">
        <v>903</v>
      </c>
      <c r="BF424" s="6" t="s">
        <v>903</v>
      </c>
      <c r="BH424" s="6">
        <v>-23.745566520478</v>
      </c>
      <c r="BJ424" s="11">
        <v>0.5</v>
      </c>
      <c r="BL424" s="6">
        <v>3.2061009983090001</v>
      </c>
    </row>
    <row r="425" spans="1:64" x14ac:dyDescent="0.25">
      <c r="A425" s="1" t="s">
        <v>348</v>
      </c>
      <c r="B425" s="1" t="s">
        <v>710</v>
      </c>
      <c r="D425" s="6">
        <v>10.143960710904</v>
      </c>
      <c r="F425" s="6">
        <v>4.4624192921099999</v>
      </c>
      <c r="H425" s="6" t="s">
        <v>903</v>
      </c>
      <c r="J425" s="6">
        <v>3.7424391054489998</v>
      </c>
      <c r="L425" s="6" t="s">
        <v>903</v>
      </c>
      <c r="N425" s="6">
        <v>0.178118668077</v>
      </c>
      <c r="P425" s="6" t="s">
        <v>903</v>
      </c>
      <c r="R425" s="6" t="s">
        <v>903</v>
      </c>
      <c r="T425" s="6">
        <v>0.541861518584</v>
      </c>
      <c r="V425" s="6" t="s">
        <v>903</v>
      </c>
      <c r="X425" s="6" t="s">
        <v>903</v>
      </c>
      <c r="Z425" s="6">
        <v>0</v>
      </c>
      <c r="AB425" s="6" t="s">
        <v>903</v>
      </c>
      <c r="AD425" s="6" t="s">
        <v>903</v>
      </c>
      <c r="AF425" s="6">
        <v>0</v>
      </c>
      <c r="AH425" s="6" t="s">
        <v>903</v>
      </c>
      <c r="AJ425" s="6">
        <v>5.6815414187949997</v>
      </c>
      <c r="AL425" s="6" t="s">
        <v>903</v>
      </c>
      <c r="AN425" s="6">
        <v>5.1561087218140003</v>
      </c>
      <c r="AP425" s="6" t="s">
        <v>903</v>
      </c>
      <c r="AR425" s="6">
        <v>0.12820120828500001</v>
      </c>
      <c r="AT425" s="6" t="s">
        <v>903</v>
      </c>
      <c r="AV425" s="6" t="s">
        <v>903</v>
      </c>
      <c r="AX425" s="6" t="s">
        <v>903</v>
      </c>
      <c r="AZ425" s="6" t="s">
        <v>903</v>
      </c>
      <c r="BB425" s="6">
        <v>0.397231488696</v>
      </c>
      <c r="BD425" s="6" t="s">
        <v>903</v>
      </c>
      <c r="BF425" s="6" t="s">
        <v>903</v>
      </c>
      <c r="BH425" s="6">
        <v>-27.480262568409</v>
      </c>
      <c r="BJ425" s="11">
        <v>0.5</v>
      </c>
      <c r="BL425" s="6">
        <v>5.255425812385</v>
      </c>
    </row>
    <row r="426" spans="1:64" x14ac:dyDescent="0.25">
      <c r="A426" s="1" t="s">
        <v>349</v>
      </c>
      <c r="B426" s="1" t="s">
        <v>711</v>
      </c>
      <c r="D426" s="6">
        <v>4.2832469353870009</v>
      </c>
      <c r="F426" s="6">
        <v>1.918995575077</v>
      </c>
      <c r="H426" s="6" t="s">
        <v>903</v>
      </c>
      <c r="J426" s="6">
        <v>1.6493839229540002</v>
      </c>
      <c r="L426" s="6" t="s">
        <v>903</v>
      </c>
      <c r="N426" s="6">
        <v>9.8750352380000003E-2</v>
      </c>
      <c r="P426" s="6" t="s">
        <v>903</v>
      </c>
      <c r="R426" s="6" t="s">
        <v>903</v>
      </c>
      <c r="T426" s="6">
        <v>2.8309240919000001E-2</v>
      </c>
      <c r="V426" s="6" t="s">
        <v>903</v>
      </c>
      <c r="X426" s="6" t="s">
        <v>903</v>
      </c>
      <c r="Z426" s="6">
        <v>0</v>
      </c>
      <c r="AB426" s="6">
        <v>8.0800588239999995E-3</v>
      </c>
      <c r="AD426" s="6" t="s">
        <v>903</v>
      </c>
      <c r="AF426" s="6">
        <v>0.13447199999999998</v>
      </c>
      <c r="AH426" s="6" t="s">
        <v>903</v>
      </c>
      <c r="AJ426" s="6">
        <v>2.364251360311</v>
      </c>
      <c r="AL426" s="6" t="s">
        <v>903</v>
      </c>
      <c r="AN426" s="6">
        <v>2.272422500712</v>
      </c>
      <c r="AP426" s="6" t="s">
        <v>903</v>
      </c>
      <c r="AR426" s="6">
        <v>7.1075730748999991E-2</v>
      </c>
      <c r="AT426" s="6" t="s">
        <v>903</v>
      </c>
      <c r="AV426" s="6" t="s">
        <v>903</v>
      </c>
      <c r="AX426" s="6" t="s">
        <v>903</v>
      </c>
      <c r="AZ426" s="6" t="s">
        <v>903</v>
      </c>
      <c r="BB426" s="6">
        <v>2.075312885E-2</v>
      </c>
      <c r="BD426" s="6" t="s">
        <v>903</v>
      </c>
      <c r="BF426" s="6" t="s">
        <v>903</v>
      </c>
      <c r="BH426" s="6">
        <v>-14.878075198986</v>
      </c>
      <c r="BJ426" s="11">
        <v>0.5</v>
      </c>
      <c r="BL426" s="6">
        <v>2.1869325082870001</v>
      </c>
    </row>
    <row r="427" spans="1:64" x14ac:dyDescent="0.25">
      <c r="A427" s="1" t="s">
        <v>350</v>
      </c>
      <c r="B427" s="1" t="s">
        <v>712</v>
      </c>
      <c r="D427" s="6">
        <v>3.8921684960230003</v>
      </c>
      <c r="F427" s="6">
        <v>1.7410671231450001</v>
      </c>
      <c r="H427" s="6" t="s">
        <v>903</v>
      </c>
      <c r="J427" s="6">
        <v>1.493162325605</v>
      </c>
      <c r="L427" s="6" t="s">
        <v>903</v>
      </c>
      <c r="N427" s="6">
        <v>8.1467411606999995E-2</v>
      </c>
      <c r="P427" s="6" t="s">
        <v>903</v>
      </c>
      <c r="R427" s="6" t="s">
        <v>903</v>
      </c>
      <c r="T427" s="6">
        <v>4.8118915344999999E-2</v>
      </c>
      <c r="V427" s="6" t="s">
        <v>903</v>
      </c>
      <c r="X427" s="6" t="s">
        <v>903</v>
      </c>
      <c r="Z427" s="6">
        <v>0</v>
      </c>
      <c r="AB427" s="6">
        <v>1.741470588E-3</v>
      </c>
      <c r="AD427" s="6" t="s">
        <v>903</v>
      </c>
      <c r="AF427" s="6">
        <v>0.116577</v>
      </c>
      <c r="AH427" s="6" t="s">
        <v>903</v>
      </c>
      <c r="AJ427" s="6">
        <v>2.1511013728780002</v>
      </c>
      <c r="AL427" s="6" t="s">
        <v>903</v>
      </c>
      <c r="AN427" s="6">
        <v>2.0571897292669998</v>
      </c>
      <c r="AP427" s="6" t="s">
        <v>903</v>
      </c>
      <c r="AR427" s="6">
        <v>5.8636305315999997E-2</v>
      </c>
      <c r="AT427" s="6" t="s">
        <v>903</v>
      </c>
      <c r="AV427" s="6" t="s">
        <v>903</v>
      </c>
      <c r="AX427" s="6" t="s">
        <v>903</v>
      </c>
      <c r="AZ427" s="6" t="s">
        <v>903</v>
      </c>
      <c r="BB427" s="6">
        <v>3.5275338294000001E-2</v>
      </c>
      <c r="BD427" s="6" t="s">
        <v>903</v>
      </c>
      <c r="BF427" s="6" t="s">
        <v>903</v>
      </c>
      <c r="BH427" s="6">
        <v>-20.88010930483</v>
      </c>
      <c r="BJ427" s="11">
        <v>0.5</v>
      </c>
      <c r="BL427" s="6">
        <v>1.9897687699120001</v>
      </c>
    </row>
    <row r="428" spans="1:64" x14ac:dyDescent="0.25">
      <c r="A428" s="1" t="s">
        <v>351</v>
      </c>
      <c r="B428" s="1" t="s">
        <v>713</v>
      </c>
      <c r="D428" s="6">
        <v>3.5160386833650001</v>
      </c>
      <c r="F428" s="6">
        <v>1.5682238494980001</v>
      </c>
      <c r="H428" s="6" t="s">
        <v>903</v>
      </c>
      <c r="J428" s="6">
        <v>1.3475366900539998</v>
      </c>
      <c r="L428" s="6" t="s">
        <v>903</v>
      </c>
      <c r="N428" s="6">
        <v>4.9685138841000002E-2</v>
      </c>
      <c r="P428" s="6" t="s">
        <v>903</v>
      </c>
      <c r="R428" s="6" t="s">
        <v>903</v>
      </c>
      <c r="T428" s="6">
        <v>7.570513825099999E-2</v>
      </c>
      <c r="V428" s="6" t="s">
        <v>903</v>
      </c>
      <c r="X428" s="6" t="s">
        <v>903</v>
      </c>
      <c r="Z428" s="6">
        <v>0</v>
      </c>
      <c r="AB428" s="6">
        <v>2.4294882353000001E-2</v>
      </c>
      <c r="AD428" s="6" t="s">
        <v>903</v>
      </c>
      <c r="AF428" s="6">
        <v>7.100200000000001E-2</v>
      </c>
      <c r="AH428" s="6" t="s">
        <v>903</v>
      </c>
      <c r="AJ428" s="6">
        <v>1.947814833866</v>
      </c>
      <c r="AL428" s="6" t="s">
        <v>903</v>
      </c>
      <c r="AN428" s="6">
        <v>1.856555440123</v>
      </c>
      <c r="AP428" s="6" t="s">
        <v>903</v>
      </c>
      <c r="AR428" s="6">
        <v>3.5760961510000001E-2</v>
      </c>
      <c r="AT428" s="6" t="s">
        <v>903</v>
      </c>
      <c r="AV428" s="6" t="s">
        <v>903</v>
      </c>
      <c r="AX428" s="6" t="s">
        <v>903</v>
      </c>
      <c r="AZ428" s="6" t="s">
        <v>903</v>
      </c>
      <c r="BB428" s="6">
        <v>5.5498432234E-2</v>
      </c>
      <c r="BD428" s="6" t="s">
        <v>903</v>
      </c>
      <c r="BF428" s="6" t="s">
        <v>903</v>
      </c>
      <c r="BH428" s="6">
        <v>-10.300047149496001</v>
      </c>
      <c r="BJ428" s="11">
        <v>0.5</v>
      </c>
      <c r="BL428" s="6">
        <v>1.801728721326</v>
      </c>
    </row>
    <row r="430" spans="1:64" x14ac:dyDescent="0.25">
      <c r="B430" s="1" t="s">
        <v>794</v>
      </c>
    </row>
    <row r="431" spans="1:64" x14ac:dyDescent="0.25">
      <c r="A431" s="1" t="s">
        <v>352</v>
      </c>
      <c r="B431" s="1" t="s">
        <v>714</v>
      </c>
      <c r="D431" s="6">
        <v>4.8149155359230003</v>
      </c>
      <c r="F431" s="6">
        <v>2.1769867857070002</v>
      </c>
      <c r="H431" s="6" t="s">
        <v>903</v>
      </c>
      <c r="J431" s="6">
        <v>1.8081750474390001</v>
      </c>
      <c r="L431" s="6" t="s">
        <v>903</v>
      </c>
      <c r="N431" s="6">
        <v>8.6619423380999996E-2</v>
      </c>
      <c r="P431" s="6" t="s">
        <v>903</v>
      </c>
      <c r="R431" s="6" t="s">
        <v>903</v>
      </c>
      <c r="T431" s="6">
        <v>0.11511443253400001</v>
      </c>
      <c r="V431" s="6" t="s">
        <v>903</v>
      </c>
      <c r="X431" s="6" t="s">
        <v>903</v>
      </c>
      <c r="Z431" s="6">
        <v>0</v>
      </c>
      <c r="AB431" s="6">
        <v>4.6552882353000001E-2</v>
      </c>
      <c r="AD431" s="6" t="s">
        <v>903</v>
      </c>
      <c r="AF431" s="6">
        <v>0.12052499999999999</v>
      </c>
      <c r="AH431" s="6" t="s">
        <v>903</v>
      </c>
      <c r="AJ431" s="6">
        <v>2.6379287502159996</v>
      </c>
      <c r="AL431" s="6" t="s">
        <v>903</v>
      </c>
      <c r="AN431" s="6">
        <v>2.4911954129309999</v>
      </c>
      <c r="AP431" s="6" t="s">
        <v>903</v>
      </c>
      <c r="AR431" s="6">
        <v>6.2344474379000002E-2</v>
      </c>
      <c r="AT431" s="6" t="s">
        <v>903</v>
      </c>
      <c r="AV431" s="6" t="s">
        <v>903</v>
      </c>
      <c r="AX431" s="6" t="s">
        <v>903</v>
      </c>
      <c r="AZ431" s="6" t="s">
        <v>903</v>
      </c>
      <c r="BB431" s="6">
        <v>8.4388862905999992E-2</v>
      </c>
      <c r="BD431" s="6" t="s">
        <v>903</v>
      </c>
      <c r="BF431" s="6" t="s">
        <v>903</v>
      </c>
      <c r="BH431" s="6">
        <v>-9.9596015908460007</v>
      </c>
      <c r="BJ431" s="11">
        <v>0.5</v>
      </c>
      <c r="BL431" s="6">
        <v>2.4400840939499999</v>
      </c>
    </row>
    <row r="432" spans="1:64" x14ac:dyDescent="0.25">
      <c r="A432" s="1" t="s">
        <v>353</v>
      </c>
      <c r="B432" s="1" t="s">
        <v>715</v>
      </c>
      <c r="D432" s="6">
        <v>5.6330230133649994</v>
      </c>
      <c r="F432" s="6">
        <v>2.4083734231489999</v>
      </c>
      <c r="H432" s="6" t="s">
        <v>903</v>
      </c>
      <c r="J432" s="6">
        <v>2.2649550106230003</v>
      </c>
      <c r="L432" s="6" t="s">
        <v>903</v>
      </c>
      <c r="N432" s="6">
        <v>7.5595133132000003E-2</v>
      </c>
      <c r="P432" s="6" t="s">
        <v>903</v>
      </c>
      <c r="R432" s="6" t="s">
        <v>903</v>
      </c>
      <c r="T432" s="6">
        <v>6.7823279393999999E-2</v>
      </c>
      <c r="V432" s="6" t="s">
        <v>903</v>
      </c>
      <c r="X432" s="6" t="s">
        <v>903</v>
      </c>
      <c r="Z432" s="6">
        <v>0</v>
      </c>
      <c r="AB432" s="6" t="s">
        <v>903</v>
      </c>
      <c r="AD432" s="6" t="s">
        <v>903</v>
      </c>
      <c r="AF432" s="6">
        <v>0</v>
      </c>
      <c r="AH432" s="6" t="s">
        <v>903</v>
      </c>
      <c r="AJ432" s="6">
        <v>3.2246495902149999</v>
      </c>
      <c r="AL432" s="6" t="s">
        <v>903</v>
      </c>
      <c r="AN432" s="6">
        <v>3.120519521022</v>
      </c>
      <c r="AP432" s="6" t="s">
        <v>903</v>
      </c>
      <c r="AR432" s="6">
        <v>5.4409723094000002E-2</v>
      </c>
      <c r="AT432" s="6" t="s">
        <v>903</v>
      </c>
      <c r="AV432" s="6" t="s">
        <v>903</v>
      </c>
      <c r="AX432" s="6" t="s">
        <v>903</v>
      </c>
      <c r="AZ432" s="6" t="s">
        <v>903</v>
      </c>
      <c r="BB432" s="6">
        <v>4.9720346099000001E-2</v>
      </c>
      <c r="BD432" s="6" t="s">
        <v>903</v>
      </c>
      <c r="BF432" s="6" t="s">
        <v>903</v>
      </c>
      <c r="BH432" s="6">
        <v>-10.555132141591999</v>
      </c>
      <c r="BJ432" s="11">
        <v>0.5</v>
      </c>
      <c r="BL432" s="6">
        <v>2.9828008709490001</v>
      </c>
    </row>
    <row r="433" spans="1:64" x14ac:dyDescent="0.25">
      <c r="A433" s="1" t="s">
        <v>356</v>
      </c>
      <c r="B433" s="1" t="s">
        <v>718</v>
      </c>
      <c r="D433" s="6">
        <v>6.0378783275800005</v>
      </c>
      <c r="F433" s="6">
        <v>2.7094314364350001</v>
      </c>
      <c r="H433" s="6" t="s">
        <v>903</v>
      </c>
      <c r="J433" s="6">
        <v>2.330516015033</v>
      </c>
      <c r="L433" s="6" t="s">
        <v>903</v>
      </c>
      <c r="N433" s="6">
        <v>0.131412054064</v>
      </c>
      <c r="P433" s="6" t="s">
        <v>903</v>
      </c>
      <c r="R433" s="6" t="s">
        <v>903</v>
      </c>
      <c r="T433" s="6">
        <v>3.1397779102999998E-2</v>
      </c>
      <c r="V433" s="6" t="s">
        <v>903</v>
      </c>
      <c r="X433" s="6" t="s">
        <v>903</v>
      </c>
      <c r="Z433" s="6">
        <v>0</v>
      </c>
      <c r="AB433" s="6">
        <v>3.1820588235000002E-2</v>
      </c>
      <c r="AD433" s="6" t="s">
        <v>903</v>
      </c>
      <c r="AF433" s="6">
        <v>0.18428499999999998</v>
      </c>
      <c r="AH433" s="6" t="s">
        <v>903</v>
      </c>
      <c r="AJ433" s="6">
        <v>3.3284468911449996</v>
      </c>
      <c r="AL433" s="6" t="s">
        <v>903</v>
      </c>
      <c r="AN433" s="6">
        <v>3.210845550952</v>
      </c>
      <c r="AP433" s="6" t="s">
        <v>903</v>
      </c>
      <c r="AR433" s="6">
        <v>9.4584044985000004E-2</v>
      </c>
      <c r="AT433" s="6" t="s">
        <v>903</v>
      </c>
      <c r="AV433" s="6" t="s">
        <v>903</v>
      </c>
      <c r="AX433" s="6" t="s">
        <v>903</v>
      </c>
      <c r="AZ433" s="6" t="s">
        <v>903</v>
      </c>
      <c r="BB433" s="6">
        <v>2.3017295207999999E-2</v>
      </c>
      <c r="BD433" s="6" t="s">
        <v>903</v>
      </c>
      <c r="BF433" s="6" t="s">
        <v>903</v>
      </c>
      <c r="BH433" s="6">
        <v>-13.949138406809</v>
      </c>
      <c r="BJ433" s="11">
        <v>0.5</v>
      </c>
      <c r="BL433" s="6">
        <v>3.078813374309</v>
      </c>
    </row>
    <row r="434" spans="1:64" x14ac:dyDescent="0.25">
      <c r="A434" s="1" t="s">
        <v>354</v>
      </c>
      <c r="B434" s="1" t="s">
        <v>716</v>
      </c>
      <c r="D434" s="6">
        <v>4.3743669363209996</v>
      </c>
      <c r="F434" s="6">
        <v>1.916415366694</v>
      </c>
      <c r="H434" s="6" t="s">
        <v>903</v>
      </c>
      <c r="J434" s="6">
        <v>1.7057302847619999</v>
      </c>
      <c r="L434" s="6" t="s">
        <v>903</v>
      </c>
      <c r="N434" s="6">
        <v>7.9397149432000005E-2</v>
      </c>
      <c r="P434" s="6" t="s">
        <v>903</v>
      </c>
      <c r="R434" s="6" t="s">
        <v>903</v>
      </c>
      <c r="T434" s="6">
        <v>6.9230814852E-2</v>
      </c>
      <c r="V434" s="6" t="s">
        <v>903</v>
      </c>
      <c r="X434" s="6" t="s">
        <v>903</v>
      </c>
      <c r="Z434" s="6">
        <v>0</v>
      </c>
      <c r="AB434" s="6">
        <v>5.3101176470000001E-3</v>
      </c>
      <c r="AD434" s="6" t="s">
        <v>903</v>
      </c>
      <c r="AF434" s="6">
        <v>5.6746999999999999E-2</v>
      </c>
      <c r="AH434" s="6" t="s">
        <v>903</v>
      </c>
      <c r="AJ434" s="6">
        <v>2.4579515696270002</v>
      </c>
      <c r="AL434" s="6" t="s">
        <v>903</v>
      </c>
      <c r="AN434" s="6">
        <v>2.3500531472959998</v>
      </c>
      <c r="AP434" s="6" t="s">
        <v>903</v>
      </c>
      <c r="AR434" s="6">
        <v>5.7146230665000006E-2</v>
      </c>
      <c r="AT434" s="6" t="s">
        <v>903</v>
      </c>
      <c r="AV434" s="6" t="s">
        <v>903</v>
      </c>
      <c r="AX434" s="6" t="s">
        <v>903</v>
      </c>
      <c r="AZ434" s="6" t="s">
        <v>903</v>
      </c>
      <c r="BB434" s="6">
        <v>5.0752191666E-2</v>
      </c>
      <c r="BD434" s="6" t="s">
        <v>903</v>
      </c>
      <c r="BF434" s="6" t="s">
        <v>903</v>
      </c>
      <c r="BH434" s="6">
        <v>-13.729012228849999</v>
      </c>
      <c r="BJ434" s="11">
        <v>0.5</v>
      </c>
      <c r="BL434" s="6">
        <v>2.2736052019050002</v>
      </c>
    </row>
    <row r="435" spans="1:64" x14ac:dyDescent="0.25">
      <c r="A435" s="1" t="s">
        <v>355</v>
      </c>
      <c r="B435" s="1" t="s">
        <v>717</v>
      </c>
      <c r="D435" s="6">
        <v>1.9720884033570001</v>
      </c>
      <c r="F435" s="6">
        <v>0.88049068779299999</v>
      </c>
      <c r="H435" s="6" t="s">
        <v>903</v>
      </c>
      <c r="J435" s="6">
        <v>0.76248130154599991</v>
      </c>
      <c r="L435" s="6" t="s">
        <v>903</v>
      </c>
      <c r="N435" s="6">
        <v>2.8264557092999999E-2</v>
      </c>
      <c r="P435" s="6" t="s">
        <v>903</v>
      </c>
      <c r="R435" s="6" t="s">
        <v>903</v>
      </c>
      <c r="T435" s="6">
        <v>2.8309240919000001E-2</v>
      </c>
      <c r="V435" s="6" t="s">
        <v>903</v>
      </c>
      <c r="X435" s="6" t="s">
        <v>903</v>
      </c>
      <c r="Z435" s="6">
        <v>0</v>
      </c>
      <c r="AB435" s="6">
        <v>4.0903588235000003E-2</v>
      </c>
      <c r="AD435" s="6" t="s">
        <v>903</v>
      </c>
      <c r="AF435" s="6">
        <v>2.0532000000000002E-2</v>
      </c>
      <c r="AH435" s="6" t="s">
        <v>903</v>
      </c>
      <c r="AJ435" s="6">
        <v>1.091597715564</v>
      </c>
      <c r="AL435" s="6" t="s">
        <v>903</v>
      </c>
      <c r="AN435" s="6">
        <v>1.050501124627</v>
      </c>
      <c r="AP435" s="6" t="s">
        <v>903</v>
      </c>
      <c r="AR435" s="6">
        <v>2.0343462087000001E-2</v>
      </c>
      <c r="AT435" s="6" t="s">
        <v>903</v>
      </c>
      <c r="AV435" s="6" t="s">
        <v>903</v>
      </c>
      <c r="AX435" s="6" t="s">
        <v>903</v>
      </c>
      <c r="AZ435" s="6" t="s">
        <v>903</v>
      </c>
      <c r="BB435" s="6">
        <v>2.075312885E-2</v>
      </c>
      <c r="BD435" s="6" t="s">
        <v>903</v>
      </c>
      <c r="BF435" s="6" t="s">
        <v>903</v>
      </c>
      <c r="BH435" s="6">
        <v>-3.036366185376</v>
      </c>
      <c r="BJ435" s="11">
        <v>0.5</v>
      </c>
      <c r="BL435" s="6">
        <v>1.009727886896</v>
      </c>
    </row>
    <row r="437" spans="1:64" x14ac:dyDescent="0.25">
      <c r="B437" s="1" t="s">
        <v>793</v>
      </c>
    </row>
    <row r="438" spans="1:64" x14ac:dyDescent="0.25">
      <c r="A438" s="1" t="s">
        <v>357</v>
      </c>
      <c r="B438" s="1" t="s">
        <v>719</v>
      </c>
      <c r="D438" s="6">
        <v>4.8925506609180003</v>
      </c>
      <c r="F438" s="6">
        <v>2.128333071693</v>
      </c>
      <c r="H438" s="6" t="s">
        <v>903</v>
      </c>
      <c r="J438" s="6">
        <v>1.938951819555</v>
      </c>
      <c r="L438" s="6" t="s">
        <v>903</v>
      </c>
      <c r="N438" s="6">
        <v>8.6408937114999987E-2</v>
      </c>
      <c r="P438" s="6" t="s">
        <v>903</v>
      </c>
      <c r="R438" s="6" t="s">
        <v>903</v>
      </c>
      <c r="T438" s="6">
        <v>4.1813315022000003E-2</v>
      </c>
      <c r="V438" s="6" t="s">
        <v>903</v>
      </c>
      <c r="X438" s="6" t="s">
        <v>903</v>
      </c>
      <c r="Z438" s="6">
        <v>0</v>
      </c>
      <c r="AB438" s="6" t="s">
        <v>903</v>
      </c>
      <c r="AD438" s="6" t="s">
        <v>903</v>
      </c>
      <c r="AF438" s="6">
        <v>6.1158999999999998E-2</v>
      </c>
      <c r="AH438" s="6" t="s">
        <v>903</v>
      </c>
      <c r="AJ438" s="6">
        <v>2.7642175892249998</v>
      </c>
      <c r="AL438" s="6" t="s">
        <v>903</v>
      </c>
      <c r="AN438" s="6">
        <v>2.6713718263119999</v>
      </c>
      <c r="AP438" s="6" t="s">
        <v>903</v>
      </c>
      <c r="AR438" s="6">
        <v>6.2192976538000003E-2</v>
      </c>
      <c r="AT438" s="6" t="s">
        <v>903</v>
      </c>
      <c r="AV438" s="6" t="s">
        <v>903</v>
      </c>
      <c r="AX438" s="6" t="s">
        <v>903</v>
      </c>
      <c r="AZ438" s="6" t="s">
        <v>903</v>
      </c>
      <c r="BB438" s="6">
        <v>3.0652786373999999E-2</v>
      </c>
      <c r="BD438" s="6" t="s">
        <v>903</v>
      </c>
      <c r="BF438" s="6" t="s">
        <v>903</v>
      </c>
      <c r="BH438" s="6">
        <v>-10.532110768752</v>
      </c>
      <c r="BJ438" s="11">
        <v>0.5</v>
      </c>
      <c r="BL438" s="6">
        <v>2.5569012700329998</v>
      </c>
    </row>
    <row r="439" spans="1:64" x14ac:dyDescent="0.25">
      <c r="A439" s="1" t="s">
        <v>358</v>
      </c>
      <c r="B439" s="1" t="s">
        <v>720</v>
      </c>
      <c r="D439" s="6">
        <v>5.2101312905229999</v>
      </c>
      <c r="F439" s="6">
        <v>2.3063797262479997</v>
      </c>
      <c r="H439" s="6" t="s">
        <v>903</v>
      </c>
      <c r="J439" s="6">
        <v>2.0400005838349999</v>
      </c>
      <c r="L439" s="6" t="s">
        <v>903</v>
      </c>
      <c r="N439" s="6">
        <v>0.10060090149299999</v>
      </c>
      <c r="P439" s="6" t="s">
        <v>903</v>
      </c>
      <c r="R439" s="6" t="s">
        <v>903</v>
      </c>
      <c r="T439" s="6">
        <v>2.8309240919000001E-2</v>
      </c>
      <c r="V439" s="6" t="s">
        <v>903</v>
      </c>
      <c r="X439" s="6" t="s">
        <v>903</v>
      </c>
      <c r="Z439" s="6">
        <v>0</v>
      </c>
      <c r="AB439" s="6" t="s">
        <v>903</v>
      </c>
      <c r="AD439" s="6" t="s">
        <v>903</v>
      </c>
      <c r="AF439" s="6">
        <v>0.13746900000000001</v>
      </c>
      <c r="AH439" s="6" t="s">
        <v>903</v>
      </c>
      <c r="AJ439" s="6">
        <v>2.9037515642749998</v>
      </c>
      <c r="AL439" s="6" t="s">
        <v>903</v>
      </c>
      <c r="AN439" s="6">
        <v>2.8105907688660001</v>
      </c>
      <c r="AP439" s="6" t="s">
        <v>903</v>
      </c>
      <c r="AR439" s="6">
        <v>7.2407666558000003E-2</v>
      </c>
      <c r="AT439" s="6" t="s">
        <v>903</v>
      </c>
      <c r="AV439" s="6" t="s">
        <v>903</v>
      </c>
      <c r="AX439" s="6" t="s">
        <v>903</v>
      </c>
      <c r="AZ439" s="6" t="s">
        <v>903</v>
      </c>
      <c r="BB439" s="6">
        <v>2.075312885E-2</v>
      </c>
      <c r="BD439" s="6" t="s">
        <v>903</v>
      </c>
      <c r="BF439" s="6" t="s">
        <v>903</v>
      </c>
      <c r="BH439" s="6">
        <v>-18.679444402344</v>
      </c>
      <c r="BJ439" s="11">
        <v>0.5</v>
      </c>
      <c r="BL439" s="6">
        <v>2.685970196954</v>
      </c>
    </row>
    <row r="440" spans="1:64" x14ac:dyDescent="0.25">
      <c r="A440" s="1" t="s">
        <v>359</v>
      </c>
      <c r="B440" s="1" t="s">
        <v>721</v>
      </c>
      <c r="D440" s="6">
        <v>3.3716032498130004</v>
      </c>
      <c r="F440" s="6">
        <v>1.450396811319</v>
      </c>
      <c r="H440" s="6" t="s">
        <v>903</v>
      </c>
      <c r="J440" s="6">
        <v>1.3324614890670001</v>
      </c>
      <c r="L440" s="6" t="s">
        <v>903</v>
      </c>
      <c r="N440" s="6">
        <v>7.769826576500001E-2</v>
      </c>
      <c r="P440" s="6" t="s">
        <v>903</v>
      </c>
      <c r="R440" s="6" t="s">
        <v>903</v>
      </c>
      <c r="T440" s="6">
        <v>4.0237056488000002E-2</v>
      </c>
      <c r="V440" s="6" t="s">
        <v>903</v>
      </c>
      <c r="X440" s="6" t="s">
        <v>903</v>
      </c>
      <c r="Z440" s="6">
        <v>0</v>
      </c>
      <c r="AB440" s="6" t="s">
        <v>903</v>
      </c>
      <c r="AD440" s="6" t="s">
        <v>903</v>
      </c>
      <c r="AF440" s="6">
        <v>0</v>
      </c>
      <c r="AH440" s="6" t="s">
        <v>903</v>
      </c>
      <c r="AJ440" s="6">
        <v>1.921206438494</v>
      </c>
      <c r="AL440" s="6" t="s">
        <v>903</v>
      </c>
      <c r="AN440" s="6">
        <v>1.8357857300209999</v>
      </c>
      <c r="AP440" s="6" t="s">
        <v>903</v>
      </c>
      <c r="AR440" s="6">
        <v>5.5923456313000004E-2</v>
      </c>
      <c r="AT440" s="6" t="s">
        <v>903</v>
      </c>
      <c r="AV440" s="6" t="s">
        <v>903</v>
      </c>
      <c r="AX440" s="6" t="s">
        <v>903</v>
      </c>
      <c r="AZ440" s="6" t="s">
        <v>903</v>
      </c>
      <c r="BB440" s="6">
        <v>2.9497252160000001E-2</v>
      </c>
      <c r="BD440" s="6" t="s">
        <v>903</v>
      </c>
      <c r="BF440" s="6" t="s">
        <v>903</v>
      </c>
      <c r="BH440" s="6">
        <v>-11.176269769217999</v>
      </c>
      <c r="BJ440" s="11">
        <v>0.5</v>
      </c>
      <c r="BL440" s="6">
        <v>1.777115955607</v>
      </c>
    </row>
    <row r="441" spans="1:64" x14ac:dyDescent="0.25">
      <c r="A441" s="1" t="s">
        <v>360</v>
      </c>
      <c r="B441" s="1" t="s">
        <v>722</v>
      </c>
      <c r="D441" s="6">
        <v>6.0727215542969999</v>
      </c>
      <c r="F441" s="6">
        <v>2.6818375035150002</v>
      </c>
      <c r="H441" s="6" t="s">
        <v>903</v>
      </c>
      <c r="J441" s="6">
        <v>2.3709558868810001</v>
      </c>
      <c r="L441" s="6" t="s">
        <v>903</v>
      </c>
      <c r="N441" s="6">
        <v>9.9636124719000005E-2</v>
      </c>
      <c r="P441" s="6" t="s">
        <v>903</v>
      </c>
      <c r="R441" s="6" t="s">
        <v>903</v>
      </c>
      <c r="T441" s="6">
        <v>7.1764491915000006E-2</v>
      </c>
      <c r="V441" s="6" t="s">
        <v>903</v>
      </c>
      <c r="X441" s="6" t="s">
        <v>903</v>
      </c>
      <c r="Z441" s="6">
        <v>0</v>
      </c>
      <c r="AB441" s="6" t="s">
        <v>903</v>
      </c>
      <c r="AD441" s="6" t="s">
        <v>903</v>
      </c>
      <c r="AF441" s="6">
        <v>0.13948100000000002</v>
      </c>
      <c r="AH441" s="6" t="s">
        <v>903</v>
      </c>
      <c r="AJ441" s="6">
        <v>3.3908840507820002</v>
      </c>
      <c r="AL441" s="6" t="s">
        <v>903</v>
      </c>
      <c r="AN441" s="6">
        <v>3.266561187217</v>
      </c>
      <c r="AP441" s="6" t="s">
        <v>903</v>
      </c>
      <c r="AR441" s="6">
        <v>7.1713266866999997E-2</v>
      </c>
      <c r="AT441" s="6" t="s">
        <v>903</v>
      </c>
      <c r="AV441" s="6" t="s">
        <v>903</v>
      </c>
      <c r="AX441" s="6" t="s">
        <v>903</v>
      </c>
      <c r="AZ441" s="6" t="s">
        <v>903</v>
      </c>
      <c r="BB441" s="6">
        <v>5.2609596698E-2</v>
      </c>
      <c r="BD441" s="6" t="s">
        <v>903</v>
      </c>
      <c r="BF441" s="6" t="s">
        <v>903</v>
      </c>
      <c r="BH441" s="6">
        <v>-9.5077649711320014</v>
      </c>
      <c r="BJ441" s="11">
        <v>0.5</v>
      </c>
      <c r="BL441" s="6">
        <v>3.1365677469729998</v>
      </c>
    </row>
    <row r="442" spans="1:64" x14ac:dyDescent="0.25">
      <c r="A442" s="1" t="s">
        <v>361</v>
      </c>
      <c r="B442" s="1" t="s">
        <v>723</v>
      </c>
      <c r="D442" s="6">
        <v>3.7933552053310002</v>
      </c>
      <c r="F442" s="6">
        <v>1.6624087870320001</v>
      </c>
      <c r="H442" s="6" t="s">
        <v>903</v>
      </c>
      <c r="J442" s="6">
        <v>1.5031320827269998</v>
      </c>
      <c r="L442" s="6" t="s">
        <v>903</v>
      </c>
      <c r="N442" s="6">
        <v>5.4557463385000005E-2</v>
      </c>
      <c r="P442" s="6" t="s">
        <v>903</v>
      </c>
      <c r="R442" s="6" t="s">
        <v>903</v>
      </c>
      <c r="T442" s="6">
        <v>2.8309240919000001E-2</v>
      </c>
      <c r="V442" s="6" t="s">
        <v>903</v>
      </c>
      <c r="X442" s="6" t="s">
        <v>903</v>
      </c>
      <c r="Z442" s="6">
        <v>0</v>
      </c>
      <c r="AB442" s="6" t="s">
        <v>903</v>
      </c>
      <c r="AD442" s="6" t="s">
        <v>903</v>
      </c>
      <c r="AF442" s="6">
        <v>7.6410000000000006E-2</v>
      </c>
      <c r="AH442" s="6" t="s">
        <v>903</v>
      </c>
      <c r="AJ442" s="6">
        <v>2.1309464182989997</v>
      </c>
      <c r="AL442" s="6" t="s">
        <v>903</v>
      </c>
      <c r="AN442" s="6">
        <v>2.0709254642260002</v>
      </c>
      <c r="AP442" s="6" t="s">
        <v>903</v>
      </c>
      <c r="AR442" s="6">
        <v>3.9267825223E-2</v>
      </c>
      <c r="AT442" s="6" t="s">
        <v>903</v>
      </c>
      <c r="AV442" s="6" t="s">
        <v>903</v>
      </c>
      <c r="AX442" s="6" t="s">
        <v>903</v>
      </c>
      <c r="AZ442" s="6" t="s">
        <v>903</v>
      </c>
      <c r="BB442" s="6">
        <v>2.075312885E-2</v>
      </c>
      <c r="BD442" s="6" t="s">
        <v>903</v>
      </c>
      <c r="BF442" s="6" t="s">
        <v>903</v>
      </c>
      <c r="BH442" s="6">
        <v>-5.822423707494</v>
      </c>
      <c r="BJ442" s="11">
        <v>0.5</v>
      </c>
      <c r="BL442" s="6">
        <v>1.9711254369260001</v>
      </c>
    </row>
    <row r="443" spans="1:64" x14ac:dyDescent="0.25">
      <c r="A443" s="1" t="s">
        <v>362</v>
      </c>
      <c r="B443" s="1" t="s">
        <v>724</v>
      </c>
      <c r="D443" s="6">
        <v>4.6292162873910003</v>
      </c>
      <c r="F443" s="6">
        <v>2.0657140701409999</v>
      </c>
      <c r="H443" s="6" t="s">
        <v>903</v>
      </c>
      <c r="J443" s="6">
        <v>1.793661384375</v>
      </c>
      <c r="L443" s="6" t="s">
        <v>903</v>
      </c>
      <c r="N443" s="6">
        <v>9.9302230068E-2</v>
      </c>
      <c r="P443" s="6" t="s">
        <v>903</v>
      </c>
      <c r="R443" s="6" t="s">
        <v>903</v>
      </c>
      <c r="T443" s="6">
        <v>2.8413985110000001E-2</v>
      </c>
      <c r="V443" s="6" t="s">
        <v>903</v>
      </c>
      <c r="X443" s="6" t="s">
        <v>903</v>
      </c>
      <c r="Z443" s="6">
        <v>0</v>
      </c>
      <c r="AB443" s="6">
        <v>4.8104705880000001E-3</v>
      </c>
      <c r="AD443" s="6" t="s">
        <v>903</v>
      </c>
      <c r="AF443" s="6">
        <v>0.13952599999999998</v>
      </c>
      <c r="AH443" s="6" t="s">
        <v>903</v>
      </c>
      <c r="AJ443" s="6">
        <v>2.5635022172489998</v>
      </c>
      <c r="AL443" s="6" t="s">
        <v>903</v>
      </c>
      <c r="AN443" s="6">
        <v>2.4711993561869998</v>
      </c>
      <c r="AP443" s="6" t="s">
        <v>903</v>
      </c>
      <c r="AR443" s="6">
        <v>7.1472945634999993E-2</v>
      </c>
      <c r="AT443" s="6" t="s">
        <v>903</v>
      </c>
      <c r="AV443" s="6" t="s">
        <v>903</v>
      </c>
      <c r="AX443" s="6" t="s">
        <v>903</v>
      </c>
      <c r="AZ443" s="6" t="s">
        <v>903</v>
      </c>
      <c r="BB443" s="6">
        <v>2.0829915426999999E-2</v>
      </c>
      <c r="BD443" s="6" t="s">
        <v>903</v>
      </c>
      <c r="BF443" s="6" t="s">
        <v>903</v>
      </c>
      <c r="BH443" s="6">
        <v>-14.373894181335</v>
      </c>
      <c r="BJ443" s="11">
        <v>0.5</v>
      </c>
      <c r="BL443" s="6">
        <v>2.371239550956</v>
      </c>
    </row>
    <row r="444" spans="1:64" x14ac:dyDescent="0.25">
      <c r="A444" s="1" t="s">
        <v>363</v>
      </c>
      <c r="B444" s="1" t="s">
        <v>725</v>
      </c>
      <c r="D444" s="6">
        <v>4.2771887725050002</v>
      </c>
      <c r="F444" s="6">
        <v>1.8970227528750001</v>
      </c>
      <c r="H444" s="6" t="s">
        <v>903</v>
      </c>
      <c r="J444" s="6">
        <v>1.6711700192829999</v>
      </c>
      <c r="L444" s="6" t="s">
        <v>903</v>
      </c>
      <c r="N444" s="6">
        <v>7.5038065372000001E-2</v>
      </c>
      <c r="P444" s="6" t="s">
        <v>903</v>
      </c>
      <c r="R444" s="6" t="s">
        <v>903</v>
      </c>
      <c r="T444" s="6">
        <v>3.2355197630999998E-2</v>
      </c>
      <c r="V444" s="6" t="s">
        <v>903</v>
      </c>
      <c r="X444" s="6" t="s">
        <v>903</v>
      </c>
      <c r="Z444" s="6">
        <v>0</v>
      </c>
      <c r="AB444" s="6">
        <v>1.1568470588E-2</v>
      </c>
      <c r="AD444" s="6" t="s">
        <v>903</v>
      </c>
      <c r="AF444" s="6">
        <v>0.106891</v>
      </c>
      <c r="AH444" s="6" t="s">
        <v>903</v>
      </c>
      <c r="AJ444" s="6">
        <v>2.3801660196309999</v>
      </c>
      <c r="AL444" s="6" t="s">
        <v>903</v>
      </c>
      <c r="AN444" s="6">
        <v>2.30243808096</v>
      </c>
      <c r="AP444" s="6" t="s">
        <v>903</v>
      </c>
      <c r="AR444" s="6">
        <v>5.4008772644999994E-2</v>
      </c>
      <c r="AT444" s="6" t="s">
        <v>903</v>
      </c>
      <c r="AV444" s="6" t="s">
        <v>903</v>
      </c>
      <c r="AX444" s="6" t="s">
        <v>903</v>
      </c>
      <c r="AZ444" s="6" t="s">
        <v>903</v>
      </c>
      <c r="BB444" s="6">
        <v>2.3719166024999998E-2</v>
      </c>
      <c r="BD444" s="6" t="s">
        <v>903</v>
      </c>
      <c r="BF444" s="6" t="s">
        <v>903</v>
      </c>
      <c r="BH444" s="6">
        <v>-4.7159430543679992</v>
      </c>
      <c r="BJ444" s="11">
        <v>0.5</v>
      </c>
      <c r="BL444" s="6">
        <v>2.2016535681579996</v>
      </c>
    </row>
    <row r="445" spans="1:64" x14ac:dyDescent="0.25">
      <c r="A445" s="1" t="s">
        <v>364</v>
      </c>
      <c r="B445" s="1" t="s">
        <v>726</v>
      </c>
      <c r="D445" s="6">
        <v>3.7300281412760001</v>
      </c>
      <c r="F445" s="6">
        <v>1.607553565341</v>
      </c>
      <c r="H445" s="6" t="s">
        <v>903</v>
      </c>
      <c r="J445" s="6">
        <v>1.465389512961</v>
      </c>
      <c r="L445" s="6" t="s">
        <v>903</v>
      </c>
      <c r="N445" s="6">
        <v>5.0244513301E-2</v>
      </c>
      <c r="P445" s="6" t="s">
        <v>903</v>
      </c>
      <c r="R445" s="6" t="s">
        <v>903</v>
      </c>
      <c r="T445" s="6">
        <v>9.1919539078999996E-2</v>
      </c>
      <c r="V445" s="6" t="s">
        <v>903</v>
      </c>
      <c r="X445" s="6" t="s">
        <v>903</v>
      </c>
      <c r="Z445" s="6">
        <v>0</v>
      </c>
      <c r="AB445" s="6" t="s">
        <v>903</v>
      </c>
      <c r="AD445" s="6" t="s">
        <v>903</v>
      </c>
      <c r="AF445" s="6">
        <v>0</v>
      </c>
      <c r="AH445" s="6" t="s">
        <v>903</v>
      </c>
      <c r="AJ445" s="6">
        <v>2.1224745759350001</v>
      </c>
      <c r="AL445" s="6" t="s">
        <v>903</v>
      </c>
      <c r="AN445" s="6">
        <v>2.0189260094120001</v>
      </c>
      <c r="AP445" s="6" t="s">
        <v>903</v>
      </c>
      <c r="AR445" s="6">
        <v>3.6163572208999996E-2</v>
      </c>
      <c r="AT445" s="6" t="s">
        <v>903</v>
      </c>
      <c r="AV445" s="6" t="s">
        <v>903</v>
      </c>
      <c r="AX445" s="6" t="s">
        <v>903</v>
      </c>
      <c r="AZ445" s="6" t="s">
        <v>903</v>
      </c>
      <c r="BB445" s="6">
        <v>6.7384994313999996E-2</v>
      </c>
      <c r="BD445" s="6" t="s">
        <v>903</v>
      </c>
      <c r="BF445" s="6" t="s">
        <v>903</v>
      </c>
      <c r="BH445" s="6">
        <v>-10.55201868478</v>
      </c>
      <c r="BJ445" s="11">
        <v>0.5</v>
      </c>
      <c r="BL445" s="6">
        <v>1.96328898274</v>
      </c>
    </row>
    <row r="447" spans="1:64" x14ac:dyDescent="0.25">
      <c r="B447" s="1" t="s">
        <v>792</v>
      </c>
    </row>
    <row r="448" spans="1:64" x14ac:dyDescent="0.25">
      <c r="A448" s="1" t="s">
        <v>365</v>
      </c>
      <c r="B448" s="1" t="s">
        <v>727</v>
      </c>
      <c r="D448" s="6">
        <v>3.5373352915799998</v>
      </c>
      <c r="F448" s="6">
        <v>1.5962115656739999</v>
      </c>
      <c r="H448" s="6" t="s">
        <v>903</v>
      </c>
      <c r="J448" s="6">
        <v>1.3589148871150001</v>
      </c>
      <c r="L448" s="6" t="s">
        <v>903</v>
      </c>
      <c r="N448" s="6">
        <v>6.6882731757999997E-2</v>
      </c>
      <c r="P448" s="6" t="s">
        <v>903</v>
      </c>
      <c r="R448" s="6" t="s">
        <v>903</v>
      </c>
      <c r="T448" s="6">
        <v>2.8309240919000001E-2</v>
      </c>
      <c r="V448" s="6" t="s">
        <v>903</v>
      </c>
      <c r="X448" s="6" t="s">
        <v>903</v>
      </c>
      <c r="Z448" s="6">
        <v>0</v>
      </c>
      <c r="AB448" s="6">
        <v>4.3392705882000004E-2</v>
      </c>
      <c r="AD448" s="6" t="s">
        <v>903</v>
      </c>
      <c r="AF448" s="6">
        <v>9.8711999999999994E-2</v>
      </c>
      <c r="AH448" s="6" t="s">
        <v>903</v>
      </c>
      <c r="AJ448" s="6">
        <v>1.9411237259059999</v>
      </c>
      <c r="AL448" s="6" t="s">
        <v>903</v>
      </c>
      <c r="AN448" s="6">
        <v>1.872231639375</v>
      </c>
      <c r="AP448" s="6" t="s">
        <v>903</v>
      </c>
      <c r="AR448" s="6">
        <v>4.8138957681000002E-2</v>
      </c>
      <c r="AT448" s="6" t="s">
        <v>903</v>
      </c>
      <c r="AV448" s="6" t="s">
        <v>903</v>
      </c>
      <c r="AX448" s="6" t="s">
        <v>903</v>
      </c>
      <c r="AZ448" s="6" t="s">
        <v>903</v>
      </c>
      <c r="BB448" s="6">
        <v>2.075312885E-2</v>
      </c>
      <c r="BD448" s="6" t="s">
        <v>903</v>
      </c>
      <c r="BF448" s="6" t="s">
        <v>903</v>
      </c>
      <c r="BH448" s="6">
        <v>-7.2067079377840004</v>
      </c>
      <c r="BJ448" s="11">
        <v>0.5</v>
      </c>
      <c r="BL448" s="6">
        <v>1.7955394464630001</v>
      </c>
    </row>
    <row r="449" spans="1:64" x14ac:dyDescent="0.25">
      <c r="A449" s="1" t="s">
        <v>366</v>
      </c>
      <c r="B449" s="1" t="s">
        <v>728</v>
      </c>
      <c r="D449" s="6">
        <v>3.2232184075509998</v>
      </c>
      <c r="F449" s="6">
        <v>1.404256721146</v>
      </c>
      <c r="H449" s="6" t="s">
        <v>903</v>
      </c>
      <c r="J449" s="6">
        <v>1.2867433489790001</v>
      </c>
      <c r="L449" s="6" t="s">
        <v>903</v>
      </c>
      <c r="N449" s="6">
        <v>3.5304601836000003E-2</v>
      </c>
      <c r="P449" s="6" t="s">
        <v>903</v>
      </c>
      <c r="R449" s="6" t="s">
        <v>903</v>
      </c>
      <c r="T449" s="6">
        <v>2.8309240919000001E-2</v>
      </c>
      <c r="V449" s="6" t="s">
        <v>903</v>
      </c>
      <c r="X449" s="6" t="s">
        <v>903</v>
      </c>
      <c r="Z449" s="6">
        <v>0</v>
      </c>
      <c r="AB449" s="6">
        <v>4.1795294119999996E-3</v>
      </c>
      <c r="AD449" s="6" t="s">
        <v>903</v>
      </c>
      <c r="AF449" s="6">
        <v>4.972E-2</v>
      </c>
      <c r="AH449" s="6" t="s">
        <v>903</v>
      </c>
      <c r="AJ449" s="6">
        <v>1.818961686405</v>
      </c>
      <c r="AL449" s="6" t="s">
        <v>903</v>
      </c>
      <c r="AN449" s="6">
        <v>1.772798011528</v>
      </c>
      <c r="AP449" s="6" t="s">
        <v>903</v>
      </c>
      <c r="AR449" s="6">
        <v>2.5410546026999999E-2</v>
      </c>
      <c r="AT449" s="6" t="s">
        <v>903</v>
      </c>
      <c r="AV449" s="6" t="s">
        <v>903</v>
      </c>
      <c r="AX449" s="6" t="s">
        <v>903</v>
      </c>
      <c r="AZ449" s="6" t="s">
        <v>903</v>
      </c>
      <c r="BB449" s="6">
        <v>2.075312885E-2</v>
      </c>
      <c r="BD449" s="6" t="s">
        <v>903</v>
      </c>
      <c r="BF449" s="6" t="s">
        <v>903</v>
      </c>
      <c r="BH449" s="6">
        <v>-6.9654317896939997</v>
      </c>
      <c r="BJ449" s="11">
        <v>0.5</v>
      </c>
      <c r="BL449" s="6">
        <v>1.6825395599249999</v>
      </c>
    </row>
    <row r="450" spans="1:64" x14ac:dyDescent="0.25">
      <c r="A450" s="1" t="s">
        <v>367</v>
      </c>
      <c r="B450" s="1" t="s">
        <v>729</v>
      </c>
      <c r="D450" s="6">
        <v>6.9478535728999997</v>
      </c>
      <c r="F450" s="6">
        <v>2.9931436133060001</v>
      </c>
      <c r="H450" s="6" t="s">
        <v>903</v>
      </c>
      <c r="J450" s="6">
        <v>2.734748158061</v>
      </c>
      <c r="L450" s="6" t="s">
        <v>903</v>
      </c>
      <c r="N450" s="6">
        <v>0.18663096333000001</v>
      </c>
      <c r="P450" s="6" t="s">
        <v>903</v>
      </c>
      <c r="R450" s="6" t="s">
        <v>903</v>
      </c>
      <c r="T450" s="6">
        <v>7.1764491915000006E-2</v>
      </c>
      <c r="V450" s="6" t="s">
        <v>903</v>
      </c>
      <c r="X450" s="6" t="s">
        <v>903</v>
      </c>
      <c r="Z450" s="6">
        <v>0</v>
      </c>
      <c r="AB450" s="6" t="s">
        <v>903</v>
      </c>
      <c r="AD450" s="6" t="s">
        <v>903</v>
      </c>
      <c r="AF450" s="6">
        <v>0</v>
      </c>
      <c r="AH450" s="6" t="s">
        <v>903</v>
      </c>
      <c r="AJ450" s="6">
        <v>3.9547099595940001</v>
      </c>
      <c r="AL450" s="6" t="s">
        <v>903</v>
      </c>
      <c r="AN450" s="6">
        <v>3.7677724159119999</v>
      </c>
      <c r="AP450" s="6" t="s">
        <v>903</v>
      </c>
      <c r="AR450" s="6">
        <v>0.134327946984</v>
      </c>
      <c r="AT450" s="6" t="s">
        <v>903</v>
      </c>
      <c r="AV450" s="6" t="s">
        <v>903</v>
      </c>
      <c r="AX450" s="6" t="s">
        <v>903</v>
      </c>
      <c r="AZ450" s="6" t="s">
        <v>903</v>
      </c>
      <c r="BB450" s="6">
        <v>5.2609596698E-2</v>
      </c>
      <c r="BD450" s="6" t="s">
        <v>903</v>
      </c>
      <c r="BF450" s="6" t="s">
        <v>903</v>
      </c>
      <c r="BH450" s="6">
        <v>-17.927208012492002</v>
      </c>
      <c r="BJ450" s="11">
        <v>0.5</v>
      </c>
      <c r="BL450" s="6">
        <v>3.6581067126239999</v>
      </c>
    </row>
    <row r="451" spans="1:64" x14ac:dyDescent="0.25">
      <c r="A451" s="1" t="s">
        <v>368</v>
      </c>
      <c r="B451" s="1" t="s">
        <v>730</v>
      </c>
      <c r="D451" s="6">
        <v>3.753155564044</v>
      </c>
      <c r="F451" s="6">
        <v>1.689048800263</v>
      </c>
      <c r="H451" s="6" t="s">
        <v>903</v>
      </c>
      <c r="J451" s="6">
        <v>1.4402138033209999</v>
      </c>
      <c r="L451" s="6" t="s">
        <v>903</v>
      </c>
      <c r="N451" s="6">
        <v>7.8009093429000004E-2</v>
      </c>
      <c r="P451" s="6" t="s">
        <v>903</v>
      </c>
      <c r="R451" s="6" t="s">
        <v>903</v>
      </c>
      <c r="T451" s="6">
        <v>3.2355197630999998E-2</v>
      </c>
      <c r="V451" s="6" t="s">
        <v>903</v>
      </c>
      <c r="X451" s="6" t="s">
        <v>903</v>
      </c>
      <c r="Z451" s="6">
        <v>0</v>
      </c>
      <c r="AB451" s="6">
        <v>8.2855705881999989E-2</v>
      </c>
      <c r="AD451" s="6" t="s">
        <v>903</v>
      </c>
      <c r="AF451" s="6">
        <v>5.5614999999999998E-2</v>
      </c>
      <c r="AH451" s="6" t="s">
        <v>903</v>
      </c>
      <c r="AJ451" s="6">
        <v>2.0641067637820001</v>
      </c>
      <c r="AL451" s="6" t="s">
        <v>903</v>
      </c>
      <c r="AN451" s="6">
        <v>1.984240422714</v>
      </c>
      <c r="AP451" s="6" t="s">
        <v>903</v>
      </c>
      <c r="AR451" s="6">
        <v>5.6147175042000001E-2</v>
      </c>
      <c r="AT451" s="6" t="s">
        <v>903</v>
      </c>
      <c r="AV451" s="6" t="s">
        <v>903</v>
      </c>
      <c r="AX451" s="6" t="s">
        <v>903</v>
      </c>
      <c r="AZ451" s="6" t="s">
        <v>903</v>
      </c>
      <c r="BB451" s="6">
        <v>2.3719166024999998E-2</v>
      </c>
      <c r="BD451" s="6" t="s">
        <v>903</v>
      </c>
      <c r="BF451" s="6" t="s">
        <v>903</v>
      </c>
      <c r="BH451" s="6">
        <v>-6.5605373133340006</v>
      </c>
      <c r="BJ451" s="11">
        <v>0.5</v>
      </c>
      <c r="BL451" s="6">
        <v>1.909298756498</v>
      </c>
    </row>
    <row r="452" spans="1:64" x14ac:dyDescent="0.25">
      <c r="A452" s="1" t="s">
        <v>369</v>
      </c>
      <c r="B452" s="1" t="s">
        <v>731</v>
      </c>
      <c r="D452" s="6">
        <v>4.1681724951109995</v>
      </c>
      <c r="F452" s="6">
        <v>1.88129576869</v>
      </c>
      <c r="H452" s="6" t="s">
        <v>903</v>
      </c>
      <c r="J452" s="6">
        <v>1.5944127694620001</v>
      </c>
      <c r="L452" s="6" t="s">
        <v>903</v>
      </c>
      <c r="N452" s="6">
        <v>9.647364066200001E-2</v>
      </c>
      <c r="P452" s="6" t="s">
        <v>903</v>
      </c>
      <c r="R452" s="6" t="s">
        <v>903</v>
      </c>
      <c r="T452" s="6">
        <v>2.8309240919000001E-2</v>
      </c>
      <c r="V452" s="6" t="s">
        <v>903</v>
      </c>
      <c r="X452" s="6" t="s">
        <v>903</v>
      </c>
      <c r="Z452" s="6">
        <v>0</v>
      </c>
      <c r="AB452" s="6">
        <v>2.8901117646999999E-2</v>
      </c>
      <c r="AD452" s="6" t="s">
        <v>903</v>
      </c>
      <c r="AF452" s="6">
        <v>0.13319900000000001</v>
      </c>
      <c r="AH452" s="6" t="s">
        <v>903</v>
      </c>
      <c r="AJ452" s="6">
        <v>2.2868767264210001</v>
      </c>
      <c r="AL452" s="6" t="s">
        <v>903</v>
      </c>
      <c r="AN452" s="6">
        <v>2.196686533876</v>
      </c>
      <c r="AP452" s="6" t="s">
        <v>903</v>
      </c>
      <c r="AR452" s="6">
        <v>6.9437063695000009E-2</v>
      </c>
      <c r="AT452" s="6" t="s">
        <v>903</v>
      </c>
      <c r="AV452" s="6" t="s">
        <v>903</v>
      </c>
      <c r="AX452" s="6" t="s">
        <v>903</v>
      </c>
      <c r="AZ452" s="6" t="s">
        <v>903</v>
      </c>
      <c r="BB452" s="6">
        <v>2.075312885E-2</v>
      </c>
      <c r="BD452" s="6" t="s">
        <v>903</v>
      </c>
      <c r="BF452" s="6" t="s">
        <v>903</v>
      </c>
      <c r="BH452" s="6">
        <v>-15.916101611715</v>
      </c>
      <c r="BJ452" s="11">
        <v>0.5</v>
      </c>
      <c r="BL452" s="6">
        <v>2.1153609719399999</v>
      </c>
    </row>
    <row r="453" spans="1:64" x14ac:dyDescent="0.25">
      <c r="A453" s="1" t="s">
        <v>370</v>
      </c>
      <c r="B453" s="1" t="s">
        <v>732</v>
      </c>
      <c r="D453" s="6">
        <v>4.7794001553910004</v>
      </c>
      <c r="F453" s="6">
        <v>2.1646349132679998</v>
      </c>
      <c r="H453" s="6" t="s">
        <v>903</v>
      </c>
      <c r="J453" s="6">
        <v>1.82045174843</v>
      </c>
      <c r="L453" s="6" t="s">
        <v>903</v>
      </c>
      <c r="N453" s="6">
        <v>0.107201520115</v>
      </c>
      <c r="P453" s="6" t="s">
        <v>903</v>
      </c>
      <c r="R453" s="6" t="s">
        <v>903</v>
      </c>
      <c r="T453" s="6">
        <v>4.0237056488000002E-2</v>
      </c>
      <c r="V453" s="6" t="s">
        <v>903</v>
      </c>
      <c r="X453" s="6" t="s">
        <v>903</v>
      </c>
      <c r="Z453" s="6">
        <v>0</v>
      </c>
      <c r="AB453" s="6">
        <v>4.7475588235000005E-2</v>
      </c>
      <c r="AD453" s="6" t="s">
        <v>903</v>
      </c>
      <c r="AF453" s="6">
        <v>0.14926899999999999</v>
      </c>
      <c r="AH453" s="6" t="s">
        <v>903</v>
      </c>
      <c r="AJ453" s="6">
        <v>2.6147652421229997</v>
      </c>
      <c r="AL453" s="6" t="s">
        <v>903</v>
      </c>
      <c r="AN453" s="6">
        <v>2.5081095171480001</v>
      </c>
      <c r="AP453" s="6" t="s">
        <v>903</v>
      </c>
      <c r="AR453" s="6">
        <v>7.7158472815000004E-2</v>
      </c>
      <c r="AT453" s="6" t="s">
        <v>903</v>
      </c>
      <c r="AV453" s="6" t="s">
        <v>903</v>
      </c>
      <c r="AX453" s="6" t="s">
        <v>903</v>
      </c>
      <c r="AZ453" s="6" t="s">
        <v>903</v>
      </c>
      <c r="BB453" s="6">
        <v>2.9497252160000001E-2</v>
      </c>
      <c r="BD453" s="6" t="s">
        <v>903</v>
      </c>
      <c r="BF453" s="6" t="s">
        <v>903</v>
      </c>
      <c r="BH453" s="6">
        <v>-16.974875125992</v>
      </c>
      <c r="BJ453" s="11">
        <v>0.5</v>
      </c>
      <c r="BL453" s="6">
        <v>2.418657848963</v>
      </c>
    </row>
    <row r="454" spans="1:64" x14ac:dyDescent="0.25">
      <c r="A454" s="1" t="s">
        <v>371</v>
      </c>
      <c r="B454" s="1" t="s">
        <v>733</v>
      </c>
      <c r="D454" s="6">
        <v>6.5199740641429997</v>
      </c>
      <c r="F454" s="6">
        <v>2.8494962816989999</v>
      </c>
      <c r="H454" s="6" t="s">
        <v>903</v>
      </c>
      <c r="J454" s="6">
        <v>2.5897312781440003</v>
      </c>
      <c r="L454" s="6" t="s">
        <v>903</v>
      </c>
      <c r="N454" s="6">
        <v>8.5373229352999999E-2</v>
      </c>
      <c r="P454" s="6" t="s">
        <v>903</v>
      </c>
      <c r="R454" s="6" t="s">
        <v>903</v>
      </c>
      <c r="T454" s="6">
        <v>5.6000774200999998E-2</v>
      </c>
      <c r="V454" s="6" t="s">
        <v>903</v>
      </c>
      <c r="X454" s="6" t="s">
        <v>903</v>
      </c>
      <c r="Z454" s="6">
        <v>0</v>
      </c>
      <c r="AB454" s="6" t="s">
        <v>903</v>
      </c>
      <c r="AD454" s="6" t="s">
        <v>903</v>
      </c>
      <c r="AF454" s="6">
        <v>0.118391</v>
      </c>
      <c r="AH454" s="6" t="s">
        <v>903</v>
      </c>
      <c r="AJ454" s="6">
        <v>3.6704777824439998</v>
      </c>
      <c r="AL454" s="6" t="s">
        <v>903</v>
      </c>
      <c r="AN454" s="6">
        <v>3.567976833865</v>
      </c>
      <c r="AP454" s="6" t="s">
        <v>903</v>
      </c>
      <c r="AR454" s="6">
        <v>6.1447524149999995E-2</v>
      </c>
      <c r="AT454" s="6" t="s">
        <v>903</v>
      </c>
      <c r="AV454" s="6" t="s">
        <v>903</v>
      </c>
      <c r="AX454" s="6" t="s">
        <v>903</v>
      </c>
      <c r="AZ454" s="6" t="s">
        <v>903</v>
      </c>
      <c r="BB454" s="6">
        <v>4.1053424429E-2</v>
      </c>
      <c r="BD454" s="6" t="s">
        <v>903</v>
      </c>
      <c r="BF454" s="6" t="s">
        <v>903</v>
      </c>
      <c r="BH454" s="6">
        <v>-7.0222375953860006</v>
      </c>
      <c r="BJ454" s="11">
        <v>0.5</v>
      </c>
      <c r="BL454" s="6">
        <v>3.3951919487609996</v>
      </c>
    </row>
    <row r="456" spans="1:64" x14ac:dyDescent="0.25">
      <c r="B456" s="1" t="s">
        <v>791</v>
      </c>
    </row>
    <row r="457" spans="1:64" x14ac:dyDescent="0.25">
      <c r="A457" s="1" t="s">
        <v>372</v>
      </c>
      <c r="B457" s="1" t="s">
        <v>734</v>
      </c>
      <c r="D457" s="6">
        <v>3.8897348557580003</v>
      </c>
      <c r="F457" s="6">
        <v>1.7764910843700001</v>
      </c>
      <c r="H457" s="6" t="s">
        <v>903</v>
      </c>
      <c r="J457" s="6">
        <v>1.411908179618</v>
      </c>
      <c r="L457" s="6" t="s">
        <v>903</v>
      </c>
      <c r="N457" s="6">
        <v>0.180391343072</v>
      </c>
      <c r="P457" s="6" t="s">
        <v>903</v>
      </c>
      <c r="R457" s="6" t="s">
        <v>903</v>
      </c>
      <c r="T457" s="6">
        <v>5.2059561680999997E-2</v>
      </c>
      <c r="V457" s="6" t="s">
        <v>903</v>
      </c>
      <c r="X457" s="6" t="s">
        <v>903</v>
      </c>
      <c r="Z457" s="6">
        <v>0</v>
      </c>
      <c r="AB457" s="6" t="s">
        <v>903</v>
      </c>
      <c r="AD457" s="6" t="s">
        <v>903</v>
      </c>
      <c r="AF457" s="6">
        <v>0.132132</v>
      </c>
      <c r="AH457" s="6" t="s">
        <v>903</v>
      </c>
      <c r="AJ457" s="6">
        <v>2.1132437713879999</v>
      </c>
      <c r="AL457" s="6" t="s">
        <v>903</v>
      </c>
      <c r="AN457" s="6">
        <v>1.9452426276570001</v>
      </c>
      <c r="AP457" s="6" t="s">
        <v>903</v>
      </c>
      <c r="AR457" s="6">
        <v>0.12983696989999999</v>
      </c>
      <c r="AT457" s="6" t="s">
        <v>903</v>
      </c>
      <c r="AV457" s="6" t="s">
        <v>903</v>
      </c>
      <c r="AX457" s="6" t="s">
        <v>903</v>
      </c>
      <c r="AZ457" s="6" t="s">
        <v>903</v>
      </c>
      <c r="BB457" s="6">
        <v>3.8164173830000002E-2</v>
      </c>
      <c r="BD457" s="6" t="s">
        <v>903</v>
      </c>
      <c r="BF457" s="6" t="s">
        <v>903</v>
      </c>
      <c r="BH457" s="6">
        <v>-18.764555668900002</v>
      </c>
      <c r="BJ457" s="11">
        <v>0.5</v>
      </c>
      <c r="BL457" s="6">
        <v>1.9547504885339999</v>
      </c>
    </row>
    <row r="458" spans="1:64" x14ac:dyDescent="0.25">
      <c r="A458" s="1" t="s">
        <v>373</v>
      </c>
      <c r="B458" s="1" t="s">
        <v>735</v>
      </c>
      <c r="D458" s="6">
        <v>2.295000374422</v>
      </c>
      <c r="F458" s="6">
        <v>1.006434135598</v>
      </c>
      <c r="H458" s="6" t="s">
        <v>903</v>
      </c>
      <c r="J458" s="6">
        <v>0.85590257159099992</v>
      </c>
      <c r="L458" s="6" t="s">
        <v>903</v>
      </c>
      <c r="N458" s="6">
        <v>7.4826425757000006E-2</v>
      </c>
      <c r="P458" s="6" t="s">
        <v>903</v>
      </c>
      <c r="R458" s="6" t="s">
        <v>903</v>
      </c>
      <c r="T458" s="6">
        <v>7.570513825099999E-2</v>
      </c>
      <c r="V458" s="6" t="s">
        <v>903</v>
      </c>
      <c r="X458" s="6" t="s">
        <v>903</v>
      </c>
      <c r="Z458" s="6">
        <v>0</v>
      </c>
      <c r="AB458" s="6" t="s">
        <v>903</v>
      </c>
      <c r="AD458" s="6" t="s">
        <v>903</v>
      </c>
      <c r="AF458" s="6">
        <v>0</v>
      </c>
      <c r="AH458" s="6" t="s">
        <v>903</v>
      </c>
      <c r="AJ458" s="6">
        <v>1.288566238824</v>
      </c>
      <c r="AL458" s="6" t="s">
        <v>903</v>
      </c>
      <c r="AN458" s="6">
        <v>1.1792113619110001</v>
      </c>
      <c r="AP458" s="6" t="s">
        <v>903</v>
      </c>
      <c r="AR458" s="6">
        <v>5.3856444678999998E-2</v>
      </c>
      <c r="AT458" s="6" t="s">
        <v>903</v>
      </c>
      <c r="AV458" s="6" t="s">
        <v>903</v>
      </c>
      <c r="AX458" s="6" t="s">
        <v>903</v>
      </c>
      <c r="AZ458" s="6" t="s">
        <v>903</v>
      </c>
      <c r="BB458" s="6">
        <v>5.5498432234E-2</v>
      </c>
      <c r="BD458" s="6" t="s">
        <v>903</v>
      </c>
      <c r="BF458" s="6" t="s">
        <v>903</v>
      </c>
      <c r="BH458" s="6">
        <v>-8.1900918835669998</v>
      </c>
      <c r="BJ458" s="11">
        <v>0.5</v>
      </c>
      <c r="BL458" s="6">
        <v>1.1919237709120001</v>
      </c>
    </row>
    <row r="459" spans="1:64" x14ac:dyDescent="0.25">
      <c r="A459" s="1" t="s">
        <v>374</v>
      </c>
      <c r="B459" s="1" t="s">
        <v>736</v>
      </c>
      <c r="D459" s="6">
        <v>4.7371781082229996</v>
      </c>
      <c r="F459" s="6">
        <v>2.079187278205</v>
      </c>
      <c r="H459" s="6" t="s">
        <v>903</v>
      </c>
      <c r="J459" s="6">
        <v>1.7611779917729999</v>
      </c>
      <c r="L459" s="6" t="s">
        <v>903</v>
      </c>
      <c r="N459" s="6">
        <v>0.11872751735300001</v>
      </c>
      <c r="P459" s="6" t="s">
        <v>903</v>
      </c>
      <c r="R459" s="6" t="s">
        <v>903</v>
      </c>
      <c r="T459" s="6">
        <v>0.19928176908</v>
      </c>
      <c r="V459" s="6" t="s">
        <v>903</v>
      </c>
      <c r="X459" s="6" t="s">
        <v>903</v>
      </c>
      <c r="Z459" s="6">
        <v>0</v>
      </c>
      <c r="AB459" s="6" t="s">
        <v>903</v>
      </c>
      <c r="AD459" s="6" t="s">
        <v>903</v>
      </c>
      <c r="AF459" s="6">
        <v>0</v>
      </c>
      <c r="AH459" s="6" t="s">
        <v>903</v>
      </c>
      <c r="AJ459" s="6">
        <v>2.6579908300169999</v>
      </c>
      <c r="AL459" s="6" t="s">
        <v>903</v>
      </c>
      <c r="AN459" s="6">
        <v>2.4264456810599997</v>
      </c>
      <c r="AP459" s="6" t="s">
        <v>903</v>
      </c>
      <c r="AR459" s="6">
        <v>8.5454328540999991E-2</v>
      </c>
      <c r="AT459" s="6" t="s">
        <v>903</v>
      </c>
      <c r="AV459" s="6" t="s">
        <v>903</v>
      </c>
      <c r="AX459" s="6" t="s">
        <v>903</v>
      </c>
      <c r="AZ459" s="6" t="s">
        <v>903</v>
      </c>
      <c r="BB459" s="6">
        <v>0.14609082041599999</v>
      </c>
      <c r="BD459" s="6" t="s">
        <v>903</v>
      </c>
      <c r="BF459" s="6" t="s">
        <v>903</v>
      </c>
      <c r="BH459" s="6">
        <v>-28.059754137195</v>
      </c>
      <c r="BJ459" s="11">
        <v>0.5</v>
      </c>
      <c r="BL459" s="6">
        <v>2.4586415177659999</v>
      </c>
    </row>
    <row r="460" spans="1:64" x14ac:dyDescent="0.25">
      <c r="A460" s="1" t="s">
        <v>375</v>
      </c>
      <c r="B460" s="1" t="s">
        <v>737</v>
      </c>
      <c r="D460" s="6">
        <v>2.070392060179</v>
      </c>
      <c r="F460" s="6">
        <v>0.90300225740100004</v>
      </c>
      <c r="H460" s="6" t="s">
        <v>903</v>
      </c>
      <c r="J460" s="6">
        <v>0.78584186201100004</v>
      </c>
      <c r="L460" s="6" t="s">
        <v>903</v>
      </c>
      <c r="N460" s="6">
        <v>8.8851154471999996E-2</v>
      </c>
      <c r="P460" s="6" t="s">
        <v>903</v>
      </c>
      <c r="R460" s="6" t="s">
        <v>903</v>
      </c>
      <c r="T460" s="6">
        <v>2.8309240919000001E-2</v>
      </c>
      <c r="V460" s="6" t="s">
        <v>903</v>
      </c>
      <c r="X460" s="6" t="s">
        <v>903</v>
      </c>
      <c r="Z460" s="6">
        <v>0</v>
      </c>
      <c r="AB460" s="6" t="s">
        <v>903</v>
      </c>
      <c r="AD460" s="6" t="s">
        <v>903</v>
      </c>
      <c r="AF460" s="6">
        <v>0</v>
      </c>
      <c r="AH460" s="6" t="s">
        <v>903</v>
      </c>
      <c r="AJ460" s="6">
        <v>1.167389802777</v>
      </c>
      <c r="AL460" s="6" t="s">
        <v>903</v>
      </c>
      <c r="AN460" s="6">
        <v>1.0826859073749999</v>
      </c>
      <c r="AP460" s="6" t="s">
        <v>903</v>
      </c>
      <c r="AR460" s="6">
        <v>6.3950766552000007E-2</v>
      </c>
      <c r="AT460" s="6" t="s">
        <v>903</v>
      </c>
      <c r="AV460" s="6" t="s">
        <v>903</v>
      </c>
      <c r="AX460" s="6" t="s">
        <v>903</v>
      </c>
      <c r="AZ460" s="6" t="s">
        <v>903</v>
      </c>
      <c r="BB460" s="6">
        <v>2.075312885E-2</v>
      </c>
      <c r="BD460" s="6" t="s">
        <v>903</v>
      </c>
      <c r="BF460" s="6" t="s">
        <v>903</v>
      </c>
      <c r="BH460" s="6">
        <v>-13.320400643268</v>
      </c>
      <c r="BJ460" s="11">
        <v>0.5</v>
      </c>
      <c r="BL460" s="6">
        <v>1.0798355675689999</v>
      </c>
    </row>
    <row r="461" spans="1:64" x14ac:dyDescent="0.25">
      <c r="A461" s="1" t="s">
        <v>376</v>
      </c>
      <c r="B461" s="1" t="s">
        <v>738</v>
      </c>
      <c r="D461" s="6">
        <v>3.8305978360740003</v>
      </c>
      <c r="F461" s="6">
        <v>1.66541651489</v>
      </c>
      <c r="H461" s="6" t="s">
        <v>903</v>
      </c>
      <c r="J461" s="6">
        <v>1.4682073206420001</v>
      </c>
      <c r="L461" s="6" t="s">
        <v>903</v>
      </c>
      <c r="N461" s="6">
        <v>0.16485399661700001</v>
      </c>
      <c r="P461" s="6" t="s">
        <v>903</v>
      </c>
      <c r="R461" s="6" t="s">
        <v>903</v>
      </c>
      <c r="T461" s="6">
        <v>3.2355197630999998E-2</v>
      </c>
      <c r="V461" s="6" t="s">
        <v>903</v>
      </c>
      <c r="X461" s="6" t="s">
        <v>903</v>
      </c>
      <c r="Z461" s="6">
        <v>0</v>
      </c>
      <c r="AB461" s="6" t="s">
        <v>903</v>
      </c>
      <c r="AD461" s="6" t="s">
        <v>903</v>
      </c>
      <c r="AF461" s="6">
        <v>0</v>
      </c>
      <c r="AH461" s="6" t="s">
        <v>903</v>
      </c>
      <c r="AJ461" s="6">
        <v>2.1651813211839999</v>
      </c>
      <c r="AL461" s="6" t="s">
        <v>903</v>
      </c>
      <c r="AN461" s="6">
        <v>2.0228082162700001</v>
      </c>
      <c r="AP461" s="6" t="s">
        <v>903</v>
      </c>
      <c r="AR461" s="6">
        <v>0.11865393888800001</v>
      </c>
      <c r="AT461" s="6" t="s">
        <v>903</v>
      </c>
      <c r="AV461" s="6" t="s">
        <v>903</v>
      </c>
      <c r="AX461" s="6" t="s">
        <v>903</v>
      </c>
      <c r="AZ461" s="6" t="s">
        <v>903</v>
      </c>
      <c r="BB461" s="6">
        <v>2.3719166024999998E-2</v>
      </c>
      <c r="BD461" s="6" t="s">
        <v>903</v>
      </c>
      <c r="BF461" s="6" t="s">
        <v>903</v>
      </c>
      <c r="BH461" s="6">
        <v>-17.317705538532998</v>
      </c>
      <c r="BJ461" s="11">
        <v>0.5</v>
      </c>
      <c r="BL461" s="6">
        <v>2.0027927220950001</v>
      </c>
    </row>
    <row r="462" spans="1:64" x14ac:dyDescent="0.25">
      <c r="A462" s="1" t="s">
        <v>377</v>
      </c>
      <c r="B462" s="1" t="s">
        <v>739</v>
      </c>
      <c r="D462" s="6">
        <v>3.0040650478869999</v>
      </c>
      <c r="F462" s="6">
        <v>1.321790235813</v>
      </c>
      <c r="H462" s="6" t="s">
        <v>903</v>
      </c>
      <c r="J462" s="6">
        <v>1.160739271892</v>
      </c>
      <c r="L462" s="6" t="s">
        <v>903</v>
      </c>
      <c r="N462" s="6">
        <v>6.6415048576000002E-2</v>
      </c>
      <c r="P462" s="6" t="s">
        <v>903</v>
      </c>
      <c r="R462" s="6" t="s">
        <v>903</v>
      </c>
      <c r="T462" s="6">
        <v>4.8118915344999999E-2</v>
      </c>
      <c r="V462" s="6" t="s">
        <v>903</v>
      </c>
      <c r="X462" s="6" t="s">
        <v>903</v>
      </c>
      <c r="Z462" s="6">
        <v>0</v>
      </c>
      <c r="AB462" s="6" t="s">
        <v>903</v>
      </c>
      <c r="AD462" s="6" t="s">
        <v>903</v>
      </c>
      <c r="AF462" s="6">
        <v>4.6517000000000003E-2</v>
      </c>
      <c r="AH462" s="6" t="s">
        <v>903</v>
      </c>
      <c r="AJ462" s="6">
        <v>1.682274812075</v>
      </c>
      <c r="AL462" s="6" t="s">
        <v>903</v>
      </c>
      <c r="AN462" s="6">
        <v>1.5991971318489999</v>
      </c>
      <c r="AP462" s="6" t="s">
        <v>903</v>
      </c>
      <c r="AR462" s="6">
        <v>4.7802341931000004E-2</v>
      </c>
      <c r="AT462" s="6" t="s">
        <v>903</v>
      </c>
      <c r="AV462" s="6" t="s">
        <v>903</v>
      </c>
      <c r="AX462" s="6" t="s">
        <v>903</v>
      </c>
      <c r="AZ462" s="6" t="s">
        <v>903</v>
      </c>
      <c r="BB462" s="6">
        <v>3.5275338294000001E-2</v>
      </c>
      <c r="BD462" s="6" t="s">
        <v>903</v>
      </c>
      <c r="BF462" s="6" t="s">
        <v>903</v>
      </c>
      <c r="BH462" s="6">
        <v>-15.815581699239001</v>
      </c>
      <c r="BJ462" s="11">
        <v>0.5</v>
      </c>
      <c r="BL462" s="6">
        <v>1.5561042011690001</v>
      </c>
    </row>
    <row r="463" spans="1:64" x14ac:dyDescent="0.25">
      <c r="A463" s="1" t="s">
        <v>378</v>
      </c>
      <c r="B463" s="1" t="s">
        <v>740</v>
      </c>
      <c r="D463" s="6">
        <v>3.0812554339889999</v>
      </c>
      <c r="F463" s="6">
        <v>1.330575258474</v>
      </c>
      <c r="H463" s="6" t="s">
        <v>903</v>
      </c>
      <c r="J463" s="6">
        <v>1.204609040407</v>
      </c>
      <c r="L463" s="6" t="s">
        <v>903</v>
      </c>
      <c r="N463" s="6">
        <v>9.7656977148000007E-2</v>
      </c>
      <c r="P463" s="6" t="s">
        <v>903</v>
      </c>
      <c r="R463" s="6" t="s">
        <v>903</v>
      </c>
      <c r="T463" s="6">
        <v>2.8309240919000001E-2</v>
      </c>
      <c r="V463" s="6" t="s">
        <v>903</v>
      </c>
      <c r="X463" s="6" t="s">
        <v>903</v>
      </c>
      <c r="Z463" s="6">
        <v>0</v>
      </c>
      <c r="AB463" s="6" t="s">
        <v>903</v>
      </c>
      <c r="AD463" s="6" t="s">
        <v>903</v>
      </c>
      <c r="AF463" s="6">
        <v>0</v>
      </c>
      <c r="AH463" s="6" t="s">
        <v>903</v>
      </c>
      <c r="AJ463" s="6">
        <v>1.7506801755150001</v>
      </c>
      <c r="AL463" s="6" t="s">
        <v>903</v>
      </c>
      <c r="AN463" s="6">
        <v>1.659638274562</v>
      </c>
      <c r="AP463" s="6" t="s">
        <v>903</v>
      </c>
      <c r="AR463" s="6">
        <v>7.0288772102999997E-2</v>
      </c>
      <c r="AT463" s="6" t="s">
        <v>903</v>
      </c>
      <c r="AV463" s="6" t="s">
        <v>903</v>
      </c>
      <c r="AX463" s="6" t="s">
        <v>903</v>
      </c>
      <c r="AZ463" s="6" t="s">
        <v>903</v>
      </c>
      <c r="BB463" s="6">
        <v>2.075312885E-2</v>
      </c>
      <c r="BD463" s="6" t="s">
        <v>903</v>
      </c>
      <c r="BF463" s="6" t="s">
        <v>903</v>
      </c>
      <c r="BH463" s="6">
        <v>-14.097139164449999</v>
      </c>
      <c r="BJ463" s="11">
        <v>0.5</v>
      </c>
      <c r="BL463" s="6">
        <v>1.6193791623509999</v>
      </c>
    </row>
    <row r="464" spans="1:64" x14ac:dyDescent="0.25">
      <c r="A464" s="1" t="s">
        <v>379</v>
      </c>
      <c r="B464" s="1" t="s">
        <v>741</v>
      </c>
      <c r="D464" s="6">
        <v>2.5183691584950001</v>
      </c>
      <c r="F464" s="6">
        <v>1.094872629126</v>
      </c>
      <c r="H464" s="6" t="s">
        <v>903</v>
      </c>
      <c r="J464" s="6">
        <v>0.96518801259099996</v>
      </c>
      <c r="L464" s="6" t="s">
        <v>903</v>
      </c>
      <c r="N464" s="6">
        <v>0.101375375616</v>
      </c>
      <c r="P464" s="6" t="s">
        <v>903</v>
      </c>
      <c r="R464" s="6" t="s">
        <v>903</v>
      </c>
      <c r="T464" s="6">
        <v>2.8309240919000001E-2</v>
      </c>
      <c r="V464" s="6" t="s">
        <v>903</v>
      </c>
      <c r="X464" s="6" t="s">
        <v>903</v>
      </c>
      <c r="Z464" s="6">
        <v>0</v>
      </c>
      <c r="AB464" s="6" t="s">
        <v>903</v>
      </c>
      <c r="AD464" s="6" t="s">
        <v>903</v>
      </c>
      <c r="AF464" s="6">
        <v>0</v>
      </c>
      <c r="AH464" s="6" t="s">
        <v>903</v>
      </c>
      <c r="AJ464" s="6">
        <v>1.4234965293690001</v>
      </c>
      <c r="AL464" s="6" t="s">
        <v>903</v>
      </c>
      <c r="AN464" s="6">
        <v>1.32977830492</v>
      </c>
      <c r="AP464" s="6" t="s">
        <v>903</v>
      </c>
      <c r="AR464" s="6">
        <v>7.2965095598999996E-2</v>
      </c>
      <c r="AT464" s="6" t="s">
        <v>903</v>
      </c>
      <c r="AV464" s="6" t="s">
        <v>903</v>
      </c>
      <c r="AX464" s="6" t="s">
        <v>903</v>
      </c>
      <c r="AZ464" s="6" t="s">
        <v>903</v>
      </c>
      <c r="BB464" s="6">
        <v>2.075312885E-2</v>
      </c>
      <c r="BD464" s="6" t="s">
        <v>903</v>
      </c>
      <c r="BF464" s="6" t="s">
        <v>903</v>
      </c>
      <c r="BH464" s="6">
        <v>-12.187383985321</v>
      </c>
      <c r="BJ464" s="11">
        <v>0.5</v>
      </c>
      <c r="BL464" s="6">
        <v>1.3167342896660001</v>
      </c>
    </row>
    <row r="465" spans="1:64" x14ac:dyDescent="0.25">
      <c r="A465" s="1" t="s">
        <v>380</v>
      </c>
      <c r="B465" s="1" t="s">
        <v>742</v>
      </c>
      <c r="D465" s="6">
        <v>2.4991918458969997</v>
      </c>
      <c r="F465" s="6">
        <v>1.1748287795810002</v>
      </c>
      <c r="H465" s="6" t="s">
        <v>903</v>
      </c>
      <c r="J465" s="6">
        <v>0.89104024120199998</v>
      </c>
      <c r="L465" s="6" t="s">
        <v>903</v>
      </c>
      <c r="N465" s="6">
        <v>0.10557529745899999</v>
      </c>
      <c r="P465" s="6" t="s">
        <v>903</v>
      </c>
      <c r="R465" s="6" t="s">
        <v>903</v>
      </c>
      <c r="T465" s="6">
        <v>2.8309240919000001E-2</v>
      </c>
      <c r="V465" s="6" t="s">
        <v>903</v>
      </c>
      <c r="X465" s="6" t="s">
        <v>903</v>
      </c>
      <c r="Z465" s="6">
        <v>0</v>
      </c>
      <c r="AB465" s="6" t="s">
        <v>903</v>
      </c>
      <c r="AD465" s="6" t="s">
        <v>903</v>
      </c>
      <c r="AF465" s="6">
        <v>0.14990399999999998</v>
      </c>
      <c r="AH465" s="6" t="s">
        <v>903</v>
      </c>
      <c r="AJ465" s="6">
        <v>1.3243630663170001</v>
      </c>
      <c r="AL465" s="6" t="s">
        <v>903</v>
      </c>
      <c r="AN465" s="6">
        <v>1.2276219411190001</v>
      </c>
      <c r="AP465" s="6" t="s">
        <v>903</v>
      </c>
      <c r="AR465" s="6">
        <v>7.5987996348000006E-2</v>
      </c>
      <c r="AT465" s="6" t="s">
        <v>903</v>
      </c>
      <c r="AV465" s="6" t="s">
        <v>903</v>
      </c>
      <c r="AX465" s="6" t="s">
        <v>903</v>
      </c>
      <c r="AZ465" s="6" t="s">
        <v>903</v>
      </c>
      <c r="BB465" s="6">
        <v>2.075312885E-2</v>
      </c>
      <c r="BD465" s="6" t="s">
        <v>903</v>
      </c>
      <c r="BF465" s="6" t="s">
        <v>903</v>
      </c>
      <c r="BH465" s="6">
        <v>-7.0425125051880002</v>
      </c>
      <c r="BJ465" s="11">
        <v>0.5</v>
      </c>
      <c r="BL465" s="6">
        <v>1.2250358363429998</v>
      </c>
    </row>
    <row r="466" spans="1:64" x14ac:dyDescent="0.25">
      <c r="A466" s="1" t="s">
        <v>381</v>
      </c>
      <c r="B466" s="1" t="s">
        <v>743</v>
      </c>
      <c r="D466" s="6">
        <v>3.3911962954719996</v>
      </c>
      <c r="F466" s="6">
        <v>1.5735567891470001</v>
      </c>
      <c r="H466" s="6" t="s">
        <v>903</v>
      </c>
      <c r="J466" s="6">
        <v>1.2375821476700002</v>
      </c>
      <c r="L466" s="6" t="s">
        <v>903</v>
      </c>
      <c r="N466" s="6">
        <v>0.12757140055900001</v>
      </c>
      <c r="P466" s="6" t="s">
        <v>903</v>
      </c>
      <c r="R466" s="6" t="s">
        <v>903</v>
      </c>
      <c r="T466" s="6">
        <v>2.8309240919000001E-2</v>
      </c>
      <c r="V466" s="6" t="s">
        <v>903</v>
      </c>
      <c r="X466" s="6" t="s">
        <v>903</v>
      </c>
      <c r="Z466" s="6">
        <v>0</v>
      </c>
      <c r="AB466" s="6" t="s">
        <v>903</v>
      </c>
      <c r="AD466" s="6" t="s">
        <v>903</v>
      </c>
      <c r="AF466" s="6">
        <v>0.180094</v>
      </c>
      <c r="AH466" s="6" t="s">
        <v>903</v>
      </c>
      <c r="AJ466" s="6">
        <v>1.8176395063249999</v>
      </c>
      <c r="AL466" s="6" t="s">
        <v>903</v>
      </c>
      <c r="AN466" s="6">
        <v>1.705066649253</v>
      </c>
      <c r="AP466" s="6" t="s">
        <v>903</v>
      </c>
      <c r="AR466" s="6">
        <v>9.1819728222000005E-2</v>
      </c>
      <c r="AT466" s="6" t="s">
        <v>903</v>
      </c>
      <c r="AV466" s="6" t="s">
        <v>903</v>
      </c>
      <c r="AX466" s="6" t="s">
        <v>903</v>
      </c>
      <c r="AZ466" s="6" t="s">
        <v>903</v>
      </c>
      <c r="BB466" s="6">
        <v>2.075312885E-2</v>
      </c>
      <c r="BD466" s="6" t="s">
        <v>903</v>
      </c>
      <c r="BF466" s="6" t="s">
        <v>903</v>
      </c>
      <c r="BH466" s="6">
        <v>-12.590040742593001</v>
      </c>
      <c r="BJ466" s="11">
        <v>0.5</v>
      </c>
      <c r="BL466" s="6">
        <v>1.681316543351</v>
      </c>
    </row>
    <row r="467" spans="1:64" x14ac:dyDescent="0.25">
      <c r="A467" s="1" t="s">
        <v>382</v>
      </c>
      <c r="B467" s="1" t="s">
        <v>744</v>
      </c>
      <c r="D467" s="6">
        <v>3.419949663438</v>
      </c>
      <c r="F467" s="6">
        <v>1.482521434955</v>
      </c>
      <c r="H467" s="6" t="s">
        <v>903</v>
      </c>
      <c r="J467" s="6">
        <v>1.3219750424109999</v>
      </c>
      <c r="L467" s="6" t="s">
        <v>903</v>
      </c>
      <c r="N467" s="6">
        <v>0.120309336056</v>
      </c>
      <c r="P467" s="6" t="s">
        <v>903</v>
      </c>
      <c r="R467" s="6" t="s">
        <v>903</v>
      </c>
      <c r="T467" s="6">
        <v>4.0237056488000002E-2</v>
      </c>
      <c r="V467" s="6" t="s">
        <v>903</v>
      </c>
      <c r="X467" s="6" t="s">
        <v>903</v>
      </c>
      <c r="Z467" s="6">
        <v>0</v>
      </c>
      <c r="AB467" s="6" t="s">
        <v>903</v>
      </c>
      <c r="AD467" s="6" t="s">
        <v>903</v>
      </c>
      <c r="AF467" s="6">
        <v>0</v>
      </c>
      <c r="AH467" s="6" t="s">
        <v>903</v>
      </c>
      <c r="AJ467" s="6">
        <v>1.937428228483</v>
      </c>
      <c r="AL467" s="6" t="s">
        <v>903</v>
      </c>
      <c r="AN467" s="6">
        <v>1.8213381311329999</v>
      </c>
      <c r="AP467" s="6" t="s">
        <v>903</v>
      </c>
      <c r="AR467" s="6">
        <v>8.659284518999999E-2</v>
      </c>
      <c r="AT467" s="6" t="s">
        <v>903</v>
      </c>
      <c r="AV467" s="6" t="s">
        <v>903</v>
      </c>
      <c r="AX467" s="6" t="s">
        <v>903</v>
      </c>
      <c r="AZ467" s="6" t="s">
        <v>903</v>
      </c>
      <c r="BB467" s="6">
        <v>2.9497252160000001E-2</v>
      </c>
      <c r="BD467" s="6" t="s">
        <v>903</v>
      </c>
      <c r="BF467" s="6" t="s">
        <v>903</v>
      </c>
      <c r="BH467" s="6">
        <v>-15.573045321080999</v>
      </c>
      <c r="BJ467" s="11">
        <v>0.5</v>
      </c>
      <c r="BL467" s="6">
        <v>1.7921211113470001</v>
      </c>
    </row>
    <row r="469" spans="1:64" x14ac:dyDescent="0.25">
      <c r="B469" s="1" t="s">
        <v>790</v>
      </c>
    </row>
    <row r="470" spans="1:64" x14ac:dyDescent="0.25">
      <c r="A470" s="1" t="s">
        <v>383</v>
      </c>
      <c r="B470" s="1" t="s">
        <v>745</v>
      </c>
      <c r="D470" s="6">
        <v>3.1460465182470001</v>
      </c>
      <c r="F470" s="6">
        <v>1.4019137135840001</v>
      </c>
      <c r="H470" s="6" t="s">
        <v>903</v>
      </c>
      <c r="J470" s="6">
        <v>1.2150564248769999</v>
      </c>
      <c r="L470" s="6" t="s">
        <v>903</v>
      </c>
      <c r="N470" s="6">
        <v>6.4441091076000004E-2</v>
      </c>
      <c r="P470" s="6" t="s">
        <v>903</v>
      </c>
      <c r="R470" s="6" t="s">
        <v>903</v>
      </c>
      <c r="T470" s="6">
        <v>3.2355197630999998E-2</v>
      </c>
      <c r="V470" s="6" t="s">
        <v>903</v>
      </c>
      <c r="X470" s="6" t="s">
        <v>903</v>
      </c>
      <c r="Z470" s="6">
        <v>0</v>
      </c>
      <c r="AB470" s="6" t="s">
        <v>903</v>
      </c>
      <c r="AD470" s="6" t="s">
        <v>903</v>
      </c>
      <c r="AF470" s="6">
        <v>9.0061000000000002E-2</v>
      </c>
      <c r="AH470" s="6" t="s">
        <v>903</v>
      </c>
      <c r="AJ470" s="6">
        <v>1.744132804663</v>
      </c>
      <c r="AL470" s="6" t="s">
        <v>903</v>
      </c>
      <c r="AN470" s="6">
        <v>1.6740320559070001</v>
      </c>
      <c r="AP470" s="6" t="s">
        <v>903</v>
      </c>
      <c r="AR470" s="6">
        <v>4.6381582730000002E-2</v>
      </c>
      <c r="AT470" s="6" t="s">
        <v>903</v>
      </c>
      <c r="AV470" s="6" t="s">
        <v>903</v>
      </c>
      <c r="AX470" s="6" t="s">
        <v>903</v>
      </c>
      <c r="AZ470" s="6" t="s">
        <v>903</v>
      </c>
      <c r="BB470" s="6">
        <v>2.3719166024999998E-2</v>
      </c>
      <c r="BD470" s="6" t="s">
        <v>903</v>
      </c>
      <c r="BF470" s="6" t="s">
        <v>903</v>
      </c>
      <c r="BH470" s="6">
        <v>-14.52822905056</v>
      </c>
      <c r="BJ470" s="11">
        <v>0.5</v>
      </c>
      <c r="BL470" s="6">
        <v>1.6133228443130001</v>
      </c>
    </row>
    <row r="471" spans="1:64" x14ac:dyDescent="0.25">
      <c r="A471" s="1" t="s">
        <v>384</v>
      </c>
      <c r="B471" s="1" t="s">
        <v>746</v>
      </c>
      <c r="D471" s="6">
        <v>5.9387001323359998</v>
      </c>
      <c r="F471" s="6">
        <v>2.5880192757959999</v>
      </c>
      <c r="H471" s="6" t="s">
        <v>903</v>
      </c>
      <c r="J471" s="6">
        <v>2.3480386171699998</v>
      </c>
      <c r="L471" s="6" t="s">
        <v>903</v>
      </c>
      <c r="N471" s="6">
        <v>0.11574495580199999</v>
      </c>
      <c r="P471" s="6" t="s">
        <v>903</v>
      </c>
      <c r="R471" s="6" t="s">
        <v>903</v>
      </c>
      <c r="T471" s="6">
        <v>4.4177702823999999E-2</v>
      </c>
      <c r="V471" s="6" t="s">
        <v>903</v>
      </c>
      <c r="X471" s="6" t="s">
        <v>903</v>
      </c>
      <c r="Z471" s="6">
        <v>0</v>
      </c>
      <c r="AB471" s="6" t="s">
        <v>903</v>
      </c>
      <c r="AD471" s="6" t="s">
        <v>903</v>
      </c>
      <c r="AF471" s="6">
        <v>8.0058000000000004E-2</v>
      </c>
      <c r="AH471" s="6" t="s">
        <v>903</v>
      </c>
      <c r="AJ471" s="6">
        <v>3.3506808565399999</v>
      </c>
      <c r="AL471" s="6" t="s">
        <v>903</v>
      </c>
      <c r="AN471" s="6">
        <v>3.2349871439510003</v>
      </c>
      <c r="AP471" s="6" t="s">
        <v>903</v>
      </c>
      <c r="AR471" s="6">
        <v>8.3307624893000004E-2</v>
      </c>
      <c r="AT471" s="6" t="s">
        <v>903</v>
      </c>
      <c r="AV471" s="6" t="s">
        <v>903</v>
      </c>
      <c r="AX471" s="6" t="s">
        <v>903</v>
      </c>
      <c r="AZ471" s="6" t="s">
        <v>903</v>
      </c>
      <c r="BB471" s="6">
        <v>3.2386087696000002E-2</v>
      </c>
      <c r="BD471" s="6" t="s">
        <v>903</v>
      </c>
      <c r="BF471" s="6" t="s">
        <v>903</v>
      </c>
      <c r="BH471" s="6">
        <v>-9.8162919803059996</v>
      </c>
      <c r="BJ471" s="11">
        <v>0.5</v>
      </c>
      <c r="BL471" s="6">
        <v>3.0993797922990001</v>
      </c>
    </row>
    <row r="472" spans="1:64" x14ac:dyDescent="0.25">
      <c r="A472" s="1" t="s">
        <v>385</v>
      </c>
      <c r="B472" s="1" t="s">
        <v>747</v>
      </c>
      <c r="D472" s="6">
        <v>3.9658196634769998</v>
      </c>
      <c r="F472" s="6">
        <v>1.774499412733</v>
      </c>
      <c r="H472" s="6" t="s">
        <v>903</v>
      </c>
      <c r="J472" s="6">
        <v>1.5236813081889999</v>
      </c>
      <c r="L472" s="6" t="s">
        <v>903</v>
      </c>
      <c r="N472" s="6">
        <v>8.6955048057000009E-2</v>
      </c>
      <c r="P472" s="6" t="s">
        <v>903</v>
      </c>
      <c r="R472" s="6" t="s">
        <v>903</v>
      </c>
      <c r="T472" s="6">
        <v>4.0237056488000002E-2</v>
      </c>
      <c r="V472" s="6" t="s">
        <v>903</v>
      </c>
      <c r="X472" s="6" t="s">
        <v>903</v>
      </c>
      <c r="Z472" s="6">
        <v>0</v>
      </c>
      <c r="AB472" s="6" t="s">
        <v>903</v>
      </c>
      <c r="AD472" s="6" t="s">
        <v>903</v>
      </c>
      <c r="AF472" s="6">
        <v>0.123626</v>
      </c>
      <c r="AH472" s="6" t="s">
        <v>903</v>
      </c>
      <c r="AJ472" s="6">
        <v>2.1913202507429999</v>
      </c>
      <c r="AL472" s="6" t="s">
        <v>903</v>
      </c>
      <c r="AN472" s="6">
        <v>2.0992369577850001</v>
      </c>
      <c r="AP472" s="6" t="s">
        <v>903</v>
      </c>
      <c r="AR472" s="6">
        <v>6.2586040799000001E-2</v>
      </c>
      <c r="AT472" s="6" t="s">
        <v>903</v>
      </c>
      <c r="AV472" s="6" t="s">
        <v>903</v>
      </c>
      <c r="AX472" s="6" t="s">
        <v>903</v>
      </c>
      <c r="AZ472" s="6" t="s">
        <v>903</v>
      </c>
      <c r="BB472" s="6">
        <v>2.9497252160000001E-2</v>
      </c>
      <c r="BD472" s="6" t="s">
        <v>903</v>
      </c>
      <c r="BF472" s="6" t="s">
        <v>903</v>
      </c>
      <c r="BH472" s="6">
        <v>-13.655991870131999</v>
      </c>
      <c r="BJ472" s="11">
        <v>0.5</v>
      </c>
      <c r="BL472" s="6">
        <v>2.026971231938</v>
      </c>
    </row>
    <row r="473" spans="1:64" x14ac:dyDescent="0.25">
      <c r="A473" s="1" t="s">
        <v>386</v>
      </c>
      <c r="B473" s="1" t="s">
        <v>748</v>
      </c>
      <c r="D473" s="6">
        <v>4.1359156591900001</v>
      </c>
      <c r="F473" s="6">
        <v>1.8937216852400001</v>
      </c>
      <c r="H473" s="6" t="s">
        <v>903</v>
      </c>
      <c r="J473" s="6">
        <v>1.5470165028739999</v>
      </c>
      <c r="L473" s="6" t="s">
        <v>903</v>
      </c>
      <c r="N473" s="6">
        <v>9.6913643458999998E-2</v>
      </c>
      <c r="P473" s="6" t="s">
        <v>903</v>
      </c>
      <c r="R473" s="6" t="s">
        <v>903</v>
      </c>
      <c r="T473" s="6">
        <v>5.6000774200999998E-2</v>
      </c>
      <c r="V473" s="6" t="s">
        <v>903</v>
      </c>
      <c r="X473" s="6" t="s">
        <v>903</v>
      </c>
      <c r="Z473" s="6">
        <v>0</v>
      </c>
      <c r="AB473" s="6">
        <v>5.7238764705999999E-2</v>
      </c>
      <c r="AD473" s="6" t="s">
        <v>903</v>
      </c>
      <c r="AF473" s="6">
        <v>0.13655200000000001</v>
      </c>
      <c r="AH473" s="6" t="s">
        <v>903</v>
      </c>
      <c r="AJ473" s="6">
        <v>2.2421939739500001</v>
      </c>
      <c r="AL473" s="6" t="s">
        <v>903</v>
      </c>
      <c r="AN473" s="6">
        <v>2.1313867930800003</v>
      </c>
      <c r="AP473" s="6" t="s">
        <v>903</v>
      </c>
      <c r="AR473" s="6">
        <v>6.9753756441E-2</v>
      </c>
      <c r="AT473" s="6" t="s">
        <v>903</v>
      </c>
      <c r="AV473" s="6" t="s">
        <v>903</v>
      </c>
      <c r="AX473" s="6" t="s">
        <v>903</v>
      </c>
      <c r="AZ473" s="6" t="s">
        <v>903</v>
      </c>
      <c r="BB473" s="6">
        <v>4.1053424429E-2</v>
      </c>
      <c r="BD473" s="6" t="s">
        <v>903</v>
      </c>
      <c r="BF473" s="6" t="s">
        <v>903</v>
      </c>
      <c r="BH473" s="6">
        <v>-18.593162564735</v>
      </c>
      <c r="BJ473" s="11">
        <v>0.5</v>
      </c>
      <c r="BL473" s="6">
        <v>2.074029425904</v>
      </c>
    </row>
    <row r="474" spans="1:64" x14ac:dyDescent="0.25">
      <c r="A474" s="1" t="s">
        <v>387</v>
      </c>
      <c r="B474" s="1" t="s">
        <v>749</v>
      </c>
      <c r="D474" s="6">
        <v>5.6279313192959997</v>
      </c>
      <c r="F474" s="6">
        <v>2.4994844270720002</v>
      </c>
      <c r="H474" s="6" t="s">
        <v>903</v>
      </c>
      <c r="J474" s="6">
        <v>2.1917360399980002</v>
      </c>
      <c r="L474" s="6" t="s">
        <v>903</v>
      </c>
      <c r="N474" s="6">
        <v>0.11276700764900001</v>
      </c>
      <c r="P474" s="6" t="s">
        <v>903</v>
      </c>
      <c r="R474" s="6" t="s">
        <v>903</v>
      </c>
      <c r="T474" s="6">
        <v>3.7703379426000001E-2</v>
      </c>
      <c r="V474" s="6" t="s">
        <v>903</v>
      </c>
      <c r="X474" s="6" t="s">
        <v>903</v>
      </c>
      <c r="Z474" s="6">
        <v>0</v>
      </c>
      <c r="AB474" s="6" t="s">
        <v>903</v>
      </c>
      <c r="AD474" s="6" t="s">
        <v>903</v>
      </c>
      <c r="AF474" s="6">
        <v>0.157278</v>
      </c>
      <c r="AH474" s="6" t="s">
        <v>903</v>
      </c>
      <c r="AJ474" s="6">
        <v>3.1284468922239999</v>
      </c>
      <c r="AL474" s="6" t="s">
        <v>903</v>
      </c>
      <c r="AN474" s="6">
        <v>3.01964280335</v>
      </c>
      <c r="AP474" s="6" t="s">
        <v>903</v>
      </c>
      <c r="AR474" s="6">
        <v>8.1164241745000004E-2</v>
      </c>
      <c r="AT474" s="6" t="s">
        <v>903</v>
      </c>
      <c r="AV474" s="6" t="s">
        <v>903</v>
      </c>
      <c r="AX474" s="6" t="s">
        <v>903</v>
      </c>
      <c r="AZ474" s="6" t="s">
        <v>903</v>
      </c>
      <c r="BB474" s="6">
        <v>2.7639847128000002E-2</v>
      </c>
      <c r="BD474" s="6" t="s">
        <v>903</v>
      </c>
      <c r="BF474" s="6" t="s">
        <v>903</v>
      </c>
      <c r="BH474" s="6">
        <v>-22.886047702509</v>
      </c>
      <c r="BJ474" s="11">
        <v>0.5</v>
      </c>
      <c r="BL474" s="6">
        <v>2.8938133753069999</v>
      </c>
    </row>
    <row r="476" spans="1:64" x14ac:dyDescent="0.25">
      <c r="B476" s="1" t="s">
        <v>789</v>
      </c>
    </row>
    <row r="477" spans="1:64" x14ac:dyDescent="0.25">
      <c r="A477" s="1" t="s">
        <v>388</v>
      </c>
      <c r="B477" s="1" t="s">
        <v>750</v>
      </c>
      <c r="D477" s="6">
        <v>2.9518198973579999</v>
      </c>
      <c r="F477" s="6">
        <v>1.3479164324620001</v>
      </c>
      <c r="H477" s="6" t="s">
        <v>903</v>
      </c>
      <c r="J477" s="6">
        <v>1.100454328551</v>
      </c>
      <c r="L477" s="6" t="s">
        <v>903</v>
      </c>
      <c r="N477" s="6">
        <v>8.8980906279000002E-2</v>
      </c>
      <c r="P477" s="6" t="s">
        <v>903</v>
      </c>
      <c r="R477" s="6" t="s">
        <v>903</v>
      </c>
      <c r="T477" s="6">
        <v>3.2355197630999998E-2</v>
      </c>
      <c r="V477" s="6" t="s">
        <v>903</v>
      </c>
      <c r="X477" s="6" t="s">
        <v>903</v>
      </c>
      <c r="Z477" s="6">
        <v>0</v>
      </c>
      <c r="AB477" s="6" t="s">
        <v>903</v>
      </c>
      <c r="AD477" s="6" t="s">
        <v>903</v>
      </c>
      <c r="AF477" s="6">
        <v>0.12612600000000002</v>
      </c>
      <c r="AH477" s="6" t="s">
        <v>903</v>
      </c>
      <c r="AJ477" s="6">
        <v>1.6039034648970001</v>
      </c>
      <c r="AL477" s="6" t="s">
        <v>903</v>
      </c>
      <c r="AN477" s="6">
        <v>1.516140143239</v>
      </c>
      <c r="AP477" s="6" t="s">
        <v>903</v>
      </c>
      <c r="AR477" s="6">
        <v>6.4044155631999999E-2</v>
      </c>
      <c r="AT477" s="6" t="s">
        <v>903</v>
      </c>
      <c r="AV477" s="6" t="s">
        <v>903</v>
      </c>
      <c r="AX477" s="6" t="s">
        <v>903</v>
      </c>
      <c r="AZ477" s="6" t="s">
        <v>903</v>
      </c>
      <c r="BB477" s="6">
        <v>2.3719166024999998E-2</v>
      </c>
      <c r="BD477" s="6" t="s">
        <v>903</v>
      </c>
      <c r="BF477" s="6" t="s">
        <v>903</v>
      </c>
      <c r="BH477" s="6">
        <v>-5.1600133049990005</v>
      </c>
      <c r="BJ477" s="11">
        <v>0.5</v>
      </c>
      <c r="BL477" s="6">
        <v>1.48361070503</v>
      </c>
    </row>
    <row r="478" spans="1:64" x14ac:dyDescent="0.25">
      <c r="A478" s="1" t="s">
        <v>389</v>
      </c>
      <c r="B478" s="1" t="s">
        <v>751</v>
      </c>
      <c r="D478" s="6">
        <v>6.0452844263580001</v>
      </c>
      <c r="F478" s="6">
        <v>2.7155071869120002</v>
      </c>
      <c r="H478" s="6" t="s">
        <v>903</v>
      </c>
      <c r="J478" s="6">
        <v>2.3128885485919999</v>
      </c>
      <c r="L478" s="6" t="s">
        <v>903</v>
      </c>
      <c r="N478" s="6">
        <v>0.141943864118</v>
      </c>
      <c r="P478" s="6" t="s">
        <v>903</v>
      </c>
      <c r="R478" s="6" t="s">
        <v>903</v>
      </c>
      <c r="T478" s="6">
        <v>5.6000774200999998E-2</v>
      </c>
      <c r="V478" s="6" t="s">
        <v>903</v>
      </c>
      <c r="X478" s="6" t="s">
        <v>903</v>
      </c>
      <c r="Z478" s="6">
        <v>0</v>
      </c>
      <c r="AB478" s="6" t="s">
        <v>903</v>
      </c>
      <c r="AD478" s="6" t="s">
        <v>903</v>
      </c>
      <c r="AF478" s="6">
        <v>0.20467399999999999</v>
      </c>
      <c r="AH478" s="6" t="s">
        <v>903</v>
      </c>
      <c r="AJ478" s="6">
        <v>3.3297772394460003</v>
      </c>
      <c r="AL478" s="6" t="s">
        <v>903</v>
      </c>
      <c r="AN478" s="6">
        <v>3.1865594821879997</v>
      </c>
      <c r="AP478" s="6" t="s">
        <v>903</v>
      </c>
      <c r="AR478" s="6">
        <v>0.102164332829</v>
      </c>
      <c r="AT478" s="6" t="s">
        <v>903</v>
      </c>
      <c r="AV478" s="6" t="s">
        <v>903</v>
      </c>
      <c r="AX478" s="6" t="s">
        <v>903</v>
      </c>
      <c r="AZ478" s="6" t="s">
        <v>903</v>
      </c>
      <c r="BB478" s="6">
        <v>4.1053424429E-2</v>
      </c>
      <c r="BD478" s="6" t="s">
        <v>903</v>
      </c>
      <c r="BF478" s="6" t="s">
        <v>903</v>
      </c>
      <c r="BH478" s="6">
        <v>-8.7484005136920011</v>
      </c>
      <c r="BJ478" s="11">
        <v>0.5</v>
      </c>
      <c r="BL478" s="6">
        <v>3.0800439464879998</v>
      </c>
    </row>
    <row r="479" spans="1:64" x14ac:dyDescent="0.25">
      <c r="A479" s="1" t="s">
        <v>390</v>
      </c>
      <c r="B479" s="1" t="s">
        <v>752</v>
      </c>
      <c r="D479" s="6">
        <v>3.6420585801880003</v>
      </c>
      <c r="F479" s="6">
        <v>1.5981859708499999</v>
      </c>
      <c r="H479" s="6" t="s">
        <v>903</v>
      </c>
      <c r="J479" s="6">
        <v>1.396323459212</v>
      </c>
      <c r="L479" s="6" t="s">
        <v>903</v>
      </c>
      <c r="N479" s="6">
        <v>0.101799231521</v>
      </c>
      <c r="P479" s="6" t="s">
        <v>903</v>
      </c>
      <c r="R479" s="6" t="s">
        <v>903</v>
      </c>
      <c r="T479" s="6">
        <v>6.3882633058000002E-2</v>
      </c>
      <c r="V479" s="6" t="s">
        <v>903</v>
      </c>
      <c r="X479" s="6" t="s">
        <v>903</v>
      </c>
      <c r="Z479" s="6">
        <v>0</v>
      </c>
      <c r="AB479" s="6">
        <v>3.6180647059000003E-2</v>
      </c>
      <c r="AD479" s="6" t="s">
        <v>903</v>
      </c>
      <c r="AF479" s="6">
        <v>0</v>
      </c>
      <c r="AH479" s="6" t="s">
        <v>903</v>
      </c>
      <c r="AJ479" s="6">
        <v>2.043872609338</v>
      </c>
      <c r="AL479" s="6" t="s">
        <v>903</v>
      </c>
      <c r="AN479" s="6">
        <v>1.9237709321809999</v>
      </c>
      <c r="AP479" s="6" t="s">
        <v>903</v>
      </c>
      <c r="AR479" s="6">
        <v>7.3270166593000008E-2</v>
      </c>
      <c r="AT479" s="6" t="s">
        <v>903</v>
      </c>
      <c r="AV479" s="6" t="s">
        <v>903</v>
      </c>
      <c r="AX479" s="6" t="s">
        <v>903</v>
      </c>
      <c r="AZ479" s="6" t="s">
        <v>903</v>
      </c>
      <c r="BB479" s="6">
        <v>4.6831510563000001E-2</v>
      </c>
      <c r="BD479" s="6" t="s">
        <v>903</v>
      </c>
      <c r="BF479" s="6" t="s">
        <v>903</v>
      </c>
      <c r="BH479" s="6">
        <v>-15.301210240483002</v>
      </c>
      <c r="BJ479" s="11">
        <v>0.5</v>
      </c>
      <c r="BL479" s="6">
        <v>1.8905821636369999</v>
      </c>
    </row>
    <row r="480" spans="1:64" x14ac:dyDescent="0.25">
      <c r="A480" s="1" t="s">
        <v>391</v>
      </c>
      <c r="B480" s="1" t="s">
        <v>753</v>
      </c>
      <c r="D480" s="6">
        <v>5.9314610481749996</v>
      </c>
      <c r="F480" s="6">
        <v>2.6250687638500003</v>
      </c>
      <c r="H480" s="6" t="s">
        <v>903</v>
      </c>
      <c r="J480" s="6">
        <v>2.3054299334550001</v>
      </c>
      <c r="L480" s="6" t="s">
        <v>903</v>
      </c>
      <c r="N480" s="6">
        <v>9.8844350355999991E-2</v>
      </c>
      <c r="P480" s="6" t="s">
        <v>903</v>
      </c>
      <c r="R480" s="6" t="s">
        <v>903</v>
      </c>
      <c r="T480" s="6">
        <v>8.0434480039E-2</v>
      </c>
      <c r="V480" s="6" t="s">
        <v>903</v>
      </c>
      <c r="X480" s="6" t="s">
        <v>903</v>
      </c>
      <c r="Z480" s="6">
        <v>0</v>
      </c>
      <c r="AB480" s="6" t="s">
        <v>903</v>
      </c>
      <c r="AD480" s="6" t="s">
        <v>903</v>
      </c>
      <c r="AF480" s="6">
        <v>0.14035999999999998</v>
      </c>
      <c r="AH480" s="6" t="s">
        <v>903</v>
      </c>
      <c r="AJ480" s="6">
        <v>3.3063922843249998</v>
      </c>
      <c r="AL480" s="6" t="s">
        <v>903</v>
      </c>
      <c r="AN480" s="6">
        <v>3.1762834484370002</v>
      </c>
      <c r="AP480" s="6" t="s">
        <v>903</v>
      </c>
      <c r="AR480" s="6">
        <v>7.1143385949000007E-2</v>
      </c>
      <c r="AT480" s="6" t="s">
        <v>903</v>
      </c>
      <c r="AV480" s="6" t="s">
        <v>903</v>
      </c>
      <c r="AX480" s="6" t="s">
        <v>903</v>
      </c>
      <c r="AZ480" s="6" t="s">
        <v>903</v>
      </c>
      <c r="BB480" s="6">
        <v>5.8965449939999998E-2</v>
      </c>
      <c r="BD480" s="6" t="s">
        <v>903</v>
      </c>
      <c r="BF480" s="6" t="s">
        <v>903</v>
      </c>
      <c r="BH480" s="6">
        <v>-41.668875838411999</v>
      </c>
      <c r="BJ480" s="11">
        <v>0.5</v>
      </c>
      <c r="BL480" s="6">
        <v>3.0584128630010001</v>
      </c>
    </row>
    <row r="481" spans="1:64" x14ac:dyDescent="0.25">
      <c r="A481" s="1" t="s">
        <v>392</v>
      </c>
      <c r="B481" s="1" t="s">
        <v>754</v>
      </c>
      <c r="D481" s="6">
        <v>3.4652372830030003</v>
      </c>
      <c r="F481" s="6">
        <v>1.602678330759</v>
      </c>
      <c r="H481" s="6" t="s">
        <v>903</v>
      </c>
      <c r="J481" s="6">
        <v>1.2587902748130002</v>
      </c>
      <c r="L481" s="6" t="s">
        <v>903</v>
      </c>
      <c r="N481" s="6">
        <v>0.117166458938</v>
      </c>
      <c r="P481" s="6" t="s">
        <v>903</v>
      </c>
      <c r="R481" s="6" t="s">
        <v>903</v>
      </c>
      <c r="T481" s="6">
        <v>5.9941420536999995E-2</v>
      </c>
      <c r="V481" s="6" t="s">
        <v>903</v>
      </c>
      <c r="X481" s="6" t="s">
        <v>903</v>
      </c>
      <c r="Z481" s="6">
        <v>0</v>
      </c>
      <c r="AB481" s="6">
        <v>1.9511764710000001E-3</v>
      </c>
      <c r="AD481" s="6" t="s">
        <v>903</v>
      </c>
      <c r="AF481" s="6">
        <v>0.164829</v>
      </c>
      <c r="AH481" s="6" t="s">
        <v>903</v>
      </c>
      <c r="AJ481" s="6">
        <v>1.8625589522429999</v>
      </c>
      <c r="AL481" s="6" t="s">
        <v>903</v>
      </c>
      <c r="AN481" s="6">
        <v>1.734285938133</v>
      </c>
      <c r="AP481" s="6" t="s">
        <v>903</v>
      </c>
      <c r="AR481" s="6">
        <v>8.4330754145000006E-2</v>
      </c>
      <c r="AT481" s="6" t="s">
        <v>903</v>
      </c>
      <c r="AV481" s="6" t="s">
        <v>903</v>
      </c>
      <c r="AX481" s="6" t="s">
        <v>903</v>
      </c>
      <c r="AZ481" s="6" t="s">
        <v>903</v>
      </c>
      <c r="BB481" s="6">
        <v>4.3942259965000001E-2</v>
      </c>
      <c r="BD481" s="6" t="s">
        <v>903</v>
      </c>
      <c r="BF481" s="6" t="s">
        <v>903</v>
      </c>
      <c r="BH481" s="6">
        <v>-13.956098163154</v>
      </c>
      <c r="BJ481" s="11">
        <v>0.5</v>
      </c>
      <c r="BL481" s="6">
        <v>1.722867030825</v>
      </c>
    </row>
    <row r="482" spans="1:64" x14ac:dyDescent="0.25">
      <c r="A482" s="1" t="s">
        <v>393</v>
      </c>
      <c r="B482" s="1" t="s">
        <v>755</v>
      </c>
      <c r="D482" s="6">
        <v>3.614295906223</v>
      </c>
      <c r="F482" s="6">
        <v>1.6699267254179999</v>
      </c>
      <c r="H482" s="6" t="s">
        <v>903</v>
      </c>
      <c r="J482" s="6">
        <v>1.321030179646</v>
      </c>
      <c r="L482" s="6" t="s">
        <v>903</v>
      </c>
      <c r="N482" s="6">
        <v>0.123733630427</v>
      </c>
      <c r="P482" s="6" t="s">
        <v>903</v>
      </c>
      <c r="R482" s="6" t="s">
        <v>903</v>
      </c>
      <c r="T482" s="6">
        <v>4.8118915344999999E-2</v>
      </c>
      <c r="V482" s="6" t="s">
        <v>903</v>
      </c>
      <c r="X482" s="6" t="s">
        <v>903</v>
      </c>
      <c r="Z482" s="6">
        <v>0</v>
      </c>
      <c r="AB482" s="6" t="s">
        <v>903</v>
      </c>
      <c r="AD482" s="6" t="s">
        <v>903</v>
      </c>
      <c r="AF482" s="6">
        <v>0.17704399999999998</v>
      </c>
      <c r="AH482" s="6" t="s">
        <v>903</v>
      </c>
      <c r="AJ482" s="6">
        <v>1.9443691808050001</v>
      </c>
      <c r="AL482" s="6" t="s">
        <v>903</v>
      </c>
      <c r="AN482" s="6">
        <v>1.8200363557379999</v>
      </c>
      <c r="AP482" s="6" t="s">
        <v>903</v>
      </c>
      <c r="AR482" s="6">
        <v>8.9057486772000011E-2</v>
      </c>
      <c r="AT482" s="6" t="s">
        <v>903</v>
      </c>
      <c r="AV482" s="6" t="s">
        <v>903</v>
      </c>
      <c r="AX482" s="6" t="s">
        <v>903</v>
      </c>
      <c r="AZ482" s="6" t="s">
        <v>903</v>
      </c>
      <c r="BB482" s="6">
        <v>3.5275338294000001E-2</v>
      </c>
      <c r="BD482" s="6" t="s">
        <v>903</v>
      </c>
      <c r="BF482" s="6" t="s">
        <v>903</v>
      </c>
      <c r="BH482" s="6">
        <v>-14.867042914848</v>
      </c>
      <c r="BJ482" s="11">
        <v>0.5</v>
      </c>
      <c r="BL482" s="6">
        <v>1.798541492245</v>
      </c>
    </row>
    <row r="483" spans="1:64" x14ac:dyDescent="0.25">
      <c r="A483" s="1" t="s">
        <v>394</v>
      </c>
      <c r="B483" s="1" t="s">
        <v>756</v>
      </c>
      <c r="D483" s="6">
        <v>4.4868872492319998</v>
      </c>
      <c r="F483" s="6">
        <v>2.0430730930030001</v>
      </c>
      <c r="H483" s="6" t="s">
        <v>903</v>
      </c>
      <c r="J483" s="6">
        <v>1.665694221414</v>
      </c>
      <c r="L483" s="6" t="s">
        <v>903</v>
      </c>
      <c r="N483" s="6">
        <v>0.120966745214</v>
      </c>
      <c r="P483" s="6" t="s">
        <v>903</v>
      </c>
      <c r="R483" s="6" t="s">
        <v>903</v>
      </c>
      <c r="T483" s="6">
        <v>8.4375126374000006E-2</v>
      </c>
      <c r="V483" s="6" t="s">
        <v>903</v>
      </c>
      <c r="X483" s="6" t="s">
        <v>903</v>
      </c>
      <c r="Z483" s="6">
        <v>0</v>
      </c>
      <c r="AB483" s="6" t="s">
        <v>903</v>
      </c>
      <c r="AD483" s="6" t="s">
        <v>903</v>
      </c>
      <c r="AF483" s="6">
        <v>0.172037</v>
      </c>
      <c r="AH483" s="6" t="s">
        <v>903</v>
      </c>
      <c r="AJ483" s="6">
        <v>2.4438141562290001</v>
      </c>
      <c r="AL483" s="6" t="s">
        <v>903</v>
      </c>
      <c r="AN483" s="6">
        <v>2.2948938542249997</v>
      </c>
      <c r="AP483" s="6" t="s">
        <v>903</v>
      </c>
      <c r="AR483" s="6">
        <v>8.7066016527999987E-2</v>
      </c>
      <c r="AT483" s="6" t="s">
        <v>903</v>
      </c>
      <c r="AV483" s="6" t="s">
        <v>903</v>
      </c>
      <c r="AX483" s="6" t="s">
        <v>903</v>
      </c>
      <c r="AZ483" s="6" t="s">
        <v>903</v>
      </c>
      <c r="BB483" s="6">
        <v>6.1854285475999998E-2</v>
      </c>
      <c r="BD483" s="6" t="s">
        <v>903</v>
      </c>
      <c r="BF483" s="6" t="s">
        <v>903</v>
      </c>
      <c r="BH483" s="6">
        <v>-9.9960074339910001</v>
      </c>
      <c r="BJ483" s="11">
        <v>0.5</v>
      </c>
      <c r="BL483" s="6">
        <v>2.2605280945120003</v>
      </c>
    </row>
    <row r="485" spans="1:64" x14ac:dyDescent="0.25">
      <c r="B485" s="1" t="s">
        <v>788</v>
      </c>
    </row>
    <row r="486" spans="1:64" x14ac:dyDescent="0.25">
      <c r="A486" s="1" t="s">
        <v>269</v>
      </c>
      <c r="B486" s="1" t="s">
        <v>631</v>
      </c>
      <c r="D486" s="6">
        <v>2.8136178265530001</v>
      </c>
      <c r="F486" s="6">
        <v>1.228755645486</v>
      </c>
      <c r="H486" s="6" t="s">
        <v>903</v>
      </c>
      <c r="J486" s="6">
        <v>1.063257740137</v>
      </c>
      <c r="L486" s="6" t="s">
        <v>903</v>
      </c>
      <c r="N486" s="6">
        <v>0.10161527229099999</v>
      </c>
      <c r="P486" s="6" t="s">
        <v>903</v>
      </c>
      <c r="R486" s="6" t="s">
        <v>903</v>
      </c>
      <c r="T486" s="6">
        <v>6.3882633058000002E-2</v>
      </c>
      <c r="V486" s="6" t="s">
        <v>903</v>
      </c>
      <c r="X486" s="6" t="s">
        <v>903</v>
      </c>
      <c r="Z486" s="6">
        <v>0</v>
      </c>
      <c r="AB486" s="6" t="s">
        <v>903</v>
      </c>
      <c r="AD486" s="6" t="s">
        <v>903</v>
      </c>
      <c r="AF486" s="6">
        <v>0</v>
      </c>
      <c r="AH486" s="6" t="s">
        <v>903</v>
      </c>
      <c r="AJ486" s="6">
        <v>1.584862181066</v>
      </c>
      <c r="AL486" s="6" t="s">
        <v>903</v>
      </c>
      <c r="AN486" s="6">
        <v>1.464892908872</v>
      </c>
      <c r="AP486" s="6" t="s">
        <v>903</v>
      </c>
      <c r="AR486" s="6">
        <v>7.3137761630999998E-2</v>
      </c>
      <c r="AT486" s="6" t="s">
        <v>903</v>
      </c>
      <c r="AV486" s="6" t="s">
        <v>903</v>
      </c>
      <c r="AX486" s="6" t="s">
        <v>903</v>
      </c>
      <c r="AZ486" s="6" t="s">
        <v>903</v>
      </c>
      <c r="BB486" s="6">
        <v>4.6831510563000001E-2</v>
      </c>
      <c r="BD486" s="6" t="s">
        <v>903</v>
      </c>
      <c r="BF486" s="6" t="s">
        <v>903</v>
      </c>
      <c r="BH486" s="6">
        <v>-9.1839187722440006</v>
      </c>
      <c r="BJ486" s="11">
        <v>0.5</v>
      </c>
      <c r="BL486" s="6">
        <v>1.465997517486</v>
      </c>
    </row>
    <row r="487" spans="1:64" x14ac:dyDescent="0.25">
      <c r="A487" s="1" t="s">
        <v>399</v>
      </c>
      <c r="B487" s="1" t="s">
        <v>761</v>
      </c>
      <c r="D487" s="6">
        <v>2.9622446851570001</v>
      </c>
      <c r="F487" s="6">
        <v>1.3027740475439999</v>
      </c>
      <c r="H487" s="6" t="s">
        <v>903</v>
      </c>
      <c r="J487" s="6">
        <v>1.143423399475</v>
      </c>
      <c r="L487" s="6" t="s">
        <v>903</v>
      </c>
      <c r="N487" s="6">
        <v>5.8244144744999997E-2</v>
      </c>
      <c r="P487" s="6" t="s">
        <v>903</v>
      </c>
      <c r="R487" s="6" t="s">
        <v>903</v>
      </c>
      <c r="T487" s="6">
        <v>5.7577032736000004E-2</v>
      </c>
      <c r="V487" s="6" t="s">
        <v>903</v>
      </c>
      <c r="X487" s="6" t="s">
        <v>903</v>
      </c>
      <c r="Z487" s="6">
        <v>0</v>
      </c>
      <c r="AB487" s="6">
        <v>4.3529470587999997E-2</v>
      </c>
      <c r="AD487" s="6" t="s">
        <v>903</v>
      </c>
      <c r="AF487" s="6">
        <v>0</v>
      </c>
      <c r="AH487" s="6" t="s">
        <v>903</v>
      </c>
      <c r="AJ487" s="6">
        <v>1.6594706376130002</v>
      </c>
      <c r="AL487" s="6" t="s">
        <v>903</v>
      </c>
      <c r="AN487" s="6">
        <v>1.5753403586919998</v>
      </c>
      <c r="AP487" s="6" t="s">
        <v>903</v>
      </c>
      <c r="AR487" s="6">
        <v>4.1921320276999997E-2</v>
      </c>
      <c r="AT487" s="6" t="s">
        <v>903</v>
      </c>
      <c r="AV487" s="6" t="s">
        <v>903</v>
      </c>
      <c r="AX487" s="6" t="s">
        <v>903</v>
      </c>
      <c r="AZ487" s="6" t="s">
        <v>903</v>
      </c>
      <c r="BB487" s="6">
        <v>4.2208958642999998E-2</v>
      </c>
      <c r="BD487" s="6" t="s">
        <v>903</v>
      </c>
      <c r="BF487" s="6" t="s">
        <v>903</v>
      </c>
      <c r="BH487" s="6">
        <v>-4.808328471476</v>
      </c>
      <c r="BJ487" s="11">
        <v>0.5</v>
      </c>
      <c r="BL487" s="6">
        <v>1.5350103397919999</v>
      </c>
    </row>
    <row r="488" spans="1:64" x14ac:dyDescent="0.25">
      <c r="A488" s="1" t="s">
        <v>270</v>
      </c>
      <c r="B488" s="1" t="s">
        <v>632</v>
      </c>
      <c r="D488" s="6">
        <v>3.5801646309360002</v>
      </c>
      <c r="F488" s="6">
        <v>1.577608691981</v>
      </c>
      <c r="H488" s="6" t="s">
        <v>903</v>
      </c>
      <c r="J488" s="6">
        <v>1.3802759961920001</v>
      </c>
      <c r="L488" s="6" t="s">
        <v>903</v>
      </c>
      <c r="N488" s="6">
        <v>8.3140921588000002E-2</v>
      </c>
      <c r="P488" s="6" t="s">
        <v>903</v>
      </c>
      <c r="R488" s="6" t="s">
        <v>903</v>
      </c>
      <c r="T488" s="6">
        <v>5.6000774200999998E-2</v>
      </c>
      <c r="V488" s="6" t="s">
        <v>903</v>
      </c>
      <c r="X488" s="6" t="s">
        <v>903</v>
      </c>
      <c r="Z488" s="6">
        <v>0</v>
      </c>
      <c r="AB488" s="6" t="s">
        <v>903</v>
      </c>
      <c r="AD488" s="6" t="s">
        <v>903</v>
      </c>
      <c r="AF488" s="6">
        <v>5.8191E-2</v>
      </c>
      <c r="AH488" s="6" t="s">
        <v>903</v>
      </c>
      <c r="AJ488" s="6">
        <v>2.0025559389550001</v>
      </c>
      <c r="AL488" s="6" t="s">
        <v>903</v>
      </c>
      <c r="AN488" s="6">
        <v>1.901661697612</v>
      </c>
      <c r="AP488" s="6" t="s">
        <v>903</v>
      </c>
      <c r="AR488" s="6">
        <v>5.9840816914000006E-2</v>
      </c>
      <c r="AT488" s="6" t="s">
        <v>903</v>
      </c>
      <c r="AV488" s="6" t="s">
        <v>903</v>
      </c>
      <c r="AX488" s="6" t="s">
        <v>903</v>
      </c>
      <c r="AZ488" s="6" t="s">
        <v>903</v>
      </c>
      <c r="BB488" s="6">
        <v>4.1053424429E-2</v>
      </c>
      <c r="BD488" s="6" t="s">
        <v>903</v>
      </c>
      <c r="BF488" s="6" t="s">
        <v>903</v>
      </c>
      <c r="BH488" s="6">
        <v>-12.397095739311</v>
      </c>
      <c r="BJ488" s="11">
        <v>0.5</v>
      </c>
      <c r="BL488" s="6">
        <v>1.852364243534</v>
      </c>
    </row>
    <row r="489" spans="1:64" x14ac:dyDescent="0.25">
      <c r="A489" s="1" t="s">
        <v>271</v>
      </c>
      <c r="B489" s="1" t="s">
        <v>633</v>
      </c>
      <c r="D489" s="6">
        <v>4.2298211194280002</v>
      </c>
      <c r="F489" s="6">
        <v>1.8562381274019999</v>
      </c>
      <c r="H489" s="6" t="s">
        <v>903</v>
      </c>
      <c r="J489" s="6">
        <v>1.633861170686</v>
      </c>
      <c r="L489" s="6" t="s">
        <v>903</v>
      </c>
      <c r="N489" s="6">
        <v>7.7099100751000002E-2</v>
      </c>
      <c r="P489" s="6" t="s">
        <v>903</v>
      </c>
      <c r="R489" s="6" t="s">
        <v>903</v>
      </c>
      <c r="T489" s="6">
        <v>9.1468855964000007E-2</v>
      </c>
      <c r="V489" s="6" t="s">
        <v>903</v>
      </c>
      <c r="X489" s="6" t="s">
        <v>903</v>
      </c>
      <c r="Z489" s="6">
        <v>0</v>
      </c>
      <c r="AB489" s="6" t="s">
        <v>903</v>
      </c>
      <c r="AD489" s="6" t="s">
        <v>903</v>
      </c>
      <c r="AF489" s="6">
        <v>5.3809000000000003E-2</v>
      </c>
      <c r="AH489" s="6" t="s">
        <v>903</v>
      </c>
      <c r="AJ489" s="6">
        <v>2.3735829920259999</v>
      </c>
      <c r="AL489" s="6" t="s">
        <v>903</v>
      </c>
      <c r="AN489" s="6">
        <v>2.2510361812280002</v>
      </c>
      <c r="AP489" s="6" t="s">
        <v>903</v>
      </c>
      <c r="AR489" s="6">
        <v>5.5492206295000006E-2</v>
      </c>
      <c r="AT489" s="6" t="s">
        <v>903</v>
      </c>
      <c r="AV489" s="6" t="s">
        <v>903</v>
      </c>
      <c r="AX489" s="6" t="s">
        <v>903</v>
      </c>
      <c r="AZ489" s="6" t="s">
        <v>903</v>
      </c>
      <c r="BB489" s="6">
        <v>6.7054604502999993E-2</v>
      </c>
      <c r="BD489" s="6" t="s">
        <v>903</v>
      </c>
      <c r="BF489" s="6" t="s">
        <v>903</v>
      </c>
      <c r="BH489" s="6">
        <v>-13.675783977732001</v>
      </c>
      <c r="BJ489" s="11">
        <v>0.5</v>
      </c>
      <c r="BL489" s="6">
        <v>2.1955642676239999</v>
      </c>
    </row>
    <row r="490" spans="1:64" x14ac:dyDescent="0.25">
      <c r="A490" s="1" t="s">
        <v>272</v>
      </c>
      <c r="B490" s="1" t="s">
        <v>634</v>
      </c>
      <c r="D490" s="6">
        <v>4.2773750281709999</v>
      </c>
      <c r="F490" s="6">
        <v>1.8701366609179999</v>
      </c>
      <c r="H490" s="6" t="s">
        <v>903</v>
      </c>
      <c r="J490" s="6">
        <v>1.6813661971789999</v>
      </c>
      <c r="L490" s="6" t="s">
        <v>903</v>
      </c>
      <c r="N490" s="6">
        <v>7.5472878096000007E-2</v>
      </c>
      <c r="P490" s="6" t="s">
        <v>903</v>
      </c>
      <c r="R490" s="6" t="s">
        <v>903</v>
      </c>
      <c r="T490" s="6">
        <v>4.9695173879E-2</v>
      </c>
      <c r="V490" s="6" t="s">
        <v>903</v>
      </c>
      <c r="X490" s="6" t="s">
        <v>903</v>
      </c>
      <c r="Z490" s="6">
        <v>0</v>
      </c>
      <c r="AB490" s="6">
        <v>1.0556411765000001E-2</v>
      </c>
      <c r="AD490" s="6" t="s">
        <v>903</v>
      </c>
      <c r="AF490" s="6">
        <v>5.3046000000000003E-2</v>
      </c>
      <c r="AH490" s="6" t="s">
        <v>903</v>
      </c>
      <c r="AJ490" s="6">
        <v>2.407238367253</v>
      </c>
      <c r="AL490" s="6" t="s">
        <v>903</v>
      </c>
      <c r="AN490" s="6">
        <v>2.316485764916</v>
      </c>
      <c r="AP490" s="6" t="s">
        <v>903</v>
      </c>
      <c r="AR490" s="6">
        <v>5.4321729828000001E-2</v>
      </c>
      <c r="AT490" s="6" t="s">
        <v>903</v>
      </c>
      <c r="AV490" s="6" t="s">
        <v>903</v>
      </c>
      <c r="AX490" s="6" t="s">
        <v>903</v>
      </c>
      <c r="AZ490" s="6" t="s">
        <v>903</v>
      </c>
      <c r="BB490" s="6">
        <v>3.6430872508999998E-2</v>
      </c>
      <c r="BD490" s="6" t="s">
        <v>903</v>
      </c>
      <c r="BF490" s="6" t="s">
        <v>903</v>
      </c>
      <c r="BH490" s="6">
        <v>-13.435008770106</v>
      </c>
      <c r="BJ490" s="11">
        <v>0.5</v>
      </c>
      <c r="BL490" s="6">
        <v>2.2266954897089999</v>
      </c>
    </row>
    <row r="491" spans="1:64" x14ac:dyDescent="0.25">
      <c r="A491" s="1" t="s">
        <v>273</v>
      </c>
      <c r="B491" s="1" t="s">
        <v>635</v>
      </c>
      <c r="D491" s="6">
        <v>4.5995682779660001</v>
      </c>
      <c r="F491" s="6">
        <v>2.0190133177730001</v>
      </c>
      <c r="H491" s="6" t="s">
        <v>903</v>
      </c>
      <c r="J491" s="6">
        <v>1.7880514853539999</v>
      </c>
      <c r="L491" s="6" t="s">
        <v>903</v>
      </c>
      <c r="N491" s="6">
        <v>0.10001615334699999</v>
      </c>
      <c r="P491" s="6" t="s">
        <v>903</v>
      </c>
      <c r="R491" s="6" t="s">
        <v>903</v>
      </c>
      <c r="T491" s="6">
        <v>6.1517679072000002E-2</v>
      </c>
      <c r="V491" s="6" t="s">
        <v>903</v>
      </c>
      <c r="X491" s="6" t="s">
        <v>903</v>
      </c>
      <c r="Z491" s="6">
        <v>0</v>
      </c>
      <c r="AB491" s="6" t="s">
        <v>903</v>
      </c>
      <c r="AD491" s="6" t="s">
        <v>903</v>
      </c>
      <c r="AF491" s="6">
        <v>6.9428000000000004E-2</v>
      </c>
      <c r="AH491" s="6" t="s">
        <v>903</v>
      </c>
      <c r="AJ491" s="6">
        <v>2.580554960193</v>
      </c>
      <c r="AL491" s="6" t="s">
        <v>903</v>
      </c>
      <c r="AN491" s="6">
        <v>2.4634703729090002</v>
      </c>
      <c r="AP491" s="6" t="s">
        <v>903</v>
      </c>
      <c r="AR491" s="6">
        <v>7.1986793105000002E-2</v>
      </c>
      <c r="AT491" s="6" t="s">
        <v>903</v>
      </c>
      <c r="AV491" s="6" t="s">
        <v>903</v>
      </c>
      <c r="AX491" s="6" t="s">
        <v>903</v>
      </c>
      <c r="AZ491" s="6" t="s">
        <v>903</v>
      </c>
      <c r="BB491" s="6">
        <v>4.5097794178999999E-2</v>
      </c>
      <c r="BD491" s="6" t="s">
        <v>903</v>
      </c>
      <c r="BF491" s="6" t="s">
        <v>903</v>
      </c>
      <c r="BH491" s="6">
        <v>-8.9160544702780005</v>
      </c>
      <c r="BJ491" s="11">
        <v>0.5</v>
      </c>
      <c r="BL491" s="6">
        <v>2.387013338179</v>
      </c>
    </row>
    <row r="493" spans="1:64" x14ac:dyDescent="0.25">
      <c r="B493" s="3" t="s">
        <v>787</v>
      </c>
    </row>
    <row r="495" spans="1:64" x14ac:dyDescent="0.25">
      <c r="A495" s="1" t="s">
        <v>176</v>
      </c>
      <c r="B495" s="1" t="s">
        <v>786</v>
      </c>
      <c r="D495" s="6">
        <v>20.061896474220998</v>
      </c>
      <c r="F495" s="6">
        <v>10.162173174108</v>
      </c>
      <c r="H495" s="6" t="s">
        <v>903</v>
      </c>
      <c r="J495" s="6" t="s">
        <v>903</v>
      </c>
      <c r="L495" s="6">
        <v>9.8418586350690003</v>
      </c>
      <c r="N495" s="6">
        <v>0.32031453903899998</v>
      </c>
      <c r="P495" s="6" t="s">
        <v>903</v>
      </c>
      <c r="R495" s="6" t="s">
        <v>903</v>
      </c>
      <c r="T495" s="6" t="s">
        <v>903</v>
      </c>
      <c r="V495" s="6" t="s">
        <v>903</v>
      </c>
      <c r="X495" s="6" t="s">
        <v>903</v>
      </c>
      <c r="Z495" s="6">
        <v>0</v>
      </c>
      <c r="AB495" s="6" t="s">
        <v>903</v>
      </c>
      <c r="AD495" s="6" t="s">
        <v>903</v>
      </c>
      <c r="AF495" s="6">
        <v>0</v>
      </c>
      <c r="AH495" s="6" t="s">
        <v>903</v>
      </c>
      <c r="AJ495" s="6">
        <v>9.8997233001129992</v>
      </c>
      <c r="AL495" s="6" t="s">
        <v>903</v>
      </c>
      <c r="AN495" s="6" t="s">
        <v>903</v>
      </c>
      <c r="AP495" s="6">
        <v>9.6691763766539989</v>
      </c>
      <c r="AR495" s="6">
        <v>0.23054692346</v>
      </c>
      <c r="AT495" s="6" t="s">
        <v>903</v>
      </c>
      <c r="AV495" s="6" t="s">
        <v>903</v>
      </c>
      <c r="AX495" s="6" t="s">
        <v>903</v>
      </c>
      <c r="AZ495" s="6" t="s">
        <v>903</v>
      </c>
      <c r="BB495" s="6" t="s">
        <v>903</v>
      </c>
      <c r="BD495" s="6" t="s">
        <v>903</v>
      </c>
      <c r="BF495" s="6" t="s">
        <v>903</v>
      </c>
      <c r="BH495" s="6">
        <v>5.2579767987070003</v>
      </c>
      <c r="BJ495" s="11">
        <v>0</v>
      </c>
      <c r="BL495" s="6">
        <v>9.1572440526049999</v>
      </c>
    </row>
    <row r="496" spans="1:64" x14ac:dyDescent="0.25">
      <c r="A496" s="1" t="s">
        <v>180</v>
      </c>
      <c r="B496" s="1" t="s">
        <v>785</v>
      </c>
      <c r="D496" s="6">
        <v>10.945862230745998</v>
      </c>
      <c r="F496" s="6">
        <v>5.5528167383970004</v>
      </c>
      <c r="H496" s="6" t="s">
        <v>903</v>
      </c>
      <c r="J496" s="6" t="s">
        <v>903</v>
      </c>
      <c r="L496" s="6">
        <v>5.3062156429430001</v>
      </c>
      <c r="N496" s="6">
        <v>0.246601095454</v>
      </c>
      <c r="P496" s="6" t="s">
        <v>903</v>
      </c>
      <c r="R496" s="6" t="s">
        <v>903</v>
      </c>
      <c r="T496" s="6" t="s">
        <v>903</v>
      </c>
      <c r="V496" s="6" t="s">
        <v>903</v>
      </c>
      <c r="X496" s="6" t="s">
        <v>903</v>
      </c>
      <c r="Z496" s="6">
        <v>0</v>
      </c>
      <c r="AB496" s="6" t="s">
        <v>903</v>
      </c>
      <c r="AD496" s="6" t="s">
        <v>903</v>
      </c>
      <c r="AF496" s="6">
        <v>0</v>
      </c>
      <c r="AH496" s="6" t="s">
        <v>903</v>
      </c>
      <c r="AJ496" s="6">
        <v>5.3930454923489997</v>
      </c>
      <c r="AL496" s="6" t="s">
        <v>903</v>
      </c>
      <c r="AN496" s="6" t="s">
        <v>903</v>
      </c>
      <c r="AP496" s="6">
        <v>5.2155539427950002</v>
      </c>
      <c r="AR496" s="6">
        <v>0.17749154955400001</v>
      </c>
      <c r="AT496" s="6" t="s">
        <v>903</v>
      </c>
      <c r="AV496" s="6" t="s">
        <v>903</v>
      </c>
      <c r="AX496" s="6" t="s">
        <v>903</v>
      </c>
      <c r="AZ496" s="6" t="s">
        <v>903</v>
      </c>
      <c r="BB496" s="6" t="s">
        <v>903</v>
      </c>
      <c r="BD496" s="6" t="s">
        <v>903</v>
      </c>
      <c r="BF496" s="6" t="s">
        <v>903</v>
      </c>
      <c r="BH496" s="6">
        <v>3.2846770453710001</v>
      </c>
      <c r="BJ496" s="11">
        <v>0</v>
      </c>
      <c r="BL496" s="6">
        <v>4.9885670804230005</v>
      </c>
    </row>
    <row r="497" spans="1:64" x14ac:dyDescent="0.25">
      <c r="A497" s="1" t="s">
        <v>190</v>
      </c>
      <c r="B497" s="1" t="s">
        <v>784</v>
      </c>
      <c r="D497" s="6">
        <v>13.327663830759001</v>
      </c>
      <c r="F497" s="6">
        <v>6.8588897077529998</v>
      </c>
      <c r="H497" s="6" t="s">
        <v>903</v>
      </c>
      <c r="J497" s="6" t="s">
        <v>903</v>
      </c>
      <c r="L497" s="6">
        <v>6.38425519884</v>
      </c>
      <c r="N497" s="6">
        <v>0.26814450891399999</v>
      </c>
      <c r="P497" s="6" t="s">
        <v>903</v>
      </c>
      <c r="R497" s="6" t="s">
        <v>903</v>
      </c>
      <c r="T497" s="6" t="s">
        <v>903</v>
      </c>
      <c r="V497" s="6" t="s">
        <v>903</v>
      </c>
      <c r="X497" s="6" t="s">
        <v>903</v>
      </c>
      <c r="Z497" s="6">
        <v>0</v>
      </c>
      <c r="AB497" s="6" t="s">
        <v>903</v>
      </c>
      <c r="AD497" s="6" t="s">
        <v>903</v>
      </c>
      <c r="AF497" s="6">
        <v>0.20649000000000001</v>
      </c>
      <c r="AH497" s="6" t="s">
        <v>903</v>
      </c>
      <c r="AJ497" s="6">
        <v>6.4687741230059999</v>
      </c>
      <c r="AL497" s="6" t="s">
        <v>903</v>
      </c>
      <c r="AN497" s="6" t="s">
        <v>903</v>
      </c>
      <c r="AP497" s="6">
        <v>6.2757766656999996</v>
      </c>
      <c r="AR497" s="6">
        <v>0.19299745730599999</v>
      </c>
      <c r="AT497" s="6" t="s">
        <v>903</v>
      </c>
      <c r="AV497" s="6" t="s">
        <v>903</v>
      </c>
      <c r="AX497" s="6" t="s">
        <v>903</v>
      </c>
      <c r="AZ497" s="6" t="s">
        <v>903</v>
      </c>
      <c r="BB497" s="6" t="s">
        <v>903</v>
      </c>
      <c r="BD497" s="6" t="s">
        <v>903</v>
      </c>
      <c r="BF497" s="6" t="s">
        <v>903</v>
      </c>
      <c r="BH497" s="6">
        <v>1.8672661034659999</v>
      </c>
      <c r="BJ497" s="11">
        <v>0</v>
      </c>
      <c r="BL497" s="6">
        <v>5.9836160637800004</v>
      </c>
    </row>
    <row r="498" spans="1:64" x14ac:dyDescent="0.25">
      <c r="A498" s="1" t="s">
        <v>181</v>
      </c>
      <c r="B498" s="1" t="s">
        <v>783</v>
      </c>
      <c r="D498" s="6">
        <v>9.8404131325729995</v>
      </c>
      <c r="F498" s="6">
        <v>5.1701658484190007</v>
      </c>
      <c r="H498" s="6" t="s">
        <v>903</v>
      </c>
      <c r="J498" s="6" t="s">
        <v>903</v>
      </c>
      <c r="L498" s="6">
        <v>4.5590698474040003</v>
      </c>
      <c r="N498" s="6">
        <v>0.25298200101500001</v>
      </c>
      <c r="P498" s="6" t="s">
        <v>903</v>
      </c>
      <c r="R498" s="6" t="s">
        <v>903</v>
      </c>
      <c r="T498" s="6" t="s">
        <v>903</v>
      </c>
      <c r="V498" s="6" t="s">
        <v>903</v>
      </c>
      <c r="X498" s="6" t="s">
        <v>903</v>
      </c>
      <c r="Z498" s="6">
        <v>0</v>
      </c>
      <c r="AB498" s="6" t="s">
        <v>903</v>
      </c>
      <c r="AD498" s="6" t="s">
        <v>903</v>
      </c>
      <c r="AF498" s="6">
        <v>0.35811400000000004</v>
      </c>
      <c r="AH498" s="6" t="s">
        <v>903</v>
      </c>
      <c r="AJ498" s="6">
        <v>4.6702472841539997</v>
      </c>
      <c r="AL498" s="6" t="s">
        <v>903</v>
      </c>
      <c r="AN498" s="6" t="s">
        <v>903</v>
      </c>
      <c r="AP498" s="6">
        <v>4.4881630671849999</v>
      </c>
      <c r="AR498" s="6">
        <v>0.18208421696900001</v>
      </c>
      <c r="AT498" s="6" t="s">
        <v>903</v>
      </c>
      <c r="AV498" s="6" t="s">
        <v>903</v>
      </c>
      <c r="AX498" s="6" t="s">
        <v>903</v>
      </c>
      <c r="AZ498" s="6" t="s">
        <v>903</v>
      </c>
      <c r="BB498" s="6" t="s">
        <v>903</v>
      </c>
      <c r="BD498" s="6" t="s">
        <v>903</v>
      </c>
      <c r="BF498" s="6" t="s">
        <v>903</v>
      </c>
      <c r="BH498" s="6">
        <v>1.5540311095179999</v>
      </c>
      <c r="BJ498" s="11">
        <v>0</v>
      </c>
      <c r="BL498" s="6">
        <v>4.3199787378429999</v>
      </c>
    </row>
    <row r="499" spans="1:64" x14ac:dyDescent="0.25">
      <c r="A499" s="1" t="s">
        <v>191</v>
      </c>
      <c r="B499" s="1" t="s">
        <v>782</v>
      </c>
      <c r="D499" s="6">
        <v>11.447766357874</v>
      </c>
      <c r="F499" s="6">
        <v>5.8971922799270002</v>
      </c>
      <c r="H499" s="6" t="s">
        <v>903</v>
      </c>
      <c r="J499" s="6" t="s">
        <v>903</v>
      </c>
      <c r="L499" s="6">
        <v>5.4818693650479995</v>
      </c>
      <c r="N499" s="6">
        <v>0.230767914879</v>
      </c>
      <c r="P499" s="6" t="s">
        <v>903</v>
      </c>
      <c r="R499" s="6" t="s">
        <v>903</v>
      </c>
      <c r="T499" s="6" t="s">
        <v>903</v>
      </c>
      <c r="V499" s="6" t="s">
        <v>903</v>
      </c>
      <c r="X499" s="6" t="s">
        <v>903</v>
      </c>
      <c r="Z499" s="6">
        <v>0</v>
      </c>
      <c r="AB499" s="6" t="s">
        <v>903</v>
      </c>
      <c r="AD499" s="6" t="s">
        <v>903</v>
      </c>
      <c r="AF499" s="6">
        <v>0.184555</v>
      </c>
      <c r="AH499" s="6" t="s">
        <v>903</v>
      </c>
      <c r="AJ499" s="6">
        <v>5.5505740779470001</v>
      </c>
      <c r="AL499" s="6" t="s">
        <v>903</v>
      </c>
      <c r="AN499" s="6" t="s">
        <v>903</v>
      </c>
      <c r="AP499" s="6">
        <v>5.3844784865070006</v>
      </c>
      <c r="AR499" s="6">
        <v>0.16609559144</v>
      </c>
      <c r="AT499" s="6" t="s">
        <v>903</v>
      </c>
      <c r="AV499" s="6" t="s">
        <v>903</v>
      </c>
      <c r="AX499" s="6" t="s">
        <v>903</v>
      </c>
      <c r="AZ499" s="6" t="s">
        <v>903</v>
      </c>
      <c r="BB499" s="6" t="s">
        <v>903</v>
      </c>
      <c r="BD499" s="6" t="s">
        <v>903</v>
      </c>
      <c r="BF499" s="6" t="s">
        <v>903</v>
      </c>
      <c r="BH499" s="6">
        <v>2.0475053640409997</v>
      </c>
      <c r="BJ499" s="11">
        <v>0</v>
      </c>
      <c r="BL499" s="6">
        <v>5.1342810221009998</v>
      </c>
    </row>
    <row r="501" spans="1:64" x14ac:dyDescent="0.25">
      <c r="A501" s="1" t="s">
        <v>192</v>
      </c>
      <c r="B501" s="1" t="s">
        <v>781</v>
      </c>
      <c r="D501" s="6">
        <v>17.436917397790999</v>
      </c>
      <c r="F501" s="6">
        <v>8.8425580362919991</v>
      </c>
      <c r="H501" s="6" t="s">
        <v>903</v>
      </c>
      <c r="J501" s="6" t="s">
        <v>903</v>
      </c>
      <c r="L501" s="6">
        <v>8.4817049958360009</v>
      </c>
      <c r="N501" s="6">
        <v>0.36085304045600003</v>
      </c>
      <c r="P501" s="6" t="s">
        <v>903</v>
      </c>
      <c r="R501" s="6" t="s">
        <v>903</v>
      </c>
      <c r="T501" s="6" t="s">
        <v>903</v>
      </c>
      <c r="V501" s="6" t="s">
        <v>903</v>
      </c>
      <c r="X501" s="6" t="s">
        <v>903</v>
      </c>
      <c r="Z501" s="6">
        <v>0</v>
      </c>
      <c r="AB501" s="6" t="s">
        <v>903</v>
      </c>
      <c r="AD501" s="6" t="s">
        <v>903</v>
      </c>
      <c r="AF501" s="6">
        <v>0</v>
      </c>
      <c r="AH501" s="6" t="s">
        <v>903</v>
      </c>
      <c r="AJ501" s="6">
        <v>8.5943593614990004</v>
      </c>
      <c r="AL501" s="6" t="s">
        <v>903</v>
      </c>
      <c r="AN501" s="6" t="s">
        <v>903</v>
      </c>
      <c r="AP501" s="6">
        <v>8.3346347840630006</v>
      </c>
      <c r="AR501" s="6">
        <v>0.25972457743499999</v>
      </c>
      <c r="AT501" s="6" t="s">
        <v>903</v>
      </c>
      <c r="AV501" s="6" t="s">
        <v>903</v>
      </c>
      <c r="AX501" s="6" t="s">
        <v>903</v>
      </c>
      <c r="AZ501" s="6" t="s">
        <v>903</v>
      </c>
      <c r="BB501" s="6" t="s">
        <v>903</v>
      </c>
      <c r="BD501" s="6" t="s">
        <v>903</v>
      </c>
      <c r="BF501" s="6" t="s">
        <v>903</v>
      </c>
      <c r="BH501" s="6">
        <v>4.1382111361179996</v>
      </c>
      <c r="BJ501" s="11">
        <v>0</v>
      </c>
      <c r="BL501" s="6">
        <v>7.9497824093859997</v>
      </c>
    </row>
    <row r="502" spans="1:64" x14ac:dyDescent="0.25">
      <c r="A502" s="1" t="s">
        <v>177</v>
      </c>
      <c r="B502" s="1" t="s">
        <v>780</v>
      </c>
      <c r="D502" s="6">
        <v>17.200032279548999</v>
      </c>
      <c r="F502" s="6">
        <v>8.700094620550999</v>
      </c>
      <c r="H502" s="6" t="s">
        <v>903</v>
      </c>
      <c r="J502" s="6" t="s">
        <v>903</v>
      </c>
      <c r="L502" s="6">
        <v>8.5429847884860006</v>
      </c>
      <c r="N502" s="6">
        <v>0.15710983206499998</v>
      </c>
      <c r="P502" s="6" t="s">
        <v>903</v>
      </c>
      <c r="R502" s="6" t="s">
        <v>903</v>
      </c>
      <c r="T502" s="6" t="s">
        <v>903</v>
      </c>
      <c r="V502" s="6" t="s">
        <v>903</v>
      </c>
      <c r="X502" s="6" t="s">
        <v>903</v>
      </c>
      <c r="Z502" s="6">
        <v>0</v>
      </c>
      <c r="AB502" s="6" t="s">
        <v>903</v>
      </c>
      <c r="AD502" s="6" t="s">
        <v>903</v>
      </c>
      <c r="AF502" s="6">
        <v>0</v>
      </c>
      <c r="AH502" s="6" t="s">
        <v>903</v>
      </c>
      <c r="AJ502" s="6">
        <v>8.4999376589980002</v>
      </c>
      <c r="AL502" s="6" t="s">
        <v>903</v>
      </c>
      <c r="AN502" s="6" t="s">
        <v>903</v>
      </c>
      <c r="AP502" s="6">
        <v>8.3868575954570002</v>
      </c>
      <c r="AR502" s="6">
        <v>0.11308006354200001</v>
      </c>
      <c r="AT502" s="6" t="s">
        <v>903</v>
      </c>
      <c r="AV502" s="6" t="s">
        <v>903</v>
      </c>
      <c r="AX502" s="6" t="s">
        <v>903</v>
      </c>
      <c r="AZ502" s="6" t="s">
        <v>903</v>
      </c>
      <c r="BB502" s="6" t="s">
        <v>903</v>
      </c>
      <c r="BD502" s="6" t="s">
        <v>903</v>
      </c>
      <c r="BF502" s="6" t="s">
        <v>903</v>
      </c>
      <c r="BH502" s="6">
        <v>6.4324943348709995</v>
      </c>
      <c r="BJ502" s="11">
        <v>0</v>
      </c>
      <c r="BL502" s="6">
        <v>7.8624423345740002</v>
      </c>
    </row>
    <row r="503" spans="1:64" x14ac:dyDescent="0.25">
      <c r="A503" s="1" t="s">
        <v>182</v>
      </c>
      <c r="B503" s="1" t="s">
        <v>779</v>
      </c>
      <c r="D503" s="6">
        <v>16.763566868542</v>
      </c>
      <c r="F503" s="6">
        <v>8.610267149577</v>
      </c>
      <c r="H503" s="6" t="s">
        <v>903</v>
      </c>
      <c r="J503" s="6" t="s">
        <v>903</v>
      </c>
      <c r="L503" s="6">
        <v>8.0661679172369993</v>
      </c>
      <c r="N503" s="6">
        <v>0.32031223234</v>
      </c>
      <c r="P503" s="6" t="s">
        <v>903</v>
      </c>
      <c r="R503" s="6" t="s">
        <v>903</v>
      </c>
      <c r="T503" s="6" t="s">
        <v>903</v>
      </c>
      <c r="V503" s="6" t="s">
        <v>903</v>
      </c>
      <c r="X503" s="6" t="s">
        <v>903</v>
      </c>
      <c r="Z503" s="6">
        <v>0</v>
      </c>
      <c r="AB503" s="6" t="s">
        <v>903</v>
      </c>
      <c r="AD503" s="6" t="s">
        <v>903</v>
      </c>
      <c r="AF503" s="6">
        <v>0.22378700000000001</v>
      </c>
      <c r="AH503" s="6" t="s">
        <v>903</v>
      </c>
      <c r="AJ503" s="6">
        <v>8.1532997189650001</v>
      </c>
      <c r="AL503" s="6" t="s">
        <v>903</v>
      </c>
      <c r="AN503" s="6" t="s">
        <v>903</v>
      </c>
      <c r="AP503" s="6">
        <v>7.9227544557560003</v>
      </c>
      <c r="AR503" s="6">
        <v>0.23054526320899998</v>
      </c>
      <c r="AT503" s="6" t="s">
        <v>903</v>
      </c>
      <c r="AV503" s="6" t="s">
        <v>903</v>
      </c>
      <c r="AX503" s="6" t="s">
        <v>903</v>
      </c>
      <c r="AZ503" s="6" t="s">
        <v>903</v>
      </c>
      <c r="BB503" s="6" t="s">
        <v>903</v>
      </c>
      <c r="BD503" s="6" t="s">
        <v>903</v>
      </c>
      <c r="BF503" s="6" t="s">
        <v>903</v>
      </c>
      <c r="BH503" s="6">
        <v>5.4966722617509998</v>
      </c>
      <c r="BJ503" s="11">
        <v>0</v>
      </c>
      <c r="BL503" s="6">
        <v>7.5418022400430003</v>
      </c>
    </row>
    <row r="504" spans="1:64" x14ac:dyDescent="0.25">
      <c r="A504" s="1" t="s">
        <v>175</v>
      </c>
      <c r="B504" s="1" t="s">
        <v>778</v>
      </c>
      <c r="D504" s="6">
        <v>29.422202632782</v>
      </c>
      <c r="F504" s="6">
        <v>14.963885458289999</v>
      </c>
      <c r="H504" s="6" t="s">
        <v>903</v>
      </c>
      <c r="J504" s="6" t="s">
        <v>903</v>
      </c>
      <c r="L504" s="6">
        <v>14.249282390625</v>
      </c>
      <c r="N504" s="6">
        <v>0.63351983237099996</v>
      </c>
      <c r="P504" s="6" t="s">
        <v>903</v>
      </c>
      <c r="R504" s="6" t="s">
        <v>903</v>
      </c>
      <c r="T504" s="6" t="s">
        <v>903</v>
      </c>
      <c r="V504" s="6" t="s">
        <v>903</v>
      </c>
      <c r="X504" s="6" t="s">
        <v>903</v>
      </c>
      <c r="Z504" s="6">
        <v>0</v>
      </c>
      <c r="AB504" s="6">
        <v>8.1083235293999995E-2</v>
      </c>
      <c r="AD504" s="6" t="s">
        <v>903</v>
      </c>
      <c r="AF504" s="6">
        <v>0</v>
      </c>
      <c r="AH504" s="6" t="s">
        <v>903</v>
      </c>
      <c r="AJ504" s="6">
        <v>14.458317174493001</v>
      </c>
      <c r="AL504" s="6" t="s">
        <v>903</v>
      </c>
      <c r="AN504" s="6" t="s">
        <v>903</v>
      </c>
      <c r="AP504" s="6">
        <v>14.002340219022001</v>
      </c>
      <c r="AR504" s="6">
        <v>0.45597695547</v>
      </c>
      <c r="AT504" s="6" t="s">
        <v>903</v>
      </c>
      <c r="AV504" s="6" t="s">
        <v>903</v>
      </c>
      <c r="AX504" s="6" t="s">
        <v>903</v>
      </c>
      <c r="AZ504" s="6" t="s">
        <v>903</v>
      </c>
      <c r="BB504" s="6" t="s">
        <v>903</v>
      </c>
      <c r="BD504" s="6" t="s">
        <v>903</v>
      </c>
      <c r="BF504" s="6" t="s">
        <v>903</v>
      </c>
      <c r="BH504" s="6">
        <v>9.1772021893630011</v>
      </c>
      <c r="BJ504" s="11">
        <v>0</v>
      </c>
      <c r="BL504" s="6">
        <v>13.373943386406001</v>
      </c>
    </row>
    <row r="505" spans="1:64" x14ac:dyDescent="0.25">
      <c r="A505" s="1" t="s">
        <v>183</v>
      </c>
      <c r="B505" s="1" t="s">
        <v>777</v>
      </c>
      <c r="D505" s="6">
        <v>10.542588931949</v>
      </c>
      <c r="F505" s="6">
        <v>5.3492834330139996</v>
      </c>
      <c r="H505" s="6" t="s">
        <v>903</v>
      </c>
      <c r="J505" s="6" t="s">
        <v>903</v>
      </c>
      <c r="L505" s="6">
        <v>5.0918621901560002</v>
      </c>
      <c r="N505" s="6">
        <v>0.25742124285899998</v>
      </c>
      <c r="P505" s="6" t="s">
        <v>903</v>
      </c>
      <c r="R505" s="6" t="s">
        <v>903</v>
      </c>
      <c r="T505" s="6" t="s">
        <v>903</v>
      </c>
      <c r="V505" s="6" t="s">
        <v>903</v>
      </c>
      <c r="X505" s="6" t="s">
        <v>903</v>
      </c>
      <c r="Z505" s="6">
        <v>0</v>
      </c>
      <c r="AB505" s="6" t="s">
        <v>903</v>
      </c>
      <c r="AD505" s="6" t="s">
        <v>903</v>
      </c>
      <c r="AF505" s="6">
        <v>0</v>
      </c>
      <c r="AH505" s="6" t="s">
        <v>903</v>
      </c>
      <c r="AJ505" s="6">
        <v>5.1933054989339995</v>
      </c>
      <c r="AL505" s="6" t="s">
        <v>903</v>
      </c>
      <c r="AN505" s="6" t="s">
        <v>903</v>
      </c>
      <c r="AP505" s="6">
        <v>5.008026130248</v>
      </c>
      <c r="AR505" s="6">
        <v>0.18527936868600001</v>
      </c>
      <c r="AT505" s="6" t="s">
        <v>903</v>
      </c>
      <c r="AV505" s="6" t="s">
        <v>903</v>
      </c>
      <c r="AX505" s="6" t="s">
        <v>903</v>
      </c>
      <c r="AZ505" s="6" t="s">
        <v>903</v>
      </c>
      <c r="BB505" s="6" t="s">
        <v>903</v>
      </c>
      <c r="BD505" s="6" t="s">
        <v>903</v>
      </c>
      <c r="BF505" s="6" t="s">
        <v>903</v>
      </c>
      <c r="BH505" s="6">
        <v>2.71614921236</v>
      </c>
      <c r="BJ505" s="11">
        <v>0</v>
      </c>
      <c r="BL505" s="6">
        <v>4.803807586514</v>
      </c>
    </row>
    <row r="507" spans="1:64" x14ac:dyDescent="0.25">
      <c r="A507" s="1" t="s">
        <v>184</v>
      </c>
      <c r="B507" s="1" t="s">
        <v>776</v>
      </c>
      <c r="D507" s="6">
        <v>13.282810423176</v>
      </c>
      <c r="F507" s="6">
        <v>6.8178644061510001</v>
      </c>
      <c r="H507" s="6" t="s">
        <v>903</v>
      </c>
      <c r="J507" s="6" t="s">
        <v>903</v>
      </c>
      <c r="L507" s="6">
        <v>6.4032005140890007</v>
      </c>
      <c r="N507" s="6">
        <v>0.240375892063</v>
      </c>
      <c r="P507" s="6" t="s">
        <v>903</v>
      </c>
      <c r="R507" s="6" t="s">
        <v>903</v>
      </c>
      <c r="T507" s="6" t="s">
        <v>903</v>
      </c>
      <c r="V507" s="6" t="s">
        <v>903</v>
      </c>
      <c r="X507" s="6" t="s">
        <v>903</v>
      </c>
      <c r="Z507" s="6">
        <v>0</v>
      </c>
      <c r="AB507" s="6" t="s">
        <v>903</v>
      </c>
      <c r="AD507" s="6" t="s">
        <v>903</v>
      </c>
      <c r="AF507" s="6">
        <v>0.174288</v>
      </c>
      <c r="AH507" s="6" t="s">
        <v>903</v>
      </c>
      <c r="AJ507" s="6">
        <v>6.4649460170240003</v>
      </c>
      <c r="AL507" s="6" t="s">
        <v>903</v>
      </c>
      <c r="AN507" s="6" t="s">
        <v>903</v>
      </c>
      <c r="AP507" s="6">
        <v>6.2919350679889998</v>
      </c>
      <c r="AR507" s="6">
        <v>0.173010949035</v>
      </c>
      <c r="AT507" s="6" t="s">
        <v>903</v>
      </c>
      <c r="AV507" s="6" t="s">
        <v>903</v>
      </c>
      <c r="AX507" s="6" t="s">
        <v>903</v>
      </c>
      <c r="AZ507" s="6" t="s">
        <v>903</v>
      </c>
      <c r="BB507" s="6" t="s">
        <v>903</v>
      </c>
      <c r="BD507" s="6" t="s">
        <v>903</v>
      </c>
      <c r="BF507" s="6" t="s">
        <v>903</v>
      </c>
      <c r="BH507" s="6">
        <v>4.9983873976619995</v>
      </c>
      <c r="BJ507" s="11">
        <v>0</v>
      </c>
      <c r="BL507" s="6">
        <v>5.9800750657479993</v>
      </c>
    </row>
    <row r="508" spans="1:64" x14ac:dyDescent="0.25">
      <c r="A508" s="1" t="s">
        <v>185</v>
      </c>
      <c r="B508" s="1" t="s">
        <v>775</v>
      </c>
      <c r="D508" s="6">
        <v>14.560762866008</v>
      </c>
      <c r="F508" s="6">
        <v>7.5143749171060001</v>
      </c>
      <c r="H508" s="6" t="s">
        <v>903</v>
      </c>
      <c r="J508" s="6" t="s">
        <v>903</v>
      </c>
      <c r="L508" s="6">
        <v>6.9087190914110002</v>
      </c>
      <c r="N508" s="6">
        <v>0.355725825695</v>
      </c>
      <c r="P508" s="6" t="s">
        <v>903</v>
      </c>
      <c r="R508" s="6" t="s">
        <v>903</v>
      </c>
      <c r="T508" s="6" t="s">
        <v>903</v>
      </c>
      <c r="V508" s="6" t="s">
        <v>903</v>
      </c>
      <c r="X508" s="6" t="s">
        <v>903</v>
      </c>
      <c r="Z508" s="6">
        <v>0</v>
      </c>
      <c r="AB508" s="6" t="s">
        <v>903</v>
      </c>
      <c r="AD508" s="6" t="s">
        <v>903</v>
      </c>
      <c r="AF508" s="6">
        <v>0.24993000000000001</v>
      </c>
      <c r="AH508" s="6" t="s">
        <v>903</v>
      </c>
      <c r="AJ508" s="6">
        <v>7.0463879489019998</v>
      </c>
      <c r="AL508" s="6" t="s">
        <v>903</v>
      </c>
      <c r="AN508" s="6" t="s">
        <v>903</v>
      </c>
      <c r="AP508" s="6">
        <v>6.790353692839</v>
      </c>
      <c r="AR508" s="6">
        <v>0.25603425606300001</v>
      </c>
      <c r="AT508" s="6" t="s">
        <v>903</v>
      </c>
      <c r="AV508" s="6" t="s">
        <v>903</v>
      </c>
      <c r="AX508" s="6" t="s">
        <v>903</v>
      </c>
      <c r="AZ508" s="6" t="s">
        <v>903</v>
      </c>
      <c r="BB508" s="6" t="s">
        <v>903</v>
      </c>
      <c r="BD508" s="6" t="s">
        <v>903</v>
      </c>
      <c r="BF508" s="6" t="s">
        <v>903</v>
      </c>
      <c r="BH508" s="6">
        <v>4.7288244831710005</v>
      </c>
      <c r="BJ508" s="11">
        <v>0</v>
      </c>
      <c r="BL508" s="6">
        <v>6.5179088527340001</v>
      </c>
    </row>
    <row r="509" spans="1:64" x14ac:dyDescent="0.25">
      <c r="A509" s="1" t="s">
        <v>193</v>
      </c>
      <c r="B509" s="1" t="s">
        <v>774</v>
      </c>
      <c r="D509" s="6">
        <v>31.296132692962999</v>
      </c>
      <c r="F509" s="6">
        <v>16.302976085156999</v>
      </c>
      <c r="H509" s="6" t="s">
        <v>903</v>
      </c>
      <c r="J509" s="6" t="s">
        <v>903</v>
      </c>
      <c r="L509" s="6">
        <v>14.813492073840999</v>
      </c>
      <c r="N509" s="6">
        <v>0.61837001131500002</v>
      </c>
      <c r="P509" s="6" t="s">
        <v>903</v>
      </c>
      <c r="R509" s="6" t="s">
        <v>903</v>
      </c>
      <c r="T509" s="6" t="s">
        <v>903</v>
      </c>
      <c r="V509" s="6" t="s">
        <v>903</v>
      </c>
      <c r="X509" s="6" t="s">
        <v>903</v>
      </c>
      <c r="Z509" s="6">
        <v>0</v>
      </c>
      <c r="AB509" s="6" t="s">
        <v>903</v>
      </c>
      <c r="AD509" s="6" t="s">
        <v>903</v>
      </c>
      <c r="AF509" s="6">
        <v>0.87111399999999994</v>
      </c>
      <c r="AH509" s="6" t="s">
        <v>903</v>
      </c>
      <c r="AJ509" s="6">
        <v>14.993156607806</v>
      </c>
      <c r="AL509" s="6" t="s">
        <v>903</v>
      </c>
      <c r="AN509" s="6" t="s">
        <v>903</v>
      </c>
      <c r="AP509" s="6">
        <v>14.548083761297001</v>
      </c>
      <c r="AR509" s="6">
        <v>0.44507284651000001</v>
      </c>
      <c r="AT509" s="6" t="s">
        <v>903</v>
      </c>
      <c r="AV509" s="6" t="s">
        <v>903</v>
      </c>
      <c r="AX509" s="6" t="s">
        <v>903</v>
      </c>
      <c r="AZ509" s="6" t="s">
        <v>903</v>
      </c>
      <c r="BB509" s="6" t="s">
        <v>903</v>
      </c>
      <c r="BD509" s="6" t="s">
        <v>903</v>
      </c>
      <c r="BF509" s="6" t="s">
        <v>903</v>
      </c>
      <c r="BH509" s="6">
        <v>8.6902544204290013</v>
      </c>
      <c r="BJ509" s="11">
        <v>0</v>
      </c>
      <c r="BL509" s="6">
        <v>13.868669862221001</v>
      </c>
    </row>
    <row r="510" spans="1:64" x14ac:dyDescent="0.25">
      <c r="A510" s="1" t="s">
        <v>186</v>
      </c>
      <c r="B510" s="1" t="s">
        <v>773</v>
      </c>
      <c r="D510" s="6">
        <v>27.616522314396999</v>
      </c>
      <c r="F510" s="6">
        <v>14.395122333148999</v>
      </c>
      <c r="H510" s="6" t="s">
        <v>903</v>
      </c>
      <c r="J510" s="6" t="s">
        <v>903</v>
      </c>
      <c r="L510" s="6">
        <v>13.039323346768999</v>
      </c>
      <c r="N510" s="6">
        <v>0.56082998637900006</v>
      </c>
      <c r="P510" s="6" t="s">
        <v>903</v>
      </c>
      <c r="R510" s="6" t="s">
        <v>903</v>
      </c>
      <c r="T510" s="6" t="s">
        <v>903</v>
      </c>
      <c r="V510" s="6" t="s">
        <v>903</v>
      </c>
      <c r="X510" s="6" t="s">
        <v>903</v>
      </c>
      <c r="Z510" s="6">
        <v>0</v>
      </c>
      <c r="AB510" s="6" t="s">
        <v>903</v>
      </c>
      <c r="AD510" s="6" t="s">
        <v>903</v>
      </c>
      <c r="AF510" s="6">
        <v>0.79496900000000004</v>
      </c>
      <c r="AH510" s="6" t="s">
        <v>903</v>
      </c>
      <c r="AJ510" s="6">
        <v>13.221399981248</v>
      </c>
      <c r="AL510" s="6" t="s">
        <v>903</v>
      </c>
      <c r="AN510" s="6" t="s">
        <v>903</v>
      </c>
      <c r="AP510" s="6">
        <v>12.817741663609</v>
      </c>
      <c r="AR510" s="6">
        <v>0.40365831763900001</v>
      </c>
      <c r="AT510" s="6" t="s">
        <v>903</v>
      </c>
      <c r="AV510" s="6" t="s">
        <v>903</v>
      </c>
      <c r="AX510" s="6" t="s">
        <v>903</v>
      </c>
      <c r="AZ510" s="6" t="s">
        <v>903</v>
      </c>
      <c r="BB510" s="6" t="s">
        <v>903</v>
      </c>
      <c r="BD510" s="6" t="s">
        <v>903</v>
      </c>
      <c r="BF510" s="6" t="s">
        <v>903</v>
      </c>
      <c r="BH510" s="6">
        <v>6.5911327890629998</v>
      </c>
      <c r="BJ510" s="11">
        <v>0</v>
      </c>
      <c r="BL510" s="6">
        <v>12.229794982653999</v>
      </c>
    </row>
    <row r="511" spans="1:64" x14ac:dyDescent="0.25">
      <c r="A511" s="1" t="s">
        <v>194</v>
      </c>
      <c r="B511" s="1" t="s">
        <v>772</v>
      </c>
      <c r="D511" s="6">
        <v>10.717682379087</v>
      </c>
      <c r="F511" s="6">
        <v>5.5554160807389996</v>
      </c>
      <c r="H511" s="6" t="s">
        <v>903</v>
      </c>
      <c r="J511" s="6" t="s">
        <v>903</v>
      </c>
      <c r="L511" s="6">
        <v>5.0256498833330001</v>
      </c>
      <c r="N511" s="6">
        <v>0.29923996211099996</v>
      </c>
      <c r="P511" s="6" t="s">
        <v>903</v>
      </c>
      <c r="R511" s="6" t="s">
        <v>903</v>
      </c>
      <c r="T511" s="6" t="s">
        <v>903</v>
      </c>
      <c r="V511" s="6" t="s">
        <v>903</v>
      </c>
      <c r="X511" s="6" t="s">
        <v>903</v>
      </c>
      <c r="Z511" s="6">
        <v>0</v>
      </c>
      <c r="AB511" s="6">
        <v>2.0881235293999999E-2</v>
      </c>
      <c r="AD511" s="6" t="s">
        <v>903</v>
      </c>
      <c r="AF511" s="6">
        <v>0.209645</v>
      </c>
      <c r="AH511" s="6" t="s">
        <v>903</v>
      </c>
      <c r="AJ511" s="6">
        <v>5.1622662983489995</v>
      </c>
      <c r="AL511" s="6" t="s">
        <v>903</v>
      </c>
      <c r="AN511" s="6" t="s">
        <v>903</v>
      </c>
      <c r="AP511" s="6">
        <v>4.9468878367659999</v>
      </c>
      <c r="AR511" s="6">
        <v>0.215378461583</v>
      </c>
      <c r="AT511" s="6" t="s">
        <v>903</v>
      </c>
      <c r="AV511" s="6" t="s">
        <v>903</v>
      </c>
      <c r="AX511" s="6" t="s">
        <v>903</v>
      </c>
      <c r="AZ511" s="6" t="s">
        <v>903</v>
      </c>
      <c r="BB511" s="6" t="s">
        <v>903</v>
      </c>
      <c r="BD511" s="6" t="s">
        <v>903</v>
      </c>
      <c r="BF511" s="6" t="s">
        <v>903</v>
      </c>
      <c r="BH511" s="6">
        <v>2.821116946294</v>
      </c>
      <c r="BJ511" s="11">
        <v>0</v>
      </c>
      <c r="BL511" s="6">
        <v>4.7750963259730002</v>
      </c>
    </row>
    <row r="513" spans="1:64" x14ac:dyDescent="0.25">
      <c r="A513" s="1" t="s">
        <v>178</v>
      </c>
      <c r="B513" s="1" t="s">
        <v>771</v>
      </c>
      <c r="D513" s="6">
        <v>23.948422561113997</v>
      </c>
      <c r="F513" s="6">
        <v>12.345556381154999</v>
      </c>
      <c r="H513" s="6" t="s">
        <v>903</v>
      </c>
      <c r="J513" s="6" t="s">
        <v>903</v>
      </c>
      <c r="L513" s="6">
        <v>11.574899057431999</v>
      </c>
      <c r="N513" s="6">
        <v>0.32376132372400002</v>
      </c>
      <c r="P513" s="6" t="s">
        <v>903</v>
      </c>
      <c r="R513" s="6" t="s">
        <v>903</v>
      </c>
      <c r="T513" s="6" t="s">
        <v>903</v>
      </c>
      <c r="V513" s="6" t="s">
        <v>903</v>
      </c>
      <c r="X513" s="6" t="s">
        <v>903</v>
      </c>
      <c r="Z513" s="6">
        <v>0</v>
      </c>
      <c r="AB513" s="6" t="s">
        <v>903</v>
      </c>
      <c r="AD513" s="6" t="s">
        <v>903</v>
      </c>
      <c r="AF513" s="6">
        <v>0.44689600000000002</v>
      </c>
      <c r="AH513" s="6" t="s">
        <v>903</v>
      </c>
      <c r="AJ513" s="6">
        <v>11.602866179958999</v>
      </c>
      <c r="AL513" s="6" t="s">
        <v>903</v>
      </c>
      <c r="AN513" s="6" t="s">
        <v>903</v>
      </c>
      <c r="AP513" s="6">
        <v>11.369838427475999</v>
      </c>
      <c r="AR513" s="6">
        <v>0.233027752482</v>
      </c>
      <c r="AT513" s="6" t="s">
        <v>903</v>
      </c>
      <c r="AV513" s="6" t="s">
        <v>903</v>
      </c>
      <c r="AX513" s="6" t="s">
        <v>903</v>
      </c>
      <c r="AZ513" s="6" t="s">
        <v>903</v>
      </c>
      <c r="BB513" s="6" t="s">
        <v>903</v>
      </c>
      <c r="BD513" s="6" t="s">
        <v>903</v>
      </c>
      <c r="BF513" s="6" t="s">
        <v>903</v>
      </c>
      <c r="BH513" s="6">
        <v>8.3812999389310008</v>
      </c>
      <c r="BJ513" s="11">
        <v>0</v>
      </c>
      <c r="BL513" s="6">
        <v>10.732651216461999</v>
      </c>
    </row>
    <row r="514" spans="1:64" x14ac:dyDescent="0.25">
      <c r="A514" s="1" t="s">
        <v>195</v>
      </c>
      <c r="B514" s="1" t="s">
        <v>770</v>
      </c>
      <c r="D514" s="6">
        <v>27.887691261234</v>
      </c>
      <c r="F514" s="6">
        <v>14.36131526558</v>
      </c>
      <c r="H514" s="6" t="s">
        <v>903</v>
      </c>
      <c r="J514" s="6" t="s">
        <v>903</v>
      </c>
      <c r="L514" s="6">
        <v>13.304269658492998</v>
      </c>
      <c r="N514" s="6">
        <v>0.62261260708700006</v>
      </c>
      <c r="P514" s="6" t="s">
        <v>903</v>
      </c>
      <c r="R514" s="6" t="s">
        <v>903</v>
      </c>
      <c r="T514" s="6" t="s">
        <v>903</v>
      </c>
      <c r="V514" s="6" t="s">
        <v>903</v>
      </c>
      <c r="X514" s="6" t="s">
        <v>903</v>
      </c>
      <c r="Z514" s="6">
        <v>0</v>
      </c>
      <c r="AB514" s="6" t="s">
        <v>903</v>
      </c>
      <c r="AD514" s="6" t="s">
        <v>903</v>
      </c>
      <c r="AF514" s="6">
        <v>0.43443300000000001</v>
      </c>
      <c r="AH514" s="6" t="s">
        <v>903</v>
      </c>
      <c r="AJ514" s="6">
        <v>13.526375995654</v>
      </c>
      <c r="AL514" s="6" t="s">
        <v>903</v>
      </c>
      <c r="AN514" s="6" t="s">
        <v>903</v>
      </c>
      <c r="AP514" s="6">
        <v>13.078249533765</v>
      </c>
      <c r="AR514" s="6">
        <v>0.44812646188900002</v>
      </c>
      <c r="AT514" s="6" t="s">
        <v>903</v>
      </c>
      <c r="AV514" s="6" t="s">
        <v>903</v>
      </c>
      <c r="AX514" s="6" t="s">
        <v>903</v>
      </c>
      <c r="AZ514" s="6" t="s">
        <v>903</v>
      </c>
      <c r="BB514" s="6" t="s">
        <v>903</v>
      </c>
      <c r="BD514" s="6" t="s">
        <v>903</v>
      </c>
      <c r="BF514" s="6" t="s">
        <v>903</v>
      </c>
      <c r="BH514" s="6">
        <v>7.3530871616590003</v>
      </c>
      <c r="BJ514" s="11">
        <v>0</v>
      </c>
      <c r="BL514" s="6">
        <v>12.511897795980001</v>
      </c>
    </row>
    <row r="515" spans="1:64" x14ac:dyDescent="0.25">
      <c r="A515" s="1" t="s">
        <v>196</v>
      </c>
      <c r="B515" s="1" t="s">
        <v>769</v>
      </c>
      <c r="D515" s="6">
        <v>29.442255564663999</v>
      </c>
      <c r="F515" s="6">
        <v>15.209401101959999</v>
      </c>
      <c r="H515" s="6" t="s">
        <v>903</v>
      </c>
      <c r="J515" s="6" t="s">
        <v>903</v>
      </c>
      <c r="L515" s="6">
        <v>14.174843172918999</v>
      </c>
      <c r="N515" s="6">
        <v>0.43013992904100001</v>
      </c>
      <c r="P515" s="6" t="s">
        <v>903</v>
      </c>
      <c r="R515" s="6" t="s">
        <v>903</v>
      </c>
      <c r="T515" s="6" t="s">
        <v>903</v>
      </c>
      <c r="V515" s="6" t="s">
        <v>903</v>
      </c>
      <c r="X515" s="6" t="s">
        <v>903</v>
      </c>
      <c r="Z515" s="6">
        <v>0</v>
      </c>
      <c r="AB515" s="6" t="s">
        <v>903</v>
      </c>
      <c r="AD515" s="6" t="s">
        <v>903</v>
      </c>
      <c r="AF515" s="6">
        <v>0.60441800000000001</v>
      </c>
      <c r="AH515" s="6" t="s">
        <v>903</v>
      </c>
      <c r="AJ515" s="6">
        <v>14.232854462703999</v>
      </c>
      <c r="AL515" s="6" t="s">
        <v>903</v>
      </c>
      <c r="AN515" s="6" t="s">
        <v>903</v>
      </c>
      <c r="AP515" s="6">
        <v>13.923260531703999</v>
      </c>
      <c r="AR515" s="6">
        <v>0.30959393099999999</v>
      </c>
      <c r="AT515" s="6" t="s">
        <v>903</v>
      </c>
      <c r="AV515" s="6" t="s">
        <v>903</v>
      </c>
      <c r="AX515" s="6" t="s">
        <v>903</v>
      </c>
      <c r="AZ515" s="6" t="s">
        <v>903</v>
      </c>
      <c r="BB515" s="6" t="s">
        <v>903</v>
      </c>
      <c r="BD515" s="6" t="s">
        <v>903</v>
      </c>
      <c r="BF515" s="6" t="s">
        <v>903</v>
      </c>
      <c r="BH515" s="6">
        <v>9.5942272058910003</v>
      </c>
      <c r="BJ515" s="11">
        <v>0</v>
      </c>
      <c r="BL515" s="6">
        <v>13.165390378001002</v>
      </c>
    </row>
    <row r="516" spans="1:64" x14ac:dyDescent="0.25">
      <c r="A516" s="1" t="s">
        <v>187</v>
      </c>
      <c r="B516" s="1" t="s">
        <v>768</v>
      </c>
      <c r="D516" s="6">
        <v>16.562237993181</v>
      </c>
      <c r="F516" s="6">
        <v>8.3867489286369992</v>
      </c>
      <c r="H516" s="6" t="s">
        <v>903</v>
      </c>
      <c r="J516" s="6" t="s">
        <v>903</v>
      </c>
      <c r="L516" s="6">
        <v>8.1418599803680003</v>
      </c>
      <c r="N516" s="6">
        <v>0.24488894826899998</v>
      </c>
      <c r="P516" s="6" t="s">
        <v>903</v>
      </c>
      <c r="R516" s="6" t="s">
        <v>903</v>
      </c>
      <c r="T516" s="6" t="s">
        <v>903</v>
      </c>
      <c r="V516" s="6" t="s">
        <v>903</v>
      </c>
      <c r="X516" s="6" t="s">
        <v>903</v>
      </c>
      <c r="Z516" s="6">
        <v>0</v>
      </c>
      <c r="AB516" s="6" t="s">
        <v>903</v>
      </c>
      <c r="AD516" s="6" t="s">
        <v>903</v>
      </c>
      <c r="AF516" s="6">
        <v>0</v>
      </c>
      <c r="AH516" s="6" t="s">
        <v>903</v>
      </c>
      <c r="AJ516" s="6">
        <v>8.1754890645439993</v>
      </c>
      <c r="AL516" s="6" t="s">
        <v>903</v>
      </c>
      <c r="AN516" s="6" t="s">
        <v>903</v>
      </c>
      <c r="AP516" s="6">
        <v>7.9992298357809997</v>
      </c>
      <c r="AR516" s="6">
        <v>0.17625922876299999</v>
      </c>
      <c r="AT516" s="6" t="s">
        <v>903</v>
      </c>
      <c r="AV516" s="6" t="s">
        <v>903</v>
      </c>
      <c r="AX516" s="6" t="s">
        <v>903</v>
      </c>
      <c r="AZ516" s="6" t="s">
        <v>903</v>
      </c>
      <c r="BB516" s="6" t="s">
        <v>903</v>
      </c>
      <c r="BD516" s="6" t="s">
        <v>903</v>
      </c>
      <c r="BF516" s="6" t="s">
        <v>903</v>
      </c>
      <c r="BH516" s="6">
        <v>4.9038801036069994</v>
      </c>
      <c r="BJ516" s="11">
        <v>0</v>
      </c>
      <c r="BL516" s="6">
        <v>7.562327384704</v>
      </c>
    </row>
    <row r="517" spans="1:64" x14ac:dyDescent="0.25">
      <c r="A517" s="1" t="s">
        <v>179</v>
      </c>
      <c r="B517" s="1" t="s">
        <v>767</v>
      </c>
      <c r="D517" s="6">
        <v>11.622739286537001</v>
      </c>
      <c r="F517" s="6">
        <v>6.0365981931619999</v>
      </c>
      <c r="H517" s="6" t="s">
        <v>903</v>
      </c>
      <c r="J517" s="6" t="s">
        <v>903</v>
      </c>
      <c r="L517" s="6">
        <v>5.4817680698130005</v>
      </c>
      <c r="N517" s="6">
        <v>0.26825177040799997</v>
      </c>
      <c r="P517" s="6" t="s">
        <v>903</v>
      </c>
      <c r="R517" s="6" t="s">
        <v>903</v>
      </c>
      <c r="T517" s="6" t="s">
        <v>903</v>
      </c>
      <c r="V517" s="6" t="s">
        <v>903</v>
      </c>
      <c r="X517" s="6" t="s">
        <v>903</v>
      </c>
      <c r="Z517" s="6">
        <v>0</v>
      </c>
      <c r="AB517" s="6">
        <v>9.848335294100001E-2</v>
      </c>
      <c r="AD517" s="6" t="s">
        <v>903</v>
      </c>
      <c r="AF517" s="6">
        <v>0.18809500000000001</v>
      </c>
      <c r="AH517" s="6" t="s">
        <v>903</v>
      </c>
      <c r="AJ517" s="6">
        <v>5.5861410933749998</v>
      </c>
      <c r="AL517" s="6" t="s">
        <v>903</v>
      </c>
      <c r="AN517" s="6" t="s">
        <v>903</v>
      </c>
      <c r="AP517" s="6">
        <v>5.3930664344300006</v>
      </c>
      <c r="AR517" s="6">
        <v>0.19307465894500001</v>
      </c>
      <c r="AT517" s="6" t="s">
        <v>903</v>
      </c>
      <c r="AV517" s="6" t="s">
        <v>903</v>
      </c>
      <c r="AX517" s="6" t="s">
        <v>903</v>
      </c>
      <c r="AZ517" s="6" t="s">
        <v>903</v>
      </c>
      <c r="BB517" s="6" t="s">
        <v>903</v>
      </c>
      <c r="BD517" s="6" t="s">
        <v>903</v>
      </c>
      <c r="BF517" s="6" t="s">
        <v>903</v>
      </c>
      <c r="BH517" s="6">
        <v>2.5328506180549999</v>
      </c>
      <c r="BJ517" s="11">
        <v>0</v>
      </c>
      <c r="BL517" s="6">
        <v>5.167180511372</v>
      </c>
    </row>
    <row r="519" spans="1:64" x14ac:dyDescent="0.25">
      <c r="A519" s="1" t="s">
        <v>197</v>
      </c>
      <c r="B519" s="1" t="s">
        <v>766</v>
      </c>
      <c r="D519" s="6">
        <v>20.186718328830001</v>
      </c>
      <c r="F519" s="6">
        <v>10.342296787291</v>
      </c>
      <c r="H519" s="6" t="s">
        <v>903</v>
      </c>
      <c r="J519" s="6" t="s">
        <v>903</v>
      </c>
      <c r="L519" s="6">
        <v>9.7721217225250001</v>
      </c>
      <c r="N519" s="6">
        <v>0.334364064766</v>
      </c>
      <c r="P519" s="6" t="s">
        <v>903</v>
      </c>
      <c r="R519" s="6" t="s">
        <v>903</v>
      </c>
      <c r="T519" s="6" t="s">
        <v>903</v>
      </c>
      <c r="V519" s="6" t="s">
        <v>903</v>
      </c>
      <c r="X519" s="6" t="s">
        <v>903</v>
      </c>
      <c r="Z519" s="6">
        <v>0</v>
      </c>
      <c r="AB519" s="6" t="s">
        <v>903</v>
      </c>
      <c r="AD519" s="6" t="s">
        <v>903</v>
      </c>
      <c r="AF519" s="6">
        <v>0.23581099999999999</v>
      </c>
      <c r="AH519" s="6" t="s">
        <v>903</v>
      </c>
      <c r="AJ519" s="6">
        <v>9.8444215415390008</v>
      </c>
      <c r="AL519" s="6" t="s">
        <v>903</v>
      </c>
      <c r="AN519" s="6" t="s">
        <v>903</v>
      </c>
      <c r="AP519" s="6">
        <v>9.6037624485160009</v>
      </c>
      <c r="AR519" s="6">
        <v>0.24065909302299998</v>
      </c>
      <c r="AT519" s="6" t="s">
        <v>903</v>
      </c>
      <c r="AV519" s="6" t="s">
        <v>903</v>
      </c>
      <c r="AX519" s="6" t="s">
        <v>903</v>
      </c>
      <c r="AZ519" s="6" t="s">
        <v>903</v>
      </c>
      <c r="BB519" s="6" t="s">
        <v>903</v>
      </c>
      <c r="BD519" s="6" t="s">
        <v>903</v>
      </c>
      <c r="BF519" s="6" t="s">
        <v>903</v>
      </c>
      <c r="BH519" s="6">
        <v>6.477077552371</v>
      </c>
      <c r="BJ519" s="11">
        <v>0</v>
      </c>
      <c r="BL519" s="6">
        <v>9.1060899259239996</v>
      </c>
    </row>
    <row r="520" spans="1:64" x14ac:dyDescent="0.25">
      <c r="A520" s="1" t="s">
        <v>198</v>
      </c>
      <c r="B520" s="1" t="s">
        <v>765</v>
      </c>
      <c r="D520" s="6">
        <v>7.2904295026639998</v>
      </c>
      <c r="F520" s="6">
        <v>3.7312334837620003</v>
      </c>
      <c r="H520" s="6" t="s">
        <v>903</v>
      </c>
      <c r="J520" s="6" t="s">
        <v>903</v>
      </c>
      <c r="L520" s="6">
        <v>3.4763156242700002</v>
      </c>
      <c r="N520" s="6">
        <v>0.19371656537500001</v>
      </c>
      <c r="P520" s="6" t="s">
        <v>903</v>
      </c>
      <c r="R520" s="6" t="s">
        <v>903</v>
      </c>
      <c r="T520" s="6" t="s">
        <v>903</v>
      </c>
      <c r="V520" s="6" t="s">
        <v>903</v>
      </c>
      <c r="X520" s="6" t="s">
        <v>903</v>
      </c>
      <c r="Z520" s="6">
        <v>0</v>
      </c>
      <c r="AB520" s="6">
        <v>6.1201294117999995E-2</v>
      </c>
      <c r="AD520" s="6" t="s">
        <v>903</v>
      </c>
      <c r="AF520" s="6">
        <v>0</v>
      </c>
      <c r="AH520" s="6" t="s">
        <v>903</v>
      </c>
      <c r="AJ520" s="6">
        <v>3.559196018902</v>
      </c>
      <c r="AL520" s="6" t="s">
        <v>903</v>
      </c>
      <c r="AN520" s="6" t="s">
        <v>903</v>
      </c>
      <c r="AP520" s="6">
        <v>3.4197681980340002</v>
      </c>
      <c r="AR520" s="6">
        <v>0.13942782086700001</v>
      </c>
      <c r="AT520" s="6" t="s">
        <v>903</v>
      </c>
      <c r="AV520" s="6" t="s">
        <v>903</v>
      </c>
      <c r="AX520" s="6" t="s">
        <v>903</v>
      </c>
      <c r="AZ520" s="6" t="s">
        <v>903</v>
      </c>
      <c r="BB520" s="6" t="s">
        <v>903</v>
      </c>
      <c r="BD520" s="6" t="s">
        <v>903</v>
      </c>
      <c r="BF520" s="6" t="s">
        <v>903</v>
      </c>
      <c r="BH520" s="6">
        <v>2.1434763001129999</v>
      </c>
      <c r="BJ520" s="11">
        <v>0</v>
      </c>
      <c r="BL520" s="6">
        <v>3.292256317484</v>
      </c>
    </row>
    <row r="521" spans="1:64" x14ac:dyDescent="0.25">
      <c r="A521" s="1" t="s">
        <v>188</v>
      </c>
      <c r="B521" s="1" t="s">
        <v>764</v>
      </c>
      <c r="D521" s="6">
        <v>18.202315913263</v>
      </c>
      <c r="F521" s="6">
        <v>9.4721223476940004</v>
      </c>
      <c r="H521" s="6" t="s">
        <v>903</v>
      </c>
      <c r="J521" s="6" t="s">
        <v>903</v>
      </c>
      <c r="L521" s="6">
        <v>8.6307681281840001</v>
      </c>
      <c r="N521" s="6">
        <v>0.35025721951000005</v>
      </c>
      <c r="P521" s="6" t="s">
        <v>903</v>
      </c>
      <c r="R521" s="6" t="s">
        <v>903</v>
      </c>
      <c r="T521" s="6" t="s">
        <v>903</v>
      </c>
      <c r="V521" s="6" t="s">
        <v>903</v>
      </c>
      <c r="X521" s="6" t="s">
        <v>903</v>
      </c>
      <c r="Z521" s="6">
        <v>0</v>
      </c>
      <c r="AB521" s="6" t="s">
        <v>903</v>
      </c>
      <c r="AD521" s="6" t="s">
        <v>903</v>
      </c>
      <c r="AF521" s="6">
        <v>0.49109700000000001</v>
      </c>
      <c r="AH521" s="6" t="s">
        <v>903</v>
      </c>
      <c r="AJ521" s="6">
        <v>8.7301935655679994</v>
      </c>
      <c r="AL521" s="6" t="s">
        <v>903</v>
      </c>
      <c r="AN521" s="6" t="s">
        <v>903</v>
      </c>
      <c r="AP521" s="6">
        <v>8.4780953479229986</v>
      </c>
      <c r="AR521" s="6">
        <v>0.25209821764599999</v>
      </c>
      <c r="AT521" s="6" t="s">
        <v>903</v>
      </c>
      <c r="AV521" s="6" t="s">
        <v>903</v>
      </c>
      <c r="AX521" s="6" t="s">
        <v>903</v>
      </c>
      <c r="AZ521" s="6" t="s">
        <v>903</v>
      </c>
      <c r="BB521" s="6" t="s">
        <v>903</v>
      </c>
      <c r="BD521" s="6" t="s">
        <v>903</v>
      </c>
      <c r="BF521" s="6" t="s">
        <v>903</v>
      </c>
      <c r="BH521" s="6">
        <v>5.260466242863</v>
      </c>
      <c r="BJ521" s="11">
        <v>0</v>
      </c>
      <c r="BL521" s="6">
        <v>8.0754290481510012</v>
      </c>
    </row>
    <row r="522" spans="1:64" x14ac:dyDescent="0.25">
      <c r="A522" s="1" t="s">
        <v>189</v>
      </c>
      <c r="B522" s="1" t="s">
        <v>763</v>
      </c>
      <c r="D522" s="6">
        <v>8.8930640675559989</v>
      </c>
      <c r="F522" s="6">
        <v>4.5982341836850003</v>
      </c>
      <c r="H522" s="6" t="s">
        <v>903</v>
      </c>
      <c r="J522" s="6" t="s">
        <v>903</v>
      </c>
      <c r="L522" s="6">
        <v>4.2039198429319997</v>
      </c>
      <c r="N522" s="6">
        <v>0.225855223105</v>
      </c>
      <c r="P522" s="6" t="s">
        <v>903</v>
      </c>
      <c r="R522" s="6" t="s">
        <v>903</v>
      </c>
      <c r="T522" s="6" t="s">
        <v>903</v>
      </c>
      <c r="V522" s="6" t="s">
        <v>903</v>
      </c>
      <c r="X522" s="6" t="s">
        <v>903</v>
      </c>
      <c r="Z522" s="6">
        <v>0</v>
      </c>
      <c r="AB522" s="6">
        <v>9.4021176469999985E-3</v>
      </c>
      <c r="AD522" s="6" t="s">
        <v>903</v>
      </c>
      <c r="AF522" s="6">
        <v>0.159057</v>
      </c>
      <c r="AH522" s="6" t="s">
        <v>903</v>
      </c>
      <c r="AJ522" s="6">
        <v>4.2948298838710004</v>
      </c>
      <c r="AL522" s="6" t="s">
        <v>903</v>
      </c>
      <c r="AN522" s="6" t="s">
        <v>903</v>
      </c>
      <c r="AP522" s="6">
        <v>4.1322702105250002</v>
      </c>
      <c r="AR522" s="6">
        <v>0.16255967334599999</v>
      </c>
      <c r="AT522" s="6" t="s">
        <v>903</v>
      </c>
      <c r="AV522" s="6" t="s">
        <v>903</v>
      </c>
      <c r="AX522" s="6" t="s">
        <v>903</v>
      </c>
      <c r="AZ522" s="6" t="s">
        <v>903</v>
      </c>
      <c r="BB522" s="6" t="s">
        <v>903</v>
      </c>
      <c r="BD522" s="6" t="s">
        <v>903</v>
      </c>
      <c r="BF522" s="6" t="s">
        <v>903</v>
      </c>
      <c r="BH522" s="6">
        <v>1.8040212817180001</v>
      </c>
      <c r="BJ522" s="11">
        <v>0</v>
      </c>
      <c r="BL522" s="6">
        <v>3.9727176425809998</v>
      </c>
    </row>
    <row r="525" spans="1:64" ht="15" x14ac:dyDescent="0.25">
      <c r="A525" s="40" t="s">
        <v>897</v>
      </c>
      <c r="B525"/>
      <c r="C525"/>
      <c r="D525"/>
      <c r="E525"/>
      <c r="F525"/>
      <c r="G525"/>
      <c r="H525"/>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row>
    <row r="526" spans="1:64" x14ac:dyDescent="0.25">
      <c r="A526" s="52" t="s">
        <v>900</v>
      </c>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row>
    <row r="527" spans="1:64" ht="15" x14ac:dyDescent="0.25">
      <c r="A527" s="44" t="s">
        <v>901</v>
      </c>
      <c r="B527" s="44"/>
      <c r="C527" s="44"/>
      <c r="D527" s="44"/>
      <c r="E527" s="44"/>
      <c r="F527" s="44"/>
      <c r="G527" s="44"/>
      <c r="H527" s="44"/>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row>
  </sheetData>
  <mergeCells count="8">
    <mergeCell ref="BH3:BH4"/>
    <mergeCell ref="BJ3:BJ4"/>
    <mergeCell ref="BL3:BL4"/>
    <mergeCell ref="A526:AE526"/>
    <mergeCell ref="F3:F4"/>
    <mergeCell ref="D3:D4"/>
    <mergeCell ref="AJ3:AJ4"/>
    <mergeCell ref="H3:AH3"/>
  </mergeCells>
  <pageMargins left="0.35433070866141736" right="0.35433070866141736" top="0.98425196850393704" bottom="0.98425196850393704" header="0.51181102362204722" footer="0.51181102362204722"/>
  <pageSetup paperSize="9" scale="80" fitToHeight="0" orientation="portrait" r:id="rId1"/>
  <headerFooter alignWithMargins="0"/>
  <rowBreaks count="11" manualBreakCount="11">
    <brk id="29" max="16383" man="1"/>
    <brk id="77" max="16383" man="1"/>
    <brk id="131" max="16383" man="1"/>
    <brk id="199" max="16383" man="1"/>
    <brk id="202" max="16383" man="1"/>
    <brk id="237" max="16383" man="1"/>
    <brk id="293" max="16383" man="1"/>
    <brk id="354" max="16383" man="1"/>
    <brk id="422" max="16383" man="1"/>
    <brk id="484" max="16383" man="1"/>
    <brk id="49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AE1DB7E-9C1D-4DCD-90C8-2D02E764F77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Drop-down</vt:lpstr>
      <vt:lpstr>All Auths</vt:lpstr>
      <vt:lpstr>LA_List</vt:lpstr>
      <vt:lpstr>'All Auths'!Print_Area</vt:lpstr>
      <vt:lpstr>'All Auths'!Print_Titles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Sussex</dc:creator>
  <cp:lastModifiedBy>Kerry Mac Hale</cp:lastModifiedBy>
  <dcterms:created xsi:type="dcterms:W3CDTF">2014-12-11T11:58:27Z</dcterms:created>
  <dcterms:modified xsi:type="dcterms:W3CDTF">2014-12-17T20:42:46Z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43efe51e-557e-47c8-a84b-c6fdc7d8b6e2</vt:lpwstr>
  </property>
  <property fmtid="{D5CDD505-2E9C-101B-9397-08002B2CF9AE}" pid="3" name="bjSaver">
    <vt:lpwstr>m5jS0LVHdCX04/2siV3Kk/yXBjUuMvBB</vt:lpwstr>
  </property>
  <property fmtid="{D5CDD505-2E9C-101B-9397-08002B2CF9AE}" pid="4" name="bjDocumentSecurityLabel">
    <vt:lpwstr>No Marking</vt:lpwstr>
  </property>
</Properties>
</file>