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firstSheet="6" activeTab="6"/>
  </bookViews>
  <sheets>
    <sheet name="January 2013" sheetId="1" r:id="rId1"/>
    <sheet name="February 2013" sheetId="2" r:id="rId2"/>
    <sheet name="March 2013" sheetId="3" r:id="rId3"/>
    <sheet name="April 2013" sheetId="4" r:id="rId4"/>
    <sheet name="May 2013" sheetId="5" r:id="rId5"/>
    <sheet name="June 2013" sheetId="6" r:id="rId6"/>
    <sheet name="July 2013" sheetId="7" r:id="rId7"/>
    <sheet name="August 2013" sheetId="8" r:id="rId8"/>
    <sheet name="September 2013" sheetId="9" r:id="rId9"/>
    <sheet name="October 2013" sheetId="10" r:id="rId10"/>
    <sheet name="November 2013" sheetId="11" r:id="rId11"/>
    <sheet name="December 2013" sheetId="12" r:id="rId12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fullCalcOnLoad="1"/>
</workbook>
</file>

<file path=xl/comments4.xml><?xml version="1.0" encoding="utf-8"?>
<comments xmlns="http://schemas.openxmlformats.org/spreadsheetml/2006/main">
  <authors>
    <author>Nadia</author>
  </authors>
  <commentList>
    <comment ref="AK7" authorId="0">
      <text>
        <r>
          <rPr>
            <sz val="8"/>
            <rFont val="Tahoma"/>
            <family val="0"/>
          </rPr>
          <t xml:space="preserve">This on agreed basis i.e. straight from Finance system as oppposed to PRGX sourced info (which does not tie back to Accounts or Management Information within HA).
</t>
        </r>
      </text>
    </comment>
  </commentList>
</comments>
</file>

<file path=xl/sharedStrings.xml><?xml version="1.0" encoding="utf-8"?>
<sst xmlns="http://schemas.openxmlformats.org/spreadsheetml/2006/main" count="1182" uniqueCount="61">
  <si>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</si>
  <si>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</si>
  <si>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</si>
  <si>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</si>
  <si>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</si>
  <si>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</si>
  <si>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</si>
  <si>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</si>
  <si>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</si>
  <si>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</si>
  <si>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</si>
  <si>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</si>
  <si>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</si>
  <si>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</si>
  <si>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</si>
  <si>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</si>
  <si>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</si>
  <si>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</si>
  <si>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</si>
  <si>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</si>
  <si>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</si>
  <si>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</si>
  <si>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</si>
  <si>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</si>
  <si>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</si>
  <si>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</si>
  <si>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</si>
  <si>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</si>
  <si>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</si>
  <si>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</si>
  <si>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</si>
  <si>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</si>
  <si>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</si>
  <si>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</si>
  <si>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Transport </t>
  </si>
  <si>
    <t>Ministerial Department</t>
  </si>
  <si>
    <t>Department for Transport</t>
  </si>
  <si>
    <t>Driving Standards Agency</t>
  </si>
  <si>
    <t>Executive Agency</t>
  </si>
  <si>
    <t>Driver &amp; Vehicle Licensing Agency</t>
  </si>
  <si>
    <t>Government Car &amp; Despatch Agency</t>
  </si>
  <si>
    <t>Highways Agency</t>
  </si>
  <si>
    <t>Maritime &amp; Coastguard Agency</t>
  </si>
  <si>
    <t>Vehicle Certification Agency</t>
  </si>
  <si>
    <t>Vehicle &amp; Operator Services Agency</t>
  </si>
  <si>
    <t>British Transport Police Authority</t>
  </si>
  <si>
    <t>Executive Non-Departmental Public Body</t>
  </si>
  <si>
    <t>Directly Operated Railways Ltd</t>
  </si>
  <si>
    <t>High Speed 2</t>
  </si>
  <si>
    <t>Northern Lighthouse Board</t>
  </si>
  <si>
    <t>Passenger Focus</t>
  </si>
  <si>
    <t>Railway Heritage Committee</t>
  </si>
  <si>
    <t>Trinity House</t>
  </si>
  <si>
    <t>Includes accrual for 2012 pay award based on latest projection and excludes redundancy payments for Organisational restructuring</t>
  </si>
  <si>
    <t>Includes backdated pay increases</t>
  </si>
  <si>
    <t>Network Attrition rates higher than anticipated there have also been delays in recruitment of replacements.</t>
  </si>
  <si>
    <t>Overtime is being used to support operations where there are vacant posts</t>
  </si>
  <si>
    <t>Payroll costs increased due to payment of non consolidated performance pay</t>
  </si>
  <si>
    <t>Includes an adjustment to correct for Aug where salary understated and allowances overstated (accrual entered incorrectly in Aug). YTD correct.</t>
  </si>
  <si>
    <t>Continuation of the non consolidated performance pay paid in September</t>
  </si>
  <si>
    <t>Vacant posts remain. Overtime is being used to support operations where there are vacant posts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</si>
</sst>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1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164" fontId="2" fillId="0" borderId="0" applyFont="0" applyFill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165" fontId="7" fillId="27" borderId="0" applyNumberFormat="0">
      <alignment/>
      <protection locked="0"/>
    </xf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0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52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right" wrapText="1"/>
      <protection locked="0"/>
    </xf>
    <xf numFmtId="3" fontId="10" fillId="0" borderId="10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86" fontId="10" fillId="0" borderId="10" xfId="0" applyNumberFormat="1" applyFont="1" applyFill="1" applyBorder="1" applyAlignment="1" applyProtection="1">
      <alignment horizontal="right" vertical="center"/>
      <protection locked="0"/>
    </xf>
    <xf numFmtId="186" fontId="10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12" xfId="0" applyFont="1" applyFill="1" applyBorder="1" applyAlignment="1" applyProtection="1">
      <alignment horizontal="center" wrapText="1"/>
      <protection/>
    </xf>
    <xf numFmtId="0" fontId="15" fillId="0" borderId="11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0" fontId="16" fillId="0" borderId="12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6" fillId="0" borderId="12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 locked="0"/>
    </xf>
    <xf numFmtId="186" fontId="14" fillId="0" borderId="10" xfId="0" applyNumberFormat="1" applyFont="1" applyFill="1" applyBorder="1" applyAlignment="1" applyProtection="1">
      <alignment horizontal="right" vertical="center"/>
      <protection locked="0"/>
    </xf>
    <xf numFmtId="186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horizontal="center" wrapText="1"/>
      <protection/>
    </xf>
    <xf numFmtId="186" fontId="14" fillId="0" borderId="10" xfId="0" applyNumberFormat="1" applyFont="1" applyFill="1" applyBorder="1" applyAlignment="1" applyProtection="1">
      <alignment horizontal="right" vertical="center"/>
      <protection locked="0"/>
    </xf>
    <xf numFmtId="186" fontId="14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 applyProtection="1">
      <alignment horizontal="right" wrapText="1"/>
      <protection locked="0"/>
    </xf>
    <xf numFmtId="3" fontId="14" fillId="0" borderId="10" xfId="0" applyNumberFormat="1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horizontal="right"/>
      <protection/>
    </xf>
    <xf numFmtId="3" fontId="14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horizontal="right" vertical="center"/>
      <protection/>
    </xf>
    <xf numFmtId="186" fontId="10" fillId="0" borderId="10" xfId="0" applyNumberFormat="1" applyFont="1" applyFill="1" applyBorder="1" applyAlignment="1" applyProtection="1">
      <alignment horizontal="right" vertical="center"/>
      <protection/>
    </xf>
    <xf numFmtId="186" fontId="14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2" fontId="11" fillId="0" borderId="12" xfId="0" applyNumberFormat="1" applyFont="1" applyFill="1" applyBorder="1" applyAlignment="1" applyProtection="1">
      <alignment horizontal="center" wrapText="1"/>
      <protection/>
    </xf>
    <xf numFmtId="2" fontId="11" fillId="0" borderId="11" xfId="0" applyNumberFormat="1" applyFont="1" applyFill="1" applyBorder="1" applyAlignment="1" applyProtection="1">
      <alignment horizontal="center" wrapText="1"/>
      <protection/>
    </xf>
    <xf numFmtId="2" fontId="12" fillId="0" borderId="12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Border="1" applyAlignment="1" applyProtection="1">
      <alignment vertical="center"/>
      <protection locked="0"/>
    </xf>
    <xf numFmtId="2" fontId="12" fillId="0" borderId="12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vertical="center" wrapText="1"/>
      <protection locked="0"/>
    </xf>
    <xf numFmtId="2" fontId="3" fillId="0" borderId="10" xfId="0" applyNumberFormat="1" applyFont="1" applyBorder="1" applyAlignment="1" applyProtection="1">
      <alignment horizontal="right" vertical="center" wrapText="1"/>
      <protection locked="0"/>
    </xf>
    <xf numFmtId="2" fontId="14" fillId="0" borderId="10" xfId="0" applyNumberFormat="1" applyFont="1" applyFill="1" applyBorder="1" applyAlignment="1" applyProtection="1">
      <alignment vertical="center"/>
      <protection locked="0"/>
    </xf>
    <xf numFmtId="2" fontId="10" fillId="0" borderId="10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wrapText="1"/>
      <protection locked="0"/>
    </xf>
    <xf numFmtId="2" fontId="0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ill="1" applyBorder="1" applyAlignment="1" applyProtection="1">
      <alignment horizontal="right" vertical="center"/>
      <protection locked="0"/>
    </xf>
    <xf numFmtId="2" fontId="0" fillId="0" borderId="10" xfId="0" applyNumberForma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Alignment="1" applyProtection="1">
      <alignment/>
      <protection locked="0"/>
    </xf>
    <xf numFmtId="186" fontId="3" fillId="0" borderId="10" xfId="0" applyNumberFormat="1" applyFont="1" applyBorder="1" applyAlignment="1" applyProtection="1">
      <alignment horizontal="right" vertical="center"/>
      <protection locked="0"/>
    </xf>
    <xf numFmtId="186" fontId="1" fillId="0" borderId="10" xfId="0" applyNumberFormat="1" applyFont="1" applyBorder="1" applyAlignment="1" applyProtection="1">
      <alignment horizontal="right" vertical="center"/>
      <protection locked="0"/>
    </xf>
    <xf numFmtId="186" fontId="1" fillId="34" borderId="10" xfId="0" applyNumberFormat="1" applyFont="1" applyFill="1" applyBorder="1" applyAlignment="1" applyProtection="1">
      <alignment horizontal="right" vertical="center"/>
      <protection/>
    </xf>
    <xf numFmtId="186" fontId="3" fillId="33" borderId="10" xfId="0" applyNumberFormat="1" applyFont="1" applyFill="1" applyBorder="1" applyAlignment="1" applyProtection="1">
      <alignment horizontal="right" vertical="center"/>
      <protection locked="0"/>
    </xf>
    <xf numFmtId="186" fontId="3" fillId="34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Border="1" applyAlignment="1" applyProtection="1">
      <alignment horizontal="right" vertical="center" wrapText="1"/>
      <protection locked="0"/>
    </xf>
    <xf numFmtId="2" fontId="1" fillId="35" borderId="10" xfId="0" applyNumberFormat="1" applyFont="1" applyFill="1" applyBorder="1" applyAlignment="1" applyProtection="1">
      <alignment horizontal="right" vertical="center"/>
      <protection/>
    </xf>
    <xf numFmtId="2" fontId="3" fillId="35" borderId="10" xfId="0" applyNumberFormat="1" applyFont="1" applyFill="1" applyBorder="1" applyAlignment="1" applyProtection="1">
      <alignment horizontal="right" vertical="center"/>
      <protection/>
    </xf>
    <xf numFmtId="2" fontId="1" fillId="34" borderId="10" xfId="0" applyNumberFormat="1" applyFont="1" applyFill="1" applyBorder="1" applyAlignment="1" applyProtection="1">
      <alignment horizontal="right" vertical="center"/>
      <protection/>
    </xf>
    <xf numFmtId="2" fontId="3" fillId="33" borderId="10" xfId="0" applyNumberFormat="1" applyFont="1" applyFill="1" applyBorder="1" applyAlignment="1" applyProtection="1">
      <alignment vertical="center"/>
      <protection locked="0"/>
    </xf>
    <xf numFmtId="2" fontId="1" fillId="33" borderId="10" xfId="0" applyNumberFormat="1" applyFont="1" applyFill="1" applyBorder="1" applyAlignment="1" applyProtection="1">
      <alignment vertical="center"/>
      <protection locked="0"/>
    </xf>
    <xf numFmtId="2" fontId="3" fillId="0" borderId="14" xfId="84" applyNumberFormat="1" applyFont="1" applyFill="1" applyBorder="1" applyAlignment="1" applyProtection="1">
      <alignment horizontal="left" vertical="center" wrapText="1"/>
      <protection locked="0"/>
    </xf>
    <xf numFmtId="2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3" fontId="1" fillId="35" borderId="10" xfId="0" applyNumberFormat="1" applyFont="1" applyFill="1" applyBorder="1" applyAlignment="1" applyProtection="1">
      <alignment horizontal="right" vertical="center"/>
      <protection/>
    </xf>
    <xf numFmtId="0" fontId="3" fillId="35" borderId="10" xfId="0" applyFont="1" applyFill="1" applyBorder="1" applyAlignment="1" applyProtection="1">
      <alignment horizontal="right" vertical="center"/>
      <protection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186" fontId="3" fillId="0" borderId="10" xfId="0" applyNumberFormat="1" applyFont="1" applyBorder="1" applyAlignment="1" applyProtection="1">
      <alignment horizontal="right" vertical="center"/>
      <protection locked="0"/>
    </xf>
    <xf numFmtId="186" fontId="1" fillId="0" borderId="10" xfId="0" applyNumberFormat="1" applyFont="1" applyBorder="1" applyAlignment="1" applyProtection="1">
      <alignment horizontal="right" vertical="center"/>
      <protection locked="0"/>
    </xf>
    <xf numFmtId="186" fontId="1" fillId="34" borderId="10" xfId="0" applyNumberFormat="1" applyFont="1" applyFill="1" applyBorder="1" applyAlignment="1" applyProtection="1">
      <alignment horizontal="right" vertical="center"/>
      <protection/>
    </xf>
    <xf numFmtId="186" fontId="3" fillId="33" borderId="10" xfId="0" applyNumberFormat="1" applyFont="1" applyFill="1" applyBorder="1" applyAlignment="1" applyProtection="1">
      <alignment horizontal="right" vertical="center"/>
      <protection locked="0"/>
    </xf>
    <xf numFmtId="186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right" wrapText="1"/>
      <protection locked="0"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86" fontId="1" fillId="0" borderId="10" xfId="0" applyNumberFormat="1" applyFont="1" applyFill="1" applyBorder="1" applyAlignment="1" applyProtection="1">
      <alignment horizontal="right" vertical="center"/>
      <protection locked="0"/>
    </xf>
    <xf numFmtId="186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right" vertical="center" wrapText="1"/>
      <protection locked="0"/>
    </xf>
    <xf numFmtId="3" fontId="10" fillId="35" borderId="10" xfId="0" applyNumberFormat="1" applyFont="1" applyFill="1" applyBorder="1" applyAlignment="1" applyProtection="1">
      <alignment horizontal="right" vertical="center"/>
      <protection/>
    </xf>
    <xf numFmtId="0" fontId="14" fillId="35" borderId="10" xfId="0" applyFont="1" applyFill="1" applyBorder="1" applyAlignment="1" applyProtection="1">
      <alignment horizontal="right" vertical="center"/>
      <protection/>
    </xf>
    <xf numFmtId="3" fontId="10" fillId="34" borderId="10" xfId="0" applyNumberFormat="1" applyFont="1" applyFill="1" applyBorder="1" applyAlignment="1" applyProtection="1">
      <alignment horizontal="right" vertical="center"/>
      <protection/>
    </xf>
    <xf numFmtId="186" fontId="14" fillId="0" borderId="10" xfId="0" applyNumberFormat="1" applyFont="1" applyBorder="1" applyAlignment="1" applyProtection="1">
      <alignment horizontal="right" vertical="center"/>
      <protection locked="0"/>
    </xf>
    <xf numFmtId="186" fontId="10" fillId="0" borderId="10" xfId="0" applyNumberFormat="1" applyFont="1" applyBorder="1" applyAlignment="1" applyProtection="1">
      <alignment horizontal="right" vertical="center"/>
      <protection locked="0"/>
    </xf>
    <xf numFmtId="186" fontId="10" fillId="34" borderId="10" xfId="0" applyNumberFormat="1" applyFont="1" applyFill="1" applyBorder="1" applyAlignment="1" applyProtection="1">
      <alignment horizontal="right" vertical="center"/>
      <protection/>
    </xf>
    <xf numFmtId="186" fontId="14" fillId="33" borderId="10" xfId="0" applyNumberFormat="1" applyFont="1" applyFill="1" applyBorder="1" applyAlignment="1" applyProtection="1">
      <alignment horizontal="right" vertical="center"/>
      <protection locked="0"/>
    </xf>
    <xf numFmtId="186" fontId="14" fillId="34" borderId="10" xfId="0" applyNumberFormat="1" applyFont="1" applyFill="1" applyBorder="1" applyAlignment="1" applyProtection="1">
      <alignment horizontal="right" vertical="center"/>
      <protection/>
    </xf>
    <xf numFmtId="2" fontId="10" fillId="0" borderId="10" xfId="0" applyNumberFormat="1" applyFont="1" applyBorder="1" applyAlignment="1" applyProtection="1">
      <alignment horizontal="right" vertical="center" wrapText="1"/>
      <protection locked="0"/>
    </xf>
    <xf numFmtId="2" fontId="14" fillId="35" borderId="10" xfId="0" applyNumberFormat="1" applyFont="1" applyFill="1" applyBorder="1" applyAlignment="1" applyProtection="1">
      <alignment horizontal="right" vertical="center"/>
      <protection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14" fillId="33" borderId="10" xfId="0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3" fontId="0" fillId="34" borderId="10" xfId="0" applyNumberFormat="1" applyFont="1" applyFill="1" applyBorder="1" applyAlignment="1" applyProtection="1">
      <alignment horizontal="right" vertical="center"/>
      <protection/>
    </xf>
    <xf numFmtId="186" fontId="2" fillId="0" borderId="10" xfId="0" applyNumberFormat="1" applyFon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4" borderId="10" xfId="0" applyNumberFormat="1" applyFont="1" applyFill="1" applyBorder="1" applyAlignment="1" applyProtection="1">
      <alignment horizontal="right" vertical="center"/>
      <protection/>
    </xf>
    <xf numFmtId="186" fontId="2" fillId="33" borderId="10" xfId="0" applyNumberFormat="1" applyFont="1" applyFill="1" applyBorder="1" applyAlignment="1" applyProtection="1">
      <alignment horizontal="right" vertical="center"/>
      <protection locked="0"/>
    </xf>
    <xf numFmtId="186" fontId="2" fillId="34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16" fillId="0" borderId="12" xfId="0" applyFont="1" applyFill="1" applyBorder="1" applyAlignment="1" applyProtection="1">
      <alignment horizontal="center" wrapText="1"/>
      <protection/>
    </xf>
    <xf numFmtId="0" fontId="16" fillId="0" borderId="15" xfId="0" applyFont="1" applyFill="1" applyBorder="1" applyAlignment="1" applyProtection="1">
      <alignment/>
      <protection/>
    </xf>
    <xf numFmtId="0" fontId="16" fillId="0" borderId="16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 wrapText="1"/>
      <protection/>
    </xf>
    <xf numFmtId="0" fontId="16" fillId="0" borderId="17" xfId="0" applyFont="1" applyFill="1" applyBorder="1" applyAlignment="1" applyProtection="1">
      <alignment horizontal="center" wrapText="1"/>
      <protection/>
    </xf>
    <xf numFmtId="0" fontId="16" fillId="0" borderId="18" xfId="0" applyFont="1" applyFill="1" applyBorder="1" applyAlignment="1" applyProtection="1">
      <alignment horizontal="center" wrapText="1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 wrapText="1"/>
      <protection/>
    </xf>
    <xf numFmtId="0" fontId="16" fillId="0" borderId="20" xfId="0" applyFont="1" applyFill="1" applyBorder="1" applyAlignment="1" applyProtection="1">
      <alignment horizontal="center" wrapText="1"/>
      <protection/>
    </xf>
    <xf numFmtId="0" fontId="16" fillId="0" borderId="21" xfId="0" applyFont="1" applyFill="1" applyBorder="1" applyAlignment="1" applyProtection="1">
      <alignment horizontal="center" wrapText="1"/>
      <protection/>
    </xf>
    <xf numFmtId="0" fontId="16" fillId="0" borderId="22" xfId="0" applyFont="1" applyFill="1" applyBorder="1" applyAlignment="1" applyProtection="1">
      <alignment horizontal="center" wrapText="1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6" xfId="0" applyFont="1" applyFill="1" applyBorder="1" applyAlignment="1" applyProtection="1">
      <alignment horizontal="center" wrapText="1"/>
      <protection/>
    </xf>
    <xf numFmtId="0" fontId="16" fillId="0" borderId="15" xfId="0" applyFont="1" applyFill="1" applyBorder="1" applyAlignment="1" applyProtection="1">
      <alignment horizontal="center" wrapText="1"/>
      <protection/>
    </xf>
    <xf numFmtId="0" fontId="16" fillId="0" borderId="1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6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22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 wrapText="1"/>
      <protection/>
    </xf>
    <xf numFmtId="0" fontId="12" fillId="0" borderId="20" xfId="0" applyFont="1" applyFill="1" applyBorder="1" applyAlignment="1" applyProtection="1">
      <alignment horizontal="center" wrapText="1"/>
      <protection/>
    </xf>
    <xf numFmtId="0" fontId="12" fillId="0" borderId="21" xfId="0" applyFont="1" applyFill="1" applyBorder="1" applyAlignment="1" applyProtection="1">
      <alignment horizontal="center" wrapText="1"/>
      <protection/>
    </xf>
    <xf numFmtId="0" fontId="12" fillId="0" borderId="22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2" fontId="11" fillId="0" borderId="10" xfId="0" applyNumberFormat="1" applyFont="1" applyFill="1" applyBorder="1" applyAlignment="1" applyProtection="1">
      <alignment horizontal="center" wrapText="1"/>
      <protection/>
    </xf>
    <xf numFmtId="2" fontId="11" fillId="0" borderId="12" xfId="0" applyNumberFormat="1" applyFont="1" applyFill="1" applyBorder="1" applyAlignment="1" applyProtection="1">
      <alignment horizontal="center" wrapText="1"/>
      <protection/>
    </xf>
    <xf numFmtId="2" fontId="11" fillId="0" borderId="16" xfId="0" applyNumberFormat="1" applyFont="1" applyFill="1" applyBorder="1" applyAlignment="1" applyProtection="1">
      <alignment horizontal="center" wrapText="1"/>
      <protection/>
    </xf>
    <xf numFmtId="2" fontId="12" fillId="0" borderId="12" xfId="0" applyNumberFormat="1" applyFont="1" applyFill="1" applyBorder="1" applyAlignment="1" applyProtection="1">
      <alignment horizontal="center" wrapText="1"/>
      <protection/>
    </xf>
    <xf numFmtId="2" fontId="12" fillId="0" borderId="15" xfId="0" applyNumberFormat="1" applyFont="1" applyFill="1" applyBorder="1" applyAlignment="1" applyProtection="1">
      <alignment horizontal="center" wrapText="1"/>
      <protection/>
    </xf>
    <xf numFmtId="2" fontId="12" fillId="0" borderId="16" xfId="0" applyNumberFormat="1" applyFont="1" applyFill="1" applyBorder="1" applyAlignment="1" applyProtection="1">
      <alignment horizontal="center" wrapText="1"/>
      <protection/>
    </xf>
    <xf numFmtId="2" fontId="11" fillId="0" borderId="15" xfId="0" applyNumberFormat="1" applyFont="1" applyFill="1" applyBorder="1" applyAlignment="1" applyProtection="1">
      <alignment horizontal="center" wrapText="1"/>
      <protection/>
    </xf>
    <xf numFmtId="2" fontId="11" fillId="0" borderId="21" xfId="0" applyNumberFormat="1" applyFont="1" applyFill="1" applyBorder="1" applyAlignment="1" applyProtection="1">
      <alignment horizontal="center" wrapText="1"/>
      <protection/>
    </xf>
    <xf numFmtId="2" fontId="11" fillId="0" borderId="22" xfId="0" applyNumberFormat="1" applyFont="1" applyFill="1" applyBorder="1" applyAlignment="1" applyProtection="1">
      <alignment horizontal="center" wrapText="1"/>
      <protection/>
    </xf>
    <xf numFmtId="2" fontId="11" fillId="0" borderId="11" xfId="0" applyNumberFormat="1" applyFont="1" applyFill="1" applyBorder="1" applyAlignment="1" applyProtection="1">
      <alignment horizontal="center" wrapText="1"/>
      <protection/>
    </xf>
    <xf numFmtId="2" fontId="11" fillId="0" borderId="18" xfId="0" applyNumberFormat="1" applyFont="1" applyFill="1" applyBorder="1" applyAlignment="1" applyProtection="1">
      <alignment horizontal="center" wrapText="1"/>
      <protection/>
    </xf>
    <xf numFmtId="2" fontId="11" fillId="0" borderId="18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17" xfId="0" applyNumberFormat="1" applyFont="1" applyFill="1" applyBorder="1" applyAlignment="1" applyProtection="1">
      <alignment horizontal="center"/>
      <protection/>
    </xf>
    <xf numFmtId="2" fontId="12" fillId="0" borderId="19" xfId="0" applyNumberFormat="1" applyFont="1" applyFill="1" applyBorder="1" applyAlignment="1" applyProtection="1">
      <alignment horizontal="center" wrapText="1"/>
      <protection/>
    </xf>
    <xf numFmtId="2" fontId="12" fillId="0" borderId="20" xfId="0" applyNumberFormat="1" applyFont="1" applyFill="1" applyBorder="1" applyAlignment="1" applyProtection="1">
      <alignment horizontal="center" wrapText="1"/>
      <protection/>
    </xf>
    <xf numFmtId="2" fontId="12" fillId="0" borderId="21" xfId="0" applyNumberFormat="1" applyFont="1" applyFill="1" applyBorder="1" applyAlignment="1" applyProtection="1">
      <alignment horizontal="center" wrapText="1"/>
      <protection/>
    </xf>
    <xf numFmtId="2" fontId="12" fillId="0" borderId="22" xfId="0" applyNumberFormat="1" applyFont="1" applyFill="1" applyBorder="1" applyAlignment="1" applyProtection="1">
      <alignment horizontal="center" wrapText="1"/>
      <protection/>
    </xf>
    <xf numFmtId="2" fontId="11" fillId="0" borderId="19" xfId="0" applyNumberFormat="1" applyFont="1" applyFill="1" applyBorder="1" applyAlignment="1" applyProtection="1">
      <alignment horizontal="center"/>
      <protection/>
    </xf>
    <xf numFmtId="2" fontId="11" fillId="0" borderId="23" xfId="0" applyNumberFormat="1" applyFont="1" applyFill="1" applyBorder="1" applyAlignment="1" applyProtection="1">
      <alignment horizontal="center"/>
      <protection/>
    </xf>
    <xf numFmtId="2" fontId="11" fillId="0" borderId="20" xfId="0" applyNumberFormat="1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5" xfId="0" applyNumberFormat="1" applyFont="1" applyFill="1" applyBorder="1" applyAlignment="1" applyProtection="1">
      <alignment/>
      <protection/>
    </xf>
    <xf numFmtId="2" fontId="11" fillId="0" borderId="16" xfId="0" applyNumberFormat="1" applyFont="1" applyFill="1" applyBorder="1" applyAlignment="1" applyProtection="1">
      <alignment/>
      <protection/>
    </xf>
    <xf numFmtId="2" fontId="11" fillId="0" borderId="17" xfId="0" applyNumberFormat="1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 wrapText="1"/>
      <protection/>
    </xf>
    <xf numFmtId="0" fontId="15" fillId="0" borderId="12" xfId="0" applyFont="1" applyFill="1" applyBorder="1" applyAlignment="1" applyProtection="1">
      <alignment horizontal="center" wrapText="1"/>
      <protection/>
    </xf>
    <xf numFmtId="0" fontId="15" fillId="0" borderId="16" xfId="0" applyFont="1" applyFill="1" applyBorder="1" applyAlignment="1" applyProtection="1">
      <alignment horizontal="center" wrapText="1"/>
      <protection/>
    </xf>
    <xf numFmtId="0" fontId="15" fillId="0" borderId="15" xfId="0" applyFont="1" applyFill="1" applyBorder="1" applyAlignment="1" applyProtection="1">
      <alignment horizontal="center" wrapText="1"/>
      <protection/>
    </xf>
    <xf numFmtId="0" fontId="15" fillId="0" borderId="21" xfId="0" applyFont="1" applyFill="1" applyBorder="1" applyAlignment="1" applyProtection="1">
      <alignment horizontal="center" wrapText="1"/>
      <protection/>
    </xf>
    <xf numFmtId="0" fontId="15" fillId="0" borderId="22" xfId="0" applyFont="1" applyFill="1" applyBorder="1" applyAlignment="1" applyProtection="1">
      <alignment horizontal="center" wrapText="1"/>
      <protection/>
    </xf>
    <xf numFmtId="0" fontId="15" fillId="0" borderId="11" xfId="0" applyFont="1" applyFill="1" applyBorder="1" applyAlignment="1" applyProtection="1">
      <alignment horizontal="center" wrapText="1"/>
      <protection/>
    </xf>
    <xf numFmtId="0" fontId="15" fillId="0" borderId="18" xfId="0" applyFont="1" applyFill="1" applyBorder="1" applyAlignment="1" applyProtection="1">
      <alignment horizontal="center" wrapText="1"/>
      <protection/>
    </xf>
    <xf numFmtId="0" fontId="15" fillId="0" borderId="18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Monthly workforce management information template 2003 (3) March11-Aug11" xfId="18"/>
    <cellStyle name="%_MWMI template 2003 Jan 12 to Dec 12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Monthly workforce management information template 2003 (3) March11-Aug11" xfId="88"/>
    <cellStyle name="Normal 4" xfId="89"/>
    <cellStyle name="Normal 5" xfId="90"/>
    <cellStyle name="Normal 5 2" xfId="91"/>
    <cellStyle name="Normal 5_Monthly workforce management information template 2003 (3) March11-Aug11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3">
      <selection activeCell="B22" sqref="B22"/>
    </sheetView>
  </sheetViews>
  <sheetFormatPr defaultColWidth="8.88671875" defaultRowHeight="15"/>
  <cols>
    <col min="1" max="1" width="23.5546875" style="44" customWidth="1"/>
    <col min="2" max="3" width="14.99609375" style="44" customWidth="1"/>
    <col min="4" max="17" width="10.4453125" style="51" customWidth="1"/>
    <col min="18" max="27" width="12.77734375" style="51" customWidth="1"/>
    <col min="28" max="29" width="11.10546875" style="44" customWidth="1"/>
    <col min="30" max="36" width="15.5546875" style="44" customWidth="1"/>
    <col min="37" max="39" width="19.10546875" style="44" customWidth="1"/>
    <col min="40" max="40" width="20.77734375" style="44" customWidth="1"/>
    <col min="41" max="41" width="17.99609375" style="44" customWidth="1"/>
    <col min="42" max="16384" width="8.88671875" style="44" customWidth="1"/>
  </cols>
  <sheetData>
    <row r="1" spans="1:41" s="43" customFormat="1" ht="15" customHeight="1">
      <c r="A1" s="154" t="s">
        <v>12</v>
      </c>
      <c r="B1" s="154" t="s">
        <v>1</v>
      </c>
      <c r="C1" s="154" t="s">
        <v>0</v>
      </c>
      <c r="D1" s="157" t="s">
        <v>8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9"/>
      <c r="R1" s="160" t="s">
        <v>15</v>
      </c>
      <c r="S1" s="161"/>
      <c r="T1" s="161"/>
      <c r="U1" s="161"/>
      <c r="V1" s="161"/>
      <c r="W1" s="161"/>
      <c r="X1" s="161"/>
      <c r="Y1" s="161"/>
      <c r="Z1" s="161"/>
      <c r="AA1" s="162"/>
      <c r="AB1" s="163" t="s">
        <v>25</v>
      </c>
      <c r="AC1" s="164"/>
      <c r="AD1" s="167" t="s">
        <v>11</v>
      </c>
      <c r="AE1" s="168"/>
      <c r="AF1" s="168"/>
      <c r="AG1" s="168"/>
      <c r="AH1" s="168"/>
      <c r="AI1" s="168"/>
      <c r="AJ1" s="169"/>
      <c r="AK1" s="170" t="s">
        <v>32</v>
      </c>
      <c r="AL1" s="170"/>
      <c r="AM1" s="170"/>
      <c r="AN1" s="154" t="s">
        <v>24</v>
      </c>
      <c r="AO1" s="154" t="s">
        <v>33</v>
      </c>
    </row>
    <row r="2" spans="1:41" s="43" customFormat="1" ht="53.25" customHeight="1">
      <c r="A2" s="155"/>
      <c r="B2" s="155"/>
      <c r="C2" s="155"/>
      <c r="D2" s="165" t="s">
        <v>28</v>
      </c>
      <c r="E2" s="166"/>
      <c r="F2" s="165" t="s">
        <v>29</v>
      </c>
      <c r="G2" s="166"/>
      <c r="H2" s="165" t="s">
        <v>30</v>
      </c>
      <c r="I2" s="166"/>
      <c r="J2" s="165" t="s">
        <v>6</v>
      </c>
      <c r="K2" s="166"/>
      <c r="L2" s="165" t="s">
        <v>31</v>
      </c>
      <c r="M2" s="166"/>
      <c r="N2" s="165" t="s">
        <v>5</v>
      </c>
      <c r="O2" s="166"/>
      <c r="P2" s="157" t="s">
        <v>9</v>
      </c>
      <c r="Q2" s="159"/>
      <c r="R2" s="157" t="s">
        <v>13</v>
      </c>
      <c r="S2" s="162"/>
      <c r="T2" s="160" t="s">
        <v>3</v>
      </c>
      <c r="U2" s="162"/>
      <c r="V2" s="160" t="s">
        <v>4</v>
      </c>
      <c r="W2" s="162"/>
      <c r="X2" s="160" t="s">
        <v>14</v>
      </c>
      <c r="Y2" s="162"/>
      <c r="Z2" s="157" t="s">
        <v>10</v>
      </c>
      <c r="AA2" s="159"/>
      <c r="AB2" s="165"/>
      <c r="AC2" s="166"/>
      <c r="AD2" s="154" t="s">
        <v>17</v>
      </c>
      <c r="AE2" s="154" t="s">
        <v>16</v>
      </c>
      <c r="AF2" s="154" t="s">
        <v>18</v>
      </c>
      <c r="AG2" s="154" t="s">
        <v>19</v>
      </c>
      <c r="AH2" s="154" t="s">
        <v>20</v>
      </c>
      <c r="AI2" s="154" t="s">
        <v>21</v>
      </c>
      <c r="AJ2" s="173" t="s">
        <v>23</v>
      </c>
      <c r="AK2" s="154" t="s">
        <v>26</v>
      </c>
      <c r="AL2" s="154" t="s">
        <v>27</v>
      </c>
      <c r="AM2" s="154" t="s">
        <v>22</v>
      </c>
      <c r="AN2" s="172"/>
      <c r="AO2" s="172"/>
    </row>
    <row r="3" spans="1:41" ht="57.75" customHeight="1">
      <c r="A3" s="156"/>
      <c r="B3" s="156"/>
      <c r="C3" s="156"/>
      <c r="D3" s="39" t="s">
        <v>2</v>
      </c>
      <c r="E3" s="39" t="s">
        <v>7</v>
      </c>
      <c r="F3" s="39" t="s">
        <v>2</v>
      </c>
      <c r="G3" s="39" t="s">
        <v>7</v>
      </c>
      <c r="H3" s="39" t="s">
        <v>2</v>
      </c>
      <c r="I3" s="39" t="s">
        <v>7</v>
      </c>
      <c r="J3" s="39" t="s">
        <v>2</v>
      </c>
      <c r="K3" s="39" t="s">
        <v>7</v>
      </c>
      <c r="L3" s="39" t="s">
        <v>2</v>
      </c>
      <c r="M3" s="39" t="s">
        <v>7</v>
      </c>
      <c r="N3" s="39" t="s">
        <v>2</v>
      </c>
      <c r="O3" s="39" t="s">
        <v>7</v>
      </c>
      <c r="P3" s="39" t="s">
        <v>2</v>
      </c>
      <c r="Q3" s="39" t="s">
        <v>7</v>
      </c>
      <c r="R3" s="42" t="s">
        <v>2</v>
      </c>
      <c r="S3" s="42" t="s">
        <v>7</v>
      </c>
      <c r="T3" s="42" t="s">
        <v>2</v>
      </c>
      <c r="U3" s="42" t="s">
        <v>7</v>
      </c>
      <c r="V3" s="42" t="s">
        <v>2</v>
      </c>
      <c r="W3" s="42" t="s">
        <v>7</v>
      </c>
      <c r="X3" s="42" t="s">
        <v>2</v>
      </c>
      <c r="Y3" s="42" t="s">
        <v>7</v>
      </c>
      <c r="Z3" s="42" t="s">
        <v>2</v>
      </c>
      <c r="AA3" s="42" t="s">
        <v>7</v>
      </c>
      <c r="AB3" s="30" t="s">
        <v>2</v>
      </c>
      <c r="AC3" s="28" t="s">
        <v>7</v>
      </c>
      <c r="AD3" s="171"/>
      <c r="AE3" s="171"/>
      <c r="AF3" s="171"/>
      <c r="AG3" s="171"/>
      <c r="AH3" s="171"/>
      <c r="AI3" s="171"/>
      <c r="AJ3" s="173"/>
      <c r="AK3" s="171"/>
      <c r="AL3" s="171"/>
      <c r="AM3" s="171"/>
      <c r="AN3" s="171"/>
      <c r="AO3" s="171"/>
    </row>
    <row r="4" spans="1:41" ht="28.5">
      <c r="A4" s="45" t="s">
        <v>34</v>
      </c>
      <c r="B4" s="45" t="s">
        <v>35</v>
      </c>
      <c r="C4" s="45" t="s">
        <v>36</v>
      </c>
      <c r="D4" s="46">
        <v>115</v>
      </c>
      <c r="E4" s="46">
        <v>110.93</v>
      </c>
      <c r="F4" s="46">
        <v>208</v>
      </c>
      <c r="G4" s="46">
        <v>200.75</v>
      </c>
      <c r="H4" s="46">
        <v>701</v>
      </c>
      <c r="I4" s="46">
        <v>688.21</v>
      </c>
      <c r="J4" s="46">
        <v>601</v>
      </c>
      <c r="K4" s="46">
        <v>582.47</v>
      </c>
      <c r="L4" s="46">
        <v>113</v>
      </c>
      <c r="M4" s="46">
        <v>109.96</v>
      </c>
      <c r="N4" s="46">
        <v>0</v>
      </c>
      <c r="O4" s="46">
        <v>0</v>
      </c>
      <c r="P4" s="47">
        <v>1738</v>
      </c>
      <c r="Q4" s="47">
        <v>1692.32</v>
      </c>
      <c r="R4" s="46">
        <v>26</v>
      </c>
      <c r="S4" s="46">
        <v>25.6</v>
      </c>
      <c r="T4" s="46">
        <v>8</v>
      </c>
      <c r="U4" s="46">
        <v>7.97</v>
      </c>
      <c r="V4" s="46">
        <v>63</v>
      </c>
      <c r="W4" s="46">
        <v>50.31</v>
      </c>
      <c r="X4" s="46">
        <v>0</v>
      </c>
      <c r="Y4" s="46">
        <v>0</v>
      </c>
      <c r="Z4" s="48">
        <v>97</v>
      </c>
      <c r="AA4" s="48">
        <v>83.88</v>
      </c>
      <c r="AB4" s="49">
        <v>1835</v>
      </c>
      <c r="AC4" s="49">
        <v>1776.2</v>
      </c>
      <c r="AD4" s="40">
        <v>6621201.069999998</v>
      </c>
      <c r="AE4" s="40">
        <v>21696.98</v>
      </c>
      <c r="AF4" s="40">
        <v>16779.31</v>
      </c>
      <c r="AG4" s="40">
        <v>75565.87</v>
      </c>
      <c r="AH4" s="40">
        <v>1349009.43</v>
      </c>
      <c r="AI4" s="40">
        <v>627663.42</v>
      </c>
      <c r="AJ4" s="41">
        <v>8711916.079999998</v>
      </c>
      <c r="AK4" s="40">
        <v>562246.21</v>
      </c>
      <c r="AL4" s="40">
        <v>1216216.62</v>
      </c>
      <c r="AM4" s="41">
        <v>1778462.83</v>
      </c>
      <c r="AN4" s="41">
        <v>10490378.909999998</v>
      </c>
      <c r="AO4" s="50"/>
    </row>
    <row r="5" spans="1:41" ht="28.5">
      <c r="A5" s="45" t="s">
        <v>37</v>
      </c>
      <c r="B5" s="45" t="s">
        <v>38</v>
      </c>
      <c r="C5" s="45" t="s">
        <v>36</v>
      </c>
      <c r="D5" s="46">
        <v>296</v>
      </c>
      <c r="E5" s="46">
        <v>251.71</v>
      </c>
      <c r="F5" s="46">
        <v>1882</v>
      </c>
      <c r="G5" s="46">
        <v>1757.77</v>
      </c>
      <c r="H5" s="46">
        <v>235</v>
      </c>
      <c r="I5" s="46">
        <v>228.68</v>
      </c>
      <c r="J5" s="46">
        <v>44</v>
      </c>
      <c r="K5" s="46">
        <v>42.65</v>
      </c>
      <c r="L5" s="46">
        <v>3</v>
      </c>
      <c r="M5" s="46">
        <v>3</v>
      </c>
      <c r="N5" s="46">
        <v>0</v>
      </c>
      <c r="O5" s="46">
        <v>0</v>
      </c>
      <c r="P5" s="47">
        <v>2460</v>
      </c>
      <c r="Q5" s="47">
        <v>2283.81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8">
        <v>0</v>
      </c>
      <c r="AA5" s="48">
        <v>0</v>
      </c>
      <c r="AB5" s="49">
        <v>2460</v>
      </c>
      <c r="AC5" s="49">
        <v>2283.81</v>
      </c>
      <c r="AD5" s="40">
        <v>4854376.65</v>
      </c>
      <c r="AE5" s="40">
        <v>112023.259999999</v>
      </c>
      <c r="AF5" s="40"/>
      <c r="AG5" s="40">
        <v>96695.99</v>
      </c>
      <c r="AH5" s="40">
        <v>908061.739999999</v>
      </c>
      <c r="AI5" s="40">
        <v>367683.01</v>
      </c>
      <c r="AJ5" s="41">
        <v>6338840.6499999985</v>
      </c>
      <c r="AK5" s="40">
        <v>0</v>
      </c>
      <c r="AL5" s="40">
        <v>0</v>
      </c>
      <c r="AM5" s="41">
        <v>0</v>
      </c>
      <c r="AN5" s="41">
        <v>6338840.6499999985</v>
      </c>
      <c r="AO5" s="50"/>
    </row>
    <row r="6" spans="1:41" ht="28.5">
      <c r="A6" s="45" t="s">
        <v>39</v>
      </c>
      <c r="B6" s="45" t="s">
        <v>38</v>
      </c>
      <c r="C6" s="45" t="s">
        <v>36</v>
      </c>
      <c r="D6" s="46">
        <v>4593</v>
      </c>
      <c r="E6" s="46">
        <v>4070.13</v>
      </c>
      <c r="F6" s="46">
        <v>943</v>
      </c>
      <c r="G6" s="46">
        <v>895.33</v>
      </c>
      <c r="H6" s="46">
        <v>681</v>
      </c>
      <c r="I6" s="46">
        <v>663.77</v>
      </c>
      <c r="J6" s="46">
        <v>131</v>
      </c>
      <c r="K6" s="46">
        <v>126.55</v>
      </c>
      <c r="L6" s="46">
        <v>9</v>
      </c>
      <c r="M6" s="46">
        <v>9</v>
      </c>
      <c r="N6" s="46"/>
      <c r="O6" s="46"/>
      <c r="P6" s="47">
        <v>6357</v>
      </c>
      <c r="Q6" s="47">
        <v>5764.78</v>
      </c>
      <c r="R6" s="46"/>
      <c r="S6" s="46"/>
      <c r="T6" s="46">
        <v>1</v>
      </c>
      <c r="U6" s="46">
        <v>0.6</v>
      </c>
      <c r="V6" s="46">
        <v>22</v>
      </c>
      <c r="W6" s="46">
        <v>21.2</v>
      </c>
      <c r="X6" s="46"/>
      <c r="Y6" s="46"/>
      <c r="Z6" s="48">
        <v>23</v>
      </c>
      <c r="AA6" s="48">
        <v>21.8</v>
      </c>
      <c r="AB6" s="49">
        <v>6380</v>
      </c>
      <c r="AC6" s="49">
        <v>5786.58</v>
      </c>
      <c r="AD6" s="40">
        <v>10027969.04</v>
      </c>
      <c r="AE6" s="40">
        <v>94282.88</v>
      </c>
      <c r="AF6" s="40">
        <v>6990.2</v>
      </c>
      <c r="AG6" s="40">
        <v>219315.57</v>
      </c>
      <c r="AH6" s="40">
        <v>1785834.44</v>
      </c>
      <c r="AI6" s="40">
        <v>645471.38</v>
      </c>
      <c r="AJ6" s="41">
        <v>12779863.51</v>
      </c>
      <c r="AK6" s="40">
        <v>320971.45</v>
      </c>
      <c r="AL6" s="40">
        <v>133066.03</v>
      </c>
      <c r="AM6" s="41">
        <v>454037.48</v>
      </c>
      <c r="AN6" s="41">
        <v>13233900.99</v>
      </c>
      <c r="AO6" s="50"/>
    </row>
    <row r="7" spans="1:41" ht="28.5">
      <c r="A7" s="45" t="s">
        <v>40</v>
      </c>
      <c r="B7" s="45" t="s">
        <v>38</v>
      </c>
      <c r="C7" s="45" t="s">
        <v>36</v>
      </c>
      <c r="D7" s="46">
        <v>8</v>
      </c>
      <c r="E7" s="46">
        <v>8</v>
      </c>
      <c r="F7" s="46">
        <v>77</v>
      </c>
      <c r="G7" s="46">
        <v>68</v>
      </c>
      <c r="H7" s="46">
        <v>7</v>
      </c>
      <c r="I7" s="46">
        <v>7</v>
      </c>
      <c r="J7" s="46">
        <v>1</v>
      </c>
      <c r="K7" s="46">
        <v>1</v>
      </c>
      <c r="L7" s="46">
        <v>0</v>
      </c>
      <c r="M7" s="46">
        <v>0</v>
      </c>
      <c r="N7" s="46">
        <v>0</v>
      </c>
      <c r="O7" s="46">
        <v>0</v>
      </c>
      <c r="P7" s="47">
        <v>93</v>
      </c>
      <c r="Q7" s="47">
        <v>84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8">
        <v>0</v>
      </c>
      <c r="AA7" s="48">
        <v>0</v>
      </c>
      <c r="AB7" s="49">
        <v>93</v>
      </c>
      <c r="AC7" s="49">
        <v>84</v>
      </c>
      <c r="AD7" s="40">
        <v>221625.77</v>
      </c>
      <c r="AE7" s="40">
        <v>6062.13</v>
      </c>
      <c r="AF7" s="40"/>
      <c r="AG7" s="40">
        <v>19928.86</v>
      </c>
      <c r="AH7" s="40">
        <v>43006.63</v>
      </c>
      <c r="AI7" s="40">
        <v>19331.23</v>
      </c>
      <c r="AJ7" s="41">
        <v>309954.62</v>
      </c>
      <c r="AK7" s="40">
        <v>1688</v>
      </c>
      <c r="AL7" s="40">
        <v>0</v>
      </c>
      <c r="AM7" s="41">
        <v>1688</v>
      </c>
      <c r="AN7" s="41">
        <v>311642.62</v>
      </c>
      <c r="AO7" s="50"/>
    </row>
    <row r="8" spans="1:41" ht="28.5">
      <c r="A8" s="45" t="s">
        <v>41</v>
      </c>
      <c r="B8" s="45" t="s">
        <v>38</v>
      </c>
      <c r="C8" s="45" t="s">
        <v>36</v>
      </c>
      <c r="D8" s="46">
        <v>1463</v>
      </c>
      <c r="E8" s="46">
        <v>1421.98</v>
      </c>
      <c r="F8" s="46">
        <v>301</v>
      </c>
      <c r="G8" s="46">
        <v>282.63</v>
      </c>
      <c r="H8" s="46">
        <v>1270</v>
      </c>
      <c r="I8" s="46">
        <v>1227.63</v>
      </c>
      <c r="J8" s="46">
        <v>287</v>
      </c>
      <c r="K8" s="46">
        <v>279.29</v>
      </c>
      <c r="L8" s="46">
        <v>31</v>
      </c>
      <c r="M8" s="46">
        <v>29.59</v>
      </c>
      <c r="N8" s="46">
        <v>0</v>
      </c>
      <c r="O8" s="46">
        <v>0</v>
      </c>
      <c r="P8" s="47">
        <v>3352</v>
      </c>
      <c r="Q8" s="47">
        <v>3241.12</v>
      </c>
      <c r="R8" s="46">
        <v>0</v>
      </c>
      <c r="S8" s="46">
        <v>0</v>
      </c>
      <c r="T8" s="46">
        <v>60</v>
      </c>
      <c r="U8" s="46">
        <v>25.25</v>
      </c>
      <c r="V8" s="46">
        <v>0</v>
      </c>
      <c r="W8" s="46">
        <v>0</v>
      </c>
      <c r="X8" s="46">
        <v>0</v>
      </c>
      <c r="Y8" s="46">
        <v>0</v>
      </c>
      <c r="Z8" s="48">
        <v>60</v>
      </c>
      <c r="AA8" s="48">
        <v>25.25</v>
      </c>
      <c r="AB8" s="49">
        <v>3412</v>
      </c>
      <c r="AC8" s="49">
        <v>3266.37</v>
      </c>
      <c r="AD8" s="40">
        <v>7831923.979999999</v>
      </c>
      <c r="AE8" s="40">
        <v>640096.81</v>
      </c>
      <c r="AF8" s="40">
        <v>3163.48</v>
      </c>
      <c r="AG8" s="40">
        <v>78433.67</v>
      </c>
      <c r="AH8" s="40">
        <v>1570450.02</v>
      </c>
      <c r="AI8" s="40">
        <v>682204.1000000006</v>
      </c>
      <c r="AJ8" s="41">
        <v>10806272.059999999</v>
      </c>
      <c r="AK8" s="40">
        <v>534254.99</v>
      </c>
      <c r="AL8" s="40">
        <v>0</v>
      </c>
      <c r="AM8" s="41">
        <v>534254.99</v>
      </c>
      <c r="AN8" s="41">
        <v>11340527.049999999</v>
      </c>
      <c r="AO8" s="50"/>
    </row>
    <row r="9" spans="1:41" ht="28.5">
      <c r="A9" s="45" t="s">
        <v>42</v>
      </c>
      <c r="B9" s="45" t="s">
        <v>38</v>
      </c>
      <c r="C9" s="45" t="s">
        <v>36</v>
      </c>
      <c r="D9" s="46">
        <v>442</v>
      </c>
      <c r="E9" s="46">
        <v>409.89</v>
      </c>
      <c r="F9" s="46">
        <v>242</v>
      </c>
      <c r="G9" s="46">
        <v>229.21</v>
      </c>
      <c r="H9" s="46">
        <v>300</v>
      </c>
      <c r="I9" s="46">
        <v>285.31</v>
      </c>
      <c r="J9" s="46">
        <v>107</v>
      </c>
      <c r="K9" s="46">
        <v>104.53</v>
      </c>
      <c r="L9" s="46">
        <v>5</v>
      </c>
      <c r="M9" s="46">
        <v>4.49</v>
      </c>
      <c r="N9" s="46">
        <v>0</v>
      </c>
      <c r="O9" s="46">
        <v>0</v>
      </c>
      <c r="P9" s="47">
        <v>1096</v>
      </c>
      <c r="Q9" s="47">
        <v>1033.43</v>
      </c>
      <c r="R9" s="46">
        <v>5</v>
      </c>
      <c r="S9" s="46">
        <v>5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8">
        <v>5</v>
      </c>
      <c r="AA9" s="48">
        <v>5</v>
      </c>
      <c r="AB9" s="49">
        <v>1101</v>
      </c>
      <c r="AC9" s="49">
        <v>1038.43</v>
      </c>
      <c r="AD9" s="40">
        <v>2434586.56</v>
      </c>
      <c r="AE9" s="40">
        <v>216702.87</v>
      </c>
      <c r="AF9" s="40">
        <v>4926</v>
      </c>
      <c r="AG9" s="40">
        <v>178619.99</v>
      </c>
      <c r="AH9" s="40">
        <v>496654.96</v>
      </c>
      <c r="AI9" s="40">
        <v>228419.79</v>
      </c>
      <c r="AJ9" s="41">
        <v>3559910.17</v>
      </c>
      <c r="AK9" s="40">
        <v>13867.58</v>
      </c>
      <c r="AL9" s="40">
        <v>37352.35</v>
      </c>
      <c r="AM9" s="41">
        <v>51219.93</v>
      </c>
      <c r="AN9" s="41">
        <v>3611130.1</v>
      </c>
      <c r="AO9" s="50"/>
    </row>
    <row r="10" spans="1:41" ht="28.5">
      <c r="A10" s="45" t="s">
        <v>43</v>
      </c>
      <c r="B10" s="45" t="s">
        <v>38</v>
      </c>
      <c r="C10" s="45" t="s">
        <v>36</v>
      </c>
      <c r="D10" s="46">
        <v>42</v>
      </c>
      <c r="E10" s="46">
        <v>36.45</v>
      </c>
      <c r="F10" s="46">
        <v>34</v>
      </c>
      <c r="G10" s="46">
        <v>31.7</v>
      </c>
      <c r="H10" s="46">
        <v>70</v>
      </c>
      <c r="I10" s="46">
        <v>68.2</v>
      </c>
      <c r="J10" s="46">
        <v>10</v>
      </c>
      <c r="K10" s="46">
        <v>10</v>
      </c>
      <c r="L10" s="46">
        <v>1</v>
      </c>
      <c r="M10" s="46">
        <v>1</v>
      </c>
      <c r="N10" s="46">
        <v>0</v>
      </c>
      <c r="O10" s="46">
        <v>0</v>
      </c>
      <c r="P10" s="47">
        <v>157</v>
      </c>
      <c r="Q10" s="47">
        <v>147.35</v>
      </c>
      <c r="R10" s="46">
        <v>2</v>
      </c>
      <c r="S10" s="46">
        <v>2</v>
      </c>
      <c r="T10" s="46"/>
      <c r="U10" s="46"/>
      <c r="V10" s="46">
        <v>60</v>
      </c>
      <c r="W10" s="46">
        <v>29.65</v>
      </c>
      <c r="X10" s="46">
        <v>0</v>
      </c>
      <c r="Y10" s="46">
        <v>0</v>
      </c>
      <c r="Z10" s="48">
        <v>62</v>
      </c>
      <c r="AA10" s="48">
        <v>31.65</v>
      </c>
      <c r="AB10" s="49">
        <v>219</v>
      </c>
      <c r="AC10" s="49">
        <v>179</v>
      </c>
      <c r="AD10" s="40">
        <v>432996.95999999996</v>
      </c>
      <c r="AE10" s="40">
        <v>22659.18</v>
      </c>
      <c r="AF10" s="40"/>
      <c r="AG10" s="40">
        <v>12156.08</v>
      </c>
      <c r="AH10" s="40">
        <v>73268.79000000001</v>
      </c>
      <c r="AI10" s="40">
        <v>37768.1</v>
      </c>
      <c r="AJ10" s="41">
        <v>578849.11</v>
      </c>
      <c r="AK10" s="40">
        <v>12434.28</v>
      </c>
      <c r="AL10" s="40">
        <v>45.9</v>
      </c>
      <c r="AM10" s="41">
        <v>12480.18</v>
      </c>
      <c r="AN10" s="41">
        <v>591329.29</v>
      </c>
      <c r="AO10" s="50"/>
    </row>
    <row r="11" spans="1:41" ht="28.5">
      <c r="A11" s="45" t="s">
        <v>44</v>
      </c>
      <c r="B11" s="45" t="s">
        <v>38</v>
      </c>
      <c r="C11" s="45" t="s">
        <v>36</v>
      </c>
      <c r="D11" s="46">
        <v>1033</v>
      </c>
      <c r="E11" s="46">
        <v>967.59</v>
      </c>
      <c r="F11" s="46">
        <v>796</v>
      </c>
      <c r="G11" s="46">
        <v>780.91</v>
      </c>
      <c r="H11" s="46">
        <v>386</v>
      </c>
      <c r="I11" s="46">
        <v>381.73</v>
      </c>
      <c r="J11" s="46">
        <v>37</v>
      </c>
      <c r="K11" s="46">
        <v>36.92</v>
      </c>
      <c r="L11" s="46">
        <v>3</v>
      </c>
      <c r="M11" s="46">
        <v>3</v>
      </c>
      <c r="N11" s="46">
        <v>0</v>
      </c>
      <c r="O11" s="46">
        <v>0</v>
      </c>
      <c r="P11" s="47">
        <v>2255</v>
      </c>
      <c r="Q11" s="47">
        <v>2170.15</v>
      </c>
      <c r="R11" s="46">
        <v>36</v>
      </c>
      <c r="S11" s="46">
        <v>33.73</v>
      </c>
      <c r="T11" s="46">
        <v>1</v>
      </c>
      <c r="U11" s="46">
        <v>1</v>
      </c>
      <c r="V11" s="46">
        <v>8</v>
      </c>
      <c r="W11" s="46">
        <v>8</v>
      </c>
      <c r="X11" s="46">
        <v>0</v>
      </c>
      <c r="Y11" s="46">
        <v>0</v>
      </c>
      <c r="Z11" s="48">
        <v>45</v>
      </c>
      <c r="AA11" s="48">
        <v>42.73</v>
      </c>
      <c r="AB11" s="49">
        <v>2300</v>
      </c>
      <c r="AC11" s="49">
        <v>2212.88</v>
      </c>
      <c r="AD11" s="40">
        <v>4538274.01</v>
      </c>
      <c r="AE11" s="40">
        <v>313478.36</v>
      </c>
      <c r="AF11" s="40">
        <v>29060</v>
      </c>
      <c r="AG11" s="40">
        <v>234765.67</v>
      </c>
      <c r="AH11" s="40">
        <v>897095</v>
      </c>
      <c r="AI11" s="40">
        <v>383752.78</v>
      </c>
      <c r="AJ11" s="41">
        <v>6396425.82</v>
      </c>
      <c r="AK11" s="40">
        <v>157817.21000000002</v>
      </c>
      <c r="AL11" s="40">
        <v>826.68</v>
      </c>
      <c r="AM11" s="41">
        <v>158643.89</v>
      </c>
      <c r="AN11" s="41">
        <v>6555069.71</v>
      </c>
      <c r="AO11" s="50"/>
    </row>
    <row r="12" spans="1:41" ht="42.75">
      <c r="A12" s="45" t="s">
        <v>45</v>
      </c>
      <c r="B12" s="45" t="s">
        <v>46</v>
      </c>
      <c r="C12" s="45" t="s">
        <v>36</v>
      </c>
      <c r="D12" s="46">
        <v>0</v>
      </c>
      <c r="E12" s="46">
        <v>0</v>
      </c>
      <c r="F12" s="46">
        <v>1</v>
      </c>
      <c r="G12" s="46">
        <v>1</v>
      </c>
      <c r="H12" s="46">
        <v>4</v>
      </c>
      <c r="I12" s="46">
        <v>3.8</v>
      </c>
      <c r="J12" s="46">
        <v>2</v>
      </c>
      <c r="K12" s="46">
        <v>1.7</v>
      </c>
      <c r="L12" s="46">
        <v>2</v>
      </c>
      <c r="M12" s="46">
        <v>2</v>
      </c>
      <c r="N12" s="46">
        <v>0</v>
      </c>
      <c r="O12" s="46">
        <v>0</v>
      </c>
      <c r="P12" s="47">
        <v>9</v>
      </c>
      <c r="Q12" s="47">
        <v>8.5</v>
      </c>
      <c r="R12" s="46">
        <v>0</v>
      </c>
      <c r="S12" s="46">
        <v>0</v>
      </c>
      <c r="T12" s="46">
        <v>0</v>
      </c>
      <c r="U12" s="46">
        <v>0</v>
      </c>
      <c r="V12" s="46">
        <v>1</v>
      </c>
      <c r="W12" s="46">
        <v>1</v>
      </c>
      <c r="X12" s="46">
        <v>0</v>
      </c>
      <c r="Y12" s="46">
        <v>0</v>
      </c>
      <c r="Z12" s="48">
        <v>1</v>
      </c>
      <c r="AA12" s="48">
        <v>1</v>
      </c>
      <c r="AB12" s="49">
        <v>10</v>
      </c>
      <c r="AC12" s="49">
        <v>9.5</v>
      </c>
      <c r="AD12" s="40">
        <v>33888</v>
      </c>
      <c r="AE12" s="40">
        <v>3507</v>
      </c>
      <c r="AF12" s="40"/>
      <c r="AG12" s="40"/>
      <c r="AH12" s="40">
        <v>5341</v>
      </c>
      <c r="AI12" s="40">
        <v>3031</v>
      </c>
      <c r="AJ12" s="41">
        <v>45767</v>
      </c>
      <c r="AK12" s="40">
        <v>23140.239999999998</v>
      </c>
      <c r="AL12" s="40">
        <v>8815</v>
      </c>
      <c r="AM12" s="41">
        <v>31955.24</v>
      </c>
      <c r="AN12" s="41">
        <v>77722.24</v>
      </c>
      <c r="AO12" s="50"/>
    </row>
    <row r="13" spans="1:41" ht="42.75">
      <c r="A13" s="45" t="s">
        <v>47</v>
      </c>
      <c r="B13" s="45" t="s">
        <v>46</v>
      </c>
      <c r="C13" s="45" t="s">
        <v>36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5</v>
      </c>
      <c r="O13" s="46">
        <v>2.8</v>
      </c>
      <c r="P13" s="47">
        <v>5</v>
      </c>
      <c r="Q13" s="47">
        <v>2.8</v>
      </c>
      <c r="R13" s="46">
        <v>0</v>
      </c>
      <c r="S13" s="46">
        <v>0</v>
      </c>
      <c r="T13" s="46">
        <v>0</v>
      </c>
      <c r="U13" s="46">
        <v>0</v>
      </c>
      <c r="V13" s="46">
        <v>3</v>
      </c>
      <c r="W13" s="46">
        <v>1.7</v>
      </c>
      <c r="X13" s="46">
        <v>0</v>
      </c>
      <c r="Y13" s="46">
        <v>0</v>
      </c>
      <c r="Z13" s="48">
        <v>3</v>
      </c>
      <c r="AA13" s="48">
        <v>1.7</v>
      </c>
      <c r="AB13" s="49">
        <v>8</v>
      </c>
      <c r="AC13" s="49">
        <v>4.5</v>
      </c>
      <c r="AD13" s="40">
        <v>24457</v>
      </c>
      <c r="AE13" s="40"/>
      <c r="AF13" s="40"/>
      <c r="AG13" s="40"/>
      <c r="AH13" s="40">
        <v>958.33</v>
      </c>
      <c r="AI13" s="40">
        <v>1484</v>
      </c>
      <c r="AJ13" s="41">
        <v>26899.33</v>
      </c>
      <c r="AK13" s="40">
        <v>0</v>
      </c>
      <c r="AL13" s="40">
        <v>0</v>
      </c>
      <c r="AM13" s="41">
        <v>0</v>
      </c>
      <c r="AN13" s="41">
        <v>26899.33</v>
      </c>
      <c r="AO13" s="50"/>
    </row>
    <row r="14" spans="1:41" ht="42.75">
      <c r="A14" s="45" t="s">
        <v>48</v>
      </c>
      <c r="B14" s="45" t="s">
        <v>46</v>
      </c>
      <c r="C14" s="45" t="s">
        <v>36</v>
      </c>
      <c r="D14" s="46">
        <v>32</v>
      </c>
      <c r="E14" s="46">
        <v>31.4</v>
      </c>
      <c r="F14" s="46">
        <v>7</v>
      </c>
      <c r="G14" s="46">
        <v>6.8</v>
      </c>
      <c r="H14" s="46">
        <v>61</v>
      </c>
      <c r="I14" s="46">
        <v>60.8</v>
      </c>
      <c r="J14" s="46">
        <v>65</v>
      </c>
      <c r="K14" s="46">
        <v>64.1</v>
      </c>
      <c r="L14" s="46">
        <v>14</v>
      </c>
      <c r="M14" s="46">
        <v>13.89</v>
      </c>
      <c r="N14" s="46">
        <v>0</v>
      </c>
      <c r="O14" s="46">
        <v>0</v>
      </c>
      <c r="P14" s="47">
        <v>179</v>
      </c>
      <c r="Q14" s="47">
        <v>176.99</v>
      </c>
      <c r="R14" s="46">
        <v>31</v>
      </c>
      <c r="S14" s="46">
        <v>31</v>
      </c>
      <c r="T14" s="46">
        <v>18</v>
      </c>
      <c r="U14" s="46">
        <v>16.9</v>
      </c>
      <c r="V14" s="46">
        <v>12</v>
      </c>
      <c r="W14" s="46">
        <v>12</v>
      </c>
      <c r="X14" s="46">
        <v>0</v>
      </c>
      <c r="Y14" s="46">
        <v>0</v>
      </c>
      <c r="Z14" s="48">
        <v>61</v>
      </c>
      <c r="AA14" s="48">
        <v>59.9</v>
      </c>
      <c r="AB14" s="49">
        <v>240</v>
      </c>
      <c r="AC14" s="49">
        <v>236.89</v>
      </c>
      <c r="AD14" s="40">
        <v>953822.65</v>
      </c>
      <c r="AE14" s="40"/>
      <c r="AF14" s="40"/>
      <c r="AG14" s="40">
        <v>1999</v>
      </c>
      <c r="AH14" s="40">
        <v>64291.51</v>
      </c>
      <c r="AI14" s="40">
        <v>112082.89</v>
      </c>
      <c r="AJ14" s="41">
        <v>1132196.05</v>
      </c>
      <c r="AK14" s="40">
        <v>272611.79999999993</v>
      </c>
      <c r="AL14" s="40">
        <v>13526.72</v>
      </c>
      <c r="AM14" s="41">
        <v>286138.52</v>
      </c>
      <c r="AN14" s="41">
        <v>1418334.57</v>
      </c>
      <c r="AO14" s="50"/>
    </row>
    <row r="15" spans="1:41" ht="42.75">
      <c r="A15" s="45" t="s">
        <v>49</v>
      </c>
      <c r="B15" s="45" t="s">
        <v>46</v>
      </c>
      <c r="C15" s="45" t="s">
        <v>36</v>
      </c>
      <c r="D15" s="46">
        <v>29</v>
      </c>
      <c r="E15" s="46">
        <v>10.6</v>
      </c>
      <c r="F15" s="46">
        <v>18</v>
      </c>
      <c r="G15" s="46">
        <v>18</v>
      </c>
      <c r="H15" s="46">
        <v>71</v>
      </c>
      <c r="I15" s="46">
        <v>70.7</v>
      </c>
      <c r="J15" s="46">
        <v>14</v>
      </c>
      <c r="K15" s="46">
        <v>13.8</v>
      </c>
      <c r="L15" s="46">
        <v>4</v>
      </c>
      <c r="M15" s="46">
        <v>4</v>
      </c>
      <c r="N15" s="46">
        <v>71</v>
      </c>
      <c r="O15" s="46">
        <v>65.6</v>
      </c>
      <c r="P15" s="47">
        <v>207</v>
      </c>
      <c r="Q15" s="47">
        <v>182.7</v>
      </c>
      <c r="R15" s="46">
        <v>6</v>
      </c>
      <c r="S15" s="46">
        <v>1.4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8">
        <v>6</v>
      </c>
      <c r="AA15" s="48">
        <v>1.4</v>
      </c>
      <c r="AB15" s="49">
        <v>213</v>
      </c>
      <c r="AC15" s="49">
        <v>184.1</v>
      </c>
      <c r="AD15" s="40">
        <v>527442</v>
      </c>
      <c r="AE15" s="40">
        <v>7727</v>
      </c>
      <c r="AF15" s="40"/>
      <c r="AG15" s="40">
        <v>19713</v>
      </c>
      <c r="AH15" s="40">
        <v>2908</v>
      </c>
      <c r="AI15" s="40">
        <v>46647</v>
      </c>
      <c r="AJ15" s="41">
        <v>604437</v>
      </c>
      <c r="AK15" s="40">
        <v>1040</v>
      </c>
      <c r="AL15" s="40">
        <v>2574.1699</v>
      </c>
      <c r="AM15" s="41">
        <v>3614.1699</v>
      </c>
      <c r="AN15" s="41">
        <v>608051.1699</v>
      </c>
      <c r="AO15" s="50"/>
    </row>
    <row r="16" spans="1:41" ht="42.75">
      <c r="A16" s="45" t="s">
        <v>51</v>
      </c>
      <c r="B16" s="45" t="s">
        <v>46</v>
      </c>
      <c r="C16" s="45" t="s">
        <v>36</v>
      </c>
      <c r="D16" s="46">
        <v>2</v>
      </c>
      <c r="E16" s="46">
        <v>2</v>
      </c>
      <c r="F16" s="46">
        <v>16</v>
      </c>
      <c r="G16" s="46">
        <v>15.8</v>
      </c>
      <c r="H16" s="46">
        <v>14</v>
      </c>
      <c r="I16" s="46">
        <v>13.8</v>
      </c>
      <c r="J16" s="46">
        <v>11</v>
      </c>
      <c r="K16" s="46">
        <v>11</v>
      </c>
      <c r="L16" s="46">
        <v>3</v>
      </c>
      <c r="M16" s="46">
        <v>3</v>
      </c>
      <c r="N16" s="46">
        <v>0</v>
      </c>
      <c r="O16" s="46">
        <v>0</v>
      </c>
      <c r="P16" s="47">
        <v>46</v>
      </c>
      <c r="Q16" s="47">
        <v>45.6</v>
      </c>
      <c r="R16" s="46">
        <v>2</v>
      </c>
      <c r="S16" s="46">
        <v>2</v>
      </c>
      <c r="T16" s="46">
        <v>0</v>
      </c>
      <c r="U16" s="46">
        <v>0</v>
      </c>
      <c r="V16" s="46">
        <v>4</v>
      </c>
      <c r="W16" s="46">
        <v>0.8</v>
      </c>
      <c r="X16" s="46">
        <v>0</v>
      </c>
      <c r="Y16" s="46">
        <v>0</v>
      </c>
      <c r="Z16" s="48">
        <v>6</v>
      </c>
      <c r="AA16" s="48">
        <v>2.8</v>
      </c>
      <c r="AB16" s="49">
        <v>52</v>
      </c>
      <c r="AC16" s="49">
        <v>48.4</v>
      </c>
      <c r="AD16" s="40">
        <v>144483</v>
      </c>
      <c r="AE16" s="40">
        <v>374</v>
      </c>
      <c r="AF16" s="40"/>
      <c r="AG16" s="40"/>
      <c r="AH16" s="40">
        <v>28236</v>
      </c>
      <c r="AI16" s="40">
        <v>13606</v>
      </c>
      <c r="AJ16" s="41">
        <v>186699</v>
      </c>
      <c r="AK16" s="40">
        <v>5645.17</v>
      </c>
      <c r="AL16" s="40">
        <v>0</v>
      </c>
      <c r="AM16" s="41">
        <v>5645.17</v>
      </c>
      <c r="AN16" s="41">
        <v>192344.17</v>
      </c>
      <c r="AO16" s="50"/>
    </row>
    <row r="17" spans="1:41" ht="42.75">
      <c r="A17" s="60" t="s">
        <v>52</v>
      </c>
      <c r="B17" s="45" t="s">
        <v>46</v>
      </c>
      <c r="C17" s="45" t="s">
        <v>36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303</v>
      </c>
      <c r="O17" s="46">
        <v>293</v>
      </c>
      <c r="P17" s="47">
        <v>303</v>
      </c>
      <c r="Q17" s="47">
        <v>293</v>
      </c>
      <c r="R17" s="46">
        <v>4</v>
      </c>
      <c r="S17" s="46">
        <v>4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8">
        <v>4</v>
      </c>
      <c r="AA17" s="48">
        <v>4</v>
      </c>
      <c r="AB17" s="49">
        <v>307</v>
      </c>
      <c r="AC17" s="49">
        <v>297</v>
      </c>
      <c r="AD17" s="40">
        <v>820548.78</v>
      </c>
      <c r="AE17" s="40">
        <v>6785.29</v>
      </c>
      <c r="AF17" s="40">
        <v>1</v>
      </c>
      <c r="AG17" s="40">
        <v>24035.23</v>
      </c>
      <c r="AH17" s="40">
        <v>275.93</v>
      </c>
      <c r="AI17" s="40">
        <v>72648.11</v>
      </c>
      <c r="AJ17" s="41">
        <v>924294.34</v>
      </c>
      <c r="AK17" s="40">
        <v>5156.57</v>
      </c>
      <c r="AL17" s="40">
        <v>5677.89</v>
      </c>
      <c r="AM17" s="41">
        <v>10834.46</v>
      </c>
      <c r="AN17" s="41">
        <v>935128.8</v>
      </c>
      <c r="AO17" s="50"/>
    </row>
    <row r="18" spans="2:41" ht="14.25">
      <c r="B18" s="45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46"/>
      <c r="S18" s="46"/>
      <c r="T18" s="46"/>
      <c r="U18" s="46"/>
      <c r="V18" s="46"/>
      <c r="W18" s="46"/>
      <c r="X18" s="46"/>
      <c r="Y18" s="46"/>
      <c r="Z18" s="48"/>
      <c r="AA18" s="48"/>
      <c r="AB18" s="49"/>
      <c r="AC18" s="49"/>
      <c r="AD18" s="40"/>
      <c r="AE18" s="40"/>
      <c r="AF18" s="40"/>
      <c r="AG18" s="40"/>
      <c r="AH18" s="40"/>
      <c r="AI18" s="40"/>
      <c r="AJ18" s="41"/>
      <c r="AK18" s="40"/>
      <c r="AL18" s="40"/>
      <c r="AM18" s="41"/>
      <c r="AN18" s="41"/>
      <c r="AO18" s="50"/>
    </row>
    <row r="19" spans="1:41" ht="14.25">
      <c r="A19" s="45"/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7"/>
      <c r="R19" s="46"/>
      <c r="S19" s="46"/>
      <c r="T19" s="46"/>
      <c r="U19" s="46"/>
      <c r="V19" s="46"/>
      <c r="W19" s="46"/>
      <c r="X19" s="46"/>
      <c r="Y19" s="46"/>
      <c r="Z19" s="48"/>
      <c r="AA19" s="48"/>
      <c r="AB19" s="49"/>
      <c r="AC19" s="49"/>
      <c r="AD19" s="40"/>
      <c r="AE19" s="40"/>
      <c r="AF19" s="40"/>
      <c r="AG19" s="40"/>
      <c r="AH19" s="40"/>
      <c r="AI19" s="40"/>
      <c r="AJ19" s="41"/>
      <c r="AK19" s="40"/>
      <c r="AL19" s="40"/>
      <c r="AM19" s="41"/>
      <c r="AN19" s="41"/>
      <c r="AO19" s="50"/>
    </row>
    <row r="20" spans="1:41" ht="14.25">
      <c r="A20" s="45"/>
      <c r="B20" s="45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7"/>
      <c r="R20" s="46"/>
      <c r="S20" s="46"/>
      <c r="T20" s="46"/>
      <c r="U20" s="46"/>
      <c r="V20" s="46"/>
      <c r="W20" s="46"/>
      <c r="X20" s="46"/>
      <c r="Y20" s="46"/>
      <c r="Z20" s="48"/>
      <c r="AA20" s="48"/>
      <c r="AB20" s="49"/>
      <c r="AC20" s="49"/>
      <c r="AD20" s="40"/>
      <c r="AE20" s="40"/>
      <c r="AF20" s="40"/>
      <c r="AG20" s="40"/>
      <c r="AH20" s="40"/>
      <c r="AI20" s="40"/>
      <c r="AJ20" s="41"/>
      <c r="AK20" s="40"/>
      <c r="AL20" s="40"/>
      <c r="AM20" s="41"/>
      <c r="AN20" s="41"/>
      <c r="AO20" s="50"/>
    </row>
    <row r="21" spans="1:41" ht="14.25">
      <c r="A21" s="45"/>
      <c r="B21" s="45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7"/>
      <c r="R21" s="46"/>
      <c r="S21" s="46"/>
      <c r="T21" s="46"/>
      <c r="U21" s="46"/>
      <c r="V21" s="46"/>
      <c r="W21" s="46"/>
      <c r="X21" s="46"/>
      <c r="Y21" s="46"/>
      <c r="Z21" s="48"/>
      <c r="AA21" s="48"/>
      <c r="AB21" s="49"/>
      <c r="AC21" s="49"/>
      <c r="AD21" s="40"/>
      <c r="AE21" s="40"/>
      <c r="AF21" s="40"/>
      <c r="AG21" s="40"/>
      <c r="AH21" s="40"/>
      <c r="AI21" s="40"/>
      <c r="AJ21" s="41"/>
      <c r="AK21" s="40"/>
      <c r="AL21" s="40"/>
      <c r="AM21" s="41"/>
      <c r="AN21" s="41"/>
      <c r="AO21" s="50"/>
    </row>
    <row r="22" spans="1:41" ht="14.25">
      <c r="A22" s="45"/>
      <c r="B22" s="45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47"/>
      <c r="R22" s="46"/>
      <c r="S22" s="46"/>
      <c r="T22" s="46"/>
      <c r="U22" s="46"/>
      <c r="V22" s="46"/>
      <c r="W22" s="46"/>
      <c r="X22" s="46"/>
      <c r="Y22" s="46"/>
      <c r="Z22" s="48"/>
      <c r="AA22" s="48"/>
      <c r="AB22" s="49"/>
      <c r="AC22" s="49"/>
      <c r="AD22" s="40"/>
      <c r="AE22" s="40"/>
      <c r="AF22" s="40"/>
      <c r="AG22" s="40"/>
      <c r="AH22" s="40"/>
      <c r="AI22" s="40"/>
      <c r="AJ22" s="41"/>
      <c r="AK22" s="40"/>
      <c r="AL22" s="40"/>
      <c r="AM22" s="41"/>
      <c r="AN22" s="41"/>
      <c r="AO22" s="50"/>
    </row>
    <row r="23" spans="1:41" ht="14.25">
      <c r="A23" s="45"/>
      <c r="B23" s="45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7"/>
      <c r="Q23" s="47"/>
      <c r="R23" s="46"/>
      <c r="S23" s="46"/>
      <c r="T23" s="46"/>
      <c r="U23" s="46"/>
      <c r="V23" s="46"/>
      <c r="W23" s="46"/>
      <c r="X23" s="46"/>
      <c r="Y23" s="46"/>
      <c r="Z23" s="48"/>
      <c r="AA23" s="48"/>
      <c r="AB23" s="49"/>
      <c r="AC23" s="49"/>
      <c r="AD23" s="40"/>
      <c r="AE23" s="40"/>
      <c r="AF23" s="40"/>
      <c r="AG23" s="40"/>
      <c r="AH23" s="40"/>
      <c r="AI23" s="40"/>
      <c r="AJ23" s="41"/>
      <c r="AK23" s="40"/>
      <c r="AL23" s="40"/>
      <c r="AM23" s="41"/>
      <c r="AN23" s="41"/>
      <c r="AO23" s="50"/>
    </row>
    <row r="24" spans="1:41" ht="14.25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  <c r="Q24" s="47"/>
      <c r="R24" s="46"/>
      <c r="S24" s="46"/>
      <c r="T24" s="46"/>
      <c r="U24" s="46"/>
      <c r="V24" s="46"/>
      <c r="W24" s="46"/>
      <c r="X24" s="46"/>
      <c r="Y24" s="46"/>
      <c r="Z24" s="48"/>
      <c r="AA24" s="48"/>
      <c r="AB24" s="49"/>
      <c r="AC24" s="49"/>
      <c r="AD24" s="40"/>
      <c r="AE24" s="40"/>
      <c r="AF24" s="40"/>
      <c r="AG24" s="40"/>
      <c r="AH24" s="40"/>
      <c r="AI24" s="40"/>
      <c r="AJ24" s="41"/>
      <c r="AK24" s="40"/>
      <c r="AL24" s="40"/>
      <c r="AM24" s="41"/>
      <c r="AN24" s="41"/>
      <c r="AO24" s="50"/>
    </row>
    <row r="25" spans="1:41" ht="14.25">
      <c r="A25" s="45"/>
      <c r="B25" s="4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47"/>
      <c r="R25" s="46"/>
      <c r="S25" s="46"/>
      <c r="T25" s="46"/>
      <c r="U25" s="46"/>
      <c r="V25" s="46"/>
      <c r="W25" s="46"/>
      <c r="X25" s="46"/>
      <c r="Y25" s="46"/>
      <c r="Z25" s="48"/>
      <c r="AA25" s="48"/>
      <c r="AB25" s="49"/>
      <c r="AC25" s="49"/>
      <c r="AD25" s="40"/>
      <c r="AE25" s="40"/>
      <c r="AF25" s="40"/>
      <c r="AG25" s="40"/>
      <c r="AH25" s="40"/>
      <c r="AI25" s="40"/>
      <c r="AJ25" s="41"/>
      <c r="AK25" s="40"/>
      <c r="AL25" s="40"/>
      <c r="AM25" s="41"/>
      <c r="AN25" s="41"/>
      <c r="AO25" s="50"/>
    </row>
    <row r="26" spans="1:41" ht="14.25">
      <c r="A26" s="45"/>
      <c r="B26" s="45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  <c r="Q26" s="47"/>
      <c r="R26" s="46"/>
      <c r="S26" s="46"/>
      <c r="T26" s="46"/>
      <c r="U26" s="46"/>
      <c r="V26" s="46"/>
      <c r="W26" s="46"/>
      <c r="X26" s="46"/>
      <c r="Y26" s="46"/>
      <c r="Z26" s="48"/>
      <c r="AA26" s="48"/>
      <c r="AB26" s="49"/>
      <c r="AC26" s="49"/>
      <c r="AD26" s="40"/>
      <c r="AE26" s="40"/>
      <c r="AF26" s="40"/>
      <c r="AG26" s="40"/>
      <c r="AH26" s="40"/>
      <c r="AI26" s="40"/>
      <c r="AJ26" s="41"/>
      <c r="AK26" s="40"/>
      <c r="AL26" s="40"/>
      <c r="AM26" s="41"/>
      <c r="AN26" s="41"/>
      <c r="AO26" s="50"/>
    </row>
    <row r="27" spans="1:41" ht="14.25">
      <c r="A27" s="45"/>
      <c r="B27" s="45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  <c r="Q27" s="47"/>
      <c r="R27" s="46"/>
      <c r="S27" s="46"/>
      <c r="T27" s="46"/>
      <c r="U27" s="46"/>
      <c r="V27" s="46"/>
      <c r="W27" s="46"/>
      <c r="X27" s="46"/>
      <c r="Y27" s="46"/>
      <c r="Z27" s="48"/>
      <c r="AA27" s="48"/>
      <c r="AB27" s="49"/>
      <c r="AC27" s="49"/>
      <c r="AD27" s="40"/>
      <c r="AE27" s="40"/>
      <c r="AF27" s="40"/>
      <c r="AG27" s="40"/>
      <c r="AH27" s="40"/>
      <c r="AI27" s="40"/>
      <c r="AJ27" s="41"/>
      <c r="AK27" s="40"/>
      <c r="AL27" s="40"/>
      <c r="AM27" s="41"/>
      <c r="AN27" s="41"/>
      <c r="AO27" s="50"/>
    </row>
    <row r="28" spans="1:41" ht="14.25">
      <c r="A28" s="45"/>
      <c r="B28" s="45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7"/>
      <c r="R28" s="46"/>
      <c r="S28" s="46"/>
      <c r="T28" s="46"/>
      <c r="U28" s="46"/>
      <c r="V28" s="46"/>
      <c r="W28" s="46"/>
      <c r="X28" s="46"/>
      <c r="Y28" s="46"/>
      <c r="Z28" s="48"/>
      <c r="AA28" s="48"/>
      <c r="AB28" s="49"/>
      <c r="AC28" s="49"/>
      <c r="AD28" s="40"/>
      <c r="AE28" s="40"/>
      <c r="AF28" s="40"/>
      <c r="AG28" s="40"/>
      <c r="AH28" s="40"/>
      <c r="AI28" s="40"/>
      <c r="AJ28" s="41"/>
      <c r="AK28" s="40"/>
      <c r="AL28" s="40"/>
      <c r="AM28" s="41"/>
      <c r="AN28" s="41"/>
      <c r="AO28" s="50"/>
    </row>
    <row r="29" spans="1:41" ht="14.25">
      <c r="A29" s="45"/>
      <c r="B29" s="45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47"/>
      <c r="R29" s="46"/>
      <c r="S29" s="46"/>
      <c r="T29" s="46"/>
      <c r="U29" s="46"/>
      <c r="V29" s="46"/>
      <c r="W29" s="46"/>
      <c r="X29" s="46"/>
      <c r="Y29" s="46"/>
      <c r="Z29" s="48"/>
      <c r="AA29" s="48"/>
      <c r="AB29" s="49"/>
      <c r="AC29" s="49"/>
      <c r="AD29" s="40"/>
      <c r="AE29" s="40"/>
      <c r="AF29" s="40"/>
      <c r="AG29" s="40"/>
      <c r="AH29" s="40"/>
      <c r="AI29" s="40"/>
      <c r="AJ29" s="41"/>
      <c r="AK29" s="40"/>
      <c r="AL29" s="40"/>
      <c r="AM29" s="41"/>
      <c r="AN29" s="41"/>
      <c r="AO29" s="50"/>
    </row>
    <row r="30" spans="1:41" ht="14.25">
      <c r="A30" s="45"/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  <c r="Q30" s="47"/>
      <c r="R30" s="46"/>
      <c r="S30" s="46"/>
      <c r="T30" s="46"/>
      <c r="U30" s="46"/>
      <c r="V30" s="46"/>
      <c r="W30" s="46"/>
      <c r="X30" s="46"/>
      <c r="Y30" s="46"/>
      <c r="Z30" s="48"/>
      <c r="AA30" s="48"/>
      <c r="AB30" s="49"/>
      <c r="AC30" s="49"/>
      <c r="AD30" s="40"/>
      <c r="AE30" s="40"/>
      <c r="AF30" s="40"/>
      <c r="AG30" s="40"/>
      <c r="AH30" s="40"/>
      <c r="AI30" s="40"/>
      <c r="AJ30" s="41"/>
      <c r="AK30" s="40"/>
      <c r="AL30" s="40"/>
      <c r="AM30" s="41"/>
      <c r="AN30" s="41"/>
      <c r="AO30" s="50"/>
    </row>
    <row r="31" spans="1:41" ht="14.25">
      <c r="A31" s="45"/>
      <c r="B31" s="45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47"/>
      <c r="R31" s="46"/>
      <c r="S31" s="46"/>
      <c r="T31" s="46"/>
      <c r="U31" s="46"/>
      <c r="V31" s="46"/>
      <c r="W31" s="46"/>
      <c r="X31" s="46"/>
      <c r="Y31" s="46"/>
      <c r="Z31" s="48"/>
      <c r="AA31" s="48"/>
      <c r="AB31" s="49"/>
      <c r="AC31" s="49"/>
      <c r="AD31" s="40"/>
      <c r="AE31" s="40"/>
      <c r="AF31" s="40"/>
      <c r="AG31" s="40"/>
      <c r="AH31" s="40"/>
      <c r="AI31" s="40"/>
      <c r="AJ31" s="41"/>
      <c r="AK31" s="40"/>
      <c r="AL31" s="40"/>
      <c r="AM31" s="41"/>
      <c r="AN31" s="41"/>
      <c r="AO31" s="50"/>
    </row>
    <row r="32" spans="1:41" ht="14.25">
      <c r="A32" s="45"/>
      <c r="B32" s="45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  <c r="Q32" s="47"/>
      <c r="R32" s="46"/>
      <c r="S32" s="46"/>
      <c r="T32" s="46"/>
      <c r="U32" s="46"/>
      <c r="V32" s="46"/>
      <c r="W32" s="46"/>
      <c r="X32" s="46"/>
      <c r="Y32" s="46"/>
      <c r="Z32" s="48"/>
      <c r="AA32" s="48"/>
      <c r="AB32" s="49"/>
      <c r="AC32" s="49"/>
      <c r="AD32" s="40"/>
      <c r="AE32" s="40"/>
      <c r="AF32" s="40"/>
      <c r="AG32" s="40"/>
      <c r="AH32" s="40"/>
      <c r="AI32" s="40"/>
      <c r="AJ32" s="41"/>
      <c r="AK32" s="40"/>
      <c r="AL32" s="40"/>
      <c r="AM32" s="41"/>
      <c r="AN32" s="41"/>
      <c r="AO32" s="50"/>
    </row>
    <row r="33" spans="1:41" ht="14.25">
      <c r="A33" s="45"/>
      <c r="B33" s="45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47"/>
      <c r="R33" s="46"/>
      <c r="S33" s="46"/>
      <c r="T33" s="46"/>
      <c r="U33" s="46"/>
      <c r="V33" s="46"/>
      <c r="W33" s="46"/>
      <c r="X33" s="46"/>
      <c r="Y33" s="46"/>
      <c r="Z33" s="48"/>
      <c r="AA33" s="48"/>
      <c r="AB33" s="49"/>
      <c r="AC33" s="49"/>
      <c r="AD33" s="40"/>
      <c r="AE33" s="40"/>
      <c r="AF33" s="40"/>
      <c r="AG33" s="40"/>
      <c r="AH33" s="40"/>
      <c r="AI33" s="40"/>
      <c r="AJ33" s="41"/>
      <c r="AK33" s="40"/>
      <c r="AL33" s="40"/>
      <c r="AM33" s="41"/>
      <c r="AN33" s="41"/>
      <c r="AO33" s="50"/>
    </row>
    <row r="34" spans="1:41" ht="14.25">
      <c r="A34" s="45"/>
      <c r="B34" s="45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47"/>
      <c r="R34" s="46"/>
      <c r="S34" s="46"/>
      <c r="T34" s="46"/>
      <c r="U34" s="46"/>
      <c r="V34" s="46"/>
      <c r="W34" s="46"/>
      <c r="X34" s="46"/>
      <c r="Y34" s="46"/>
      <c r="Z34" s="48"/>
      <c r="AA34" s="48"/>
      <c r="AB34" s="49"/>
      <c r="AC34" s="49"/>
      <c r="AD34" s="40"/>
      <c r="AE34" s="40"/>
      <c r="AF34" s="40"/>
      <c r="AG34" s="40"/>
      <c r="AH34" s="40"/>
      <c r="AI34" s="40"/>
      <c r="AJ34" s="41"/>
      <c r="AK34" s="40"/>
      <c r="AL34" s="40"/>
      <c r="AM34" s="41"/>
      <c r="AN34" s="41"/>
      <c r="AO34" s="50"/>
    </row>
    <row r="35" spans="1:41" ht="14.25">
      <c r="A35" s="45"/>
      <c r="B35" s="45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  <c r="Q35" s="47"/>
      <c r="R35" s="46"/>
      <c r="S35" s="46"/>
      <c r="T35" s="46"/>
      <c r="U35" s="46"/>
      <c r="V35" s="46"/>
      <c r="W35" s="46"/>
      <c r="X35" s="46"/>
      <c r="Y35" s="46"/>
      <c r="Z35" s="48"/>
      <c r="AA35" s="48"/>
      <c r="AB35" s="49"/>
      <c r="AC35" s="49"/>
      <c r="AD35" s="40"/>
      <c r="AE35" s="40"/>
      <c r="AF35" s="40"/>
      <c r="AG35" s="40"/>
      <c r="AH35" s="40"/>
      <c r="AI35" s="40"/>
      <c r="AJ35" s="41"/>
      <c r="AK35" s="40"/>
      <c r="AL35" s="40"/>
      <c r="AM35" s="41"/>
      <c r="AN35" s="41"/>
      <c r="AO35" s="50"/>
    </row>
    <row r="36" spans="1:41" ht="14.25">
      <c r="A36" s="45"/>
      <c r="B36" s="45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  <c r="Q36" s="47"/>
      <c r="R36" s="46"/>
      <c r="S36" s="46"/>
      <c r="T36" s="46"/>
      <c r="U36" s="46"/>
      <c r="V36" s="46"/>
      <c r="W36" s="46"/>
      <c r="X36" s="46"/>
      <c r="Y36" s="46"/>
      <c r="Z36" s="48"/>
      <c r="AA36" s="48"/>
      <c r="AB36" s="49"/>
      <c r="AC36" s="49"/>
      <c r="AD36" s="40"/>
      <c r="AE36" s="40"/>
      <c r="AF36" s="40"/>
      <c r="AG36" s="40"/>
      <c r="AH36" s="40"/>
      <c r="AI36" s="40"/>
      <c r="AJ36" s="41"/>
      <c r="AK36" s="40"/>
      <c r="AL36" s="40"/>
      <c r="AM36" s="41"/>
      <c r="AN36" s="41"/>
      <c r="AO36" s="50"/>
    </row>
    <row r="37" spans="1:41" ht="14.25">
      <c r="A37" s="45"/>
      <c r="B37" s="45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47"/>
      <c r="R37" s="46"/>
      <c r="S37" s="46"/>
      <c r="T37" s="46"/>
      <c r="U37" s="46"/>
      <c r="V37" s="46"/>
      <c r="W37" s="46"/>
      <c r="X37" s="46"/>
      <c r="Y37" s="46"/>
      <c r="Z37" s="48"/>
      <c r="AA37" s="48"/>
      <c r="AB37" s="49"/>
      <c r="AC37" s="49"/>
      <c r="AD37" s="40"/>
      <c r="AE37" s="40"/>
      <c r="AF37" s="40"/>
      <c r="AG37" s="40"/>
      <c r="AH37" s="40"/>
      <c r="AI37" s="40"/>
      <c r="AJ37" s="41"/>
      <c r="AK37" s="40"/>
      <c r="AL37" s="40"/>
      <c r="AM37" s="41"/>
      <c r="AN37" s="41"/>
      <c r="AO37" s="50"/>
    </row>
    <row r="38" spans="1:41" ht="14.25">
      <c r="A38" s="45"/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  <c r="Q38" s="47"/>
      <c r="R38" s="46"/>
      <c r="S38" s="46"/>
      <c r="T38" s="46"/>
      <c r="U38" s="46"/>
      <c r="V38" s="46"/>
      <c r="W38" s="46"/>
      <c r="X38" s="46"/>
      <c r="Y38" s="46"/>
      <c r="Z38" s="48"/>
      <c r="AA38" s="48"/>
      <c r="AB38" s="49"/>
      <c r="AC38" s="49"/>
      <c r="AD38" s="40"/>
      <c r="AE38" s="40"/>
      <c r="AF38" s="40"/>
      <c r="AG38" s="40"/>
      <c r="AH38" s="40"/>
      <c r="AI38" s="40"/>
      <c r="AJ38" s="41"/>
      <c r="AK38" s="40"/>
      <c r="AL38" s="40"/>
      <c r="AM38" s="41"/>
      <c r="AN38" s="41"/>
      <c r="AO38" s="50"/>
    </row>
    <row r="39" spans="1:41" ht="14.25">
      <c r="A39" s="45"/>
      <c r="B39" s="45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  <c r="Q39" s="47"/>
      <c r="R39" s="46"/>
      <c r="S39" s="46"/>
      <c r="T39" s="46"/>
      <c r="U39" s="46"/>
      <c r="V39" s="46"/>
      <c r="W39" s="46"/>
      <c r="X39" s="46"/>
      <c r="Y39" s="46"/>
      <c r="Z39" s="48"/>
      <c r="AA39" s="48"/>
      <c r="AB39" s="49"/>
      <c r="AC39" s="49"/>
      <c r="AD39" s="40"/>
      <c r="AE39" s="40"/>
      <c r="AF39" s="40"/>
      <c r="AG39" s="40"/>
      <c r="AH39" s="40"/>
      <c r="AI39" s="40"/>
      <c r="AJ39" s="41"/>
      <c r="AK39" s="40"/>
      <c r="AL39" s="40"/>
      <c r="AM39" s="41"/>
      <c r="AN39" s="41"/>
      <c r="AO39" s="50"/>
    </row>
    <row r="40" spans="1:41" ht="14.25">
      <c r="A40" s="45"/>
      <c r="B40" s="45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  <c r="Q40" s="47"/>
      <c r="R40" s="46"/>
      <c r="S40" s="46"/>
      <c r="T40" s="46"/>
      <c r="U40" s="46"/>
      <c r="V40" s="46"/>
      <c r="W40" s="46"/>
      <c r="X40" s="46"/>
      <c r="Y40" s="46"/>
      <c r="Z40" s="48"/>
      <c r="AA40" s="48"/>
      <c r="AB40" s="49"/>
      <c r="AC40" s="49"/>
      <c r="AD40" s="40"/>
      <c r="AE40" s="40"/>
      <c r="AF40" s="40"/>
      <c r="AG40" s="40"/>
      <c r="AH40" s="40"/>
      <c r="AI40" s="40"/>
      <c r="AJ40" s="41"/>
      <c r="AK40" s="40"/>
      <c r="AL40" s="40"/>
      <c r="AM40" s="41"/>
      <c r="AN40" s="41"/>
      <c r="AO40" s="50"/>
    </row>
    <row r="41" spans="1:41" ht="14.25">
      <c r="A41" s="45"/>
      <c r="B41" s="45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  <c r="Q41" s="47"/>
      <c r="R41" s="46"/>
      <c r="S41" s="46"/>
      <c r="T41" s="46"/>
      <c r="U41" s="46"/>
      <c r="V41" s="46"/>
      <c r="W41" s="46"/>
      <c r="X41" s="46"/>
      <c r="Y41" s="46"/>
      <c r="Z41" s="48"/>
      <c r="AA41" s="48"/>
      <c r="AB41" s="49"/>
      <c r="AC41" s="49"/>
      <c r="AD41" s="40"/>
      <c r="AE41" s="40"/>
      <c r="AF41" s="40"/>
      <c r="AG41" s="40"/>
      <c r="AH41" s="40"/>
      <c r="AI41" s="40"/>
      <c r="AJ41" s="41"/>
      <c r="AK41" s="40"/>
      <c r="AL41" s="40"/>
      <c r="AM41" s="41"/>
      <c r="AN41" s="41"/>
      <c r="AO41" s="50"/>
    </row>
    <row r="42" spans="1:41" ht="14.25">
      <c r="A42" s="45"/>
      <c r="B42" s="45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7"/>
      <c r="Q42" s="47"/>
      <c r="R42" s="46"/>
      <c r="S42" s="46"/>
      <c r="T42" s="46"/>
      <c r="U42" s="46"/>
      <c r="V42" s="46"/>
      <c r="W42" s="46"/>
      <c r="X42" s="46"/>
      <c r="Y42" s="46"/>
      <c r="Z42" s="48"/>
      <c r="AA42" s="48"/>
      <c r="AB42" s="49"/>
      <c r="AC42" s="49"/>
      <c r="AD42" s="40"/>
      <c r="AE42" s="40"/>
      <c r="AF42" s="40"/>
      <c r="AG42" s="40"/>
      <c r="AH42" s="40"/>
      <c r="AI42" s="40"/>
      <c r="AJ42" s="41"/>
      <c r="AK42" s="40"/>
      <c r="AL42" s="40"/>
      <c r="AM42" s="41"/>
      <c r="AN42" s="41"/>
      <c r="AO42" s="50"/>
    </row>
    <row r="43" spans="1:41" ht="14.25">
      <c r="A43" s="45"/>
      <c r="B43" s="45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  <c r="Q43" s="47"/>
      <c r="R43" s="46"/>
      <c r="S43" s="46"/>
      <c r="T43" s="46"/>
      <c r="U43" s="46"/>
      <c r="V43" s="46"/>
      <c r="W43" s="46"/>
      <c r="X43" s="46"/>
      <c r="Y43" s="46"/>
      <c r="Z43" s="48"/>
      <c r="AA43" s="48"/>
      <c r="AB43" s="49"/>
      <c r="AC43" s="49"/>
      <c r="AD43" s="40"/>
      <c r="AE43" s="40"/>
      <c r="AF43" s="40"/>
      <c r="AG43" s="40"/>
      <c r="AH43" s="40"/>
      <c r="AI43" s="40"/>
      <c r="AJ43" s="41"/>
      <c r="AK43" s="40"/>
      <c r="AL43" s="40"/>
      <c r="AM43" s="41"/>
      <c r="AN43" s="41"/>
      <c r="AO43" s="50"/>
    </row>
    <row r="44" spans="1:41" ht="14.25">
      <c r="A44" s="45"/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  <c r="Q44" s="47"/>
      <c r="R44" s="46"/>
      <c r="S44" s="46"/>
      <c r="T44" s="46"/>
      <c r="U44" s="46"/>
      <c r="V44" s="46"/>
      <c r="W44" s="46"/>
      <c r="X44" s="46"/>
      <c r="Y44" s="46"/>
      <c r="Z44" s="48"/>
      <c r="AA44" s="48"/>
      <c r="AB44" s="49"/>
      <c r="AC44" s="49"/>
      <c r="AD44" s="40"/>
      <c r="AE44" s="40"/>
      <c r="AF44" s="40"/>
      <c r="AG44" s="40"/>
      <c r="AH44" s="40"/>
      <c r="AI44" s="40"/>
      <c r="AJ44" s="41"/>
      <c r="AK44" s="40"/>
      <c r="AL44" s="40"/>
      <c r="AM44" s="41"/>
      <c r="AN44" s="41"/>
      <c r="AO44" s="50"/>
    </row>
    <row r="45" spans="1:41" ht="14.25">
      <c r="A45" s="45"/>
      <c r="B45" s="45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47"/>
      <c r="R45" s="46"/>
      <c r="S45" s="46"/>
      <c r="T45" s="46"/>
      <c r="U45" s="46"/>
      <c r="V45" s="46"/>
      <c r="W45" s="46"/>
      <c r="X45" s="46"/>
      <c r="Y45" s="46"/>
      <c r="Z45" s="48"/>
      <c r="AA45" s="48"/>
      <c r="AB45" s="49"/>
      <c r="AC45" s="49"/>
      <c r="AD45" s="40"/>
      <c r="AE45" s="40"/>
      <c r="AF45" s="40"/>
      <c r="AG45" s="40"/>
      <c r="AH45" s="40"/>
      <c r="AI45" s="40"/>
      <c r="AJ45" s="41"/>
      <c r="AK45" s="40"/>
      <c r="AL45" s="40"/>
      <c r="AM45" s="41"/>
      <c r="AN45" s="41"/>
      <c r="AO45" s="50"/>
    </row>
    <row r="46" spans="1:41" ht="14.25">
      <c r="A46" s="45"/>
      <c r="B46" s="45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47"/>
      <c r="R46" s="46"/>
      <c r="S46" s="46"/>
      <c r="T46" s="46"/>
      <c r="U46" s="46"/>
      <c r="V46" s="46"/>
      <c r="W46" s="46"/>
      <c r="X46" s="46"/>
      <c r="Y46" s="46"/>
      <c r="Z46" s="48"/>
      <c r="AA46" s="48"/>
      <c r="AB46" s="49"/>
      <c r="AC46" s="49"/>
      <c r="AD46" s="40"/>
      <c r="AE46" s="40"/>
      <c r="AF46" s="40"/>
      <c r="AG46" s="40"/>
      <c r="AH46" s="40"/>
      <c r="AI46" s="40"/>
      <c r="AJ46" s="41"/>
      <c r="AK46" s="40"/>
      <c r="AL46" s="40"/>
      <c r="AM46" s="41"/>
      <c r="AN46" s="41"/>
      <c r="AO46" s="50"/>
    </row>
    <row r="47" spans="1:41" ht="14.25">
      <c r="A47" s="45"/>
      <c r="B47" s="45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47"/>
      <c r="R47" s="46"/>
      <c r="S47" s="46"/>
      <c r="T47" s="46"/>
      <c r="U47" s="46"/>
      <c r="V47" s="46"/>
      <c r="W47" s="46"/>
      <c r="X47" s="46"/>
      <c r="Y47" s="46"/>
      <c r="Z47" s="48"/>
      <c r="AA47" s="48"/>
      <c r="AB47" s="49"/>
      <c r="AC47" s="49"/>
      <c r="AD47" s="40"/>
      <c r="AE47" s="40"/>
      <c r="AF47" s="40"/>
      <c r="AG47" s="40"/>
      <c r="AH47" s="40"/>
      <c r="AI47" s="40"/>
      <c r="AJ47" s="41"/>
      <c r="AK47" s="40"/>
      <c r="AL47" s="40"/>
      <c r="AM47" s="41"/>
      <c r="AN47" s="41"/>
      <c r="AO47" s="50"/>
    </row>
    <row r="48" spans="1:41" ht="14.25">
      <c r="A48" s="45"/>
      <c r="B48" s="45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47"/>
      <c r="R48" s="46"/>
      <c r="S48" s="46"/>
      <c r="T48" s="46"/>
      <c r="U48" s="46"/>
      <c r="V48" s="46"/>
      <c r="W48" s="46"/>
      <c r="X48" s="46"/>
      <c r="Y48" s="46"/>
      <c r="Z48" s="48"/>
      <c r="AA48" s="48"/>
      <c r="AB48" s="49"/>
      <c r="AC48" s="49"/>
      <c r="AD48" s="40"/>
      <c r="AE48" s="40"/>
      <c r="AF48" s="40"/>
      <c r="AG48" s="40"/>
      <c r="AH48" s="40"/>
      <c r="AI48" s="40"/>
      <c r="AJ48" s="41"/>
      <c r="AK48" s="40"/>
      <c r="AL48" s="40"/>
      <c r="AM48" s="41"/>
      <c r="AN48" s="41"/>
      <c r="AO48" s="50"/>
    </row>
    <row r="49" spans="1:41" ht="14.25">
      <c r="A49" s="45"/>
      <c r="B49" s="45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  <c r="Q49" s="47"/>
      <c r="R49" s="46"/>
      <c r="S49" s="46"/>
      <c r="T49" s="46"/>
      <c r="U49" s="46"/>
      <c r="V49" s="46"/>
      <c r="W49" s="46"/>
      <c r="X49" s="46"/>
      <c r="Y49" s="46"/>
      <c r="Z49" s="48"/>
      <c r="AA49" s="48"/>
      <c r="AB49" s="49"/>
      <c r="AC49" s="49"/>
      <c r="AD49" s="40"/>
      <c r="AE49" s="40"/>
      <c r="AF49" s="40"/>
      <c r="AG49" s="40"/>
      <c r="AH49" s="40"/>
      <c r="AI49" s="40"/>
      <c r="AJ49" s="41"/>
      <c r="AK49" s="40"/>
      <c r="AL49" s="40"/>
      <c r="AM49" s="41"/>
      <c r="AN49" s="41"/>
      <c r="AO49" s="50"/>
    </row>
    <row r="50" spans="1:41" ht="14.25">
      <c r="A50" s="45"/>
      <c r="B50" s="45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47"/>
      <c r="R50" s="46"/>
      <c r="S50" s="46"/>
      <c r="T50" s="46"/>
      <c r="U50" s="46"/>
      <c r="V50" s="46"/>
      <c r="W50" s="46"/>
      <c r="X50" s="46"/>
      <c r="Y50" s="46"/>
      <c r="Z50" s="48"/>
      <c r="AA50" s="48"/>
      <c r="AB50" s="49"/>
      <c r="AC50" s="49"/>
      <c r="AD50" s="40"/>
      <c r="AE50" s="40"/>
      <c r="AF50" s="40"/>
      <c r="AG50" s="40"/>
      <c r="AH50" s="40"/>
      <c r="AI50" s="40"/>
      <c r="AJ50" s="41"/>
      <c r="AK50" s="40"/>
      <c r="AL50" s="40"/>
      <c r="AM50" s="41"/>
      <c r="AN50" s="41"/>
      <c r="AO50" s="50"/>
    </row>
    <row r="51" spans="1:41" ht="14.25">
      <c r="A51" s="45"/>
      <c r="B51" s="45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  <c r="Q51" s="47"/>
      <c r="R51" s="46"/>
      <c r="S51" s="46"/>
      <c r="T51" s="46"/>
      <c r="U51" s="46"/>
      <c r="V51" s="46"/>
      <c r="W51" s="46"/>
      <c r="X51" s="46"/>
      <c r="Y51" s="46"/>
      <c r="Z51" s="48"/>
      <c r="AA51" s="48"/>
      <c r="AB51" s="49"/>
      <c r="AC51" s="49"/>
      <c r="AD51" s="40"/>
      <c r="AE51" s="40"/>
      <c r="AF51" s="40"/>
      <c r="AG51" s="40"/>
      <c r="AH51" s="40"/>
      <c r="AI51" s="40"/>
      <c r="AJ51" s="41"/>
      <c r="AK51" s="40"/>
      <c r="AL51" s="40"/>
      <c r="AM51" s="41"/>
      <c r="AN51" s="41"/>
      <c r="AO51" s="50"/>
    </row>
    <row r="52" spans="1:41" ht="14.25">
      <c r="A52" s="45"/>
      <c r="B52" s="45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7"/>
      <c r="R52" s="46"/>
      <c r="S52" s="46"/>
      <c r="T52" s="46"/>
      <c r="U52" s="46"/>
      <c r="V52" s="46"/>
      <c r="W52" s="46"/>
      <c r="X52" s="46"/>
      <c r="Y52" s="46"/>
      <c r="Z52" s="48"/>
      <c r="AA52" s="48"/>
      <c r="AB52" s="49"/>
      <c r="AC52" s="49"/>
      <c r="AD52" s="40"/>
      <c r="AE52" s="40"/>
      <c r="AF52" s="40"/>
      <c r="AG52" s="40"/>
      <c r="AH52" s="40"/>
      <c r="AI52" s="40"/>
      <c r="AJ52" s="41"/>
      <c r="AK52" s="40"/>
      <c r="AL52" s="40"/>
      <c r="AM52" s="41"/>
      <c r="AN52" s="41"/>
      <c r="AO52" s="50"/>
    </row>
    <row r="53" spans="1:41" ht="14.25">
      <c r="A53" s="45"/>
      <c r="B53" s="45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7"/>
      <c r="R53" s="46"/>
      <c r="S53" s="46"/>
      <c r="T53" s="46"/>
      <c r="U53" s="46"/>
      <c r="V53" s="46"/>
      <c r="W53" s="46"/>
      <c r="X53" s="46"/>
      <c r="Y53" s="46"/>
      <c r="Z53" s="48"/>
      <c r="AA53" s="48"/>
      <c r="AB53" s="49"/>
      <c r="AC53" s="49"/>
      <c r="AD53" s="40"/>
      <c r="AE53" s="40"/>
      <c r="AF53" s="40"/>
      <c r="AG53" s="40"/>
      <c r="AH53" s="40"/>
      <c r="AI53" s="40"/>
      <c r="AJ53" s="41"/>
      <c r="AK53" s="40"/>
      <c r="AL53" s="40"/>
      <c r="AM53" s="41"/>
      <c r="AN53" s="41"/>
      <c r="AO53" s="50"/>
    </row>
    <row r="54" spans="1:41" ht="14.25">
      <c r="A54" s="45"/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6"/>
      <c r="S54" s="46"/>
      <c r="T54" s="46"/>
      <c r="U54" s="46"/>
      <c r="V54" s="46"/>
      <c r="W54" s="46"/>
      <c r="X54" s="46"/>
      <c r="Y54" s="46"/>
      <c r="Z54" s="48"/>
      <c r="AA54" s="48"/>
      <c r="AB54" s="49"/>
      <c r="AC54" s="49"/>
      <c r="AD54" s="40"/>
      <c r="AE54" s="40"/>
      <c r="AF54" s="40"/>
      <c r="AG54" s="40"/>
      <c r="AH54" s="40"/>
      <c r="AI54" s="40"/>
      <c r="AJ54" s="41"/>
      <c r="AK54" s="40"/>
      <c r="AL54" s="40"/>
      <c r="AM54" s="41"/>
      <c r="AN54" s="41"/>
      <c r="AO54" s="50"/>
    </row>
    <row r="55" spans="1:41" ht="14.25">
      <c r="A55" s="45"/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7"/>
      <c r="Q55" s="47"/>
      <c r="R55" s="46"/>
      <c r="S55" s="46"/>
      <c r="T55" s="46"/>
      <c r="U55" s="46"/>
      <c r="V55" s="46"/>
      <c r="W55" s="46"/>
      <c r="X55" s="46"/>
      <c r="Y55" s="46"/>
      <c r="Z55" s="48"/>
      <c r="AA55" s="48"/>
      <c r="AB55" s="49"/>
      <c r="AC55" s="49"/>
      <c r="AD55" s="40"/>
      <c r="AE55" s="40"/>
      <c r="AF55" s="40"/>
      <c r="AG55" s="40"/>
      <c r="AH55" s="40"/>
      <c r="AI55" s="40"/>
      <c r="AJ55" s="41"/>
      <c r="AK55" s="40"/>
      <c r="AL55" s="40"/>
      <c r="AM55" s="41"/>
      <c r="AN55" s="41"/>
      <c r="AO55" s="50"/>
    </row>
    <row r="56" spans="1:41" ht="14.25">
      <c r="A56" s="45"/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47"/>
      <c r="R56" s="46"/>
      <c r="S56" s="46"/>
      <c r="T56" s="46"/>
      <c r="U56" s="46"/>
      <c r="V56" s="46"/>
      <c r="W56" s="46"/>
      <c r="X56" s="46"/>
      <c r="Y56" s="46"/>
      <c r="Z56" s="48"/>
      <c r="AA56" s="48"/>
      <c r="AB56" s="49"/>
      <c r="AC56" s="49"/>
      <c r="AD56" s="40"/>
      <c r="AE56" s="40"/>
      <c r="AF56" s="40"/>
      <c r="AG56" s="40"/>
      <c r="AH56" s="40"/>
      <c r="AI56" s="40"/>
      <c r="AJ56" s="41"/>
      <c r="AK56" s="40"/>
      <c r="AL56" s="40"/>
      <c r="AM56" s="41"/>
      <c r="AN56" s="41"/>
      <c r="AO56" s="50"/>
    </row>
    <row r="57" spans="1:41" ht="14.25">
      <c r="A57" s="45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7"/>
      <c r="Q57" s="47"/>
      <c r="R57" s="46"/>
      <c r="S57" s="46"/>
      <c r="T57" s="46"/>
      <c r="U57" s="46"/>
      <c r="V57" s="46"/>
      <c r="W57" s="46"/>
      <c r="X57" s="46"/>
      <c r="Y57" s="46"/>
      <c r="Z57" s="48"/>
      <c r="AA57" s="48"/>
      <c r="AB57" s="49"/>
      <c r="AC57" s="49"/>
      <c r="AD57" s="40"/>
      <c r="AE57" s="40"/>
      <c r="AF57" s="40"/>
      <c r="AG57" s="40"/>
      <c r="AH57" s="40"/>
      <c r="AI57" s="40"/>
      <c r="AJ57" s="41"/>
      <c r="AK57" s="40"/>
      <c r="AL57" s="40"/>
      <c r="AM57" s="41"/>
      <c r="AN57" s="41"/>
      <c r="AO57" s="50"/>
    </row>
    <row r="58" spans="1:41" ht="14.25">
      <c r="A58" s="45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  <c r="Q58" s="47"/>
      <c r="R58" s="46"/>
      <c r="S58" s="46"/>
      <c r="T58" s="46"/>
      <c r="U58" s="46"/>
      <c r="V58" s="46"/>
      <c r="W58" s="46"/>
      <c r="X58" s="46"/>
      <c r="Y58" s="46"/>
      <c r="Z58" s="48"/>
      <c r="AA58" s="48"/>
      <c r="AB58" s="49"/>
      <c r="AC58" s="49"/>
      <c r="AD58" s="40"/>
      <c r="AE58" s="40"/>
      <c r="AF58" s="40"/>
      <c r="AG58" s="40"/>
      <c r="AH58" s="40"/>
      <c r="AI58" s="40"/>
      <c r="AJ58" s="41"/>
      <c r="AK58" s="40"/>
      <c r="AL58" s="40"/>
      <c r="AM58" s="41"/>
      <c r="AN58" s="41"/>
      <c r="AO58" s="50"/>
    </row>
    <row r="59" spans="1:41" ht="14.25">
      <c r="A59" s="45"/>
      <c r="B59" s="45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7"/>
      <c r="Q59" s="47"/>
      <c r="R59" s="46"/>
      <c r="S59" s="46"/>
      <c r="T59" s="46"/>
      <c r="U59" s="46"/>
      <c r="V59" s="46"/>
      <c r="W59" s="46"/>
      <c r="X59" s="46"/>
      <c r="Y59" s="46"/>
      <c r="Z59" s="48"/>
      <c r="AA59" s="48"/>
      <c r="AB59" s="49"/>
      <c r="AC59" s="49"/>
      <c r="AD59" s="40"/>
      <c r="AE59" s="40"/>
      <c r="AF59" s="40"/>
      <c r="AG59" s="40"/>
      <c r="AH59" s="40"/>
      <c r="AI59" s="40"/>
      <c r="AJ59" s="41"/>
      <c r="AK59" s="40"/>
      <c r="AL59" s="40"/>
      <c r="AM59" s="41"/>
      <c r="AN59" s="41"/>
      <c r="AO59" s="50"/>
    </row>
    <row r="60" spans="1:41" ht="14.25">
      <c r="A60" s="45"/>
      <c r="B60" s="45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7"/>
      <c r="Q60" s="47"/>
      <c r="R60" s="46"/>
      <c r="S60" s="46"/>
      <c r="T60" s="46"/>
      <c r="U60" s="46"/>
      <c r="V60" s="46"/>
      <c r="W60" s="46"/>
      <c r="X60" s="46"/>
      <c r="Y60" s="46"/>
      <c r="Z60" s="48"/>
      <c r="AA60" s="48"/>
      <c r="AB60" s="49"/>
      <c r="AC60" s="49"/>
      <c r="AD60" s="40"/>
      <c r="AE60" s="40"/>
      <c r="AF60" s="40"/>
      <c r="AG60" s="40"/>
      <c r="AH60" s="40"/>
      <c r="AI60" s="40"/>
      <c r="AJ60" s="41"/>
      <c r="AK60" s="40"/>
      <c r="AL60" s="40"/>
      <c r="AM60" s="41"/>
      <c r="AN60" s="41"/>
      <c r="AO60" s="50"/>
    </row>
    <row r="61" spans="1:41" ht="14.25">
      <c r="A61" s="45"/>
      <c r="B61" s="45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7"/>
      <c r="Q61" s="47"/>
      <c r="R61" s="46"/>
      <c r="S61" s="46"/>
      <c r="T61" s="46"/>
      <c r="U61" s="46"/>
      <c r="V61" s="46"/>
      <c r="W61" s="46"/>
      <c r="X61" s="46"/>
      <c r="Y61" s="46"/>
      <c r="Z61" s="48"/>
      <c r="AA61" s="48"/>
      <c r="AB61" s="49"/>
      <c r="AC61" s="49"/>
      <c r="AD61" s="40"/>
      <c r="AE61" s="40"/>
      <c r="AF61" s="40"/>
      <c r="AG61" s="40"/>
      <c r="AH61" s="40"/>
      <c r="AI61" s="40"/>
      <c r="AJ61" s="41"/>
      <c r="AK61" s="40"/>
      <c r="AL61" s="40"/>
      <c r="AM61" s="41"/>
      <c r="AN61" s="41"/>
      <c r="AO61" s="50"/>
    </row>
    <row r="62" spans="1:41" ht="14.25">
      <c r="A62" s="45"/>
      <c r="B62" s="45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7"/>
      <c r="Q62" s="47"/>
      <c r="R62" s="46"/>
      <c r="S62" s="46"/>
      <c r="T62" s="46"/>
      <c r="U62" s="46"/>
      <c r="V62" s="46"/>
      <c r="W62" s="46"/>
      <c r="X62" s="46"/>
      <c r="Y62" s="46"/>
      <c r="Z62" s="48"/>
      <c r="AA62" s="48"/>
      <c r="AB62" s="49"/>
      <c r="AC62" s="49"/>
      <c r="AD62" s="40"/>
      <c r="AE62" s="40"/>
      <c r="AF62" s="40"/>
      <c r="AG62" s="40"/>
      <c r="AH62" s="40"/>
      <c r="AI62" s="40"/>
      <c r="AJ62" s="41"/>
      <c r="AK62" s="40"/>
      <c r="AL62" s="40"/>
      <c r="AM62" s="41"/>
      <c r="AN62" s="41"/>
      <c r="AO62" s="50"/>
    </row>
    <row r="63" spans="1:41" ht="14.25">
      <c r="A63" s="45"/>
      <c r="B63" s="45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7"/>
      <c r="Q63" s="47"/>
      <c r="R63" s="46"/>
      <c r="S63" s="46"/>
      <c r="T63" s="46"/>
      <c r="U63" s="46"/>
      <c r="V63" s="46"/>
      <c r="W63" s="46"/>
      <c r="X63" s="46"/>
      <c r="Y63" s="46"/>
      <c r="Z63" s="48"/>
      <c r="AA63" s="48"/>
      <c r="AB63" s="49"/>
      <c r="AC63" s="49"/>
      <c r="AD63" s="40"/>
      <c r="AE63" s="40"/>
      <c r="AF63" s="40"/>
      <c r="AG63" s="40"/>
      <c r="AH63" s="40"/>
      <c r="AI63" s="40"/>
      <c r="AJ63" s="41"/>
      <c r="AK63" s="40"/>
      <c r="AL63" s="40"/>
      <c r="AM63" s="41"/>
      <c r="AN63" s="41"/>
      <c r="AO63" s="50"/>
    </row>
    <row r="64" spans="1:41" ht="14.25">
      <c r="A64" s="45"/>
      <c r="B64" s="45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7"/>
      <c r="Q64" s="47"/>
      <c r="R64" s="46"/>
      <c r="S64" s="46"/>
      <c r="T64" s="46"/>
      <c r="U64" s="46"/>
      <c r="V64" s="46"/>
      <c r="W64" s="46"/>
      <c r="X64" s="46"/>
      <c r="Y64" s="46"/>
      <c r="Z64" s="48"/>
      <c r="AA64" s="48"/>
      <c r="AB64" s="49"/>
      <c r="AC64" s="49"/>
      <c r="AD64" s="40"/>
      <c r="AE64" s="40"/>
      <c r="AF64" s="40"/>
      <c r="AG64" s="40"/>
      <c r="AH64" s="40"/>
      <c r="AI64" s="40"/>
      <c r="AJ64" s="41"/>
      <c r="AK64" s="40"/>
      <c r="AL64" s="40"/>
      <c r="AM64" s="41"/>
      <c r="AN64" s="41"/>
      <c r="AO64" s="50"/>
    </row>
    <row r="65" spans="1:41" ht="14.25">
      <c r="A65" s="45"/>
      <c r="B65" s="45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7"/>
      <c r="Q65" s="47"/>
      <c r="R65" s="46"/>
      <c r="S65" s="46"/>
      <c r="T65" s="46"/>
      <c r="U65" s="46"/>
      <c r="V65" s="46"/>
      <c r="W65" s="46"/>
      <c r="X65" s="46"/>
      <c r="Y65" s="46"/>
      <c r="Z65" s="48"/>
      <c r="AA65" s="48"/>
      <c r="AB65" s="49"/>
      <c r="AC65" s="49"/>
      <c r="AD65" s="40"/>
      <c r="AE65" s="40"/>
      <c r="AF65" s="40"/>
      <c r="AG65" s="40"/>
      <c r="AH65" s="40"/>
      <c r="AI65" s="40"/>
      <c r="AJ65" s="41"/>
      <c r="AK65" s="40"/>
      <c r="AL65" s="40"/>
      <c r="AM65" s="41"/>
      <c r="AN65" s="41"/>
      <c r="AO65" s="50"/>
    </row>
    <row r="66" spans="1:41" ht="14.25">
      <c r="A66" s="45"/>
      <c r="B66" s="45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7"/>
      <c r="Q66" s="47"/>
      <c r="R66" s="46"/>
      <c r="S66" s="46"/>
      <c r="T66" s="46"/>
      <c r="U66" s="46"/>
      <c r="V66" s="46"/>
      <c r="W66" s="46"/>
      <c r="X66" s="46"/>
      <c r="Y66" s="46"/>
      <c r="Z66" s="48"/>
      <c r="AA66" s="48"/>
      <c r="AB66" s="49"/>
      <c r="AC66" s="49"/>
      <c r="AD66" s="40"/>
      <c r="AE66" s="40"/>
      <c r="AF66" s="40"/>
      <c r="AG66" s="40"/>
      <c r="AH66" s="40"/>
      <c r="AI66" s="40"/>
      <c r="AJ66" s="41"/>
      <c r="AK66" s="40"/>
      <c r="AL66" s="40"/>
      <c r="AM66" s="41"/>
      <c r="AN66" s="41"/>
      <c r="AO66" s="50"/>
    </row>
    <row r="67" spans="1:41" ht="14.25">
      <c r="A67" s="45"/>
      <c r="B67" s="45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7"/>
      <c r="Q67" s="47"/>
      <c r="R67" s="46"/>
      <c r="S67" s="46"/>
      <c r="T67" s="46"/>
      <c r="U67" s="46"/>
      <c r="V67" s="46"/>
      <c r="W67" s="46"/>
      <c r="X67" s="46"/>
      <c r="Y67" s="46"/>
      <c r="Z67" s="48"/>
      <c r="AA67" s="48"/>
      <c r="AB67" s="49"/>
      <c r="AC67" s="49"/>
      <c r="AD67" s="40"/>
      <c r="AE67" s="40"/>
      <c r="AF67" s="40"/>
      <c r="AG67" s="40"/>
      <c r="AH67" s="40"/>
      <c r="AI67" s="40"/>
      <c r="AJ67" s="41"/>
      <c r="AK67" s="40"/>
      <c r="AL67" s="40"/>
      <c r="AM67" s="41"/>
      <c r="AN67" s="41"/>
      <c r="AO67" s="50"/>
    </row>
    <row r="68" spans="1:41" ht="14.25">
      <c r="A68" s="45"/>
      <c r="B68" s="45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7"/>
      <c r="Q68" s="47"/>
      <c r="R68" s="46"/>
      <c r="S68" s="46"/>
      <c r="T68" s="46"/>
      <c r="U68" s="46"/>
      <c r="V68" s="46"/>
      <c r="W68" s="46"/>
      <c r="X68" s="46"/>
      <c r="Y68" s="46"/>
      <c r="Z68" s="48"/>
      <c r="AA68" s="48"/>
      <c r="AB68" s="49"/>
      <c r="AC68" s="49"/>
      <c r="AD68" s="40"/>
      <c r="AE68" s="40"/>
      <c r="AF68" s="40"/>
      <c r="AG68" s="40"/>
      <c r="AH68" s="40"/>
      <c r="AI68" s="40"/>
      <c r="AJ68" s="41"/>
      <c r="AK68" s="40"/>
      <c r="AL68" s="40"/>
      <c r="AM68" s="41"/>
      <c r="AN68" s="41"/>
      <c r="AO68" s="50"/>
    </row>
    <row r="69" spans="1:41" ht="14.25">
      <c r="A69" s="45"/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  <c r="Q69" s="47"/>
      <c r="R69" s="46"/>
      <c r="S69" s="46"/>
      <c r="T69" s="46"/>
      <c r="U69" s="46"/>
      <c r="V69" s="46"/>
      <c r="W69" s="46"/>
      <c r="X69" s="46"/>
      <c r="Y69" s="46"/>
      <c r="Z69" s="48"/>
      <c r="AA69" s="48"/>
      <c r="AB69" s="49"/>
      <c r="AC69" s="49"/>
      <c r="AD69" s="40"/>
      <c r="AE69" s="40"/>
      <c r="AF69" s="40"/>
      <c r="AG69" s="40"/>
      <c r="AH69" s="40"/>
      <c r="AI69" s="40"/>
      <c r="AJ69" s="41"/>
      <c r="AK69" s="40"/>
      <c r="AL69" s="40"/>
      <c r="AM69" s="41"/>
      <c r="AN69" s="41"/>
      <c r="AO69" s="50"/>
    </row>
    <row r="70" spans="1:41" ht="14.25">
      <c r="A70" s="45"/>
      <c r="B70" s="45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7"/>
      <c r="Q70" s="47"/>
      <c r="R70" s="46"/>
      <c r="S70" s="46"/>
      <c r="T70" s="46"/>
      <c r="U70" s="46"/>
      <c r="V70" s="46"/>
      <c r="W70" s="46"/>
      <c r="X70" s="46"/>
      <c r="Y70" s="46"/>
      <c r="Z70" s="48"/>
      <c r="AA70" s="48"/>
      <c r="AB70" s="49"/>
      <c r="AC70" s="49"/>
      <c r="AD70" s="40"/>
      <c r="AE70" s="40"/>
      <c r="AF70" s="40"/>
      <c r="AG70" s="40"/>
      <c r="AH70" s="40"/>
      <c r="AI70" s="40"/>
      <c r="AJ70" s="41"/>
      <c r="AK70" s="40"/>
      <c r="AL70" s="40"/>
      <c r="AM70" s="41"/>
      <c r="AN70" s="41"/>
      <c r="AO70" s="50"/>
    </row>
    <row r="71" spans="1:3" ht="14.25">
      <c r="A71" s="45"/>
      <c r="B71" s="45"/>
      <c r="C71" s="45"/>
    </row>
    <row r="72" spans="1:3" ht="14.25">
      <c r="A72" s="45"/>
      <c r="B72" s="45"/>
      <c r="C72" s="45"/>
    </row>
    <row r="73" spans="1:3" ht="14.25">
      <c r="A73" s="45"/>
      <c r="B73" s="45"/>
      <c r="C73" s="45"/>
    </row>
    <row r="74" spans="1:3" ht="14.25">
      <c r="A74" s="45"/>
      <c r="B74" s="45"/>
      <c r="C74" s="45"/>
    </row>
    <row r="75" spans="1:3" ht="14.25">
      <c r="A75" s="45"/>
      <c r="B75" s="45"/>
      <c r="C75" s="45"/>
    </row>
    <row r="76" spans="1:3" ht="14.25">
      <c r="A76" s="45"/>
      <c r="B76" s="45"/>
      <c r="C76" s="45"/>
    </row>
    <row r="77" spans="1:3" ht="14.25">
      <c r="A77" s="45"/>
      <c r="B77" s="45"/>
      <c r="C77" s="45"/>
    </row>
    <row r="78" spans="1:3" ht="14.25">
      <c r="A78" s="45"/>
      <c r="B78" s="45"/>
      <c r="C78" s="45"/>
    </row>
    <row r="79" spans="1:3" ht="14.25">
      <c r="A79" s="45"/>
      <c r="B79" s="45"/>
      <c r="C79" s="45"/>
    </row>
    <row r="80" spans="1:3" ht="14.25">
      <c r="A80" s="45"/>
      <c r="B80" s="45"/>
      <c r="C80" s="45"/>
    </row>
    <row r="81" spans="1:3" ht="14.25">
      <c r="A81" s="45"/>
      <c r="B81" s="45"/>
      <c r="C81" s="45"/>
    </row>
    <row r="82" spans="1:3" ht="14.25">
      <c r="A82" s="45"/>
      <c r="B82" s="45"/>
      <c r="C82" s="45"/>
    </row>
    <row r="83" spans="1:3" ht="14.25">
      <c r="A83" s="45"/>
      <c r="B83" s="45"/>
      <c r="C83" s="45"/>
    </row>
    <row r="84" spans="1:3" ht="14.25">
      <c r="A84" s="45"/>
      <c r="B84" s="45"/>
      <c r="C84" s="45"/>
    </row>
    <row r="85" spans="1:3" ht="14.25">
      <c r="A85" s="45"/>
      <c r="B85" s="45"/>
      <c r="C85" s="45"/>
    </row>
    <row r="86" spans="1:3" ht="14.25">
      <c r="A86" s="45"/>
      <c r="B86" s="45"/>
      <c r="C86" s="45"/>
    </row>
    <row r="87" spans="1:3" ht="14.25">
      <c r="A87" s="45"/>
      <c r="B87" s="45"/>
      <c r="C87" s="45"/>
    </row>
    <row r="88" spans="1:3" ht="14.25">
      <c r="A88" s="45"/>
      <c r="B88" s="45"/>
      <c r="C88" s="45"/>
    </row>
    <row r="89" spans="1:3" ht="14.25">
      <c r="A89" s="45"/>
      <c r="B89" s="45"/>
      <c r="C89" s="45"/>
    </row>
    <row r="90" spans="1:3" ht="14.25">
      <c r="A90" s="45"/>
      <c r="B90" s="45"/>
      <c r="C90" s="45"/>
    </row>
    <row r="91" spans="1:3" ht="14.25">
      <c r="A91" s="45"/>
      <c r="B91" s="45"/>
      <c r="C91" s="45"/>
    </row>
    <row r="92" spans="1:3" ht="14.25">
      <c r="A92" s="45"/>
      <c r="B92" s="45"/>
      <c r="C92" s="45"/>
    </row>
    <row r="93" spans="1:3" ht="14.25">
      <c r="A93" s="45"/>
      <c r="B93" s="45"/>
      <c r="C93" s="45"/>
    </row>
    <row r="94" spans="1:3" ht="14.25">
      <c r="A94" s="45"/>
      <c r="B94" s="45"/>
      <c r="C94" s="45"/>
    </row>
    <row r="95" spans="1:3" ht="14.25">
      <c r="A95" s="45"/>
      <c r="B95" s="45"/>
      <c r="C95" s="45"/>
    </row>
    <row r="96" spans="1:3" ht="14.25">
      <c r="A96" s="45"/>
      <c r="B96" s="45"/>
      <c r="C96" s="45"/>
    </row>
    <row r="97" spans="1:3" ht="14.25">
      <c r="A97" s="45"/>
      <c r="B97" s="45"/>
      <c r="C97" s="45"/>
    </row>
    <row r="98" spans="1:3" ht="14.25">
      <c r="A98" s="45"/>
      <c r="B98" s="45"/>
      <c r="C98" s="45"/>
    </row>
    <row r="99" spans="1:3" ht="14.25">
      <c r="A99" s="45"/>
      <c r="B99" s="45"/>
      <c r="C99" s="45"/>
    </row>
    <row r="100" spans="1:3" ht="14.25">
      <c r="A100" s="45"/>
      <c r="B100" s="45"/>
      <c r="C100" s="45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Z2:AA2"/>
    <mergeCell ref="AD2:AD3"/>
    <mergeCell ref="AE2:AE3"/>
    <mergeCell ref="AF2:AF3"/>
    <mergeCell ref="AG2:AG3"/>
    <mergeCell ref="A1:A3"/>
    <mergeCell ref="B1:B3"/>
    <mergeCell ref="C1:C3"/>
    <mergeCell ref="D1:Q1"/>
    <mergeCell ref="R1:AA1"/>
    <mergeCell ref="AB1:AC2"/>
  </mergeCells>
  <conditionalFormatting sqref="B4:B11 B14:B15 B17:B100">
    <cfRule type="expression" priority="1" dxfId="0" stopIfTrue="1">
      <formula>AND(NOT(ISBLANK($A4)),ISBLANK(B4))</formula>
    </cfRule>
  </conditionalFormatting>
  <conditionalFormatting sqref="C4:C100">
    <cfRule type="expression" priority="2" dxfId="0" stopIfTrue="1">
      <formula>AND(NOT(ISBLANK(A4)),ISBLANK(C4))</formula>
    </cfRule>
  </conditionalFormatting>
  <conditionalFormatting sqref="B16">
    <cfRule type="expression" priority="3" dxfId="0" stopIfTrue="1">
      <formula>AND(NOT(ISBLANK($A13)),ISBLANK(B16))</formula>
    </cfRule>
  </conditionalFormatting>
  <conditionalFormatting sqref="D4:D70 F4:F70 H4:H70 J4:J70 L4:L70 N4:N70 R4:R70 T4:T70 V4:V70 X4:X70">
    <cfRule type="expression" priority="4" dxfId="0" stopIfTrue="1">
      <formula>AND(NOT(ISBLANK(E4)),ISBLANK(D4))</formula>
    </cfRule>
  </conditionalFormatting>
  <conditionalFormatting sqref="E4:E70 G4:G70 I4:I70 K4:K70 M4:M70 O4:O70 S4:S70 U4:U70 W4:W70 Y4:Y70">
    <cfRule type="expression" priority="5" dxfId="0" stopIfTrue="1">
      <formula>AND(NOT(ISBLANK(D4)),ISBLANK(E4))</formula>
    </cfRule>
  </conditionalFormatting>
  <conditionalFormatting sqref="B12:B13">
    <cfRule type="expression" priority="6" dxfId="0" stopIfTrue="1">
      <formula>AND(NOT(ISBLANK(#REF!)),ISBLANK(B12))</formula>
    </cfRule>
  </conditionalFormatting>
  <dataValidations count="5">
    <dataValidation type="custom" allowBlank="1" showInputMessage="1" showErrorMessage="1" errorTitle="Headcount" error="The value entered in the headcount field must be greater than or equal to the value entered in the FTE field." sqref="D4:D70 F4:F70 H4:H70 J4:J70 L4:L70 N4:N70 T4:T70 V4:V70 X4:X70 R4:R7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E4:E70 M4:M70 G4:G70 I4:I70 K4:K70 O4:O70 U4:U70 W4:W70 Y4:Y70 S4:S70">
      <formula1>E4&lt;=D4</formula1>
    </dataValidation>
    <dataValidation operator="lessThanOrEqual" allowBlank="1" showInputMessage="1" showErrorMessage="1" error="FTE cannot be greater than Headcount&#10;" sqref="R71:AN65536 AB1 P4:Q65536 AO4:AO65536 A101:C65536 P2 A1:C1 R1 AP2:IV65536 AO1:IV1 AB3:AC70 D71:O65536"/>
    <dataValidation type="decimal" operator="greaterThan" allowBlank="1" showInputMessage="1" showErrorMessage="1" sqref="AK5:AL70 AD5:AI70">
      <formula1>0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98"/>
  <sheetViews>
    <sheetView zoomScalePageLayoutView="0" workbookViewId="0" topLeftCell="AE1">
      <selection activeCell="AO10" sqref="AO10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75" t="s">
        <v>12</v>
      </c>
      <c r="B1" s="175" t="s">
        <v>1</v>
      </c>
      <c r="C1" s="175" t="s">
        <v>0</v>
      </c>
      <c r="D1" s="183" t="s">
        <v>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84"/>
      <c r="R1" s="186" t="s">
        <v>15</v>
      </c>
      <c r="S1" s="187"/>
      <c r="T1" s="187"/>
      <c r="U1" s="187"/>
      <c r="V1" s="187"/>
      <c r="W1" s="187"/>
      <c r="X1" s="187"/>
      <c r="Y1" s="187"/>
      <c r="Z1" s="187"/>
      <c r="AA1" s="185"/>
      <c r="AB1" s="188" t="s">
        <v>25</v>
      </c>
      <c r="AC1" s="189"/>
      <c r="AD1" s="192" t="s">
        <v>11</v>
      </c>
      <c r="AE1" s="193"/>
      <c r="AF1" s="193"/>
      <c r="AG1" s="193"/>
      <c r="AH1" s="193"/>
      <c r="AI1" s="193"/>
      <c r="AJ1" s="194"/>
      <c r="AK1" s="195" t="s">
        <v>32</v>
      </c>
      <c r="AL1" s="195"/>
      <c r="AM1" s="195"/>
      <c r="AN1" s="177" t="s">
        <v>24</v>
      </c>
      <c r="AO1" s="175" t="s">
        <v>33</v>
      </c>
    </row>
    <row r="2" spans="1:41" s="1" customFormat="1" ht="53.25" customHeight="1">
      <c r="A2" s="196"/>
      <c r="B2" s="196"/>
      <c r="C2" s="196"/>
      <c r="D2" s="181" t="s">
        <v>28</v>
      </c>
      <c r="E2" s="182"/>
      <c r="F2" s="181" t="s">
        <v>29</v>
      </c>
      <c r="G2" s="182"/>
      <c r="H2" s="181" t="s">
        <v>30</v>
      </c>
      <c r="I2" s="182"/>
      <c r="J2" s="181" t="s">
        <v>6</v>
      </c>
      <c r="K2" s="182"/>
      <c r="L2" s="181" t="s">
        <v>31</v>
      </c>
      <c r="M2" s="182"/>
      <c r="N2" s="181" t="s">
        <v>5</v>
      </c>
      <c r="O2" s="182"/>
      <c r="P2" s="183" t="s">
        <v>9</v>
      </c>
      <c r="Q2" s="184"/>
      <c r="R2" s="183" t="s">
        <v>13</v>
      </c>
      <c r="S2" s="185"/>
      <c r="T2" s="186" t="s">
        <v>3</v>
      </c>
      <c r="U2" s="185"/>
      <c r="V2" s="186" t="s">
        <v>4</v>
      </c>
      <c r="W2" s="185"/>
      <c r="X2" s="186" t="s">
        <v>14</v>
      </c>
      <c r="Y2" s="185"/>
      <c r="Z2" s="183" t="s">
        <v>10</v>
      </c>
      <c r="AA2" s="184"/>
      <c r="AB2" s="190"/>
      <c r="AC2" s="191"/>
      <c r="AD2" s="175" t="s">
        <v>17</v>
      </c>
      <c r="AE2" s="175" t="s">
        <v>16</v>
      </c>
      <c r="AF2" s="175" t="s">
        <v>18</v>
      </c>
      <c r="AG2" s="175" t="s">
        <v>19</v>
      </c>
      <c r="AH2" s="175" t="s">
        <v>20</v>
      </c>
      <c r="AI2" s="175" t="s">
        <v>21</v>
      </c>
      <c r="AJ2" s="174" t="s">
        <v>23</v>
      </c>
      <c r="AK2" s="175" t="s">
        <v>26</v>
      </c>
      <c r="AL2" s="175" t="s">
        <v>27</v>
      </c>
      <c r="AM2" s="175" t="s">
        <v>22</v>
      </c>
      <c r="AN2" s="178"/>
      <c r="AO2" s="180"/>
    </row>
    <row r="3" spans="1:41" ht="57.75" customHeight="1">
      <c r="A3" s="197"/>
      <c r="B3" s="197"/>
      <c r="C3" s="19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76"/>
      <c r="AE3" s="176"/>
      <c r="AF3" s="176"/>
      <c r="AG3" s="176"/>
      <c r="AH3" s="176"/>
      <c r="AI3" s="176"/>
      <c r="AJ3" s="174"/>
      <c r="AK3" s="176"/>
      <c r="AL3" s="176"/>
      <c r="AM3" s="176"/>
      <c r="AN3" s="179"/>
      <c r="AO3" s="176"/>
    </row>
    <row r="4" spans="1:42" ht="30">
      <c r="A4" s="3" t="s">
        <v>34</v>
      </c>
      <c r="B4" s="3" t="s">
        <v>35</v>
      </c>
      <c r="C4" s="3" t="s">
        <v>36</v>
      </c>
      <c r="D4" s="142">
        <v>178</v>
      </c>
      <c r="E4" s="143">
        <v>166.62</v>
      </c>
      <c r="F4" s="143">
        <v>214</v>
      </c>
      <c r="G4" s="143">
        <v>207.01</v>
      </c>
      <c r="H4" s="143">
        <v>692</v>
      </c>
      <c r="I4" s="143">
        <v>678.46</v>
      </c>
      <c r="J4" s="143">
        <v>618</v>
      </c>
      <c r="K4" s="143">
        <v>594.59</v>
      </c>
      <c r="L4" s="143">
        <v>109</v>
      </c>
      <c r="M4" s="143">
        <v>105.76</v>
      </c>
      <c r="N4" s="143">
        <v>0</v>
      </c>
      <c r="O4" s="143">
        <v>0</v>
      </c>
      <c r="P4" s="144">
        <f>SUM(D4,F4,H4,J4,L4,N4)</f>
        <v>1811</v>
      </c>
      <c r="Q4" s="144">
        <f>SUM(E4,G4,I4,K4,M4,O4)</f>
        <v>1752.4400000000003</v>
      </c>
      <c r="R4" s="143">
        <v>10</v>
      </c>
      <c r="S4" s="143">
        <v>10</v>
      </c>
      <c r="T4" s="143">
        <v>2</v>
      </c>
      <c r="U4" s="143">
        <v>2</v>
      </c>
      <c r="V4" s="143">
        <v>100</v>
      </c>
      <c r="W4" s="143">
        <v>85.49</v>
      </c>
      <c r="X4" s="143">
        <v>0</v>
      </c>
      <c r="Y4" s="143">
        <v>0</v>
      </c>
      <c r="Z4" s="145">
        <f>SUM(R4,T4,V4,X4,)</f>
        <v>112</v>
      </c>
      <c r="AA4" s="145">
        <f>SUM(S4,U4,W4,Y4)</f>
        <v>97.49</v>
      </c>
      <c r="AB4" s="146">
        <f>P4+Z4</f>
        <v>1923</v>
      </c>
      <c r="AC4" s="146">
        <f>Q4+AA4</f>
        <v>1849.9300000000003</v>
      </c>
      <c r="AD4" s="147">
        <v>7039465.139999998</v>
      </c>
      <c r="AE4" s="148">
        <v>22360.45</v>
      </c>
      <c r="AF4" s="148">
        <v>113728.55</v>
      </c>
      <c r="AG4" s="148">
        <v>103690.53</v>
      </c>
      <c r="AH4" s="148">
        <v>1382559.56</v>
      </c>
      <c r="AI4" s="148">
        <v>642836.02</v>
      </c>
      <c r="AJ4" s="149">
        <f>SUM(AD4:AI4)</f>
        <v>9304640.249999998</v>
      </c>
      <c r="AK4" s="150">
        <v>1268932.55</v>
      </c>
      <c r="AL4" s="150">
        <v>343043.3</v>
      </c>
      <c r="AM4" s="151">
        <f>SUM(AK4:AL4)</f>
        <v>1611975.85</v>
      </c>
      <c r="AN4" s="151">
        <f>SUM(AM4,AJ4)</f>
        <v>10916616.099999998</v>
      </c>
      <c r="AO4" s="138"/>
      <c r="AP4" s="138"/>
    </row>
    <row r="5" spans="1:42" ht="30">
      <c r="A5" s="3" t="s">
        <v>37</v>
      </c>
      <c r="B5" s="3" t="s">
        <v>38</v>
      </c>
      <c r="C5" s="3" t="s">
        <v>36</v>
      </c>
      <c r="D5" s="143">
        <v>233</v>
      </c>
      <c r="E5" s="143">
        <v>195.45</v>
      </c>
      <c r="F5" s="143">
        <v>1811</v>
      </c>
      <c r="G5" s="143">
        <v>1694.43</v>
      </c>
      <c r="H5" s="143">
        <v>214</v>
      </c>
      <c r="I5" s="143">
        <v>209.98</v>
      </c>
      <c r="J5" s="143">
        <v>44</v>
      </c>
      <c r="K5" s="143">
        <v>43.34</v>
      </c>
      <c r="L5" s="143">
        <v>2</v>
      </c>
      <c r="M5" s="143">
        <v>2</v>
      </c>
      <c r="N5" s="143">
        <v>0</v>
      </c>
      <c r="O5" s="143">
        <v>0</v>
      </c>
      <c r="P5" s="144">
        <f aca="true" t="shared" si="0" ref="P5:Q16">SUM(D5,F5,H5,J5,L5,N5)</f>
        <v>2304</v>
      </c>
      <c r="Q5" s="144">
        <f t="shared" si="0"/>
        <v>2145.2000000000003</v>
      </c>
      <c r="R5" s="143">
        <v>3</v>
      </c>
      <c r="S5" s="143">
        <v>3</v>
      </c>
      <c r="T5" s="143">
        <v>0</v>
      </c>
      <c r="U5" s="143">
        <v>0</v>
      </c>
      <c r="V5" s="143">
        <v>0</v>
      </c>
      <c r="W5" s="143">
        <v>0</v>
      </c>
      <c r="X5" s="143">
        <v>0</v>
      </c>
      <c r="Y5" s="143">
        <v>0</v>
      </c>
      <c r="Z5" s="145">
        <f aca="true" t="shared" si="1" ref="Z5:Z16">SUM(R5,T5,V5,X5,)</f>
        <v>3</v>
      </c>
      <c r="AA5" s="145">
        <f aca="true" t="shared" si="2" ref="AA5:AA16">SUM(S5,U5,W5,Y5)</f>
        <v>3</v>
      </c>
      <c r="AB5" s="146">
        <f aca="true" t="shared" si="3" ref="AB5:AC16">P5+Z5</f>
        <v>2307</v>
      </c>
      <c r="AC5" s="146">
        <f t="shared" si="3"/>
        <v>2148.2000000000003</v>
      </c>
      <c r="AD5" s="147">
        <v>4668867.48</v>
      </c>
      <c r="AE5" s="148">
        <v>279881.52</v>
      </c>
      <c r="AF5" s="148">
        <v>2180</v>
      </c>
      <c r="AG5" s="148">
        <v>136178.26</v>
      </c>
      <c r="AH5" s="148">
        <v>868064.51</v>
      </c>
      <c r="AI5" s="148">
        <v>366065.859999999</v>
      </c>
      <c r="AJ5" s="149">
        <f aca="true" t="shared" si="4" ref="AJ5:AJ16">SUM(AD5:AI5)</f>
        <v>6321237.629999999</v>
      </c>
      <c r="AK5" s="150">
        <v>1500</v>
      </c>
      <c r="AL5" s="150"/>
      <c r="AM5" s="151">
        <f aca="true" t="shared" si="5" ref="AM5:AM16">SUM(AK5:AL5)</f>
        <v>1500</v>
      </c>
      <c r="AN5" s="151">
        <f aca="true" t="shared" si="6" ref="AN5:AN16">SUM(AM5,AJ5)</f>
        <v>6322737.629999999</v>
      </c>
      <c r="AO5" s="139"/>
      <c r="AP5" s="138"/>
    </row>
    <row r="6" spans="1:42" ht="30">
      <c r="A6" s="3" t="s">
        <v>39</v>
      </c>
      <c r="B6" s="3" t="s">
        <v>38</v>
      </c>
      <c r="C6" s="3" t="s">
        <v>36</v>
      </c>
      <c r="D6" s="143">
        <v>4580</v>
      </c>
      <c r="E6" s="143">
        <v>4048.79</v>
      </c>
      <c r="F6" s="143">
        <v>808</v>
      </c>
      <c r="G6" s="143">
        <v>764.93</v>
      </c>
      <c r="H6" s="143">
        <v>644</v>
      </c>
      <c r="I6" s="143">
        <v>625.14</v>
      </c>
      <c r="J6" s="143">
        <v>132</v>
      </c>
      <c r="K6" s="143">
        <v>127.76</v>
      </c>
      <c r="L6" s="143">
        <v>5</v>
      </c>
      <c r="M6" s="143">
        <v>5</v>
      </c>
      <c r="N6" s="143">
        <v>0</v>
      </c>
      <c r="O6" s="143">
        <v>0</v>
      </c>
      <c r="P6" s="144">
        <f t="shared" si="0"/>
        <v>6169</v>
      </c>
      <c r="Q6" s="144">
        <f t="shared" si="0"/>
        <v>5571.620000000001</v>
      </c>
      <c r="R6" s="143">
        <v>0</v>
      </c>
      <c r="S6" s="143">
        <v>0</v>
      </c>
      <c r="T6" s="143">
        <v>5</v>
      </c>
      <c r="U6" s="143">
        <v>4.5</v>
      </c>
      <c r="V6" s="143">
        <v>2</v>
      </c>
      <c r="W6" s="143">
        <v>1.5</v>
      </c>
      <c r="X6" s="143">
        <v>0</v>
      </c>
      <c r="Y6" s="143">
        <v>0</v>
      </c>
      <c r="Z6" s="145">
        <f t="shared" si="1"/>
        <v>7</v>
      </c>
      <c r="AA6" s="145">
        <f t="shared" si="2"/>
        <v>6</v>
      </c>
      <c r="AB6" s="146">
        <f t="shared" si="3"/>
        <v>6176</v>
      </c>
      <c r="AC6" s="146">
        <f t="shared" si="3"/>
        <v>5577.620000000001</v>
      </c>
      <c r="AD6" s="147">
        <v>9897457.19</v>
      </c>
      <c r="AE6" s="148">
        <v>95102.9</v>
      </c>
      <c r="AF6" s="148">
        <v>155246.82</v>
      </c>
      <c r="AG6" s="148">
        <v>244459.11</v>
      </c>
      <c r="AH6" s="148">
        <v>1697468.8</v>
      </c>
      <c r="AI6" s="148">
        <v>678564.88</v>
      </c>
      <c r="AJ6" s="149">
        <f t="shared" si="4"/>
        <v>12768299.700000001</v>
      </c>
      <c r="AK6" s="150">
        <v>124497.88</v>
      </c>
      <c r="AL6" s="150">
        <v>102009.99</v>
      </c>
      <c r="AM6" s="151">
        <f t="shared" si="5"/>
        <v>226507.87</v>
      </c>
      <c r="AN6" s="151">
        <f t="shared" si="6"/>
        <v>12994807.57</v>
      </c>
      <c r="AO6" s="138" t="s">
        <v>59</v>
      </c>
      <c r="AP6" s="139"/>
    </row>
    <row r="7" spans="1:42" ht="30">
      <c r="A7" s="3" t="s">
        <v>41</v>
      </c>
      <c r="B7" s="3" t="s">
        <v>38</v>
      </c>
      <c r="C7" s="3" t="s">
        <v>36</v>
      </c>
      <c r="D7" s="143">
        <v>1416</v>
      </c>
      <c r="E7" s="143">
        <v>1374.3</v>
      </c>
      <c r="F7" s="143">
        <v>300</v>
      </c>
      <c r="G7" s="143">
        <v>281.96</v>
      </c>
      <c r="H7" s="143">
        <v>1366</v>
      </c>
      <c r="I7" s="143">
        <v>1319.51</v>
      </c>
      <c r="J7" s="143">
        <v>316</v>
      </c>
      <c r="K7" s="143">
        <v>305.6</v>
      </c>
      <c r="L7" s="143">
        <v>35</v>
      </c>
      <c r="M7" s="143">
        <v>34.19</v>
      </c>
      <c r="N7" s="143">
        <v>0</v>
      </c>
      <c r="O7" s="143">
        <v>0</v>
      </c>
      <c r="P7" s="144">
        <f t="shared" si="0"/>
        <v>3433</v>
      </c>
      <c r="Q7" s="144">
        <f t="shared" si="0"/>
        <v>3315.56</v>
      </c>
      <c r="R7" s="143">
        <v>0</v>
      </c>
      <c r="S7" s="143">
        <v>0</v>
      </c>
      <c r="T7" s="143">
        <v>69</v>
      </c>
      <c r="U7" s="143">
        <v>21.37</v>
      </c>
      <c r="V7" s="143">
        <v>0</v>
      </c>
      <c r="W7" s="143">
        <v>0</v>
      </c>
      <c r="X7" s="143">
        <v>0</v>
      </c>
      <c r="Y7" s="143">
        <v>0</v>
      </c>
      <c r="Z7" s="145">
        <f t="shared" si="1"/>
        <v>69</v>
      </c>
      <c r="AA7" s="145">
        <f t="shared" si="2"/>
        <v>21.37</v>
      </c>
      <c r="AB7" s="146">
        <f t="shared" si="3"/>
        <v>3502</v>
      </c>
      <c r="AC7" s="146">
        <f t="shared" si="3"/>
        <v>3336.93</v>
      </c>
      <c r="AD7" s="147">
        <v>8392633.109999994</v>
      </c>
      <c r="AE7" s="148">
        <v>652006.7500000002</v>
      </c>
      <c r="AF7" s="148">
        <v>-4548.330000000009</v>
      </c>
      <c r="AG7" s="148">
        <v>135063.22999999998</v>
      </c>
      <c r="AH7" s="148">
        <v>1617176.03</v>
      </c>
      <c r="AI7" s="148">
        <v>748158.2299999997</v>
      </c>
      <c r="AJ7" s="149">
        <f t="shared" si="4"/>
        <v>11540489.019999994</v>
      </c>
      <c r="AK7" s="150">
        <v>494002.96000000014</v>
      </c>
      <c r="AL7" s="150"/>
      <c r="AM7" s="151">
        <f t="shared" si="5"/>
        <v>494002.96000000014</v>
      </c>
      <c r="AN7" s="151">
        <f t="shared" si="6"/>
        <v>12034491.979999995</v>
      </c>
      <c r="AO7" s="138"/>
      <c r="AP7" s="139"/>
    </row>
    <row r="8" spans="1:42" ht="30">
      <c r="A8" s="3" t="s">
        <v>42</v>
      </c>
      <c r="B8" s="3" t="s">
        <v>38</v>
      </c>
      <c r="C8" s="3" t="s">
        <v>36</v>
      </c>
      <c r="D8" s="143">
        <v>413</v>
      </c>
      <c r="E8" s="143">
        <v>376.89</v>
      </c>
      <c r="F8" s="143">
        <v>225</v>
      </c>
      <c r="G8" s="143">
        <v>213.39</v>
      </c>
      <c r="H8" s="143">
        <v>307</v>
      </c>
      <c r="I8" s="143">
        <v>286.12</v>
      </c>
      <c r="J8" s="143">
        <v>108</v>
      </c>
      <c r="K8" s="143">
        <v>105.53</v>
      </c>
      <c r="L8" s="143">
        <v>5</v>
      </c>
      <c r="M8" s="143">
        <v>4.49</v>
      </c>
      <c r="N8" s="143">
        <v>0</v>
      </c>
      <c r="O8" s="143">
        <v>0</v>
      </c>
      <c r="P8" s="144">
        <f t="shared" si="0"/>
        <v>1058</v>
      </c>
      <c r="Q8" s="144">
        <f t="shared" si="0"/>
        <v>986.42</v>
      </c>
      <c r="R8" s="143">
        <v>11</v>
      </c>
      <c r="S8" s="143">
        <v>11</v>
      </c>
      <c r="T8" s="143">
        <v>0</v>
      </c>
      <c r="U8" s="143">
        <v>0</v>
      </c>
      <c r="V8" s="143">
        <v>0</v>
      </c>
      <c r="W8" s="143">
        <v>0</v>
      </c>
      <c r="X8" s="143">
        <v>0</v>
      </c>
      <c r="Y8" s="143">
        <v>0</v>
      </c>
      <c r="Z8" s="145">
        <f t="shared" si="1"/>
        <v>11</v>
      </c>
      <c r="AA8" s="145">
        <f t="shared" si="2"/>
        <v>11</v>
      </c>
      <c r="AB8" s="146">
        <f t="shared" si="3"/>
        <v>1069</v>
      </c>
      <c r="AC8" s="146">
        <f t="shared" si="3"/>
        <v>997.42</v>
      </c>
      <c r="AD8" s="147">
        <v>2293036.15</v>
      </c>
      <c r="AE8" s="148">
        <v>202049.99</v>
      </c>
      <c r="AF8" s="148">
        <v>18379.16</v>
      </c>
      <c r="AG8" s="148">
        <v>153596.04</v>
      </c>
      <c r="AH8" s="148">
        <v>470708.64</v>
      </c>
      <c r="AI8" s="148">
        <v>213174.82</v>
      </c>
      <c r="AJ8" s="149">
        <f t="shared" si="4"/>
        <v>3350944.8</v>
      </c>
      <c r="AK8" s="150">
        <v>29712.64</v>
      </c>
      <c r="AL8" s="150">
        <v>108514.12</v>
      </c>
      <c r="AM8" s="151">
        <f t="shared" si="5"/>
        <v>138226.76</v>
      </c>
      <c r="AN8" s="151">
        <f t="shared" si="6"/>
        <v>3489171.5599999996</v>
      </c>
      <c r="AO8" s="139"/>
      <c r="AP8" s="138"/>
    </row>
    <row r="9" spans="1:42" ht="30">
      <c r="A9" s="3" t="s">
        <v>43</v>
      </c>
      <c r="B9" s="3" t="s">
        <v>38</v>
      </c>
      <c r="C9" s="3" t="s">
        <v>36</v>
      </c>
      <c r="D9" s="143">
        <v>40</v>
      </c>
      <c r="E9" s="143">
        <v>34.25</v>
      </c>
      <c r="F9" s="143">
        <v>32</v>
      </c>
      <c r="G9" s="143">
        <v>29.4</v>
      </c>
      <c r="H9" s="143">
        <v>73</v>
      </c>
      <c r="I9" s="143">
        <v>71.2</v>
      </c>
      <c r="J9" s="143">
        <v>11</v>
      </c>
      <c r="K9" s="143">
        <v>11</v>
      </c>
      <c r="L9" s="143">
        <v>1</v>
      </c>
      <c r="M9" s="143">
        <v>1</v>
      </c>
      <c r="N9" s="143">
        <v>0</v>
      </c>
      <c r="O9" s="143">
        <v>0</v>
      </c>
      <c r="P9" s="144">
        <f t="shared" si="0"/>
        <v>157</v>
      </c>
      <c r="Q9" s="144">
        <f t="shared" si="0"/>
        <v>146.85</v>
      </c>
      <c r="R9" s="143">
        <v>6</v>
      </c>
      <c r="S9" s="143">
        <v>6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5">
        <f t="shared" si="1"/>
        <v>6</v>
      </c>
      <c r="AA9" s="145">
        <f t="shared" si="2"/>
        <v>6</v>
      </c>
      <c r="AB9" s="146">
        <f t="shared" si="3"/>
        <v>163</v>
      </c>
      <c r="AC9" s="146">
        <f t="shared" si="3"/>
        <v>152.85</v>
      </c>
      <c r="AD9" s="147">
        <v>457657</v>
      </c>
      <c r="AE9" s="148">
        <v>1226.09</v>
      </c>
      <c r="AF9" s="148">
        <v>3045.24</v>
      </c>
      <c r="AG9" s="148">
        <v>22936</v>
      </c>
      <c r="AH9" s="148">
        <v>82495</v>
      </c>
      <c r="AI9" s="148">
        <v>42153</v>
      </c>
      <c r="AJ9" s="149">
        <f t="shared" si="4"/>
        <v>609512.3300000001</v>
      </c>
      <c r="AK9" s="150">
        <v>33139.85</v>
      </c>
      <c r="AL9" s="150"/>
      <c r="AM9" s="151">
        <f t="shared" si="5"/>
        <v>33139.85</v>
      </c>
      <c r="AN9" s="151">
        <f t="shared" si="6"/>
        <v>642652.18</v>
      </c>
      <c r="AO9" s="139"/>
      <c r="AP9" s="138"/>
    </row>
    <row r="10" spans="1:42" ht="30">
      <c r="A10" s="3" t="s">
        <v>44</v>
      </c>
      <c r="B10" s="3" t="s">
        <v>38</v>
      </c>
      <c r="C10" s="3" t="s">
        <v>36</v>
      </c>
      <c r="D10" s="143">
        <v>1047</v>
      </c>
      <c r="E10" s="143">
        <v>977.51</v>
      </c>
      <c r="F10" s="143">
        <v>798</v>
      </c>
      <c r="G10" s="143">
        <v>783.06</v>
      </c>
      <c r="H10" s="143">
        <v>393</v>
      </c>
      <c r="I10" s="143">
        <v>387.27</v>
      </c>
      <c r="J10" s="143">
        <v>41</v>
      </c>
      <c r="K10" s="143">
        <v>40.55</v>
      </c>
      <c r="L10" s="143">
        <v>4</v>
      </c>
      <c r="M10" s="143">
        <v>4</v>
      </c>
      <c r="N10" s="143">
        <v>0</v>
      </c>
      <c r="O10" s="143">
        <v>0</v>
      </c>
      <c r="P10" s="144">
        <f t="shared" si="0"/>
        <v>2283</v>
      </c>
      <c r="Q10" s="144">
        <f t="shared" si="0"/>
        <v>2192.3900000000003</v>
      </c>
      <c r="R10" s="143">
        <v>30</v>
      </c>
      <c r="S10" s="143">
        <v>29.4</v>
      </c>
      <c r="T10" s="143">
        <v>11</v>
      </c>
      <c r="U10" s="143">
        <v>11</v>
      </c>
      <c r="V10" s="143">
        <v>17</v>
      </c>
      <c r="W10" s="143">
        <v>17</v>
      </c>
      <c r="X10" s="143">
        <v>0</v>
      </c>
      <c r="Y10" s="143">
        <v>0</v>
      </c>
      <c r="Z10" s="145">
        <f t="shared" si="1"/>
        <v>58</v>
      </c>
      <c r="AA10" s="145">
        <f t="shared" si="2"/>
        <v>57.4</v>
      </c>
      <c r="AB10" s="146">
        <f t="shared" si="3"/>
        <v>2341</v>
      </c>
      <c r="AC10" s="146">
        <f t="shared" si="3"/>
        <v>2249.7900000000004</v>
      </c>
      <c r="AD10" s="147">
        <v>4573685.15</v>
      </c>
      <c r="AE10" s="148">
        <v>311791</v>
      </c>
      <c r="AF10" s="148">
        <v>1050</v>
      </c>
      <c r="AG10" s="148">
        <v>288853.05</v>
      </c>
      <c r="AH10" s="148">
        <v>896940.74</v>
      </c>
      <c r="AI10" s="148">
        <v>388042.98</v>
      </c>
      <c r="AJ10" s="149">
        <f t="shared" si="4"/>
        <v>6460362.92</v>
      </c>
      <c r="AK10" s="150">
        <v>245671.28</v>
      </c>
      <c r="AL10" s="150">
        <v>6458.46</v>
      </c>
      <c r="AM10" s="151">
        <f t="shared" si="5"/>
        <v>252129.74</v>
      </c>
      <c r="AN10" s="151">
        <f t="shared" si="6"/>
        <v>6712492.66</v>
      </c>
      <c r="AO10" s="153" t="s">
        <v>60</v>
      </c>
      <c r="AP10" s="138"/>
    </row>
    <row r="11" spans="1:42" ht="45">
      <c r="A11" s="3" t="s">
        <v>45</v>
      </c>
      <c r="B11" s="3" t="s">
        <v>46</v>
      </c>
      <c r="C11" s="3" t="s">
        <v>36</v>
      </c>
      <c r="D11" s="143">
        <v>0</v>
      </c>
      <c r="E11" s="143">
        <v>0</v>
      </c>
      <c r="F11" s="143">
        <v>1</v>
      </c>
      <c r="G11" s="143">
        <v>1</v>
      </c>
      <c r="H11" s="143">
        <v>3</v>
      </c>
      <c r="I11" s="143">
        <v>2.2</v>
      </c>
      <c r="J11" s="143">
        <v>3</v>
      </c>
      <c r="K11" s="143">
        <v>2.7</v>
      </c>
      <c r="L11" s="143">
        <v>2</v>
      </c>
      <c r="M11" s="143">
        <v>2</v>
      </c>
      <c r="N11" s="143">
        <v>0</v>
      </c>
      <c r="O11" s="143">
        <v>0</v>
      </c>
      <c r="P11" s="144">
        <f t="shared" si="0"/>
        <v>9</v>
      </c>
      <c r="Q11" s="144">
        <f t="shared" si="0"/>
        <v>7.9</v>
      </c>
      <c r="R11" s="143">
        <v>0</v>
      </c>
      <c r="S11" s="143">
        <v>0</v>
      </c>
      <c r="T11" s="143">
        <v>0</v>
      </c>
      <c r="U11" s="143">
        <v>0</v>
      </c>
      <c r="V11" s="143">
        <v>1</v>
      </c>
      <c r="W11" s="143">
        <v>1</v>
      </c>
      <c r="X11" s="143">
        <v>0</v>
      </c>
      <c r="Y11" s="143">
        <v>0</v>
      </c>
      <c r="Z11" s="145">
        <f t="shared" si="1"/>
        <v>1</v>
      </c>
      <c r="AA11" s="145">
        <f t="shared" si="2"/>
        <v>1</v>
      </c>
      <c r="AB11" s="146">
        <f t="shared" si="3"/>
        <v>10</v>
      </c>
      <c r="AC11" s="146">
        <f t="shared" si="3"/>
        <v>8.9</v>
      </c>
      <c r="AD11" s="147">
        <v>36504</v>
      </c>
      <c r="AE11" s="148">
        <v>3522</v>
      </c>
      <c r="AF11" s="148">
        <v>0</v>
      </c>
      <c r="AG11" s="148">
        <v>1155</v>
      </c>
      <c r="AH11" s="148">
        <v>2872</v>
      </c>
      <c r="AI11" s="148">
        <v>3964</v>
      </c>
      <c r="AJ11" s="149">
        <f t="shared" si="4"/>
        <v>48017</v>
      </c>
      <c r="AK11" s="150">
        <v>54566.89</v>
      </c>
      <c r="AL11" s="150">
        <v>1494.27</v>
      </c>
      <c r="AM11" s="151">
        <f t="shared" si="5"/>
        <v>56061.159999999996</v>
      </c>
      <c r="AN11" s="151">
        <f t="shared" si="6"/>
        <v>104078.16</v>
      </c>
      <c r="AO11" s="139"/>
      <c r="AP11" s="138"/>
    </row>
    <row r="12" spans="1:42" ht="45">
      <c r="A12" s="3" t="s">
        <v>47</v>
      </c>
      <c r="B12" s="3" t="s">
        <v>46</v>
      </c>
      <c r="C12" s="3" t="s">
        <v>36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14</v>
      </c>
      <c r="O12" s="143">
        <v>11.3</v>
      </c>
      <c r="P12" s="144">
        <f t="shared" si="0"/>
        <v>14</v>
      </c>
      <c r="Q12" s="144">
        <f t="shared" si="0"/>
        <v>11.3</v>
      </c>
      <c r="R12" s="143">
        <v>0</v>
      </c>
      <c r="S12" s="143">
        <v>0</v>
      </c>
      <c r="T12" s="143">
        <v>0</v>
      </c>
      <c r="U12" s="143">
        <v>0</v>
      </c>
      <c r="V12" s="143">
        <v>1</v>
      </c>
      <c r="W12" s="143">
        <v>0.1</v>
      </c>
      <c r="X12" s="143">
        <v>0</v>
      </c>
      <c r="Y12" s="143">
        <v>0</v>
      </c>
      <c r="Z12" s="145">
        <f t="shared" si="1"/>
        <v>1</v>
      </c>
      <c r="AA12" s="145">
        <f t="shared" si="2"/>
        <v>0.1</v>
      </c>
      <c r="AB12" s="146">
        <f t="shared" si="3"/>
        <v>15</v>
      </c>
      <c r="AC12" s="146">
        <f t="shared" si="3"/>
        <v>11.4</v>
      </c>
      <c r="AD12" s="147">
        <v>128979.9</v>
      </c>
      <c r="AE12" s="148">
        <v>0</v>
      </c>
      <c r="AF12" s="148">
        <v>0</v>
      </c>
      <c r="AG12" s="148">
        <v>0</v>
      </c>
      <c r="AH12" s="148">
        <v>10482.89</v>
      </c>
      <c r="AI12" s="148">
        <v>21787.88</v>
      </c>
      <c r="AJ12" s="149">
        <f t="shared" si="4"/>
        <v>161250.66999999998</v>
      </c>
      <c r="AK12" s="150">
        <v>5771.55</v>
      </c>
      <c r="AL12" s="150">
        <v>217133.47</v>
      </c>
      <c r="AM12" s="151">
        <f t="shared" si="5"/>
        <v>222905.02</v>
      </c>
      <c r="AN12" s="151">
        <f t="shared" si="6"/>
        <v>384155.68999999994</v>
      </c>
      <c r="AO12" s="139"/>
      <c r="AP12" s="138"/>
    </row>
    <row r="13" spans="1:42" ht="45">
      <c r="A13" s="18" t="s">
        <v>48</v>
      </c>
      <c r="B13" s="3" t="s">
        <v>46</v>
      </c>
      <c r="C13" s="3" t="s">
        <v>36</v>
      </c>
      <c r="D13" s="143">
        <v>89</v>
      </c>
      <c r="E13" s="143">
        <v>86.71</v>
      </c>
      <c r="F13" s="143">
        <v>10</v>
      </c>
      <c r="G13" s="143">
        <v>10</v>
      </c>
      <c r="H13" s="143">
        <v>152</v>
      </c>
      <c r="I13" s="143">
        <v>151.5</v>
      </c>
      <c r="J13" s="143">
        <v>68</v>
      </c>
      <c r="K13" s="143">
        <v>67.6</v>
      </c>
      <c r="L13" s="143">
        <v>14</v>
      </c>
      <c r="M13" s="143">
        <v>14</v>
      </c>
      <c r="N13" s="143">
        <v>8</v>
      </c>
      <c r="O13" s="143">
        <v>8</v>
      </c>
      <c r="P13" s="144">
        <f t="shared" si="0"/>
        <v>341</v>
      </c>
      <c r="Q13" s="144">
        <f t="shared" si="0"/>
        <v>337.80999999999995</v>
      </c>
      <c r="R13" s="143">
        <v>35</v>
      </c>
      <c r="S13" s="143">
        <v>35</v>
      </c>
      <c r="T13" s="143">
        <v>47</v>
      </c>
      <c r="U13" s="143">
        <v>46.6</v>
      </c>
      <c r="V13" s="143">
        <v>131</v>
      </c>
      <c r="W13" s="143">
        <v>131</v>
      </c>
      <c r="X13" s="143">
        <v>0</v>
      </c>
      <c r="Y13" s="143">
        <v>0</v>
      </c>
      <c r="Z13" s="145">
        <f t="shared" si="1"/>
        <v>213</v>
      </c>
      <c r="AA13" s="145">
        <f t="shared" si="2"/>
        <v>212.6</v>
      </c>
      <c r="AB13" s="146">
        <f t="shared" si="3"/>
        <v>554</v>
      </c>
      <c r="AC13" s="146">
        <f t="shared" si="3"/>
        <v>550.41</v>
      </c>
      <c r="AD13" s="147">
        <v>1517284.63</v>
      </c>
      <c r="AE13" s="148">
        <v>0</v>
      </c>
      <c r="AF13" s="148">
        <v>0</v>
      </c>
      <c r="AG13" s="148">
        <v>0</v>
      </c>
      <c r="AH13" s="148">
        <v>90187.01</v>
      </c>
      <c r="AI13" s="148">
        <v>168782.93</v>
      </c>
      <c r="AJ13" s="149">
        <f t="shared" si="4"/>
        <v>1776254.5699999998</v>
      </c>
      <c r="AK13" s="150">
        <v>791810.22</v>
      </c>
      <c r="AL13" s="150">
        <v>76978.24</v>
      </c>
      <c r="AM13" s="151">
        <f t="shared" si="5"/>
        <v>868788.46</v>
      </c>
      <c r="AN13" s="151">
        <f t="shared" si="6"/>
        <v>2645043.03</v>
      </c>
      <c r="AO13" s="139"/>
      <c r="AP13" s="138"/>
    </row>
    <row r="14" spans="1:42" ht="45">
      <c r="A14" s="18" t="s">
        <v>49</v>
      </c>
      <c r="B14" s="3" t="s">
        <v>46</v>
      </c>
      <c r="C14" s="3" t="s">
        <v>36</v>
      </c>
      <c r="D14" s="143">
        <v>29</v>
      </c>
      <c r="E14" s="143">
        <v>10.6</v>
      </c>
      <c r="F14" s="143">
        <v>18</v>
      </c>
      <c r="G14" s="143">
        <v>18</v>
      </c>
      <c r="H14" s="143">
        <v>70</v>
      </c>
      <c r="I14" s="143">
        <v>69.6</v>
      </c>
      <c r="J14" s="143">
        <v>14</v>
      </c>
      <c r="K14" s="143">
        <v>13.8</v>
      </c>
      <c r="L14" s="143">
        <v>4</v>
      </c>
      <c r="M14" s="143">
        <v>4</v>
      </c>
      <c r="N14" s="143">
        <v>67</v>
      </c>
      <c r="O14" s="143">
        <v>61.7</v>
      </c>
      <c r="P14" s="144">
        <f t="shared" si="0"/>
        <v>202</v>
      </c>
      <c r="Q14" s="144">
        <f t="shared" si="0"/>
        <v>177.7</v>
      </c>
      <c r="R14" s="143">
        <v>6</v>
      </c>
      <c r="S14" s="143">
        <v>2.3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5">
        <f t="shared" si="1"/>
        <v>6</v>
      </c>
      <c r="AA14" s="145">
        <f t="shared" si="2"/>
        <v>2.3</v>
      </c>
      <c r="AB14" s="146">
        <f t="shared" si="3"/>
        <v>208</v>
      </c>
      <c r="AC14" s="146">
        <f t="shared" si="3"/>
        <v>180</v>
      </c>
      <c r="AD14" s="147">
        <v>526252.32</v>
      </c>
      <c r="AE14" s="148">
        <v>10945.38</v>
      </c>
      <c r="AF14" s="148">
        <v>0</v>
      </c>
      <c r="AG14" s="148">
        <v>25029.03</v>
      </c>
      <c r="AH14" s="148">
        <v>2712.81</v>
      </c>
      <c r="AI14" s="148">
        <v>48188.89</v>
      </c>
      <c r="AJ14" s="149">
        <f t="shared" si="4"/>
        <v>613128.43</v>
      </c>
      <c r="AK14" s="150">
        <v>19546.43</v>
      </c>
      <c r="AL14" s="150">
        <v>2769.48</v>
      </c>
      <c r="AM14" s="151">
        <f t="shared" si="5"/>
        <v>22315.91</v>
      </c>
      <c r="AN14" s="151">
        <f t="shared" si="6"/>
        <v>635444.3400000001</v>
      </c>
      <c r="AO14" s="139"/>
      <c r="AP14" s="138"/>
    </row>
    <row r="15" spans="1:42" ht="45">
      <c r="A15" s="19" t="s">
        <v>50</v>
      </c>
      <c r="B15" s="3" t="s">
        <v>46</v>
      </c>
      <c r="C15" s="3" t="s">
        <v>36</v>
      </c>
      <c r="D15" s="143">
        <v>1</v>
      </c>
      <c r="E15" s="143">
        <v>1</v>
      </c>
      <c r="F15" s="143">
        <v>16</v>
      </c>
      <c r="G15" s="143">
        <v>15.6</v>
      </c>
      <c r="H15" s="143">
        <v>13</v>
      </c>
      <c r="I15" s="143">
        <v>12.8</v>
      </c>
      <c r="J15" s="143">
        <v>10</v>
      </c>
      <c r="K15" s="143">
        <v>10</v>
      </c>
      <c r="L15" s="143">
        <v>3</v>
      </c>
      <c r="M15" s="143">
        <v>3</v>
      </c>
      <c r="N15" s="143">
        <v>0</v>
      </c>
      <c r="O15" s="143">
        <v>0</v>
      </c>
      <c r="P15" s="144">
        <f t="shared" si="0"/>
        <v>43</v>
      </c>
      <c r="Q15" s="144">
        <f t="shared" si="0"/>
        <v>42.400000000000006</v>
      </c>
      <c r="R15" s="143">
        <v>1</v>
      </c>
      <c r="S15" s="143">
        <v>1</v>
      </c>
      <c r="T15" s="143">
        <v>0</v>
      </c>
      <c r="U15" s="143">
        <v>0</v>
      </c>
      <c r="V15" s="143">
        <v>4</v>
      </c>
      <c r="W15" s="143">
        <v>0.9</v>
      </c>
      <c r="X15" s="143">
        <v>0</v>
      </c>
      <c r="Y15" s="143">
        <v>0</v>
      </c>
      <c r="Z15" s="145">
        <f t="shared" si="1"/>
        <v>5</v>
      </c>
      <c r="AA15" s="145">
        <f t="shared" si="2"/>
        <v>1.9</v>
      </c>
      <c r="AB15" s="146">
        <f t="shared" si="3"/>
        <v>48</v>
      </c>
      <c r="AC15" s="146">
        <f t="shared" si="3"/>
        <v>44.300000000000004</v>
      </c>
      <c r="AD15" s="147">
        <v>145717</v>
      </c>
      <c r="AE15" s="148">
        <v>368</v>
      </c>
      <c r="AF15" s="148">
        <v>150</v>
      </c>
      <c r="AG15" s="148">
        <v>0</v>
      </c>
      <c r="AH15" s="148">
        <v>27607</v>
      </c>
      <c r="AI15" s="148">
        <v>14595</v>
      </c>
      <c r="AJ15" s="149">
        <f t="shared" si="4"/>
        <v>188437</v>
      </c>
      <c r="AK15" s="150">
        <v>2710.18</v>
      </c>
      <c r="AL15" s="150">
        <v>1620</v>
      </c>
      <c r="AM15" s="151">
        <f t="shared" si="5"/>
        <v>4330.18</v>
      </c>
      <c r="AN15" s="151">
        <f t="shared" si="6"/>
        <v>192767.18</v>
      </c>
      <c r="AO15" s="139"/>
      <c r="AP15" s="138"/>
    </row>
    <row r="16" spans="1:42" ht="45">
      <c r="A16" s="61" t="s">
        <v>52</v>
      </c>
      <c r="B16" s="3" t="s">
        <v>46</v>
      </c>
      <c r="C16" s="3" t="s">
        <v>36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300</v>
      </c>
      <c r="O16" s="143">
        <v>293</v>
      </c>
      <c r="P16" s="144">
        <f t="shared" si="0"/>
        <v>300</v>
      </c>
      <c r="Q16" s="144">
        <f t="shared" si="0"/>
        <v>293</v>
      </c>
      <c r="R16" s="143">
        <v>11</v>
      </c>
      <c r="S16" s="143">
        <v>11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5">
        <f t="shared" si="1"/>
        <v>11</v>
      </c>
      <c r="AA16" s="145">
        <f t="shared" si="2"/>
        <v>11</v>
      </c>
      <c r="AB16" s="146">
        <f t="shared" si="3"/>
        <v>311</v>
      </c>
      <c r="AC16" s="146">
        <f t="shared" si="3"/>
        <v>304</v>
      </c>
      <c r="AD16" s="147">
        <v>859206.93</v>
      </c>
      <c r="AE16" s="148">
        <v>6952.01</v>
      </c>
      <c r="AF16" s="148">
        <v>0</v>
      </c>
      <c r="AG16" s="148">
        <v>2945.08</v>
      </c>
      <c r="AH16" s="148">
        <v>346.57</v>
      </c>
      <c r="AI16" s="148">
        <v>76933.59</v>
      </c>
      <c r="AJ16" s="149">
        <f t="shared" si="4"/>
        <v>946384.1799999999</v>
      </c>
      <c r="AK16" s="150">
        <v>18879.12</v>
      </c>
      <c r="AL16" s="150"/>
      <c r="AM16" s="151">
        <f t="shared" si="5"/>
        <v>18879.12</v>
      </c>
      <c r="AN16" s="151">
        <f t="shared" si="6"/>
        <v>965263.2999999999</v>
      </c>
      <c r="AO16" s="139"/>
      <c r="AP16" s="138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</sheetData>
  <sheetProtection/>
  <mergeCells count="32">
    <mergeCell ref="A1:A3"/>
    <mergeCell ref="B1:B3"/>
    <mergeCell ref="C1:C3"/>
    <mergeCell ref="D1:Q1"/>
    <mergeCell ref="R1:AA1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H2:AH3"/>
    <mergeCell ref="AI2:AI3"/>
  </mergeCells>
  <conditionalFormatting sqref="B17:B98 B13:B14 B4:B10">
    <cfRule type="expression" priority="1" dxfId="0" stopIfTrue="1">
      <formula>AND(NOT(ISBLANK($A4)),ISBLANK(B4))</formula>
    </cfRule>
  </conditionalFormatting>
  <conditionalFormatting sqref="B16">
    <cfRule type="expression" priority="2" dxfId="0" stopIfTrue="1">
      <formula>AND(NOT(ISBLANK($A11)),ISBLANK(B16))</formula>
    </cfRule>
  </conditionalFormatting>
  <conditionalFormatting sqref="B15">
    <cfRule type="expression" priority="3" dxfId="0" stopIfTrue="1">
      <formula>AND(NOT(ISBLANK($A12)),ISBLANK(B15))</formula>
    </cfRule>
  </conditionalFormatting>
  <conditionalFormatting sqref="B11:B12">
    <cfRule type="expression" priority="4" dxfId="0" stopIfTrue="1">
      <formula>AND(NOT(ISBLANK(#REF!)),ISBLANK(B11))</formula>
    </cfRule>
  </conditionalFormatting>
  <conditionalFormatting sqref="C4:C98">
    <cfRule type="expression" priority="5" dxfId="0" stopIfTrue="1">
      <formula>AND(NOT(ISBLANK(A4)),ISBLANK(C4))</formula>
    </cfRule>
  </conditionalFormatting>
  <conditionalFormatting sqref="D4:D68 F4:F68 H4:H68 J4:J68 L4:L68 N4:N68 R4:R68 T4:T68 V4:V68 X4:X68">
    <cfRule type="expression" priority="6" dxfId="0" stopIfTrue="1">
      <formula>AND(NOT(ISBLANK(E4)),ISBLANK(D4))</formula>
    </cfRule>
  </conditionalFormatting>
  <conditionalFormatting sqref="E4:E68 G4:G68 I4:I68 K4:K68 M4:M68 O4:O68 S4:S68 U4:U68 W4:W68 Y4:Y68">
    <cfRule type="expression" priority="7" dxfId="0" stopIfTrue="1">
      <formula>AND(NOT(ISBLANK(D4)),ISBLANK(E4))</formula>
    </cfRule>
  </conditionalFormatting>
  <dataValidations count="5">
    <dataValidation operator="lessThanOrEqual" allowBlank="1" showInputMessage="1" showErrorMessage="1" error="FTE cannot be greater than Headcount&#10;" sqref="R69:AN65536 D69:O65536 A99:C65536 AO1 R1 A1:C1 P2 AB1 P4:Q65536 AB3:AC68 AQ1:IV65536 AP1:AP3 AO4:AP65536"/>
    <dataValidation type="decimal" operator="greaterThan" allowBlank="1" showInputMessage="1" showErrorMessage="1" sqref="AD17:AI68 AK17:AL68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F4:F68 H4:H68 J4:J68 L4:L68 N4:N68 T4:T68 V4:V68 X4:X68 R4:R68 D4:D68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68 G4:G68 I4:I68 K4:K68 O4:O68 U4:U68 W4:W68 Y4:Y68 S4:S68 E4:E68">
      <formula1>M4&lt;=L4</formula1>
    </dataValidation>
    <dataValidation type="decimal" operator="greaterThanOrEqual" allowBlank="1" showInputMessage="1" showErrorMessage="1" sqref="AD4:AI16 AK4:AL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98"/>
  <sheetViews>
    <sheetView zoomScalePageLayoutView="0" workbookViewId="0" topLeftCell="AE1">
      <selection activeCell="AK26" sqref="AK2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75" t="s">
        <v>12</v>
      </c>
      <c r="B1" s="175" t="s">
        <v>1</v>
      </c>
      <c r="C1" s="175" t="s">
        <v>0</v>
      </c>
      <c r="D1" s="183" t="s">
        <v>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84"/>
      <c r="R1" s="186" t="s">
        <v>15</v>
      </c>
      <c r="S1" s="187"/>
      <c r="T1" s="187"/>
      <c r="U1" s="187"/>
      <c r="V1" s="187"/>
      <c r="W1" s="187"/>
      <c r="X1" s="187"/>
      <c r="Y1" s="187"/>
      <c r="Z1" s="187"/>
      <c r="AA1" s="185"/>
      <c r="AB1" s="188" t="s">
        <v>25</v>
      </c>
      <c r="AC1" s="189"/>
      <c r="AD1" s="192" t="s">
        <v>11</v>
      </c>
      <c r="AE1" s="193"/>
      <c r="AF1" s="193"/>
      <c r="AG1" s="193"/>
      <c r="AH1" s="193"/>
      <c r="AI1" s="193"/>
      <c r="AJ1" s="194"/>
      <c r="AK1" s="195" t="s">
        <v>32</v>
      </c>
      <c r="AL1" s="195"/>
      <c r="AM1" s="195"/>
      <c r="AN1" s="177" t="s">
        <v>24</v>
      </c>
      <c r="AO1" s="175" t="s">
        <v>33</v>
      </c>
    </row>
    <row r="2" spans="1:41" s="1" customFormat="1" ht="53.25" customHeight="1">
      <c r="A2" s="196"/>
      <c r="B2" s="196"/>
      <c r="C2" s="196"/>
      <c r="D2" s="181" t="s">
        <v>28</v>
      </c>
      <c r="E2" s="182"/>
      <c r="F2" s="181" t="s">
        <v>29</v>
      </c>
      <c r="G2" s="182"/>
      <c r="H2" s="181" t="s">
        <v>30</v>
      </c>
      <c r="I2" s="182"/>
      <c r="J2" s="181" t="s">
        <v>6</v>
      </c>
      <c r="K2" s="182"/>
      <c r="L2" s="181" t="s">
        <v>31</v>
      </c>
      <c r="M2" s="182"/>
      <c r="N2" s="181" t="s">
        <v>5</v>
      </c>
      <c r="O2" s="182"/>
      <c r="P2" s="183" t="s">
        <v>9</v>
      </c>
      <c r="Q2" s="184"/>
      <c r="R2" s="183" t="s">
        <v>13</v>
      </c>
      <c r="S2" s="185"/>
      <c r="T2" s="186" t="s">
        <v>3</v>
      </c>
      <c r="U2" s="185"/>
      <c r="V2" s="186" t="s">
        <v>4</v>
      </c>
      <c r="W2" s="185"/>
      <c r="X2" s="186" t="s">
        <v>14</v>
      </c>
      <c r="Y2" s="185"/>
      <c r="Z2" s="183" t="s">
        <v>10</v>
      </c>
      <c r="AA2" s="184"/>
      <c r="AB2" s="190"/>
      <c r="AC2" s="191"/>
      <c r="AD2" s="175" t="s">
        <v>17</v>
      </c>
      <c r="AE2" s="175" t="s">
        <v>16</v>
      </c>
      <c r="AF2" s="175" t="s">
        <v>18</v>
      </c>
      <c r="AG2" s="175" t="s">
        <v>19</v>
      </c>
      <c r="AH2" s="175" t="s">
        <v>20</v>
      </c>
      <c r="AI2" s="175" t="s">
        <v>21</v>
      </c>
      <c r="AJ2" s="174" t="s">
        <v>23</v>
      </c>
      <c r="AK2" s="175" t="s">
        <v>26</v>
      </c>
      <c r="AL2" s="175" t="s">
        <v>27</v>
      </c>
      <c r="AM2" s="175" t="s">
        <v>22</v>
      </c>
      <c r="AN2" s="178"/>
      <c r="AO2" s="180"/>
    </row>
    <row r="3" spans="1:41" ht="57.75" customHeight="1">
      <c r="A3" s="197"/>
      <c r="B3" s="197"/>
      <c r="C3" s="19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76"/>
      <c r="AE3" s="176"/>
      <c r="AF3" s="176"/>
      <c r="AG3" s="176"/>
      <c r="AH3" s="176"/>
      <c r="AI3" s="176"/>
      <c r="AJ3" s="174"/>
      <c r="AK3" s="176"/>
      <c r="AL3" s="176"/>
      <c r="AM3" s="176"/>
      <c r="AN3" s="179"/>
      <c r="AO3" s="176"/>
    </row>
    <row r="4" spans="1:42" ht="30">
      <c r="A4" s="3" t="s">
        <v>34</v>
      </c>
      <c r="B4" s="3" t="s">
        <v>35</v>
      </c>
      <c r="C4" s="3" t="s">
        <v>36</v>
      </c>
      <c r="D4" s="142">
        <v>176</v>
      </c>
      <c r="E4" s="143">
        <v>164.61</v>
      </c>
      <c r="F4" s="143">
        <v>221</v>
      </c>
      <c r="G4" s="143">
        <v>214.24</v>
      </c>
      <c r="H4" s="143">
        <v>693</v>
      </c>
      <c r="I4" s="143">
        <v>679.48</v>
      </c>
      <c r="J4" s="143">
        <v>621</v>
      </c>
      <c r="K4" s="143">
        <v>597.28</v>
      </c>
      <c r="L4" s="143">
        <v>115</v>
      </c>
      <c r="M4" s="143">
        <v>111.76</v>
      </c>
      <c r="N4" s="143">
        <v>0</v>
      </c>
      <c r="O4" s="143">
        <v>0</v>
      </c>
      <c r="P4" s="144">
        <f>SUM(D4,F4,H4,J4,L4,N4)</f>
        <v>1826</v>
      </c>
      <c r="Q4" s="144">
        <f>SUM(E4,G4,I4,K4,M4,O4)</f>
        <v>1767.37</v>
      </c>
      <c r="R4" s="143">
        <v>10</v>
      </c>
      <c r="S4" s="143">
        <v>10</v>
      </c>
      <c r="T4" s="143">
        <v>1</v>
      </c>
      <c r="U4" s="143">
        <v>1</v>
      </c>
      <c r="V4" s="143">
        <v>119</v>
      </c>
      <c r="W4" s="143">
        <v>99.72</v>
      </c>
      <c r="X4" s="143">
        <v>0</v>
      </c>
      <c r="Y4" s="143">
        <v>0</v>
      </c>
      <c r="Z4" s="145">
        <f>SUM(R4,T4,V4,X4,)</f>
        <v>130</v>
      </c>
      <c r="AA4" s="145">
        <f>SUM(S4,U4,W4,Y4)</f>
        <v>110.72</v>
      </c>
      <c r="AB4" s="146">
        <f>P4+Z4</f>
        <v>1956</v>
      </c>
      <c r="AC4" s="146">
        <f>Q4+AA4</f>
        <v>1878.09</v>
      </c>
      <c r="AD4" s="147">
        <v>6882670.090000001</v>
      </c>
      <c r="AE4" s="148">
        <v>26233.260000000002</v>
      </c>
      <c r="AF4" s="148">
        <v>3132.930000000004</v>
      </c>
      <c r="AG4" s="148">
        <v>119597.1</v>
      </c>
      <c r="AH4" s="148">
        <v>1419762.9800000004</v>
      </c>
      <c r="AI4" s="148">
        <v>652313.67</v>
      </c>
      <c r="AJ4" s="149">
        <f>SUM(AD4:AI4)</f>
        <v>9103710.03</v>
      </c>
      <c r="AK4" s="150">
        <v>1007227.4700000001</v>
      </c>
      <c r="AL4" s="150">
        <v>288649.6</v>
      </c>
      <c r="AM4" s="151">
        <f>SUM(AK4:AL4)</f>
        <v>1295877.07</v>
      </c>
      <c r="AN4" s="151">
        <f>SUM(AM4,AJ4)</f>
        <v>10399587.1</v>
      </c>
      <c r="AO4" s="138"/>
      <c r="AP4" s="152"/>
    </row>
    <row r="5" spans="1:42" ht="30">
      <c r="A5" s="3" t="s">
        <v>37</v>
      </c>
      <c r="B5" s="3" t="s">
        <v>38</v>
      </c>
      <c r="C5" s="3" t="s">
        <v>36</v>
      </c>
      <c r="D5" s="143">
        <v>233</v>
      </c>
      <c r="E5" s="143">
        <v>195.39</v>
      </c>
      <c r="F5" s="143">
        <v>1798</v>
      </c>
      <c r="G5" s="143">
        <v>1681.48</v>
      </c>
      <c r="H5" s="143">
        <v>213</v>
      </c>
      <c r="I5" s="143">
        <v>208.98</v>
      </c>
      <c r="J5" s="143">
        <v>43</v>
      </c>
      <c r="K5" s="143">
        <v>42.45</v>
      </c>
      <c r="L5" s="143">
        <v>2</v>
      </c>
      <c r="M5" s="143">
        <v>2</v>
      </c>
      <c r="N5" s="143">
        <v>0</v>
      </c>
      <c r="O5" s="143">
        <v>0</v>
      </c>
      <c r="P5" s="144">
        <f aca="true" t="shared" si="0" ref="P5:Q16">SUM(D5,F5,H5,J5,L5,N5)</f>
        <v>2289</v>
      </c>
      <c r="Q5" s="144">
        <f t="shared" si="0"/>
        <v>2130.2999999999997</v>
      </c>
      <c r="R5" s="143">
        <v>5</v>
      </c>
      <c r="S5" s="143">
        <v>5</v>
      </c>
      <c r="T5" s="143">
        <v>0</v>
      </c>
      <c r="U5" s="143">
        <v>0</v>
      </c>
      <c r="V5" s="143">
        <v>0</v>
      </c>
      <c r="W5" s="143">
        <v>0</v>
      </c>
      <c r="X5" s="143">
        <v>0</v>
      </c>
      <c r="Y5" s="143">
        <v>0</v>
      </c>
      <c r="Z5" s="145">
        <f aca="true" t="shared" si="1" ref="Z5:Z16">SUM(R5,T5,V5,X5,)</f>
        <v>5</v>
      </c>
      <c r="AA5" s="145">
        <f aca="true" t="shared" si="2" ref="AA5:AA16">SUM(S5,U5,W5,Y5)</f>
        <v>5</v>
      </c>
      <c r="AB5" s="146">
        <f aca="true" t="shared" si="3" ref="AB5:AC16">P5+Z5</f>
        <v>2294</v>
      </c>
      <c r="AC5" s="146">
        <f t="shared" si="3"/>
        <v>2135.2999999999997</v>
      </c>
      <c r="AD5" s="147">
        <v>4594693.63</v>
      </c>
      <c r="AE5" s="148">
        <v>110849.039999999</v>
      </c>
      <c r="AF5" s="148">
        <v>-1693</v>
      </c>
      <c r="AG5" s="148">
        <v>143758.359999999</v>
      </c>
      <c r="AH5" s="148">
        <v>879763.599999999</v>
      </c>
      <c r="AI5" s="148">
        <v>347057.599999999</v>
      </c>
      <c r="AJ5" s="149">
        <f aca="true" t="shared" si="4" ref="AJ5:AJ16">SUM(AD5:AI5)</f>
        <v>6074429.229999996</v>
      </c>
      <c r="AK5" s="150">
        <v>0</v>
      </c>
      <c r="AL5" s="150">
        <v>485.45</v>
      </c>
      <c r="AM5" s="151">
        <f aca="true" t="shared" si="5" ref="AM5:AM16">SUM(AK5:AL5)</f>
        <v>485.45</v>
      </c>
      <c r="AN5" s="151">
        <f aca="true" t="shared" si="6" ref="AN5:AN16">SUM(AM5,AJ5)</f>
        <v>6074914.679999996</v>
      </c>
      <c r="AO5" s="139"/>
      <c r="AP5" s="152"/>
    </row>
    <row r="6" spans="1:42" ht="30">
      <c r="A6" s="3" t="s">
        <v>39</v>
      </c>
      <c r="B6" s="3" t="s">
        <v>38</v>
      </c>
      <c r="C6" s="3" t="s">
        <v>36</v>
      </c>
      <c r="D6" s="143">
        <v>4426</v>
      </c>
      <c r="E6" s="143">
        <v>3910.084879879894</v>
      </c>
      <c r="F6" s="143">
        <v>772</v>
      </c>
      <c r="G6" s="143">
        <v>733.466756756757</v>
      </c>
      <c r="H6" s="143">
        <v>635</v>
      </c>
      <c r="I6" s="143">
        <v>615.795945945946</v>
      </c>
      <c r="J6" s="143">
        <v>133</v>
      </c>
      <c r="K6" s="143">
        <v>128.7616216216216</v>
      </c>
      <c r="L6" s="143">
        <v>5</v>
      </c>
      <c r="M6" s="143">
        <v>5</v>
      </c>
      <c r="N6" s="143">
        <v>0</v>
      </c>
      <c r="O6" s="143">
        <v>0</v>
      </c>
      <c r="P6" s="144">
        <f t="shared" si="0"/>
        <v>5971</v>
      </c>
      <c r="Q6" s="144">
        <f t="shared" si="0"/>
        <v>5393.109204204219</v>
      </c>
      <c r="R6" s="143">
        <v>0</v>
      </c>
      <c r="S6" s="143">
        <v>0</v>
      </c>
      <c r="T6" s="143">
        <v>4</v>
      </c>
      <c r="U6" s="143">
        <v>4</v>
      </c>
      <c r="V6" s="143">
        <v>2</v>
      </c>
      <c r="W6" s="143">
        <v>1.6</v>
      </c>
      <c r="X6" s="143">
        <v>0</v>
      </c>
      <c r="Y6" s="143">
        <v>0</v>
      </c>
      <c r="Z6" s="145">
        <f t="shared" si="1"/>
        <v>6</v>
      </c>
      <c r="AA6" s="145">
        <f t="shared" si="2"/>
        <v>5.6</v>
      </c>
      <c r="AB6" s="146">
        <f t="shared" si="3"/>
        <v>5977</v>
      </c>
      <c r="AC6" s="146">
        <f t="shared" si="3"/>
        <v>5398.7092042042195</v>
      </c>
      <c r="AD6" s="147">
        <v>8561597</v>
      </c>
      <c r="AE6" s="148">
        <v>89350</v>
      </c>
      <c r="AF6" s="148">
        <v>27287</v>
      </c>
      <c r="AG6" s="148">
        <v>172485</v>
      </c>
      <c r="AH6" s="148">
        <v>1648112</v>
      </c>
      <c r="AI6" s="148">
        <v>594123</v>
      </c>
      <c r="AJ6" s="149">
        <f t="shared" si="4"/>
        <v>11092954</v>
      </c>
      <c r="AK6" s="150">
        <v>111437</v>
      </c>
      <c r="AL6" s="150">
        <v>8406</v>
      </c>
      <c r="AM6" s="151">
        <f t="shared" si="5"/>
        <v>119843</v>
      </c>
      <c r="AN6" s="151">
        <f t="shared" si="6"/>
        <v>11212797</v>
      </c>
      <c r="AO6" s="138"/>
      <c r="AP6" s="152"/>
    </row>
    <row r="7" spans="1:42" ht="30">
      <c r="A7" s="3" t="s">
        <v>41</v>
      </c>
      <c r="B7" s="3" t="s">
        <v>38</v>
      </c>
      <c r="C7" s="3" t="s">
        <v>36</v>
      </c>
      <c r="D7" s="143">
        <v>1401</v>
      </c>
      <c r="E7" s="143">
        <v>1358.0021621621622</v>
      </c>
      <c r="F7" s="143">
        <v>316</v>
      </c>
      <c r="G7" s="143">
        <v>298.32027027027027</v>
      </c>
      <c r="H7" s="143">
        <v>1358</v>
      </c>
      <c r="I7" s="143">
        <v>1311.4445945945945</v>
      </c>
      <c r="J7" s="143">
        <v>322</v>
      </c>
      <c r="K7" s="143">
        <v>311.6527027027027</v>
      </c>
      <c r="L7" s="143">
        <v>36</v>
      </c>
      <c r="M7" s="143">
        <v>35.19459459459459</v>
      </c>
      <c r="N7" s="143">
        <v>0</v>
      </c>
      <c r="O7" s="143">
        <v>0</v>
      </c>
      <c r="P7" s="144">
        <f t="shared" si="0"/>
        <v>3433</v>
      </c>
      <c r="Q7" s="144">
        <f t="shared" si="0"/>
        <v>3314.614324324324</v>
      </c>
      <c r="R7" s="143">
        <v>0</v>
      </c>
      <c r="S7" s="143">
        <v>0</v>
      </c>
      <c r="T7" s="143">
        <v>75</v>
      </c>
      <c r="U7" s="143">
        <v>23.217027027027026</v>
      </c>
      <c r="V7" s="143">
        <v>0</v>
      </c>
      <c r="W7" s="143">
        <v>0</v>
      </c>
      <c r="X7" s="143">
        <v>0</v>
      </c>
      <c r="Y7" s="143">
        <v>0</v>
      </c>
      <c r="Z7" s="145">
        <f t="shared" si="1"/>
        <v>75</v>
      </c>
      <c r="AA7" s="145">
        <f t="shared" si="2"/>
        <v>23.217027027027026</v>
      </c>
      <c r="AB7" s="146">
        <f t="shared" si="3"/>
        <v>3508</v>
      </c>
      <c r="AC7" s="146">
        <f t="shared" si="3"/>
        <v>3337.8313513513513</v>
      </c>
      <c r="AD7" s="147">
        <v>8364215.379999999</v>
      </c>
      <c r="AE7" s="148">
        <v>627723.07</v>
      </c>
      <c r="AF7" s="148">
        <v>19691.37</v>
      </c>
      <c r="AG7" s="148">
        <v>128304.6</v>
      </c>
      <c r="AH7" s="148">
        <v>1627772.48</v>
      </c>
      <c r="AI7" s="148">
        <v>691364.48</v>
      </c>
      <c r="AJ7" s="149">
        <f t="shared" si="4"/>
        <v>11459071.379999999</v>
      </c>
      <c r="AK7" s="150">
        <v>445783.74</v>
      </c>
      <c r="AL7" s="150">
        <v>0</v>
      </c>
      <c r="AM7" s="151">
        <f t="shared" si="5"/>
        <v>445783.74</v>
      </c>
      <c r="AN7" s="151">
        <f t="shared" si="6"/>
        <v>11904855.12</v>
      </c>
      <c r="AO7" s="138"/>
      <c r="AP7" s="152"/>
    </row>
    <row r="8" spans="1:42" ht="30">
      <c r="A8" s="3" t="s">
        <v>42</v>
      </c>
      <c r="B8" s="3" t="s">
        <v>38</v>
      </c>
      <c r="C8" s="3" t="s">
        <v>36</v>
      </c>
      <c r="D8" s="143">
        <v>408</v>
      </c>
      <c r="E8" s="143">
        <v>372.81</v>
      </c>
      <c r="F8" s="143">
        <v>221</v>
      </c>
      <c r="G8" s="143">
        <v>208.53</v>
      </c>
      <c r="H8" s="143">
        <v>307</v>
      </c>
      <c r="I8" s="143">
        <v>286.79</v>
      </c>
      <c r="J8" s="143">
        <v>107</v>
      </c>
      <c r="K8" s="143">
        <v>104.53</v>
      </c>
      <c r="L8" s="143">
        <v>6</v>
      </c>
      <c r="M8" s="143">
        <v>5.49</v>
      </c>
      <c r="N8" s="143">
        <v>0</v>
      </c>
      <c r="O8" s="143">
        <v>0</v>
      </c>
      <c r="P8" s="144">
        <f t="shared" si="0"/>
        <v>1049</v>
      </c>
      <c r="Q8" s="144">
        <f t="shared" si="0"/>
        <v>978.1500000000001</v>
      </c>
      <c r="R8" s="143">
        <v>13</v>
      </c>
      <c r="S8" s="143">
        <v>13</v>
      </c>
      <c r="T8" s="143">
        <v>0</v>
      </c>
      <c r="U8" s="143">
        <v>0</v>
      </c>
      <c r="V8" s="143">
        <v>0</v>
      </c>
      <c r="W8" s="143">
        <v>0</v>
      </c>
      <c r="X8" s="143">
        <v>0</v>
      </c>
      <c r="Y8" s="143">
        <v>0</v>
      </c>
      <c r="Z8" s="145">
        <f t="shared" si="1"/>
        <v>13</v>
      </c>
      <c r="AA8" s="145">
        <f t="shared" si="2"/>
        <v>13</v>
      </c>
      <c r="AB8" s="146">
        <f t="shared" si="3"/>
        <v>1062</v>
      </c>
      <c r="AC8" s="146">
        <f t="shared" si="3"/>
        <v>991.1500000000001</v>
      </c>
      <c r="AD8" s="147">
        <v>2303401.83</v>
      </c>
      <c r="AE8" s="148">
        <v>200102.78</v>
      </c>
      <c r="AF8" s="148">
        <v>589</v>
      </c>
      <c r="AG8" s="148">
        <v>126234.42</v>
      </c>
      <c r="AH8" s="148">
        <v>469324.13</v>
      </c>
      <c r="AI8" s="148">
        <v>207053.84</v>
      </c>
      <c r="AJ8" s="149">
        <f t="shared" si="4"/>
        <v>3306705.9999999995</v>
      </c>
      <c r="AK8" s="150">
        <v>28263.140000000003</v>
      </c>
      <c r="AL8" s="150">
        <v>133008</v>
      </c>
      <c r="AM8" s="151">
        <f t="shared" si="5"/>
        <v>161271.14</v>
      </c>
      <c r="AN8" s="151">
        <f t="shared" si="6"/>
        <v>3467977.1399999997</v>
      </c>
      <c r="AO8" s="139"/>
      <c r="AP8" s="152"/>
    </row>
    <row r="9" spans="1:42" ht="30">
      <c r="A9" s="3" t="s">
        <v>43</v>
      </c>
      <c r="B9" s="3" t="s">
        <v>38</v>
      </c>
      <c r="C9" s="3" t="s">
        <v>36</v>
      </c>
      <c r="D9" s="143">
        <v>41</v>
      </c>
      <c r="E9" s="143">
        <v>34.52</v>
      </c>
      <c r="F9" s="143">
        <v>36</v>
      </c>
      <c r="G9" s="143">
        <v>33.75</v>
      </c>
      <c r="H9" s="143">
        <v>75</v>
      </c>
      <c r="I9" s="143">
        <v>73.2</v>
      </c>
      <c r="J9" s="143">
        <v>12</v>
      </c>
      <c r="K9" s="143">
        <v>12</v>
      </c>
      <c r="L9" s="143">
        <v>1</v>
      </c>
      <c r="M9" s="143">
        <v>1</v>
      </c>
      <c r="N9" s="143">
        <v>0</v>
      </c>
      <c r="O9" s="143">
        <v>0</v>
      </c>
      <c r="P9" s="144">
        <f t="shared" si="0"/>
        <v>165</v>
      </c>
      <c r="Q9" s="144">
        <f t="shared" si="0"/>
        <v>154.47000000000003</v>
      </c>
      <c r="R9" s="143">
        <v>5</v>
      </c>
      <c r="S9" s="143">
        <v>5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5">
        <f t="shared" si="1"/>
        <v>5</v>
      </c>
      <c r="AA9" s="145">
        <f t="shared" si="2"/>
        <v>5</v>
      </c>
      <c r="AB9" s="146">
        <f t="shared" si="3"/>
        <v>170</v>
      </c>
      <c r="AC9" s="146">
        <f t="shared" si="3"/>
        <v>159.47000000000003</v>
      </c>
      <c r="AD9" s="147">
        <v>467976</v>
      </c>
      <c r="AE9" s="148">
        <v>716</v>
      </c>
      <c r="AF9" s="148"/>
      <c r="AG9" s="148">
        <v>11495</v>
      </c>
      <c r="AH9" s="148">
        <v>82495</v>
      </c>
      <c r="AI9" s="148">
        <v>42153</v>
      </c>
      <c r="AJ9" s="149">
        <f t="shared" si="4"/>
        <v>604835</v>
      </c>
      <c r="AK9" s="150">
        <v>22157.489999999998</v>
      </c>
      <c r="AL9" s="150">
        <v>0</v>
      </c>
      <c r="AM9" s="151">
        <f t="shared" si="5"/>
        <v>22157.489999999998</v>
      </c>
      <c r="AN9" s="151">
        <f t="shared" si="6"/>
        <v>626992.49</v>
      </c>
      <c r="AO9" s="139"/>
      <c r="AP9" s="152"/>
    </row>
    <row r="10" spans="1:42" ht="30">
      <c r="A10" s="3" t="s">
        <v>44</v>
      </c>
      <c r="B10" s="3" t="s">
        <v>38</v>
      </c>
      <c r="C10" s="3" t="s">
        <v>36</v>
      </c>
      <c r="D10" s="143">
        <v>1041</v>
      </c>
      <c r="E10" s="143">
        <v>972.11</v>
      </c>
      <c r="F10" s="143">
        <v>795</v>
      </c>
      <c r="G10" s="143">
        <v>780.06</v>
      </c>
      <c r="H10" s="143">
        <v>398</v>
      </c>
      <c r="I10" s="143">
        <v>392.06</v>
      </c>
      <c r="J10" s="143">
        <v>41</v>
      </c>
      <c r="K10" s="143">
        <v>40.55</v>
      </c>
      <c r="L10" s="143">
        <v>4</v>
      </c>
      <c r="M10" s="143">
        <v>4</v>
      </c>
      <c r="N10" s="143">
        <v>0</v>
      </c>
      <c r="O10" s="143">
        <v>0</v>
      </c>
      <c r="P10" s="144">
        <f t="shared" si="0"/>
        <v>2279</v>
      </c>
      <c r="Q10" s="144">
        <f t="shared" si="0"/>
        <v>2188.78</v>
      </c>
      <c r="R10" s="143">
        <v>26</v>
      </c>
      <c r="S10" s="143">
        <v>26</v>
      </c>
      <c r="T10" s="143">
        <v>12</v>
      </c>
      <c r="U10" s="143">
        <v>12</v>
      </c>
      <c r="V10" s="143">
        <v>16</v>
      </c>
      <c r="W10" s="143">
        <v>16</v>
      </c>
      <c r="X10" s="143">
        <v>0</v>
      </c>
      <c r="Y10" s="143">
        <v>0</v>
      </c>
      <c r="Z10" s="145">
        <f t="shared" si="1"/>
        <v>54</v>
      </c>
      <c r="AA10" s="145">
        <f t="shared" si="2"/>
        <v>54</v>
      </c>
      <c r="AB10" s="146">
        <f t="shared" si="3"/>
        <v>2333</v>
      </c>
      <c r="AC10" s="146">
        <f t="shared" si="3"/>
        <v>2242.78</v>
      </c>
      <c r="AD10" s="147">
        <v>4566348</v>
      </c>
      <c r="AE10" s="148">
        <v>311265.24</v>
      </c>
      <c r="AF10" s="148">
        <v>1100</v>
      </c>
      <c r="AG10" s="148">
        <v>304866</v>
      </c>
      <c r="AH10" s="148">
        <v>901001.75</v>
      </c>
      <c r="AI10" s="148">
        <v>392251.21</v>
      </c>
      <c r="AJ10" s="149">
        <f t="shared" si="4"/>
        <v>6476832.2</v>
      </c>
      <c r="AK10" s="150">
        <v>261809.97</v>
      </c>
      <c r="AL10" s="150">
        <v>30889.190000000002</v>
      </c>
      <c r="AM10" s="151">
        <f t="shared" si="5"/>
        <v>292699.16000000003</v>
      </c>
      <c r="AN10" s="151">
        <f t="shared" si="6"/>
        <v>6769531.36</v>
      </c>
      <c r="AO10" s="138"/>
      <c r="AP10" s="152"/>
    </row>
    <row r="11" spans="1:42" ht="45">
      <c r="A11" s="3" t="s">
        <v>45</v>
      </c>
      <c r="B11" s="3" t="s">
        <v>46</v>
      </c>
      <c r="C11" s="3" t="s">
        <v>36</v>
      </c>
      <c r="D11" s="143">
        <v>0</v>
      </c>
      <c r="E11" s="143">
        <v>0</v>
      </c>
      <c r="F11" s="143">
        <v>1</v>
      </c>
      <c r="G11" s="143">
        <v>1</v>
      </c>
      <c r="H11" s="143">
        <v>3</v>
      </c>
      <c r="I11" s="143">
        <v>2.2</v>
      </c>
      <c r="J11" s="143">
        <v>3</v>
      </c>
      <c r="K11" s="143">
        <v>2.7</v>
      </c>
      <c r="L11" s="143">
        <v>2</v>
      </c>
      <c r="M11" s="143">
        <v>2</v>
      </c>
      <c r="N11" s="143">
        <v>0</v>
      </c>
      <c r="O11" s="143">
        <v>0</v>
      </c>
      <c r="P11" s="144">
        <f t="shared" si="0"/>
        <v>9</v>
      </c>
      <c r="Q11" s="144">
        <f t="shared" si="0"/>
        <v>7.9</v>
      </c>
      <c r="R11" s="143">
        <v>0</v>
      </c>
      <c r="S11" s="143">
        <v>0</v>
      </c>
      <c r="T11" s="143">
        <v>0</v>
      </c>
      <c r="U11" s="143">
        <v>0</v>
      </c>
      <c r="V11" s="143">
        <v>1</v>
      </c>
      <c r="W11" s="143">
        <v>1</v>
      </c>
      <c r="X11" s="143">
        <v>0</v>
      </c>
      <c r="Y11" s="143">
        <v>0</v>
      </c>
      <c r="Z11" s="145">
        <f t="shared" si="1"/>
        <v>1</v>
      </c>
      <c r="AA11" s="145">
        <f t="shared" si="2"/>
        <v>1</v>
      </c>
      <c r="AB11" s="146">
        <f t="shared" si="3"/>
        <v>10</v>
      </c>
      <c r="AC11" s="146">
        <f t="shared" si="3"/>
        <v>8.9</v>
      </c>
      <c r="AD11" s="147">
        <v>36504</v>
      </c>
      <c r="AE11" s="148">
        <v>3522</v>
      </c>
      <c r="AF11" s="148"/>
      <c r="AG11" s="148"/>
      <c r="AH11" s="148">
        <v>2872</v>
      </c>
      <c r="AI11" s="148">
        <v>3964</v>
      </c>
      <c r="AJ11" s="149">
        <f t="shared" si="4"/>
        <v>46862</v>
      </c>
      <c r="AK11" s="150">
        <v>39391.03</v>
      </c>
      <c r="AL11" s="150">
        <v>7000</v>
      </c>
      <c r="AM11" s="151">
        <f t="shared" si="5"/>
        <v>46391.03</v>
      </c>
      <c r="AN11" s="151">
        <f t="shared" si="6"/>
        <v>93253.03</v>
      </c>
      <c r="AO11" s="139"/>
      <c r="AP11" s="152"/>
    </row>
    <row r="12" spans="1:42" ht="45">
      <c r="A12" s="3" t="s">
        <v>47</v>
      </c>
      <c r="B12" s="3" t="s">
        <v>46</v>
      </c>
      <c r="C12" s="3" t="s">
        <v>36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14</v>
      </c>
      <c r="O12" s="143">
        <v>11.4</v>
      </c>
      <c r="P12" s="144">
        <f t="shared" si="0"/>
        <v>14</v>
      </c>
      <c r="Q12" s="144">
        <f t="shared" si="0"/>
        <v>11.4</v>
      </c>
      <c r="R12" s="143">
        <v>0</v>
      </c>
      <c r="S12" s="143">
        <v>0</v>
      </c>
      <c r="T12" s="143">
        <v>0</v>
      </c>
      <c r="U12" s="143">
        <v>0</v>
      </c>
      <c r="V12" s="143">
        <v>1</v>
      </c>
      <c r="W12" s="143">
        <v>0.1</v>
      </c>
      <c r="X12" s="143">
        <v>0</v>
      </c>
      <c r="Y12" s="143">
        <v>0</v>
      </c>
      <c r="Z12" s="145">
        <f t="shared" si="1"/>
        <v>1</v>
      </c>
      <c r="AA12" s="145">
        <f t="shared" si="2"/>
        <v>0.1</v>
      </c>
      <c r="AB12" s="146">
        <f t="shared" si="3"/>
        <v>15</v>
      </c>
      <c r="AC12" s="146">
        <f t="shared" si="3"/>
        <v>11.5</v>
      </c>
      <c r="AD12" s="147">
        <v>126169.49</v>
      </c>
      <c r="AE12" s="148"/>
      <c r="AF12" s="148"/>
      <c r="AG12" s="148"/>
      <c r="AH12" s="148">
        <v>5135.29</v>
      </c>
      <c r="AI12" s="148">
        <v>17396.52</v>
      </c>
      <c r="AJ12" s="149">
        <f t="shared" si="4"/>
        <v>148701.3</v>
      </c>
      <c r="AK12" s="150">
        <v>0</v>
      </c>
      <c r="AL12" s="150">
        <v>70441.26999999999</v>
      </c>
      <c r="AM12" s="151">
        <f t="shared" si="5"/>
        <v>70441.26999999999</v>
      </c>
      <c r="AN12" s="151">
        <f t="shared" si="6"/>
        <v>219142.56999999998</v>
      </c>
      <c r="AO12" s="139"/>
      <c r="AP12" s="152"/>
    </row>
    <row r="13" spans="1:42" ht="45">
      <c r="A13" s="18" t="s">
        <v>48</v>
      </c>
      <c r="B13" s="3" t="s">
        <v>46</v>
      </c>
      <c r="C13" s="3" t="s">
        <v>36</v>
      </c>
      <c r="D13" s="143">
        <v>59</v>
      </c>
      <c r="E13" s="143">
        <v>57.3</v>
      </c>
      <c r="F13" s="143">
        <v>11</v>
      </c>
      <c r="G13" s="143">
        <v>11</v>
      </c>
      <c r="H13" s="143">
        <v>177</v>
      </c>
      <c r="I13" s="143">
        <v>175</v>
      </c>
      <c r="J13" s="143">
        <v>82</v>
      </c>
      <c r="K13" s="143">
        <v>81.6</v>
      </c>
      <c r="L13" s="143">
        <v>15</v>
      </c>
      <c r="M13" s="143">
        <v>14.81</v>
      </c>
      <c r="N13" s="143">
        <v>4</v>
      </c>
      <c r="O13" s="143">
        <v>4</v>
      </c>
      <c r="P13" s="144">
        <f t="shared" si="0"/>
        <v>348</v>
      </c>
      <c r="Q13" s="144">
        <f t="shared" si="0"/>
        <v>343.71</v>
      </c>
      <c r="R13" s="143">
        <v>34</v>
      </c>
      <c r="S13" s="143">
        <v>33</v>
      </c>
      <c r="T13" s="143">
        <v>49</v>
      </c>
      <c r="U13" s="143">
        <v>47.6</v>
      </c>
      <c r="V13" s="143">
        <v>121</v>
      </c>
      <c r="W13" s="143">
        <v>120</v>
      </c>
      <c r="X13" s="143">
        <v>0</v>
      </c>
      <c r="Y13" s="143">
        <v>0</v>
      </c>
      <c r="Z13" s="145">
        <f t="shared" si="1"/>
        <v>204</v>
      </c>
      <c r="AA13" s="145">
        <f t="shared" si="2"/>
        <v>200.6</v>
      </c>
      <c r="AB13" s="146">
        <f t="shared" si="3"/>
        <v>552</v>
      </c>
      <c r="AC13" s="146">
        <f t="shared" si="3"/>
        <v>544.31</v>
      </c>
      <c r="AD13" s="147">
        <v>1447266.98</v>
      </c>
      <c r="AE13" s="148"/>
      <c r="AF13" s="148">
        <v>0</v>
      </c>
      <c r="AG13" s="148">
        <v>0</v>
      </c>
      <c r="AH13" s="148">
        <v>98465.82999999999</v>
      </c>
      <c r="AI13" s="148">
        <v>160837.2</v>
      </c>
      <c r="AJ13" s="149">
        <f t="shared" si="4"/>
        <v>1706570.01</v>
      </c>
      <c r="AK13" s="150">
        <v>771510.3600000001</v>
      </c>
      <c r="AL13" s="150">
        <v>315653.6400000001</v>
      </c>
      <c r="AM13" s="151">
        <f t="shared" si="5"/>
        <v>1087164.0000000002</v>
      </c>
      <c r="AN13" s="151">
        <f t="shared" si="6"/>
        <v>2793734.0100000002</v>
      </c>
      <c r="AO13" s="139"/>
      <c r="AP13" s="152"/>
    </row>
    <row r="14" spans="1:42" ht="45">
      <c r="A14" s="18" t="s">
        <v>49</v>
      </c>
      <c r="B14" s="3" t="s">
        <v>46</v>
      </c>
      <c r="C14" s="3" t="s">
        <v>36</v>
      </c>
      <c r="D14" s="143">
        <v>28</v>
      </c>
      <c r="E14" s="143">
        <v>10.5</v>
      </c>
      <c r="F14" s="143">
        <v>18</v>
      </c>
      <c r="G14" s="143">
        <v>18</v>
      </c>
      <c r="H14" s="143">
        <v>69</v>
      </c>
      <c r="I14" s="143">
        <v>68.6</v>
      </c>
      <c r="J14" s="143">
        <v>14</v>
      </c>
      <c r="K14" s="143">
        <v>13.8</v>
      </c>
      <c r="L14" s="143">
        <v>4</v>
      </c>
      <c r="M14" s="143">
        <v>4</v>
      </c>
      <c r="N14" s="143">
        <v>67</v>
      </c>
      <c r="O14" s="143">
        <v>61.7</v>
      </c>
      <c r="P14" s="144">
        <f t="shared" si="0"/>
        <v>200</v>
      </c>
      <c r="Q14" s="144">
        <f t="shared" si="0"/>
        <v>176.6</v>
      </c>
      <c r="R14" s="143">
        <v>8</v>
      </c>
      <c r="S14" s="143">
        <v>2.9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5">
        <f t="shared" si="1"/>
        <v>8</v>
      </c>
      <c r="AA14" s="145">
        <f t="shared" si="2"/>
        <v>2.9</v>
      </c>
      <c r="AB14" s="146">
        <f t="shared" si="3"/>
        <v>208</v>
      </c>
      <c r="AC14" s="146">
        <f t="shared" si="3"/>
        <v>179.5</v>
      </c>
      <c r="AD14" s="147">
        <v>515314</v>
      </c>
      <c r="AE14" s="148">
        <v>9865</v>
      </c>
      <c r="AF14" s="148">
        <v>78880</v>
      </c>
      <c r="AG14" s="148">
        <v>34045</v>
      </c>
      <c r="AH14" s="148">
        <v>2578</v>
      </c>
      <c r="AI14" s="148">
        <v>56621</v>
      </c>
      <c r="AJ14" s="149">
        <f t="shared" si="4"/>
        <v>697303</v>
      </c>
      <c r="AK14" s="150">
        <v>6104.67</v>
      </c>
      <c r="AL14" s="150">
        <v>8592</v>
      </c>
      <c r="AM14" s="151">
        <f t="shared" si="5"/>
        <v>14696.67</v>
      </c>
      <c r="AN14" s="151">
        <f t="shared" si="6"/>
        <v>711999.67</v>
      </c>
      <c r="AO14" s="139"/>
      <c r="AP14" s="152"/>
    </row>
    <row r="15" spans="1:42" ht="45">
      <c r="A15" s="19" t="s">
        <v>50</v>
      </c>
      <c r="B15" s="3" t="s">
        <v>46</v>
      </c>
      <c r="C15" s="3" t="s">
        <v>36</v>
      </c>
      <c r="D15" s="143">
        <v>1</v>
      </c>
      <c r="E15" s="143">
        <v>1</v>
      </c>
      <c r="F15" s="143">
        <v>16</v>
      </c>
      <c r="G15" s="143">
        <v>15.2</v>
      </c>
      <c r="H15" s="143">
        <v>13</v>
      </c>
      <c r="I15" s="143">
        <v>12.6</v>
      </c>
      <c r="J15" s="143">
        <v>10</v>
      </c>
      <c r="K15" s="143">
        <v>10</v>
      </c>
      <c r="L15" s="143">
        <v>3</v>
      </c>
      <c r="M15" s="143">
        <v>3</v>
      </c>
      <c r="N15" s="143">
        <v>0</v>
      </c>
      <c r="O15" s="143">
        <v>0</v>
      </c>
      <c r="P15" s="144">
        <f t="shared" si="0"/>
        <v>43</v>
      </c>
      <c r="Q15" s="144">
        <f t="shared" si="0"/>
        <v>41.8</v>
      </c>
      <c r="R15" s="143">
        <v>1</v>
      </c>
      <c r="S15" s="143">
        <v>1</v>
      </c>
      <c r="T15" s="143">
        <v>0</v>
      </c>
      <c r="U15" s="143">
        <v>0</v>
      </c>
      <c r="V15" s="143">
        <v>4</v>
      </c>
      <c r="W15" s="143">
        <v>0.9</v>
      </c>
      <c r="X15" s="143">
        <v>0</v>
      </c>
      <c r="Y15" s="143">
        <v>0</v>
      </c>
      <c r="Z15" s="145">
        <f t="shared" si="1"/>
        <v>5</v>
      </c>
      <c r="AA15" s="145">
        <f t="shared" si="2"/>
        <v>1.9</v>
      </c>
      <c r="AB15" s="146">
        <f t="shared" si="3"/>
        <v>48</v>
      </c>
      <c r="AC15" s="146">
        <f t="shared" si="3"/>
        <v>43.699999999999996</v>
      </c>
      <c r="AD15" s="147">
        <v>152769</v>
      </c>
      <c r="AE15" s="148">
        <v>352</v>
      </c>
      <c r="AF15" s="148">
        <v>0</v>
      </c>
      <c r="AG15" s="148">
        <v>0</v>
      </c>
      <c r="AH15" s="148">
        <v>28920</v>
      </c>
      <c r="AI15" s="148">
        <v>14584</v>
      </c>
      <c r="AJ15" s="149">
        <f t="shared" si="4"/>
        <v>196625</v>
      </c>
      <c r="AK15" s="150">
        <v>6809.009999999999</v>
      </c>
      <c r="AL15" s="150">
        <v>1620</v>
      </c>
      <c r="AM15" s="151">
        <f t="shared" si="5"/>
        <v>8429.009999999998</v>
      </c>
      <c r="AN15" s="151">
        <f t="shared" si="6"/>
        <v>205054.01</v>
      </c>
      <c r="AO15" s="139"/>
      <c r="AP15" s="152"/>
    </row>
    <row r="16" spans="1:42" ht="45">
      <c r="A16" s="61" t="s">
        <v>52</v>
      </c>
      <c r="B16" s="3" t="s">
        <v>46</v>
      </c>
      <c r="C16" s="3" t="s">
        <v>36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298</v>
      </c>
      <c r="O16" s="143">
        <v>291</v>
      </c>
      <c r="P16" s="144">
        <f t="shared" si="0"/>
        <v>298</v>
      </c>
      <c r="Q16" s="144">
        <f t="shared" si="0"/>
        <v>291</v>
      </c>
      <c r="R16" s="143">
        <v>9</v>
      </c>
      <c r="S16" s="143">
        <v>9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5">
        <f t="shared" si="1"/>
        <v>9</v>
      </c>
      <c r="AA16" s="145">
        <f t="shared" si="2"/>
        <v>9</v>
      </c>
      <c r="AB16" s="146">
        <f t="shared" si="3"/>
        <v>307</v>
      </c>
      <c r="AC16" s="146">
        <f t="shared" si="3"/>
        <v>300</v>
      </c>
      <c r="AD16" s="147">
        <v>848032.58</v>
      </c>
      <c r="AE16" s="148">
        <v>2989.94</v>
      </c>
      <c r="AF16" s="148">
        <v>0</v>
      </c>
      <c r="AG16" s="148">
        <v>15329.75</v>
      </c>
      <c r="AH16" s="148">
        <v>326.39</v>
      </c>
      <c r="AI16" s="148">
        <v>73546.69</v>
      </c>
      <c r="AJ16" s="149">
        <f t="shared" si="4"/>
        <v>940225.3499999999</v>
      </c>
      <c r="AK16" s="150">
        <v>10883.43</v>
      </c>
      <c r="AL16" s="150">
        <v>0</v>
      </c>
      <c r="AM16" s="151">
        <f t="shared" si="5"/>
        <v>10883.43</v>
      </c>
      <c r="AN16" s="151">
        <f t="shared" si="6"/>
        <v>951108.7799999999</v>
      </c>
      <c r="AO16" s="139"/>
      <c r="AP16" s="152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Z2:AA2"/>
    <mergeCell ref="AD2:AD3"/>
    <mergeCell ref="AE2:AE3"/>
    <mergeCell ref="AF2:AF3"/>
    <mergeCell ref="AG2:AG3"/>
    <mergeCell ref="A1:A3"/>
    <mergeCell ref="B1:B3"/>
    <mergeCell ref="C1:C3"/>
    <mergeCell ref="D1:Q1"/>
    <mergeCell ref="R1:AA1"/>
    <mergeCell ref="AB1:AC2"/>
  </mergeCells>
  <conditionalFormatting sqref="B17:B98 B13:B14 B4:B10">
    <cfRule type="expression" priority="1" dxfId="0" stopIfTrue="1">
      <formula>AND(NOT(ISBLANK($A4)),ISBLANK(B4))</formula>
    </cfRule>
  </conditionalFormatting>
  <conditionalFormatting sqref="B16">
    <cfRule type="expression" priority="2" dxfId="0" stopIfTrue="1">
      <formula>AND(NOT(ISBLANK($A11)),ISBLANK(B16))</formula>
    </cfRule>
  </conditionalFormatting>
  <conditionalFormatting sqref="B15">
    <cfRule type="expression" priority="3" dxfId="0" stopIfTrue="1">
      <formula>AND(NOT(ISBLANK($A12)),ISBLANK(B15))</formula>
    </cfRule>
  </conditionalFormatting>
  <conditionalFormatting sqref="C4:C98">
    <cfRule type="expression" priority="4" dxfId="0" stopIfTrue="1">
      <formula>AND(NOT(ISBLANK(A4)),ISBLANK(C4))</formula>
    </cfRule>
  </conditionalFormatting>
  <conditionalFormatting sqref="D4:D68 F4:F68 H4:H68 J4:J68 L4:L68 N4:N68 R4:R68 T4:T68 V4:V68 X4:X68">
    <cfRule type="expression" priority="5" dxfId="0" stopIfTrue="1">
      <formula>AND(NOT(ISBLANK(E4)),ISBLANK(D4))</formula>
    </cfRule>
  </conditionalFormatting>
  <conditionalFormatting sqref="E4:E68 G4:G68 I4:I68 K4:K68 M4:M68 O4:O68 S4:S68 U4:U68 W4:W68 Y4:Y68">
    <cfRule type="expression" priority="6" dxfId="0" stopIfTrue="1">
      <formula>AND(NOT(ISBLANK(D4)),ISBLANK(E4))</formula>
    </cfRule>
  </conditionalFormatting>
  <conditionalFormatting sqref="B11:B12">
    <cfRule type="expression" priority="7" dxfId="0" stopIfTrue="1">
      <formula>AND(NOT(ISBLANK(#REF!)),ISBLANK(B11))</formula>
    </cfRule>
  </conditionalFormatting>
  <dataValidations count="5">
    <dataValidation operator="lessThanOrEqual" allowBlank="1" showInputMessage="1" showErrorMessage="1" error="FTE cannot be greater than Headcount&#10;" sqref="AQ1:IV65536 P4:Q65536 AB3:AC68 AP1:AP3 AB1 P2 A1:C1 R1 AO1 AO4:AP65536 A99:C65536 D69:O65536 R69:AN65536"/>
    <dataValidation type="custom" allowBlank="1" showInputMessage="1" showErrorMessage="1" errorTitle="Headcount" error="The value entered in the headcount field must be greater than or equal to the value entered in the FTE field." sqref="D4:D68 F4:F68 H4:H68 J4:J68 L4:L68 N4:N68 T4:T68 V4:V68 X4:X68 R4:R68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E4:E68 M4:M68 G4:G68 I4:I68 K4:K68 O4:O68 U4:U68 W4:W68 Y4:Y68 S4:S68">
      <formula1>E4&lt;=D4</formula1>
    </dataValidation>
    <dataValidation type="decimal" operator="greaterThan" allowBlank="1" showInputMessage="1" showErrorMessage="1" sqref="AD17:AI68 AK17:AL68">
      <formula1>0</formula1>
    </dataValidation>
    <dataValidation type="decimal" operator="greaterThanOrEqual" allowBlank="1" showInputMessage="1" showErrorMessage="1" sqref="AD4:AI16 AK4:AL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98"/>
  <sheetViews>
    <sheetView zoomScalePageLayoutView="0" workbookViewId="0" topLeftCell="AE1">
      <selection activeCell="A10" sqref="A10:IV10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75" t="s">
        <v>12</v>
      </c>
      <c r="B1" s="175" t="s">
        <v>1</v>
      </c>
      <c r="C1" s="175" t="s">
        <v>0</v>
      </c>
      <c r="D1" s="183" t="s">
        <v>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84"/>
      <c r="R1" s="186" t="s">
        <v>15</v>
      </c>
      <c r="S1" s="187"/>
      <c r="T1" s="187"/>
      <c r="U1" s="187"/>
      <c r="V1" s="187"/>
      <c r="W1" s="187"/>
      <c r="X1" s="187"/>
      <c r="Y1" s="187"/>
      <c r="Z1" s="187"/>
      <c r="AA1" s="185"/>
      <c r="AB1" s="188" t="s">
        <v>25</v>
      </c>
      <c r="AC1" s="189"/>
      <c r="AD1" s="192" t="s">
        <v>11</v>
      </c>
      <c r="AE1" s="193"/>
      <c r="AF1" s="193"/>
      <c r="AG1" s="193"/>
      <c r="AH1" s="193"/>
      <c r="AI1" s="193"/>
      <c r="AJ1" s="194"/>
      <c r="AK1" s="195" t="s">
        <v>32</v>
      </c>
      <c r="AL1" s="195"/>
      <c r="AM1" s="195"/>
      <c r="AN1" s="177" t="s">
        <v>24</v>
      </c>
      <c r="AO1" s="175" t="s">
        <v>33</v>
      </c>
    </row>
    <row r="2" spans="1:41" s="1" customFormat="1" ht="53.25" customHeight="1">
      <c r="A2" s="196"/>
      <c r="B2" s="196"/>
      <c r="C2" s="196"/>
      <c r="D2" s="181" t="s">
        <v>28</v>
      </c>
      <c r="E2" s="182"/>
      <c r="F2" s="181" t="s">
        <v>29</v>
      </c>
      <c r="G2" s="182"/>
      <c r="H2" s="181" t="s">
        <v>30</v>
      </c>
      <c r="I2" s="182"/>
      <c r="J2" s="181" t="s">
        <v>6</v>
      </c>
      <c r="K2" s="182"/>
      <c r="L2" s="181" t="s">
        <v>31</v>
      </c>
      <c r="M2" s="182"/>
      <c r="N2" s="181" t="s">
        <v>5</v>
      </c>
      <c r="O2" s="182"/>
      <c r="P2" s="183" t="s">
        <v>9</v>
      </c>
      <c r="Q2" s="184"/>
      <c r="R2" s="183" t="s">
        <v>13</v>
      </c>
      <c r="S2" s="185"/>
      <c r="T2" s="186" t="s">
        <v>3</v>
      </c>
      <c r="U2" s="185"/>
      <c r="V2" s="186" t="s">
        <v>4</v>
      </c>
      <c r="W2" s="185"/>
      <c r="X2" s="186" t="s">
        <v>14</v>
      </c>
      <c r="Y2" s="185"/>
      <c r="Z2" s="183" t="s">
        <v>10</v>
      </c>
      <c r="AA2" s="184"/>
      <c r="AB2" s="190"/>
      <c r="AC2" s="191"/>
      <c r="AD2" s="175" t="s">
        <v>17</v>
      </c>
      <c r="AE2" s="175" t="s">
        <v>16</v>
      </c>
      <c r="AF2" s="175" t="s">
        <v>18</v>
      </c>
      <c r="AG2" s="175" t="s">
        <v>19</v>
      </c>
      <c r="AH2" s="175" t="s">
        <v>20</v>
      </c>
      <c r="AI2" s="175" t="s">
        <v>21</v>
      </c>
      <c r="AJ2" s="174" t="s">
        <v>23</v>
      </c>
      <c r="AK2" s="175" t="s">
        <v>26</v>
      </c>
      <c r="AL2" s="175" t="s">
        <v>27</v>
      </c>
      <c r="AM2" s="175" t="s">
        <v>22</v>
      </c>
      <c r="AN2" s="178"/>
      <c r="AO2" s="180"/>
    </row>
    <row r="3" spans="1:41" ht="57.75" customHeight="1">
      <c r="A3" s="197"/>
      <c r="B3" s="197"/>
      <c r="C3" s="19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76"/>
      <c r="AE3" s="176"/>
      <c r="AF3" s="176"/>
      <c r="AG3" s="176"/>
      <c r="AH3" s="176"/>
      <c r="AI3" s="176"/>
      <c r="AJ3" s="174"/>
      <c r="AK3" s="176"/>
      <c r="AL3" s="176"/>
      <c r="AM3" s="176"/>
      <c r="AN3" s="179"/>
      <c r="AO3" s="176"/>
    </row>
    <row r="4" spans="1:42" ht="30">
      <c r="A4" s="3" t="s">
        <v>34</v>
      </c>
      <c r="B4" s="3" t="s">
        <v>35</v>
      </c>
      <c r="C4" s="3" t="s">
        <v>36</v>
      </c>
      <c r="D4" s="52">
        <v>174</v>
      </c>
      <c r="E4" s="27">
        <v>162.61</v>
      </c>
      <c r="F4" s="27">
        <v>224</v>
      </c>
      <c r="G4" s="27">
        <v>217.64</v>
      </c>
      <c r="H4" s="27">
        <v>693</v>
      </c>
      <c r="I4" s="27">
        <v>679.37</v>
      </c>
      <c r="J4" s="27">
        <v>620</v>
      </c>
      <c r="K4" s="27">
        <v>596.26</v>
      </c>
      <c r="L4" s="27">
        <v>115</v>
      </c>
      <c r="M4" s="27">
        <v>111.76</v>
      </c>
      <c r="N4" s="27">
        <v>0</v>
      </c>
      <c r="O4" s="27">
        <v>0</v>
      </c>
      <c r="P4" s="53">
        <v>1826</v>
      </c>
      <c r="Q4" s="53">
        <v>1767.64</v>
      </c>
      <c r="R4" s="27">
        <v>12</v>
      </c>
      <c r="S4" s="27">
        <v>12</v>
      </c>
      <c r="T4" s="27">
        <v>1</v>
      </c>
      <c r="U4" s="27">
        <v>1</v>
      </c>
      <c r="V4" s="27">
        <v>116</v>
      </c>
      <c r="W4" s="27">
        <v>100.72</v>
      </c>
      <c r="X4" s="27">
        <v>0</v>
      </c>
      <c r="Y4" s="27">
        <v>0</v>
      </c>
      <c r="Z4" s="54">
        <v>129</v>
      </c>
      <c r="AA4" s="54">
        <v>113.72</v>
      </c>
      <c r="AB4" s="53">
        <v>1955</v>
      </c>
      <c r="AC4" s="53">
        <v>1881.36</v>
      </c>
      <c r="AD4" s="36">
        <v>6912131.579999998</v>
      </c>
      <c r="AE4" s="37">
        <v>25925.159999999996</v>
      </c>
      <c r="AF4" s="37">
        <v>112708.77</v>
      </c>
      <c r="AG4" s="37">
        <v>96511.04000000004</v>
      </c>
      <c r="AH4" s="37">
        <v>1375830.3499999992</v>
      </c>
      <c r="AI4" s="37">
        <v>651641.8899999998</v>
      </c>
      <c r="AJ4" s="55">
        <v>9174748.789999997</v>
      </c>
      <c r="AK4" s="36">
        <v>1553002.99</v>
      </c>
      <c r="AL4" s="36">
        <v>96651.84</v>
      </c>
      <c r="AM4" s="56">
        <v>1649654.83</v>
      </c>
      <c r="AN4" s="56">
        <v>10824403.619999997</v>
      </c>
      <c r="AO4" s="57"/>
      <c r="AP4" s="50"/>
    </row>
    <row r="5" spans="1:42" ht="30">
      <c r="A5" s="3" t="s">
        <v>37</v>
      </c>
      <c r="B5" s="3" t="s">
        <v>38</v>
      </c>
      <c r="C5" s="3" t="s">
        <v>36</v>
      </c>
      <c r="D5" s="27">
        <v>232</v>
      </c>
      <c r="E5" s="27">
        <v>194.09</v>
      </c>
      <c r="F5" s="27">
        <v>1789</v>
      </c>
      <c r="G5" s="27">
        <v>1675.51</v>
      </c>
      <c r="H5" s="27">
        <v>215</v>
      </c>
      <c r="I5" s="27">
        <v>210.87</v>
      </c>
      <c r="J5" s="27">
        <v>43</v>
      </c>
      <c r="K5" s="27">
        <v>42.45</v>
      </c>
      <c r="L5" s="27">
        <v>2</v>
      </c>
      <c r="M5" s="27">
        <v>2</v>
      </c>
      <c r="N5" s="27">
        <v>0</v>
      </c>
      <c r="O5" s="27">
        <v>0</v>
      </c>
      <c r="P5" s="53">
        <v>2281</v>
      </c>
      <c r="Q5" s="53">
        <v>2124.92</v>
      </c>
      <c r="R5" s="27">
        <v>5</v>
      </c>
      <c r="S5" s="27">
        <v>5</v>
      </c>
      <c r="T5" s="27">
        <v>2</v>
      </c>
      <c r="U5" s="27">
        <v>2</v>
      </c>
      <c r="V5" s="27">
        <v>0</v>
      </c>
      <c r="W5" s="27">
        <v>0</v>
      </c>
      <c r="X5" s="27">
        <v>0</v>
      </c>
      <c r="Y5" s="27">
        <v>0</v>
      </c>
      <c r="Z5" s="54">
        <v>7</v>
      </c>
      <c r="AA5" s="54">
        <v>7</v>
      </c>
      <c r="AB5" s="53">
        <v>2288</v>
      </c>
      <c r="AC5" s="53">
        <v>2131.92</v>
      </c>
      <c r="AD5" s="36">
        <v>4551539.73999999</v>
      </c>
      <c r="AE5" s="37">
        <v>110589.87</v>
      </c>
      <c r="AF5" s="37"/>
      <c r="AG5" s="37">
        <v>146360.19</v>
      </c>
      <c r="AH5" s="37">
        <v>866132.589999999</v>
      </c>
      <c r="AI5" s="37">
        <v>345537.13</v>
      </c>
      <c r="AJ5" s="55">
        <v>6020159.519999989</v>
      </c>
      <c r="AK5" s="36"/>
      <c r="AL5" s="36">
        <v>13696.8</v>
      </c>
      <c r="AM5" s="56">
        <v>13696.8</v>
      </c>
      <c r="AN5" s="56">
        <v>6033856.319999989</v>
      </c>
      <c r="AO5" s="38"/>
      <c r="AP5" s="33"/>
    </row>
    <row r="6" spans="1:42" ht="30">
      <c r="A6" s="3" t="s">
        <v>39</v>
      </c>
      <c r="B6" s="3" t="s">
        <v>38</v>
      </c>
      <c r="C6" s="3" t="s">
        <v>36</v>
      </c>
      <c r="D6" s="27">
        <v>4284</v>
      </c>
      <c r="E6" s="27">
        <v>3785.29</v>
      </c>
      <c r="F6" s="27">
        <v>755</v>
      </c>
      <c r="G6" s="27">
        <v>715.51</v>
      </c>
      <c r="H6" s="27">
        <v>624</v>
      </c>
      <c r="I6" s="27">
        <v>605.42</v>
      </c>
      <c r="J6" s="27">
        <v>130</v>
      </c>
      <c r="K6" s="27">
        <v>125.76</v>
      </c>
      <c r="L6" s="27">
        <v>5</v>
      </c>
      <c r="M6" s="27">
        <v>5</v>
      </c>
      <c r="N6" s="27">
        <v>0</v>
      </c>
      <c r="O6" s="27">
        <v>0</v>
      </c>
      <c r="P6" s="53">
        <v>5798</v>
      </c>
      <c r="Q6" s="53">
        <v>5236.98</v>
      </c>
      <c r="R6" s="27">
        <v>0</v>
      </c>
      <c r="S6" s="27">
        <v>0</v>
      </c>
      <c r="T6" s="27">
        <v>3</v>
      </c>
      <c r="U6" s="27">
        <v>2.3</v>
      </c>
      <c r="V6" s="27">
        <v>2</v>
      </c>
      <c r="W6" s="27">
        <v>1.4</v>
      </c>
      <c r="X6" s="27">
        <v>0</v>
      </c>
      <c r="Y6" s="27">
        <v>0</v>
      </c>
      <c r="Z6" s="54">
        <v>5</v>
      </c>
      <c r="AA6" s="54">
        <v>3.7</v>
      </c>
      <c r="AB6" s="53">
        <v>5803</v>
      </c>
      <c r="AC6" s="53">
        <v>5240.68</v>
      </c>
      <c r="AD6" s="36">
        <v>9148874</v>
      </c>
      <c r="AE6" s="37">
        <v>85474.33</v>
      </c>
      <c r="AF6" s="37">
        <v>83</v>
      </c>
      <c r="AG6" s="37">
        <v>62913</v>
      </c>
      <c r="AH6" s="37">
        <v>1600957.33</v>
      </c>
      <c r="AI6" s="37">
        <v>571366.98</v>
      </c>
      <c r="AJ6" s="55">
        <v>11469668.64</v>
      </c>
      <c r="AK6" s="36">
        <v>75679.21</v>
      </c>
      <c r="AL6" s="36">
        <v>51178.5</v>
      </c>
      <c r="AM6" s="56">
        <v>126857.71</v>
      </c>
      <c r="AN6" s="56">
        <v>11596526.350000001</v>
      </c>
      <c r="AO6" s="38"/>
      <c r="AP6" s="33"/>
    </row>
    <row r="7" spans="1:42" ht="30">
      <c r="A7" s="3" t="s">
        <v>41</v>
      </c>
      <c r="B7" s="3" t="s">
        <v>38</v>
      </c>
      <c r="C7" s="3" t="s">
        <v>36</v>
      </c>
      <c r="D7" s="27">
        <v>1392</v>
      </c>
      <c r="E7" s="27">
        <v>1349</v>
      </c>
      <c r="F7" s="27">
        <v>324</v>
      </c>
      <c r="G7" s="27">
        <v>306</v>
      </c>
      <c r="H7" s="27">
        <v>1354</v>
      </c>
      <c r="I7" s="27">
        <v>1307.44</v>
      </c>
      <c r="J7" s="27">
        <v>322</v>
      </c>
      <c r="K7" s="27">
        <v>311.65</v>
      </c>
      <c r="L7" s="27">
        <v>36</v>
      </c>
      <c r="M7" s="27">
        <v>35.19</v>
      </c>
      <c r="N7" s="27">
        <v>0</v>
      </c>
      <c r="O7" s="27">
        <v>0</v>
      </c>
      <c r="P7" s="53">
        <v>3428</v>
      </c>
      <c r="Q7" s="53">
        <v>3309.28</v>
      </c>
      <c r="R7" s="27">
        <v>0</v>
      </c>
      <c r="S7" s="27">
        <v>0</v>
      </c>
      <c r="T7" s="27">
        <v>82</v>
      </c>
      <c r="U7" s="27">
        <v>23.45</v>
      </c>
      <c r="V7" s="27">
        <v>0</v>
      </c>
      <c r="W7" s="27">
        <v>0</v>
      </c>
      <c r="X7" s="27">
        <v>0</v>
      </c>
      <c r="Y7" s="27">
        <v>0</v>
      </c>
      <c r="Z7" s="54">
        <v>82</v>
      </c>
      <c r="AA7" s="54">
        <v>23.45</v>
      </c>
      <c r="AB7" s="53">
        <v>3510</v>
      </c>
      <c r="AC7" s="53">
        <v>3332.73</v>
      </c>
      <c r="AD7" s="36">
        <v>8390376.040000005</v>
      </c>
      <c r="AE7" s="37">
        <v>633954.49</v>
      </c>
      <c r="AF7" s="37">
        <v>6852.65</v>
      </c>
      <c r="AG7" s="37">
        <v>71922.12</v>
      </c>
      <c r="AH7" s="37">
        <v>1767293.5599999987</v>
      </c>
      <c r="AI7" s="37">
        <v>687721.3199999994</v>
      </c>
      <c r="AJ7" s="55">
        <v>11558120.180000003</v>
      </c>
      <c r="AK7" s="36">
        <v>472453.0699999999</v>
      </c>
      <c r="AL7" s="36"/>
      <c r="AM7" s="56">
        <v>472453.07</v>
      </c>
      <c r="AN7" s="56">
        <v>12030573.250000004</v>
      </c>
      <c r="AO7" s="57"/>
      <c r="AP7" s="50"/>
    </row>
    <row r="8" spans="1:42" ht="30">
      <c r="A8" s="3" t="s">
        <v>42</v>
      </c>
      <c r="B8" s="3" t="s">
        <v>38</v>
      </c>
      <c r="C8" s="3" t="s">
        <v>36</v>
      </c>
      <c r="D8" s="27">
        <v>409</v>
      </c>
      <c r="E8" s="27">
        <v>371.25</v>
      </c>
      <c r="F8" s="27">
        <v>222</v>
      </c>
      <c r="G8" s="27">
        <v>208.82</v>
      </c>
      <c r="H8" s="27">
        <v>307</v>
      </c>
      <c r="I8" s="27">
        <v>287.19</v>
      </c>
      <c r="J8" s="27">
        <v>106</v>
      </c>
      <c r="K8" s="27">
        <v>104.07</v>
      </c>
      <c r="L8" s="27">
        <v>6</v>
      </c>
      <c r="M8" s="27">
        <v>5.49</v>
      </c>
      <c r="N8" s="27">
        <v>0</v>
      </c>
      <c r="O8" s="27">
        <v>0</v>
      </c>
      <c r="P8" s="53">
        <v>1050</v>
      </c>
      <c r="Q8" s="53">
        <v>976.82</v>
      </c>
      <c r="R8" s="27">
        <v>8</v>
      </c>
      <c r="S8" s="27">
        <v>8</v>
      </c>
      <c r="T8" s="27">
        <v>0</v>
      </c>
      <c r="U8" s="27">
        <v>0</v>
      </c>
      <c r="V8" s="27">
        <v>0</v>
      </c>
      <c r="W8" s="27">
        <v>0</v>
      </c>
      <c r="X8" s="27">
        <v>4</v>
      </c>
      <c r="Y8" s="27">
        <v>4</v>
      </c>
      <c r="Z8" s="54">
        <v>12</v>
      </c>
      <c r="AA8" s="54">
        <v>12</v>
      </c>
      <c r="AB8" s="53">
        <v>1062</v>
      </c>
      <c r="AC8" s="53">
        <v>988.82</v>
      </c>
      <c r="AD8" s="36">
        <v>2282288.25</v>
      </c>
      <c r="AE8" s="37">
        <v>198496.53</v>
      </c>
      <c r="AF8" s="37">
        <v>39200</v>
      </c>
      <c r="AG8" s="37">
        <v>117111.2</v>
      </c>
      <c r="AH8" s="37">
        <v>467199.13</v>
      </c>
      <c r="AI8" s="37">
        <v>208664.47</v>
      </c>
      <c r="AJ8" s="55">
        <v>3312959.58</v>
      </c>
      <c r="AK8" s="36">
        <v>27887.62</v>
      </c>
      <c r="AL8" s="36">
        <v>121584</v>
      </c>
      <c r="AM8" s="56">
        <v>149471.62</v>
      </c>
      <c r="AN8" s="56">
        <v>3462431.2</v>
      </c>
      <c r="AO8" s="38"/>
      <c r="AP8" s="33"/>
    </row>
    <row r="9" spans="1:42" ht="30">
      <c r="A9" s="3" t="s">
        <v>43</v>
      </c>
      <c r="B9" s="3" t="s">
        <v>38</v>
      </c>
      <c r="C9" s="3" t="s">
        <v>36</v>
      </c>
      <c r="D9" s="27">
        <v>41</v>
      </c>
      <c r="E9" s="27">
        <v>34.52</v>
      </c>
      <c r="F9" s="27">
        <v>36</v>
      </c>
      <c r="G9" s="27">
        <v>33.75</v>
      </c>
      <c r="H9" s="27">
        <v>75</v>
      </c>
      <c r="I9" s="27">
        <v>73.2</v>
      </c>
      <c r="J9" s="27">
        <v>12</v>
      </c>
      <c r="K9" s="27">
        <v>12</v>
      </c>
      <c r="L9" s="27">
        <v>1</v>
      </c>
      <c r="M9" s="27">
        <v>1</v>
      </c>
      <c r="N9" s="27">
        <v>0</v>
      </c>
      <c r="O9" s="27">
        <v>0</v>
      </c>
      <c r="P9" s="53">
        <v>165</v>
      </c>
      <c r="Q9" s="53">
        <v>154.47</v>
      </c>
      <c r="R9" s="27">
        <v>5</v>
      </c>
      <c r="S9" s="27">
        <v>5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54">
        <v>5</v>
      </c>
      <c r="AA9" s="54">
        <v>5</v>
      </c>
      <c r="AB9" s="53">
        <v>170</v>
      </c>
      <c r="AC9" s="53">
        <v>159.47</v>
      </c>
      <c r="AD9" s="36">
        <v>463070</v>
      </c>
      <c r="AE9" s="37">
        <v>10194</v>
      </c>
      <c r="AF9" s="37">
        <v>0</v>
      </c>
      <c r="AG9" s="37">
        <v>5918</v>
      </c>
      <c r="AH9" s="37">
        <v>103192</v>
      </c>
      <c r="AI9" s="37">
        <v>36627</v>
      </c>
      <c r="AJ9" s="55">
        <v>619001</v>
      </c>
      <c r="AK9" s="36">
        <v>15782.04</v>
      </c>
      <c r="AL9" s="36"/>
      <c r="AM9" s="56">
        <v>15782.04</v>
      </c>
      <c r="AN9" s="56">
        <v>634783.04</v>
      </c>
      <c r="AO9" s="38"/>
      <c r="AP9" s="33"/>
    </row>
    <row r="10" spans="1:42" ht="30">
      <c r="A10" s="3" t="s">
        <v>44</v>
      </c>
      <c r="B10" s="3" t="s">
        <v>38</v>
      </c>
      <c r="C10" s="3" t="s">
        <v>36</v>
      </c>
      <c r="D10" s="27">
        <v>1038</v>
      </c>
      <c r="E10" s="27">
        <v>969.36</v>
      </c>
      <c r="F10" s="27">
        <v>796</v>
      </c>
      <c r="G10" s="27">
        <v>781.16</v>
      </c>
      <c r="H10" s="27">
        <v>399</v>
      </c>
      <c r="I10" s="27">
        <v>392.63</v>
      </c>
      <c r="J10" s="27">
        <v>41</v>
      </c>
      <c r="K10" s="27">
        <v>40.95</v>
      </c>
      <c r="L10" s="27">
        <v>4</v>
      </c>
      <c r="M10" s="27">
        <v>4</v>
      </c>
      <c r="N10" s="27">
        <v>0</v>
      </c>
      <c r="O10" s="27">
        <v>0</v>
      </c>
      <c r="P10" s="53">
        <v>2278</v>
      </c>
      <c r="Q10" s="53">
        <v>2188.1</v>
      </c>
      <c r="R10" s="27">
        <v>27</v>
      </c>
      <c r="S10" s="27">
        <v>27</v>
      </c>
      <c r="T10" s="27">
        <v>12</v>
      </c>
      <c r="U10" s="27">
        <v>12</v>
      </c>
      <c r="V10" s="27">
        <v>16</v>
      </c>
      <c r="W10" s="27">
        <v>16</v>
      </c>
      <c r="X10" s="27">
        <v>0</v>
      </c>
      <c r="Y10" s="27">
        <v>0</v>
      </c>
      <c r="Z10" s="54">
        <v>55</v>
      </c>
      <c r="AA10" s="54">
        <v>55</v>
      </c>
      <c r="AB10" s="53">
        <v>2333</v>
      </c>
      <c r="AC10" s="53">
        <v>2243.1</v>
      </c>
      <c r="AD10" s="36">
        <v>4546442.16</v>
      </c>
      <c r="AE10" s="37">
        <v>307970.4499999959</v>
      </c>
      <c r="AF10" s="37">
        <v>24953.6</v>
      </c>
      <c r="AG10" s="37">
        <v>297461.16</v>
      </c>
      <c r="AH10" s="37">
        <v>899198.66</v>
      </c>
      <c r="AI10" s="37">
        <v>396680.91</v>
      </c>
      <c r="AJ10" s="55">
        <v>6472706.939999996</v>
      </c>
      <c r="AK10" s="36">
        <v>284636.34</v>
      </c>
      <c r="AL10" s="36">
        <v>3564.54</v>
      </c>
      <c r="AM10" s="56">
        <v>288200.88</v>
      </c>
      <c r="AN10" s="56">
        <v>6760907.819999996</v>
      </c>
      <c r="AO10" s="38"/>
      <c r="AP10" s="33"/>
    </row>
    <row r="11" spans="1:42" ht="45">
      <c r="A11" s="3" t="s">
        <v>45</v>
      </c>
      <c r="B11" s="3" t="s">
        <v>46</v>
      </c>
      <c r="C11" s="3" t="s">
        <v>36</v>
      </c>
      <c r="D11" s="27">
        <v>0</v>
      </c>
      <c r="E11" s="27">
        <v>0</v>
      </c>
      <c r="F11" s="27">
        <v>1</v>
      </c>
      <c r="G11" s="27">
        <v>1</v>
      </c>
      <c r="H11" s="27">
        <v>4</v>
      </c>
      <c r="I11" s="27">
        <v>3.2</v>
      </c>
      <c r="J11" s="27">
        <v>3</v>
      </c>
      <c r="K11" s="27">
        <v>2.7</v>
      </c>
      <c r="L11" s="27">
        <v>2</v>
      </c>
      <c r="M11" s="27">
        <v>2</v>
      </c>
      <c r="N11" s="27">
        <v>0</v>
      </c>
      <c r="O11" s="27">
        <v>0</v>
      </c>
      <c r="P11" s="53">
        <v>10</v>
      </c>
      <c r="Q11" s="53">
        <v>8.9</v>
      </c>
      <c r="R11" s="27">
        <v>0</v>
      </c>
      <c r="S11" s="27">
        <v>0</v>
      </c>
      <c r="T11" s="27">
        <v>0</v>
      </c>
      <c r="U11" s="27">
        <v>0</v>
      </c>
      <c r="V11" s="27">
        <v>1</v>
      </c>
      <c r="W11" s="27">
        <v>1</v>
      </c>
      <c r="X11" s="27">
        <v>0</v>
      </c>
      <c r="Y11" s="27">
        <v>0</v>
      </c>
      <c r="Z11" s="54">
        <v>1</v>
      </c>
      <c r="AA11" s="54">
        <v>1</v>
      </c>
      <c r="AB11" s="53">
        <v>11</v>
      </c>
      <c r="AC11" s="53">
        <v>9.9</v>
      </c>
      <c r="AD11" s="36">
        <v>37235</v>
      </c>
      <c r="AE11" s="37">
        <v>3542</v>
      </c>
      <c r="AF11" s="37">
        <v>0</v>
      </c>
      <c r="AG11" s="37">
        <v>0</v>
      </c>
      <c r="AH11" s="37">
        <v>4772</v>
      </c>
      <c r="AI11" s="37">
        <v>3518</v>
      </c>
      <c r="AJ11" s="55">
        <v>49067</v>
      </c>
      <c r="AK11" s="36">
        <v>30956.09</v>
      </c>
      <c r="AL11" s="36">
        <v>83.87</v>
      </c>
      <c r="AM11" s="56">
        <v>31039.96</v>
      </c>
      <c r="AN11" s="56">
        <v>80106.96</v>
      </c>
      <c r="AO11" s="59"/>
      <c r="AP11" s="33"/>
    </row>
    <row r="12" spans="1:42" ht="45">
      <c r="A12" s="3" t="s">
        <v>47</v>
      </c>
      <c r="B12" s="3" t="s">
        <v>46</v>
      </c>
      <c r="C12" s="3" t="s">
        <v>36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14</v>
      </c>
      <c r="O12" s="27">
        <v>11.4</v>
      </c>
      <c r="P12" s="53">
        <v>14</v>
      </c>
      <c r="Q12" s="53">
        <v>11.4</v>
      </c>
      <c r="R12" s="27">
        <v>0</v>
      </c>
      <c r="S12" s="27">
        <v>0</v>
      </c>
      <c r="T12" s="27">
        <v>0</v>
      </c>
      <c r="U12" s="27">
        <v>0</v>
      </c>
      <c r="V12" s="27">
        <v>1</v>
      </c>
      <c r="W12" s="27">
        <v>0.1</v>
      </c>
      <c r="X12" s="27">
        <v>0</v>
      </c>
      <c r="Y12" s="27">
        <v>0</v>
      </c>
      <c r="Z12" s="54">
        <v>1</v>
      </c>
      <c r="AA12" s="54">
        <v>0.1</v>
      </c>
      <c r="AB12" s="53">
        <v>15</v>
      </c>
      <c r="AC12" s="53">
        <v>11.5</v>
      </c>
      <c r="AD12" s="36">
        <v>40279.53</v>
      </c>
      <c r="AE12" s="37">
        <v>0</v>
      </c>
      <c r="AF12" s="37">
        <v>0</v>
      </c>
      <c r="AG12" s="37">
        <v>0</v>
      </c>
      <c r="AH12" s="37">
        <v>12748.25</v>
      </c>
      <c r="AI12" s="37">
        <v>18442.33</v>
      </c>
      <c r="AJ12" s="55">
        <v>71470.11</v>
      </c>
      <c r="AK12" s="36"/>
      <c r="AL12" s="36">
        <v>42212.5</v>
      </c>
      <c r="AM12" s="56">
        <v>42212.5</v>
      </c>
      <c r="AN12" s="56">
        <v>113682.61</v>
      </c>
      <c r="AO12" s="38"/>
      <c r="AP12" s="33"/>
    </row>
    <row r="13" spans="1:42" ht="45">
      <c r="A13" s="18" t="s">
        <v>48</v>
      </c>
      <c r="B13" s="3" t="s">
        <v>46</v>
      </c>
      <c r="C13" s="3" t="s">
        <v>36</v>
      </c>
      <c r="D13" s="27">
        <v>61</v>
      </c>
      <c r="E13" s="27">
        <v>59.3</v>
      </c>
      <c r="F13" s="27">
        <v>11</v>
      </c>
      <c r="G13" s="27">
        <v>11</v>
      </c>
      <c r="H13" s="27">
        <v>182</v>
      </c>
      <c r="I13" s="27">
        <v>179.5</v>
      </c>
      <c r="J13" s="27">
        <v>85</v>
      </c>
      <c r="K13" s="27">
        <v>84.6</v>
      </c>
      <c r="L13" s="27">
        <v>15</v>
      </c>
      <c r="M13" s="27">
        <v>14.8</v>
      </c>
      <c r="N13" s="27">
        <v>5</v>
      </c>
      <c r="O13" s="27">
        <v>5</v>
      </c>
      <c r="P13" s="53">
        <v>359</v>
      </c>
      <c r="Q13" s="53">
        <v>354.2</v>
      </c>
      <c r="R13" s="27">
        <v>27</v>
      </c>
      <c r="S13" s="27">
        <v>26</v>
      </c>
      <c r="T13" s="27">
        <v>48</v>
      </c>
      <c r="U13" s="27">
        <v>47.6</v>
      </c>
      <c r="V13" s="27">
        <v>120</v>
      </c>
      <c r="W13" s="27">
        <v>120</v>
      </c>
      <c r="X13" s="27">
        <v>0</v>
      </c>
      <c r="Y13" s="27">
        <v>0</v>
      </c>
      <c r="Z13" s="54">
        <v>195</v>
      </c>
      <c r="AA13" s="54">
        <v>193.6</v>
      </c>
      <c r="AB13" s="53">
        <v>554</v>
      </c>
      <c r="AC13" s="53">
        <v>547.8</v>
      </c>
      <c r="AD13" s="36">
        <v>1508409.95</v>
      </c>
      <c r="AE13" s="37"/>
      <c r="AF13" s="37">
        <v>0</v>
      </c>
      <c r="AG13" s="37">
        <v>789.92</v>
      </c>
      <c r="AH13" s="37">
        <v>89013.8</v>
      </c>
      <c r="AI13" s="37">
        <v>158118.96000000002</v>
      </c>
      <c r="AJ13" s="55">
        <v>1756332.63</v>
      </c>
      <c r="AK13" s="36">
        <v>785346.24</v>
      </c>
      <c r="AL13" s="36">
        <v>317685.54</v>
      </c>
      <c r="AM13" s="56">
        <v>1103031.78</v>
      </c>
      <c r="AN13" s="56">
        <v>2859364.41</v>
      </c>
      <c r="AO13" s="38"/>
      <c r="AP13" s="50"/>
    </row>
    <row r="14" spans="1:42" ht="45">
      <c r="A14" s="18" t="s">
        <v>49</v>
      </c>
      <c r="B14" s="3" t="s">
        <v>46</v>
      </c>
      <c r="C14" s="3" t="s">
        <v>36</v>
      </c>
      <c r="D14" s="27">
        <v>28</v>
      </c>
      <c r="E14" s="27">
        <v>10.5</v>
      </c>
      <c r="F14" s="27">
        <v>18</v>
      </c>
      <c r="G14" s="27">
        <v>18</v>
      </c>
      <c r="H14" s="27">
        <v>68</v>
      </c>
      <c r="I14" s="27">
        <v>67.6</v>
      </c>
      <c r="J14" s="27">
        <v>14</v>
      </c>
      <c r="K14" s="27">
        <v>13.8</v>
      </c>
      <c r="L14" s="27">
        <v>4</v>
      </c>
      <c r="M14" s="27">
        <v>4</v>
      </c>
      <c r="N14" s="27">
        <v>69</v>
      </c>
      <c r="O14" s="27">
        <v>63.7</v>
      </c>
      <c r="P14" s="53">
        <v>201</v>
      </c>
      <c r="Q14" s="53">
        <v>177.6</v>
      </c>
      <c r="R14" s="27">
        <v>6</v>
      </c>
      <c r="S14" s="27">
        <v>1.7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54">
        <v>6</v>
      </c>
      <c r="AA14" s="54">
        <v>1.7</v>
      </c>
      <c r="AB14" s="53">
        <v>207</v>
      </c>
      <c r="AC14" s="53">
        <v>179.3</v>
      </c>
      <c r="AD14" s="36">
        <v>513804</v>
      </c>
      <c r="AE14" s="37">
        <v>9966</v>
      </c>
      <c r="AF14" s="37">
        <v>480</v>
      </c>
      <c r="AG14" s="37">
        <v>26951</v>
      </c>
      <c r="AH14" s="37">
        <v>2560</v>
      </c>
      <c r="AI14" s="37">
        <v>46781</v>
      </c>
      <c r="AJ14" s="55">
        <v>600542</v>
      </c>
      <c r="AK14" s="36">
        <v>11349.1</v>
      </c>
      <c r="AL14" s="36"/>
      <c r="AM14" s="56">
        <v>11349.1</v>
      </c>
      <c r="AN14" s="56">
        <v>611891.1</v>
      </c>
      <c r="AO14" s="38"/>
      <c r="AP14" s="50"/>
    </row>
    <row r="15" spans="1:42" ht="45">
      <c r="A15" s="19" t="s">
        <v>50</v>
      </c>
      <c r="B15" s="3" t="s">
        <v>46</v>
      </c>
      <c r="C15" s="3" t="s">
        <v>36</v>
      </c>
      <c r="D15" s="27">
        <v>1</v>
      </c>
      <c r="E15" s="27">
        <v>1</v>
      </c>
      <c r="F15" s="27">
        <v>16</v>
      </c>
      <c r="G15" s="27">
        <v>15.2</v>
      </c>
      <c r="H15" s="27">
        <v>13</v>
      </c>
      <c r="I15" s="27">
        <v>12.6</v>
      </c>
      <c r="J15" s="27">
        <v>10</v>
      </c>
      <c r="K15" s="27">
        <v>10</v>
      </c>
      <c r="L15" s="27">
        <v>2</v>
      </c>
      <c r="M15" s="27">
        <v>2</v>
      </c>
      <c r="N15" s="27">
        <v>0</v>
      </c>
      <c r="O15" s="27">
        <v>0</v>
      </c>
      <c r="P15" s="53">
        <v>42</v>
      </c>
      <c r="Q15" s="53">
        <v>40.8</v>
      </c>
      <c r="R15" s="27">
        <v>1</v>
      </c>
      <c r="S15" s="27">
        <v>1</v>
      </c>
      <c r="T15" s="27">
        <v>0</v>
      </c>
      <c r="U15" s="27">
        <v>0</v>
      </c>
      <c r="V15" s="27">
        <v>4</v>
      </c>
      <c r="W15" s="27">
        <v>0.9</v>
      </c>
      <c r="X15" s="27">
        <v>0</v>
      </c>
      <c r="Y15" s="27">
        <v>0</v>
      </c>
      <c r="Z15" s="54">
        <v>5</v>
      </c>
      <c r="AA15" s="54">
        <v>1.9</v>
      </c>
      <c r="AB15" s="53">
        <v>47</v>
      </c>
      <c r="AC15" s="53">
        <v>42.7</v>
      </c>
      <c r="AD15" s="36">
        <v>140227</v>
      </c>
      <c r="AE15" s="37">
        <v>244</v>
      </c>
      <c r="AF15" s="37">
        <v>0</v>
      </c>
      <c r="AG15" s="37">
        <v>0</v>
      </c>
      <c r="AH15" s="37">
        <v>26289</v>
      </c>
      <c r="AI15" s="37">
        <v>12927</v>
      </c>
      <c r="AJ15" s="55">
        <v>179687</v>
      </c>
      <c r="AK15" s="36">
        <v>5824.56</v>
      </c>
      <c r="AL15" s="36">
        <v>1620</v>
      </c>
      <c r="AM15" s="56">
        <v>7444.56</v>
      </c>
      <c r="AN15" s="56">
        <v>187131.56</v>
      </c>
      <c r="AO15" s="38"/>
      <c r="AP15" s="33"/>
    </row>
    <row r="16" spans="1:41" ht="45">
      <c r="A16" s="61" t="s">
        <v>52</v>
      </c>
      <c r="B16" s="3" t="s">
        <v>46</v>
      </c>
      <c r="C16" s="3" t="s">
        <v>36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298</v>
      </c>
      <c r="O16" s="27">
        <v>291</v>
      </c>
      <c r="P16" s="53">
        <v>298</v>
      </c>
      <c r="Q16" s="53">
        <v>291</v>
      </c>
      <c r="R16" s="27">
        <v>6</v>
      </c>
      <c r="S16" s="27">
        <v>6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54">
        <v>6</v>
      </c>
      <c r="AA16" s="54">
        <v>6</v>
      </c>
      <c r="AB16" s="53">
        <v>304</v>
      </c>
      <c r="AC16" s="53">
        <v>297</v>
      </c>
      <c r="AD16" s="36">
        <v>834344.9</v>
      </c>
      <c r="AE16" s="37">
        <v>3319.94</v>
      </c>
      <c r="AF16" s="37">
        <v>0</v>
      </c>
      <c r="AG16" s="37">
        <v>47469.5</v>
      </c>
      <c r="AH16" s="37">
        <v>325.25</v>
      </c>
      <c r="AI16" s="37">
        <v>72949.56</v>
      </c>
      <c r="AJ16" s="55">
        <v>958409.15</v>
      </c>
      <c r="AK16" s="36">
        <v>14536.15</v>
      </c>
      <c r="AL16" s="36"/>
      <c r="AM16" s="56">
        <v>14536.15</v>
      </c>
      <c r="AN16" s="56">
        <v>972945.3</v>
      </c>
      <c r="AO16" s="38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</sheetData>
  <sheetProtection/>
  <mergeCells count="32">
    <mergeCell ref="A1:A3"/>
    <mergeCell ref="B1:B3"/>
    <mergeCell ref="C1:C3"/>
    <mergeCell ref="D1:Q1"/>
    <mergeCell ref="R1:AA1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H2:AH3"/>
    <mergeCell ref="AI2:AI3"/>
  </mergeCells>
  <conditionalFormatting sqref="B17:B98 B13:B14 B4:B10">
    <cfRule type="expression" priority="1" dxfId="0" stopIfTrue="1">
      <formula>AND(NOT(ISBLANK($A4)),ISBLANK(B4))</formula>
    </cfRule>
  </conditionalFormatting>
  <conditionalFormatting sqref="B16">
    <cfRule type="expression" priority="2" dxfId="0" stopIfTrue="1">
      <formula>AND(NOT(ISBLANK($A11)),ISBLANK(B16))</formula>
    </cfRule>
  </conditionalFormatting>
  <conditionalFormatting sqref="B15">
    <cfRule type="expression" priority="3" dxfId="0" stopIfTrue="1">
      <formula>AND(NOT(ISBLANK($A12)),ISBLANK(B15))</formula>
    </cfRule>
  </conditionalFormatting>
  <conditionalFormatting sqref="B11:B12">
    <cfRule type="expression" priority="4" dxfId="0" stopIfTrue="1">
      <formula>AND(NOT(ISBLANK(#REF!)),ISBLANK(B11))</formula>
    </cfRule>
  </conditionalFormatting>
  <conditionalFormatting sqref="C4:C98">
    <cfRule type="expression" priority="5" dxfId="0" stopIfTrue="1">
      <formula>AND(NOT(ISBLANK(A4)),ISBLANK(C4))</formula>
    </cfRule>
  </conditionalFormatting>
  <conditionalFormatting sqref="D4:D68 F4:F68 H4:H68 J4:J68 L4:L68 N4:N68 R4:R68 T4:T68 V4:V68 X4:X68">
    <cfRule type="expression" priority="6" dxfId="0" stopIfTrue="1">
      <formula>AND(NOT(ISBLANK(E4)),ISBLANK(D4))</formula>
    </cfRule>
  </conditionalFormatting>
  <conditionalFormatting sqref="E4:E68 G4:G68 I4:I68 K4:K68 M4:M68 O4:O68 S4:S68 U4:U68 W4:W68 Y4:Y68">
    <cfRule type="expression" priority="7" dxfId="0" stopIfTrue="1">
      <formula>AND(NOT(ISBLANK(D4)),ISBLANK(E4))</formula>
    </cfRule>
  </conditionalFormatting>
  <dataValidations count="5">
    <dataValidation operator="lessThanOrEqual" allowBlank="1" showInputMessage="1" showErrorMessage="1" error="FTE cannot be greater than Headcount&#10;" sqref="R69:AN65536 D69:O65536 A99:C65536 AO12:AO65536 AO4:AO10 P4:Q65536 AB3:AC68 AP1:IV65536 AO1 R1 A1:C1 P2 AB1"/>
    <dataValidation type="decimal" operator="greaterThan" allowBlank="1" showInputMessage="1" showErrorMessage="1" sqref="AD17:AI68 AK17:AL68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R4:R68 D4:D68 F4:F68 H4:H68 J4:J68 L4:L68 N4:N68 T4:T68 V4:V68 X4:X68">
      <formula1>R4&gt;=S4</formula1>
    </dataValidation>
    <dataValidation type="custom" allowBlank="1" showInputMessage="1" showErrorMessage="1" errorTitle="FTE" error="The value entered in the FTE field must be less than or equal to the value entered in the headcount field." sqref="S4:S68 E4:E68 M4:M68 G4:G68 I4:I68 K4:K68 O4:O68 U4:U68 W4:W68 Y4:Y68">
      <formula1>S4&lt;=R4</formula1>
    </dataValidation>
    <dataValidation type="decimal" operator="greaterThanOrEqual" allowBlank="1" showInputMessage="1" showErrorMessage="1" sqref="AK4:AL16 AD4:A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16">
      <selection activeCell="A22" sqref="A22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75" t="s">
        <v>12</v>
      </c>
      <c r="B1" s="175" t="s">
        <v>1</v>
      </c>
      <c r="C1" s="175" t="s">
        <v>0</v>
      </c>
      <c r="D1" s="183" t="s">
        <v>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84"/>
      <c r="R1" s="186" t="s">
        <v>15</v>
      </c>
      <c r="S1" s="187"/>
      <c r="T1" s="187"/>
      <c r="U1" s="187"/>
      <c r="V1" s="187"/>
      <c r="W1" s="187"/>
      <c r="X1" s="187"/>
      <c r="Y1" s="187"/>
      <c r="Z1" s="187"/>
      <c r="AA1" s="185"/>
      <c r="AB1" s="188" t="s">
        <v>25</v>
      </c>
      <c r="AC1" s="189"/>
      <c r="AD1" s="192" t="s">
        <v>11</v>
      </c>
      <c r="AE1" s="193"/>
      <c r="AF1" s="193"/>
      <c r="AG1" s="193"/>
      <c r="AH1" s="193"/>
      <c r="AI1" s="193"/>
      <c r="AJ1" s="194"/>
      <c r="AK1" s="195" t="s">
        <v>32</v>
      </c>
      <c r="AL1" s="195"/>
      <c r="AM1" s="195"/>
      <c r="AN1" s="177" t="s">
        <v>24</v>
      </c>
      <c r="AO1" s="175" t="s">
        <v>33</v>
      </c>
    </row>
    <row r="2" spans="1:41" s="1" customFormat="1" ht="53.25" customHeight="1">
      <c r="A2" s="196"/>
      <c r="B2" s="196"/>
      <c r="C2" s="196"/>
      <c r="D2" s="181" t="s">
        <v>28</v>
      </c>
      <c r="E2" s="182"/>
      <c r="F2" s="181" t="s">
        <v>29</v>
      </c>
      <c r="G2" s="182"/>
      <c r="H2" s="181" t="s">
        <v>30</v>
      </c>
      <c r="I2" s="182"/>
      <c r="J2" s="181" t="s">
        <v>6</v>
      </c>
      <c r="K2" s="182"/>
      <c r="L2" s="181" t="s">
        <v>31</v>
      </c>
      <c r="M2" s="182"/>
      <c r="N2" s="181" t="s">
        <v>5</v>
      </c>
      <c r="O2" s="182"/>
      <c r="P2" s="183" t="s">
        <v>9</v>
      </c>
      <c r="Q2" s="184"/>
      <c r="R2" s="183" t="s">
        <v>13</v>
      </c>
      <c r="S2" s="185"/>
      <c r="T2" s="186" t="s">
        <v>3</v>
      </c>
      <c r="U2" s="185"/>
      <c r="V2" s="186" t="s">
        <v>4</v>
      </c>
      <c r="W2" s="185"/>
      <c r="X2" s="186" t="s">
        <v>14</v>
      </c>
      <c r="Y2" s="185"/>
      <c r="Z2" s="183" t="s">
        <v>10</v>
      </c>
      <c r="AA2" s="184"/>
      <c r="AB2" s="190"/>
      <c r="AC2" s="191"/>
      <c r="AD2" s="175" t="s">
        <v>17</v>
      </c>
      <c r="AE2" s="175" t="s">
        <v>16</v>
      </c>
      <c r="AF2" s="175" t="s">
        <v>18</v>
      </c>
      <c r="AG2" s="175" t="s">
        <v>19</v>
      </c>
      <c r="AH2" s="175" t="s">
        <v>20</v>
      </c>
      <c r="AI2" s="175" t="s">
        <v>21</v>
      </c>
      <c r="AJ2" s="174" t="s">
        <v>23</v>
      </c>
      <c r="AK2" s="175" t="s">
        <v>26</v>
      </c>
      <c r="AL2" s="175" t="s">
        <v>27</v>
      </c>
      <c r="AM2" s="175" t="s">
        <v>22</v>
      </c>
      <c r="AN2" s="178"/>
      <c r="AO2" s="180"/>
    </row>
    <row r="3" spans="1:41" ht="57.75" customHeight="1">
      <c r="A3" s="197"/>
      <c r="B3" s="197"/>
      <c r="C3" s="19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76"/>
      <c r="AE3" s="176"/>
      <c r="AF3" s="176"/>
      <c r="AG3" s="176"/>
      <c r="AH3" s="176"/>
      <c r="AI3" s="176"/>
      <c r="AJ3" s="174"/>
      <c r="AK3" s="176"/>
      <c r="AL3" s="176"/>
      <c r="AM3" s="176"/>
      <c r="AN3" s="179"/>
      <c r="AO3" s="176"/>
    </row>
    <row r="4" spans="1:42" ht="30">
      <c r="A4" s="3" t="s">
        <v>34</v>
      </c>
      <c r="B4" s="3" t="s">
        <v>35</v>
      </c>
      <c r="C4" s="3" t="s">
        <v>36</v>
      </c>
      <c r="D4" s="12">
        <v>113</v>
      </c>
      <c r="E4" s="12">
        <v>108.93</v>
      </c>
      <c r="F4" s="12">
        <v>209</v>
      </c>
      <c r="G4" s="12">
        <v>201.75</v>
      </c>
      <c r="H4" s="12">
        <v>704</v>
      </c>
      <c r="I4" s="12">
        <v>690.77</v>
      </c>
      <c r="J4" s="12">
        <v>602</v>
      </c>
      <c r="K4" s="12">
        <v>582.69</v>
      </c>
      <c r="L4" s="12">
        <v>115</v>
      </c>
      <c r="M4" s="12">
        <v>111.86</v>
      </c>
      <c r="N4" s="12">
        <v>0</v>
      </c>
      <c r="O4" s="12">
        <v>0</v>
      </c>
      <c r="P4" s="13">
        <v>1743</v>
      </c>
      <c r="Q4" s="13">
        <v>1696</v>
      </c>
      <c r="R4" s="12">
        <v>20</v>
      </c>
      <c r="S4" s="12">
        <v>19.6</v>
      </c>
      <c r="T4" s="12">
        <v>7</v>
      </c>
      <c r="U4" s="12">
        <v>6.97</v>
      </c>
      <c r="V4" s="12">
        <v>59</v>
      </c>
      <c r="W4" s="12">
        <v>47.08</v>
      </c>
      <c r="X4" s="12">
        <v>0</v>
      </c>
      <c r="Y4" s="12">
        <v>0</v>
      </c>
      <c r="Z4" s="14">
        <v>86</v>
      </c>
      <c r="AA4" s="14">
        <v>73.65</v>
      </c>
      <c r="AB4" s="4">
        <v>1829</v>
      </c>
      <c r="AC4" s="4">
        <v>1769.65</v>
      </c>
      <c r="AD4" s="6">
        <v>6978859.4</v>
      </c>
      <c r="AE4" s="6">
        <v>22406.84</v>
      </c>
      <c r="AF4" s="6">
        <v>-73229.86</v>
      </c>
      <c r="AG4" s="6">
        <v>107677.96</v>
      </c>
      <c r="AH4" s="6">
        <v>1341202.33</v>
      </c>
      <c r="AI4" s="6">
        <v>673572.64</v>
      </c>
      <c r="AJ4" s="7">
        <v>9050489.31</v>
      </c>
      <c r="AK4" s="5">
        <v>546078.19</v>
      </c>
      <c r="AL4" s="5">
        <v>409518.71</v>
      </c>
      <c r="AM4" s="8">
        <v>955596.9</v>
      </c>
      <c r="AN4" s="8">
        <v>10006086.21</v>
      </c>
      <c r="AO4" s="9"/>
      <c r="AP4" s="50"/>
    </row>
    <row r="5" spans="1:42" ht="30">
      <c r="A5" s="3" t="s">
        <v>37</v>
      </c>
      <c r="B5" s="3" t="s">
        <v>38</v>
      </c>
      <c r="C5" s="3" t="s">
        <v>36</v>
      </c>
      <c r="D5" s="12">
        <v>289</v>
      </c>
      <c r="E5" s="12">
        <v>245.67</v>
      </c>
      <c r="F5" s="12">
        <v>1885</v>
      </c>
      <c r="G5" s="12">
        <v>1759.33</v>
      </c>
      <c r="H5" s="12">
        <v>233</v>
      </c>
      <c r="I5" s="12">
        <v>226.68</v>
      </c>
      <c r="J5" s="12">
        <v>44</v>
      </c>
      <c r="K5" s="12">
        <v>42.65</v>
      </c>
      <c r="L5" s="12">
        <v>3</v>
      </c>
      <c r="M5" s="12">
        <v>3</v>
      </c>
      <c r="N5" s="12">
        <v>0</v>
      </c>
      <c r="O5" s="12">
        <v>0</v>
      </c>
      <c r="P5" s="13">
        <v>2454</v>
      </c>
      <c r="Q5" s="13">
        <v>2277.33</v>
      </c>
      <c r="R5" s="12">
        <v>1</v>
      </c>
      <c r="S5" s="12">
        <v>1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4">
        <v>1</v>
      </c>
      <c r="AA5" s="14">
        <v>1</v>
      </c>
      <c r="AB5" s="4">
        <v>2455</v>
      </c>
      <c r="AC5" s="4">
        <v>2278.33</v>
      </c>
      <c r="AD5" s="6">
        <v>4859880.61</v>
      </c>
      <c r="AE5" s="6">
        <v>112944.7</v>
      </c>
      <c r="AF5" s="6"/>
      <c r="AG5" s="6">
        <v>71069.1</v>
      </c>
      <c r="AH5" s="6">
        <v>903276.109999999</v>
      </c>
      <c r="AI5" s="6">
        <v>365441.88</v>
      </c>
      <c r="AJ5" s="7">
        <v>6312612.399999999</v>
      </c>
      <c r="AK5" s="5">
        <v>577.5</v>
      </c>
      <c r="AL5" s="5">
        <v>37800</v>
      </c>
      <c r="AM5" s="8">
        <v>38377.5</v>
      </c>
      <c r="AN5" s="8">
        <v>6350989.899999999</v>
      </c>
      <c r="AO5" s="9"/>
      <c r="AP5" s="33"/>
    </row>
    <row r="6" spans="1:42" ht="30">
      <c r="A6" s="18" t="s">
        <v>39</v>
      </c>
      <c r="B6" s="3" t="s">
        <v>38</v>
      </c>
      <c r="C6" s="3" t="s">
        <v>36</v>
      </c>
      <c r="D6" s="12">
        <v>4667</v>
      </c>
      <c r="E6" s="12">
        <v>4140.28</v>
      </c>
      <c r="F6" s="12">
        <v>938</v>
      </c>
      <c r="G6" s="12">
        <v>889.77</v>
      </c>
      <c r="H6" s="12">
        <v>676</v>
      </c>
      <c r="I6" s="12">
        <v>659.06</v>
      </c>
      <c r="J6" s="12">
        <v>134</v>
      </c>
      <c r="K6" s="12">
        <v>129.55</v>
      </c>
      <c r="L6" s="12">
        <v>9</v>
      </c>
      <c r="M6" s="12">
        <v>9</v>
      </c>
      <c r="N6" s="12">
        <v>0</v>
      </c>
      <c r="O6" s="12">
        <v>0</v>
      </c>
      <c r="P6" s="13">
        <v>6424</v>
      </c>
      <c r="Q6" s="13">
        <v>5827.66</v>
      </c>
      <c r="R6" s="12">
        <v>0</v>
      </c>
      <c r="S6" s="12">
        <v>0</v>
      </c>
      <c r="T6" s="12">
        <v>2</v>
      </c>
      <c r="U6" s="12">
        <v>1.9</v>
      </c>
      <c r="V6" s="12">
        <v>20</v>
      </c>
      <c r="W6" s="12">
        <v>19.6</v>
      </c>
      <c r="X6" s="12">
        <v>0</v>
      </c>
      <c r="Y6" s="12">
        <v>0</v>
      </c>
      <c r="Z6" s="14">
        <v>22</v>
      </c>
      <c r="AA6" s="14">
        <v>21.5</v>
      </c>
      <c r="AB6" s="4">
        <v>6446</v>
      </c>
      <c r="AC6" s="4">
        <v>5849.16</v>
      </c>
      <c r="AD6" s="6">
        <v>10186842.7</v>
      </c>
      <c r="AE6" s="6">
        <v>96425.29</v>
      </c>
      <c r="AF6" s="6">
        <v>3238.99</v>
      </c>
      <c r="AG6" s="6">
        <v>234864.67</v>
      </c>
      <c r="AH6" s="6">
        <v>1762355.94</v>
      </c>
      <c r="AI6" s="6">
        <v>665056.7</v>
      </c>
      <c r="AJ6" s="7">
        <v>12948784.289999997</v>
      </c>
      <c r="AK6" s="5">
        <v>298885.83</v>
      </c>
      <c r="AL6" s="5">
        <v>11438.72</v>
      </c>
      <c r="AM6" s="8">
        <v>310324.55</v>
      </c>
      <c r="AN6" s="8">
        <v>13259108.839999998</v>
      </c>
      <c r="AO6" s="9"/>
      <c r="AP6" s="33"/>
    </row>
    <row r="7" spans="1:42" ht="30">
      <c r="A7" s="3" t="s">
        <v>40</v>
      </c>
      <c r="B7" s="3" t="s">
        <v>38</v>
      </c>
      <c r="C7" s="3" t="s">
        <v>36</v>
      </c>
      <c r="D7" s="12">
        <v>8</v>
      </c>
      <c r="E7" s="12">
        <v>8</v>
      </c>
      <c r="F7" s="12">
        <v>76</v>
      </c>
      <c r="G7" s="12">
        <v>67</v>
      </c>
      <c r="H7" s="12">
        <v>6</v>
      </c>
      <c r="I7" s="12">
        <v>6</v>
      </c>
      <c r="J7" s="12">
        <v>1</v>
      </c>
      <c r="K7" s="12">
        <v>1</v>
      </c>
      <c r="L7" s="12">
        <v>0</v>
      </c>
      <c r="M7" s="12">
        <v>0</v>
      </c>
      <c r="N7" s="12">
        <v>0</v>
      </c>
      <c r="O7" s="12">
        <v>0</v>
      </c>
      <c r="P7" s="13">
        <v>91</v>
      </c>
      <c r="Q7" s="13">
        <v>82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4">
        <v>0</v>
      </c>
      <c r="AA7" s="14">
        <v>0</v>
      </c>
      <c r="AB7" s="4">
        <v>91</v>
      </c>
      <c r="AC7" s="4">
        <v>82</v>
      </c>
      <c r="AD7" s="6">
        <v>215456.96</v>
      </c>
      <c r="AE7" s="6">
        <v>4726.67</v>
      </c>
      <c r="AF7" s="6"/>
      <c r="AG7" s="6">
        <v>25160.88</v>
      </c>
      <c r="AH7" s="6">
        <v>41503.27</v>
      </c>
      <c r="AI7" s="6">
        <v>19381.23</v>
      </c>
      <c r="AJ7" s="7">
        <v>306229.01</v>
      </c>
      <c r="AK7" s="5">
        <v>0</v>
      </c>
      <c r="AL7" s="5">
        <v>0</v>
      </c>
      <c r="AM7" s="8">
        <v>0</v>
      </c>
      <c r="AN7" s="8">
        <v>306229.01</v>
      </c>
      <c r="AO7" s="9"/>
      <c r="AP7" s="33"/>
    </row>
    <row r="8" spans="1:42" ht="30">
      <c r="A8" s="3" t="s">
        <v>41</v>
      </c>
      <c r="B8" s="3" t="s">
        <v>38</v>
      </c>
      <c r="C8" s="3" t="s">
        <v>36</v>
      </c>
      <c r="D8" s="12">
        <v>1452</v>
      </c>
      <c r="E8" s="12">
        <v>1407.68</v>
      </c>
      <c r="F8" s="12">
        <v>296</v>
      </c>
      <c r="G8" s="12">
        <v>277.86</v>
      </c>
      <c r="H8" s="12">
        <v>1272</v>
      </c>
      <c r="I8" s="12">
        <v>1229.89</v>
      </c>
      <c r="J8" s="12">
        <v>288</v>
      </c>
      <c r="K8" s="12">
        <v>280.29</v>
      </c>
      <c r="L8" s="12">
        <v>31</v>
      </c>
      <c r="M8" s="12">
        <v>29.59</v>
      </c>
      <c r="N8" s="12">
        <v>0</v>
      </c>
      <c r="O8" s="12">
        <v>0</v>
      </c>
      <c r="P8" s="13">
        <v>3339</v>
      </c>
      <c r="Q8" s="13">
        <v>3225.31</v>
      </c>
      <c r="R8" s="12">
        <v>0</v>
      </c>
      <c r="S8" s="12">
        <v>0</v>
      </c>
      <c r="T8" s="12">
        <v>63</v>
      </c>
      <c r="U8" s="12">
        <v>26.25</v>
      </c>
      <c r="V8" s="12">
        <v>0</v>
      </c>
      <c r="W8" s="12">
        <v>0</v>
      </c>
      <c r="X8" s="12">
        <v>0</v>
      </c>
      <c r="Y8" s="12">
        <v>0</v>
      </c>
      <c r="Z8" s="14">
        <v>63</v>
      </c>
      <c r="AA8" s="14">
        <v>26.25</v>
      </c>
      <c r="AB8" s="4">
        <v>3402</v>
      </c>
      <c r="AC8" s="4">
        <v>3251.56</v>
      </c>
      <c r="AD8" s="6">
        <v>7784201.579999999</v>
      </c>
      <c r="AE8" s="6">
        <v>634674.37</v>
      </c>
      <c r="AF8" s="6">
        <v>2368.5</v>
      </c>
      <c r="AG8" s="6">
        <v>131523.25</v>
      </c>
      <c r="AH8" s="6">
        <v>1567094.81</v>
      </c>
      <c r="AI8" s="6">
        <v>674524.36</v>
      </c>
      <c r="AJ8" s="7">
        <v>10794386.87</v>
      </c>
      <c r="AK8" s="5">
        <v>355460.43</v>
      </c>
      <c r="AL8" s="5"/>
      <c r="AM8" s="8">
        <v>355460.43</v>
      </c>
      <c r="AN8" s="8">
        <v>11149847.299999999</v>
      </c>
      <c r="AO8" s="9"/>
      <c r="AP8" s="50"/>
    </row>
    <row r="9" spans="1:42" ht="30">
      <c r="A9" s="3" t="s">
        <v>42</v>
      </c>
      <c r="B9" s="3" t="s">
        <v>38</v>
      </c>
      <c r="C9" s="3" t="s">
        <v>36</v>
      </c>
      <c r="D9" s="12">
        <v>437</v>
      </c>
      <c r="E9" s="12">
        <v>404.09</v>
      </c>
      <c r="F9" s="12">
        <v>236</v>
      </c>
      <c r="G9" s="12">
        <v>222.21</v>
      </c>
      <c r="H9" s="12">
        <v>303</v>
      </c>
      <c r="I9" s="12">
        <v>287.92</v>
      </c>
      <c r="J9" s="12">
        <v>108</v>
      </c>
      <c r="K9" s="12">
        <v>105.53</v>
      </c>
      <c r="L9" s="12">
        <v>5</v>
      </c>
      <c r="M9" s="12">
        <v>4.49</v>
      </c>
      <c r="N9" s="12">
        <v>0</v>
      </c>
      <c r="O9" s="12">
        <v>0</v>
      </c>
      <c r="P9" s="13">
        <v>1089</v>
      </c>
      <c r="Q9" s="13">
        <v>1024.24</v>
      </c>
      <c r="R9" s="12">
        <v>7</v>
      </c>
      <c r="S9" s="12">
        <v>7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4">
        <v>7</v>
      </c>
      <c r="AA9" s="14">
        <v>7</v>
      </c>
      <c r="AB9" s="4">
        <v>1096</v>
      </c>
      <c r="AC9" s="4">
        <v>1031.24</v>
      </c>
      <c r="AD9" s="6">
        <v>2389217.62</v>
      </c>
      <c r="AE9" s="6">
        <v>215824.61</v>
      </c>
      <c r="AF9" s="6">
        <v>5736.13</v>
      </c>
      <c r="AG9" s="6">
        <v>113716.04</v>
      </c>
      <c r="AH9" s="6">
        <v>489721.09</v>
      </c>
      <c r="AI9" s="6">
        <v>216439.37</v>
      </c>
      <c r="AJ9" s="7">
        <v>3430654.86</v>
      </c>
      <c r="AK9" s="5">
        <v>11697.39</v>
      </c>
      <c r="AL9" s="5">
        <v>11253.38</v>
      </c>
      <c r="AM9" s="8">
        <v>22950.77</v>
      </c>
      <c r="AN9" s="8">
        <v>3453605.63</v>
      </c>
      <c r="AO9" s="9"/>
      <c r="AP9" s="33"/>
    </row>
    <row r="10" spans="1:42" ht="30">
      <c r="A10" s="3" t="s">
        <v>43</v>
      </c>
      <c r="B10" s="3" t="s">
        <v>38</v>
      </c>
      <c r="C10" s="3" t="s">
        <v>36</v>
      </c>
      <c r="D10" s="12">
        <v>42</v>
      </c>
      <c r="E10" s="12">
        <v>36.05</v>
      </c>
      <c r="F10" s="12">
        <v>34</v>
      </c>
      <c r="G10" s="12">
        <v>31.54</v>
      </c>
      <c r="H10" s="12">
        <v>70</v>
      </c>
      <c r="I10" s="12">
        <v>68.2</v>
      </c>
      <c r="J10" s="12">
        <v>10</v>
      </c>
      <c r="K10" s="12">
        <v>10</v>
      </c>
      <c r="L10" s="12">
        <v>1</v>
      </c>
      <c r="M10" s="12">
        <v>1</v>
      </c>
      <c r="N10" s="12">
        <v>0</v>
      </c>
      <c r="O10" s="12">
        <v>0</v>
      </c>
      <c r="P10" s="13">
        <v>157</v>
      </c>
      <c r="Q10" s="13">
        <v>146.79</v>
      </c>
      <c r="R10" s="12">
        <v>4</v>
      </c>
      <c r="S10" s="12">
        <v>4</v>
      </c>
      <c r="T10" s="12">
        <v>0</v>
      </c>
      <c r="U10" s="12">
        <v>0</v>
      </c>
      <c r="V10" s="12">
        <v>60</v>
      </c>
      <c r="W10" s="12">
        <v>27.65</v>
      </c>
      <c r="X10" s="12">
        <v>0</v>
      </c>
      <c r="Y10" s="12">
        <v>0</v>
      </c>
      <c r="Z10" s="14">
        <v>64</v>
      </c>
      <c r="AA10" s="14">
        <v>31.65</v>
      </c>
      <c r="AB10" s="4">
        <v>221</v>
      </c>
      <c r="AC10" s="4">
        <v>178.44</v>
      </c>
      <c r="AD10" s="6">
        <v>426541</v>
      </c>
      <c r="AE10" s="6">
        <v>22712</v>
      </c>
      <c r="AF10" s="6">
        <v>700</v>
      </c>
      <c r="AG10" s="6">
        <v>8290</v>
      </c>
      <c r="AH10" s="6">
        <v>73907</v>
      </c>
      <c r="AI10" s="6">
        <v>36010</v>
      </c>
      <c r="AJ10" s="7">
        <v>568160</v>
      </c>
      <c r="AK10" s="5">
        <v>17514.64</v>
      </c>
      <c r="AL10" s="5">
        <v>0</v>
      </c>
      <c r="AM10" s="8">
        <v>17514.64</v>
      </c>
      <c r="AN10" s="8">
        <v>585674.64</v>
      </c>
      <c r="AO10" s="9"/>
      <c r="AP10" s="33"/>
    </row>
    <row r="11" spans="1:42" ht="30">
      <c r="A11" s="3" t="s">
        <v>44</v>
      </c>
      <c r="B11" s="3" t="s">
        <v>38</v>
      </c>
      <c r="C11" s="3" t="s">
        <v>36</v>
      </c>
      <c r="D11" s="12">
        <v>1026</v>
      </c>
      <c r="E11" s="12">
        <v>961.63</v>
      </c>
      <c r="F11" s="12">
        <v>811</v>
      </c>
      <c r="G11" s="12">
        <v>796.31</v>
      </c>
      <c r="H11" s="12">
        <v>385</v>
      </c>
      <c r="I11" s="12">
        <v>379.93</v>
      </c>
      <c r="J11" s="12">
        <v>37</v>
      </c>
      <c r="K11" s="12">
        <v>36.92</v>
      </c>
      <c r="L11" s="12">
        <v>3</v>
      </c>
      <c r="M11" s="12">
        <v>3</v>
      </c>
      <c r="N11" s="12">
        <v>0</v>
      </c>
      <c r="O11" s="12">
        <v>0</v>
      </c>
      <c r="P11" s="13">
        <v>2262</v>
      </c>
      <c r="Q11" s="13">
        <v>2177.79</v>
      </c>
      <c r="R11" s="12">
        <v>36</v>
      </c>
      <c r="S11" s="12">
        <v>34.7</v>
      </c>
      <c r="T11" s="12">
        <v>1</v>
      </c>
      <c r="U11" s="12">
        <v>1</v>
      </c>
      <c r="V11" s="12">
        <v>8</v>
      </c>
      <c r="W11" s="12">
        <v>8</v>
      </c>
      <c r="X11" s="12">
        <v>0</v>
      </c>
      <c r="Y11" s="12">
        <v>0</v>
      </c>
      <c r="Z11" s="14">
        <v>45</v>
      </c>
      <c r="AA11" s="14">
        <v>43.7</v>
      </c>
      <c r="AB11" s="4">
        <v>2307</v>
      </c>
      <c r="AC11" s="4">
        <v>2221.49</v>
      </c>
      <c r="AD11" s="6">
        <v>4528820.73</v>
      </c>
      <c r="AE11" s="6">
        <v>309065.99</v>
      </c>
      <c r="AF11" s="6"/>
      <c r="AG11" s="6">
        <v>263723.19</v>
      </c>
      <c r="AH11" s="6">
        <v>893577.99</v>
      </c>
      <c r="AI11" s="6">
        <v>384304.13</v>
      </c>
      <c r="AJ11" s="7">
        <v>6379492.030000001</v>
      </c>
      <c r="AK11" s="5">
        <v>190380.59</v>
      </c>
      <c r="AL11" s="5">
        <v>5245.83</v>
      </c>
      <c r="AM11" s="8">
        <v>195626.42</v>
      </c>
      <c r="AN11" s="8">
        <v>6575118.450000001</v>
      </c>
      <c r="AO11" s="9"/>
      <c r="AP11" s="33"/>
    </row>
    <row r="12" spans="1:42" ht="45">
      <c r="A12" s="3" t="s">
        <v>45</v>
      </c>
      <c r="B12" s="3" t="s">
        <v>46</v>
      </c>
      <c r="C12" s="3" t="s">
        <v>36</v>
      </c>
      <c r="D12" s="12">
        <v>0</v>
      </c>
      <c r="E12" s="12">
        <v>0</v>
      </c>
      <c r="F12" s="12">
        <v>1</v>
      </c>
      <c r="G12" s="12">
        <v>1</v>
      </c>
      <c r="H12" s="12">
        <v>4</v>
      </c>
      <c r="I12" s="12">
        <v>3.8</v>
      </c>
      <c r="J12" s="12">
        <v>2</v>
      </c>
      <c r="K12" s="12">
        <v>1.7</v>
      </c>
      <c r="L12" s="12">
        <v>2</v>
      </c>
      <c r="M12" s="12">
        <v>2</v>
      </c>
      <c r="N12" s="12">
        <v>0</v>
      </c>
      <c r="O12" s="12">
        <v>0</v>
      </c>
      <c r="P12" s="13">
        <v>9</v>
      </c>
      <c r="Q12" s="13">
        <v>8.5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12">
        <v>1</v>
      </c>
      <c r="X12" s="12">
        <v>0</v>
      </c>
      <c r="Y12" s="12">
        <v>0</v>
      </c>
      <c r="Z12" s="14">
        <v>1</v>
      </c>
      <c r="AA12" s="14">
        <v>1</v>
      </c>
      <c r="AB12" s="4">
        <v>10</v>
      </c>
      <c r="AC12" s="4">
        <v>9.5</v>
      </c>
      <c r="AD12" s="6">
        <v>34105.87</v>
      </c>
      <c r="AE12" s="6">
        <v>3511</v>
      </c>
      <c r="AF12" s="6"/>
      <c r="AG12" s="6"/>
      <c r="AH12" s="6">
        <v>5012</v>
      </c>
      <c r="AI12" s="6">
        <v>3178</v>
      </c>
      <c r="AJ12" s="7">
        <v>45806.87</v>
      </c>
      <c r="AK12" s="5">
        <v>34514.57</v>
      </c>
      <c r="AL12" s="5">
        <v>1951.86</v>
      </c>
      <c r="AM12" s="8">
        <v>36466.43</v>
      </c>
      <c r="AN12" s="8">
        <v>82273.3</v>
      </c>
      <c r="AO12" s="9"/>
      <c r="AP12" s="33"/>
    </row>
    <row r="13" spans="1:42" ht="45">
      <c r="A13" s="3" t="s">
        <v>47</v>
      </c>
      <c r="B13" s="3" t="s">
        <v>46</v>
      </c>
      <c r="C13" s="3" t="s">
        <v>36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5</v>
      </c>
      <c r="O13" s="12">
        <v>2.8</v>
      </c>
      <c r="P13" s="13">
        <v>5</v>
      </c>
      <c r="Q13" s="13">
        <v>2.8</v>
      </c>
      <c r="R13" s="12">
        <v>0</v>
      </c>
      <c r="S13" s="12">
        <v>0</v>
      </c>
      <c r="T13" s="12">
        <v>0</v>
      </c>
      <c r="U13" s="12">
        <v>0</v>
      </c>
      <c r="V13" s="12">
        <v>3</v>
      </c>
      <c r="W13" s="12">
        <v>1.7</v>
      </c>
      <c r="X13" s="12">
        <v>0</v>
      </c>
      <c r="Y13" s="12">
        <v>0</v>
      </c>
      <c r="Z13" s="14">
        <v>3</v>
      </c>
      <c r="AA13" s="14">
        <v>1.7</v>
      </c>
      <c r="AB13" s="4">
        <v>8</v>
      </c>
      <c r="AC13" s="4">
        <v>4.5</v>
      </c>
      <c r="AD13" s="6">
        <v>27290</v>
      </c>
      <c r="AE13" s="6"/>
      <c r="AF13" s="6"/>
      <c r="AG13" s="6"/>
      <c r="AH13" s="6">
        <v>708.33</v>
      </c>
      <c r="AI13" s="6">
        <v>1898</v>
      </c>
      <c r="AJ13" s="7">
        <v>29896.33</v>
      </c>
      <c r="AK13" s="5">
        <v>23076.09</v>
      </c>
      <c r="AL13" s="5">
        <v>1841.55</v>
      </c>
      <c r="AM13" s="8">
        <v>24917.64</v>
      </c>
      <c r="AN13" s="8">
        <v>54813.97</v>
      </c>
      <c r="AO13" s="9"/>
      <c r="AP13" s="33"/>
    </row>
    <row r="14" spans="1:42" ht="45">
      <c r="A14" s="18" t="s">
        <v>48</v>
      </c>
      <c r="B14" s="3" t="s">
        <v>46</v>
      </c>
      <c r="C14" s="3" t="s">
        <v>36</v>
      </c>
      <c r="D14" s="12">
        <v>35</v>
      </c>
      <c r="E14" s="12">
        <v>34.4</v>
      </c>
      <c r="F14" s="12">
        <v>5</v>
      </c>
      <c r="G14" s="12">
        <v>5</v>
      </c>
      <c r="H14" s="12">
        <v>71</v>
      </c>
      <c r="I14" s="12">
        <v>70.8</v>
      </c>
      <c r="J14" s="12">
        <v>67</v>
      </c>
      <c r="K14" s="12">
        <v>66.1</v>
      </c>
      <c r="L14" s="12">
        <v>14</v>
      </c>
      <c r="M14" s="12">
        <v>13.89</v>
      </c>
      <c r="N14" s="12">
        <v>0</v>
      </c>
      <c r="O14" s="12">
        <v>0</v>
      </c>
      <c r="P14" s="13">
        <v>192</v>
      </c>
      <c r="Q14" s="13">
        <v>190.19</v>
      </c>
      <c r="R14" s="12">
        <v>33</v>
      </c>
      <c r="S14" s="12">
        <v>33</v>
      </c>
      <c r="T14" s="12">
        <v>20</v>
      </c>
      <c r="U14" s="12">
        <v>18.9</v>
      </c>
      <c r="V14" s="12">
        <v>12</v>
      </c>
      <c r="W14" s="12">
        <v>12</v>
      </c>
      <c r="X14" s="12">
        <v>0</v>
      </c>
      <c r="Y14" s="12">
        <v>0</v>
      </c>
      <c r="Z14" s="14">
        <v>65</v>
      </c>
      <c r="AA14" s="14">
        <v>63.9</v>
      </c>
      <c r="AB14" s="4">
        <v>257</v>
      </c>
      <c r="AC14" s="4">
        <v>254.09</v>
      </c>
      <c r="AD14" s="6">
        <v>925839.48</v>
      </c>
      <c r="AE14" s="6"/>
      <c r="AF14" s="6"/>
      <c r="AG14" s="6">
        <v>7783.06</v>
      </c>
      <c r="AH14" s="6">
        <v>67424.98</v>
      </c>
      <c r="AI14" s="6">
        <v>109612.72</v>
      </c>
      <c r="AJ14" s="7">
        <v>1110660.24</v>
      </c>
      <c r="AK14" s="5">
        <v>338182.13</v>
      </c>
      <c r="AL14" s="5">
        <v>76458.13</v>
      </c>
      <c r="AM14" s="8">
        <v>414640.26</v>
      </c>
      <c r="AN14" s="8">
        <v>1525300.5</v>
      </c>
      <c r="AO14" s="9"/>
      <c r="AP14" s="50"/>
    </row>
    <row r="15" spans="1:42" ht="45">
      <c r="A15" s="18" t="s">
        <v>49</v>
      </c>
      <c r="B15" s="3" t="s">
        <v>46</v>
      </c>
      <c r="C15" s="3" t="s">
        <v>36</v>
      </c>
      <c r="D15" s="12">
        <v>29</v>
      </c>
      <c r="E15" s="12">
        <v>10.6</v>
      </c>
      <c r="F15" s="12">
        <v>18</v>
      </c>
      <c r="G15" s="12">
        <v>18</v>
      </c>
      <c r="H15" s="12">
        <v>70</v>
      </c>
      <c r="I15" s="12">
        <v>69.7</v>
      </c>
      <c r="J15" s="12">
        <v>14</v>
      </c>
      <c r="K15" s="12">
        <v>13.8</v>
      </c>
      <c r="L15" s="12">
        <v>4</v>
      </c>
      <c r="M15" s="12">
        <v>4</v>
      </c>
      <c r="N15" s="12">
        <v>70</v>
      </c>
      <c r="O15" s="12">
        <v>64.4</v>
      </c>
      <c r="P15" s="13">
        <v>205</v>
      </c>
      <c r="Q15" s="13">
        <v>180.5</v>
      </c>
      <c r="R15" s="12">
        <v>4</v>
      </c>
      <c r="S15" s="12">
        <v>2.8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4">
        <v>4</v>
      </c>
      <c r="AA15" s="14">
        <v>2.8</v>
      </c>
      <c r="AB15" s="4">
        <v>209</v>
      </c>
      <c r="AC15" s="4">
        <v>183.3</v>
      </c>
      <c r="AD15" s="6">
        <v>524079.49</v>
      </c>
      <c r="AE15" s="6">
        <v>8291.419999999998</v>
      </c>
      <c r="AF15" s="6"/>
      <c r="AG15" s="6">
        <v>18732.62</v>
      </c>
      <c r="AH15" s="6">
        <v>3083.58</v>
      </c>
      <c r="AI15" s="6">
        <v>46238.66</v>
      </c>
      <c r="AJ15" s="7">
        <v>600425.77</v>
      </c>
      <c r="AK15" s="5">
        <v>13899.27</v>
      </c>
      <c r="AL15" s="5">
        <v>0</v>
      </c>
      <c r="AM15" s="8">
        <v>13899.27</v>
      </c>
      <c r="AN15" s="8">
        <v>614325.04</v>
      </c>
      <c r="AO15" s="9"/>
      <c r="AP15" s="50"/>
    </row>
    <row r="16" spans="1:42" ht="45">
      <c r="A16" s="19" t="s">
        <v>50</v>
      </c>
      <c r="B16" s="3" t="s">
        <v>46</v>
      </c>
      <c r="C16" s="3" t="s">
        <v>36</v>
      </c>
      <c r="D16" s="12">
        <v>2</v>
      </c>
      <c r="E16" s="12">
        <v>2</v>
      </c>
      <c r="F16" s="12">
        <v>15</v>
      </c>
      <c r="G16" s="12">
        <v>14.8</v>
      </c>
      <c r="H16" s="12">
        <v>14</v>
      </c>
      <c r="I16" s="12">
        <v>13.8</v>
      </c>
      <c r="J16" s="12">
        <v>11</v>
      </c>
      <c r="K16" s="12">
        <v>11</v>
      </c>
      <c r="L16" s="12">
        <v>3</v>
      </c>
      <c r="M16" s="12">
        <v>3</v>
      </c>
      <c r="N16" s="12">
        <v>0</v>
      </c>
      <c r="O16" s="12">
        <v>0</v>
      </c>
      <c r="P16" s="13">
        <v>45</v>
      </c>
      <c r="Q16" s="13">
        <v>44.6</v>
      </c>
      <c r="R16" s="12">
        <v>2</v>
      </c>
      <c r="S16" s="12">
        <v>2</v>
      </c>
      <c r="T16" s="12">
        <v>0</v>
      </c>
      <c r="U16" s="12">
        <v>0</v>
      </c>
      <c r="V16" s="12">
        <v>4</v>
      </c>
      <c r="W16" s="12">
        <v>1</v>
      </c>
      <c r="X16" s="12">
        <v>0</v>
      </c>
      <c r="Y16" s="12">
        <v>0</v>
      </c>
      <c r="Z16" s="14">
        <v>6</v>
      </c>
      <c r="AA16" s="14">
        <v>3</v>
      </c>
      <c r="AB16" s="4">
        <v>51</v>
      </c>
      <c r="AC16" s="4">
        <v>47.6</v>
      </c>
      <c r="AD16" s="6">
        <v>144562</v>
      </c>
      <c r="AE16" s="6">
        <v>374</v>
      </c>
      <c r="AF16" s="6"/>
      <c r="AG16" s="6"/>
      <c r="AH16" s="6">
        <v>27379</v>
      </c>
      <c r="AI16" s="6">
        <v>13564</v>
      </c>
      <c r="AJ16" s="7">
        <v>185879</v>
      </c>
      <c r="AK16" s="5">
        <v>9998.12</v>
      </c>
      <c r="AL16" s="5">
        <v>0</v>
      </c>
      <c r="AM16" s="8">
        <v>9998.12</v>
      </c>
      <c r="AN16" s="8">
        <v>195877.12</v>
      </c>
      <c r="AO16" s="9"/>
      <c r="AP16" s="33"/>
    </row>
    <row r="17" spans="1:41" ht="45">
      <c r="A17" s="18" t="s">
        <v>52</v>
      </c>
      <c r="B17" s="3" t="s">
        <v>46</v>
      </c>
      <c r="C17" s="3" t="s">
        <v>36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304</v>
      </c>
      <c r="O17" s="12">
        <v>295</v>
      </c>
      <c r="P17" s="13">
        <v>304</v>
      </c>
      <c r="Q17" s="13">
        <v>295</v>
      </c>
      <c r="R17" s="12">
        <v>4</v>
      </c>
      <c r="S17" s="12">
        <v>4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4">
        <v>4</v>
      </c>
      <c r="AA17" s="14">
        <v>4</v>
      </c>
      <c r="AB17" s="4">
        <v>308</v>
      </c>
      <c r="AC17" s="4">
        <v>299</v>
      </c>
      <c r="AD17" s="6">
        <v>839567.36</v>
      </c>
      <c r="AE17" s="6">
        <v>6659.38</v>
      </c>
      <c r="AF17" s="6"/>
      <c r="AG17" s="6">
        <v>28921.29</v>
      </c>
      <c r="AH17" s="6">
        <v>293.38</v>
      </c>
      <c r="AI17" s="6">
        <v>75286.55</v>
      </c>
      <c r="AJ17" s="7">
        <v>950727.96</v>
      </c>
      <c r="AK17" s="5">
        <v>4852.42</v>
      </c>
      <c r="AL17" s="5">
        <v>0</v>
      </c>
      <c r="AM17" s="8">
        <v>4852.42</v>
      </c>
      <c r="AN17" s="8">
        <v>955580.38</v>
      </c>
      <c r="AO17" s="9"/>
    </row>
    <row r="18" spans="1:41" ht="15">
      <c r="A18" s="19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</sheetData>
  <sheetProtection/>
  <mergeCells count="32">
    <mergeCell ref="A1:A3"/>
    <mergeCell ref="B1:B3"/>
    <mergeCell ref="C1:C3"/>
    <mergeCell ref="D1:Q1"/>
    <mergeCell ref="R1:AA1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H2:AH3"/>
    <mergeCell ref="AI2:AI3"/>
  </mergeCells>
  <conditionalFormatting sqref="B4:B11 B14:B15 B17:B100">
    <cfRule type="expression" priority="1" dxfId="0" stopIfTrue="1">
      <formula>AND(NOT(ISBLANK($A4)),ISBLANK(B4))</formula>
    </cfRule>
  </conditionalFormatting>
  <conditionalFormatting sqref="C4:C100">
    <cfRule type="expression" priority="2" dxfId="0" stopIfTrue="1">
      <formula>AND(NOT(ISBLANK(A4)),ISBLANK(C4))</formula>
    </cfRule>
  </conditionalFormatting>
  <conditionalFormatting sqref="B16">
    <cfRule type="expression" priority="3" dxfId="0" stopIfTrue="1">
      <formula>AND(NOT(ISBLANK($A13)),ISBLANK(B16))</formula>
    </cfRule>
  </conditionalFormatting>
  <conditionalFormatting sqref="D4:D70 F4:F70 H4:H70 J4:J70 L4:L70 N4:N70 R4:R70 T4:T70 V4:V70 X4:X70">
    <cfRule type="expression" priority="4" dxfId="0" stopIfTrue="1">
      <formula>AND(NOT(ISBLANK(E4)),ISBLANK(D4))</formula>
    </cfRule>
  </conditionalFormatting>
  <conditionalFormatting sqref="E4:E70 G4:G70 I4:I70 K4:K70 M4:M70 O4:O70 S4:S70 U4:U70 W4:W70 Y4:Y70">
    <cfRule type="expression" priority="5" dxfId="0" stopIfTrue="1">
      <formula>AND(NOT(ISBLANK(D4)),ISBLANK(E4))</formula>
    </cfRule>
  </conditionalFormatting>
  <conditionalFormatting sqref="B12:B13">
    <cfRule type="expression" priority="6" dxfId="0" stopIfTrue="1">
      <formula>AND(NOT(ISBLANK(#REF!)),ISBLANK(B12))</formula>
    </cfRule>
  </conditionalFormatting>
  <dataValidations count="4">
    <dataValidation operator="lessThanOrEqual" allowBlank="1" showInputMessage="1" showErrorMessage="1" error="FTE cannot be greater than Headcount&#10;" sqref="R71:AN65536 D71:O65536 AB3:AC70 AP1:IV65536 AO1 R1 A1:C1 P2 A101:C65536 AO4:AO65536 P4:Q65536 AB1"/>
    <dataValidation type="decimal" operator="greaterThan" allowBlank="1" showInputMessage="1" showErrorMessage="1" sqref="AD4:AI70 AK4:AL70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D4:D70 F4:F70 H4:H70 J4:J70 L4:L70 N4:N70 T4:T70 V4:V70 X4:X70 R4:R7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E4:E70 M4:M70 G4:G70 I4:I70 K4:K70 O4:O70 U4:U70 W4:W70 Y4:Y70 S4:S70">
      <formula1>E4&lt;=D4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K1">
      <selection activeCell="AO6" sqref="AO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75" t="s">
        <v>12</v>
      </c>
      <c r="B1" s="175" t="s">
        <v>1</v>
      </c>
      <c r="C1" s="175" t="s">
        <v>0</v>
      </c>
      <c r="D1" s="183" t="s">
        <v>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84"/>
      <c r="R1" s="186" t="s">
        <v>15</v>
      </c>
      <c r="S1" s="187"/>
      <c r="T1" s="187"/>
      <c r="U1" s="187"/>
      <c r="V1" s="187"/>
      <c r="W1" s="187"/>
      <c r="X1" s="187"/>
      <c r="Y1" s="187"/>
      <c r="Z1" s="187"/>
      <c r="AA1" s="185"/>
      <c r="AB1" s="188" t="s">
        <v>25</v>
      </c>
      <c r="AC1" s="189"/>
      <c r="AD1" s="192" t="s">
        <v>11</v>
      </c>
      <c r="AE1" s="193"/>
      <c r="AF1" s="193"/>
      <c r="AG1" s="193"/>
      <c r="AH1" s="193"/>
      <c r="AI1" s="193"/>
      <c r="AJ1" s="194"/>
      <c r="AK1" s="195" t="s">
        <v>32</v>
      </c>
      <c r="AL1" s="195"/>
      <c r="AM1" s="195"/>
      <c r="AN1" s="177" t="s">
        <v>24</v>
      </c>
      <c r="AO1" s="175" t="s">
        <v>33</v>
      </c>
    </row>
    <row r="2" spans="1:41" s="1" customFormat="1" ht="53.25" customHeight="1">
      <c r="A2" s="196"/>
      <c r="B2" s="196"/>
      <c r="C2" s="196"/>
      <c r="D2" s="181" t="s">
        <v>28</v>
      </c>
      <c r="E2" s="182"/>
      <c r="F2" s="181" t="s">
        <v>29</v>
      </c>
      <c r="G2" s="182"/>
      <c r="H2" s="181" t="s">
        <v>30</v>
      </c>
      <c r="I2" s="182"/>
      <c r="J2" s="181" t="s">
        <v>6</v>
      </c>
      <c r="K2" s="182"/>
      <c r="L2" s="181" t="s">
        <v>31</v>
      </c>
      <c r="M2" s="182"/>
      <c r="N2" s="181" t="s">
        <v>5</v>
      </c>
      <c r="O2" s="182"/>
      <c r="P2" s="183" t="s">
        <v>9</v>
      </c>
      <c r="Q2" s="184"/>
      <c r="R2" s="183" t="s">
        <v>13</v>
      </c>
      <c r="S2" s="185"/>
      <c r="T2" s="186" t="s">
        <v>3</v>
      </c>
      <c r="U2" s="185"/>
      <c r="V2" s="186" t="s">
        <v>4</v>
      </c>
      <c r="W2" s="185"/>
      <c r="X2" s="186" t="s">
        <v>14</v>
      </c>
      <c r="Y2" s="185"/>
      <c r="Z2" s="183" t="s">
        <v>10</v>
      </c>
      <c r="AA2" s="184"/>
      <c r="AB2" s="190"/>
      <c r="AC2" s="191"/>
      <c r="AD2" s="175" t="s">
        <v>17</v>
      </c>
      <c r="AE2" s="175" t="s">
        <v>16</v>
      </c>
      <c r="AF2" s="175" t="s">
        <v>18</v>
      </c>
      <c r="AG2" s="175" t="s">
        <v>19</v>
      </c>
      <c r="AH2" s="175" t="s">
        <v>20</v>
      </c>
      <c r="AI2" s="175" t="s">
        <v>21</v>
      </c>
      <c r="AJ2" s="174" t="s">
        <v>23</v>
      </c>
      <c r="AK2" s="175" t="s">
        <v>26</v>
      </c>
      <c r="AL2" s="175" t="s">
        <v>27</v>
      </c>
      <c r="AM2" s="175" t="s">
        <v>22</v>
      </c>
      <c r="AN2" s="178"/>
      <c r="AO2" s="180"/>
    </row>
    <row r="3" spans="1:41" ht="57.75" customHeight="1">
      <c r="A3" s="197"/>
      <c r="B3" s="197"/>
      <c r="C3" s="19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76"/>
      <c r="AE3" s="176"/>
      <c r="AF3" s="176"/>
      <c r="AG3" s="176"/>
      <c r="AH3" s="176"/>
      <c r="AI3" s="176"/>
      <c r="AJ3" s="174"/>
      <c r="AK3" s="176"/>
      <c r="AL3" s="176"/>
      <c r="AM3" s="176"/>
      <c r="AN3" s="179"/>
      <c r="AO3" s="176"/>
    </row>
    <row r="4" spans="1:42" ht="30">
      <c r="A4" s="3" t="s">
        <v>34</v>
      </c>
      <c r="B4" s="3" t="s">
        <v>35</v>
      </c>
      <c r="C4" s="3" t="s">
        <v>36</v>
      </c>
      <c r="D4" s="52">
        <v>113</v>
      </c>
      <c r="E4" s="27">
        <v>108.93</v>
      </c>
      <c r="F4" s="27">
        <v>208</v>
      </c>
      <c r="G4" s="27">
        <v>200.75</v>
      </c>
      <c r="H4" s="27">
        <v>702</v>
      </c>
      <c r="I4" s="27">
        <v>688.77</v>
      </c>
      <c r="J4" s="27">
        <v>605</v>
      </c>
      <c r="K4" s="27">
        <v>585.01</v>
      </c>
      <c r="L4" s="27">
        <v>116</v>
      </c>
      <c r="M4" s="27">
        <v>112.89</v>
      </c>
      <c r="N4" s="27"/>
      <c r="O4" s="27"/>
      <c r="P4" s="53">
        <v>1744</v>
      </c>
      <c r="Q4" s="53">
        <v>1696.35</v>
      </c>
      <c r="R4" s="27">
        <v>23</v>
      </c>
      <c r="S4" s="27">
        <v>22</v>
      </c>
      <c r="T4" s="27">
        <v>9</v>
      </c>
      <c r="U4" s="27">
        <v>8.97</v>
      </c>
      <c r="V4" s="27">
        <v>62</v>
      </c>
      <c r="W4" s="27">
        <v>49.31</v>
      </c>
      <c r="X4" s="27"/>
      <c r="Y4" s="27"/>
      <c r="Z4" s="54">
        <v>94</v>
      </c>
      <c r="AA4" s="54">
        <v>80.28</v>
      </c>
      <c r="AB4" s="53">
        <v>1838</v>
      </c>
      <c r="AC4" s="53">
        <v>1776.63</v>
      </c>
      <c r="AD4" s="36">
        <v>6172495.1899999995</v>
      </c>
      <c r="AE4" s="37">
        <v>25456.8</v>
      </c>
      <c r="AF4" s="37">
        <v>218839.21</v>
      </c>
      <c r="AG4" s="37">
        <v>96707.27</v>
      </c>
      <c r="AH4" s="37">
        <v>1352289.9</v>
      </c>
      <c r="AI4" s="37">
        <v>635932.48</v>
      </c>
      <c r="AJ4" s="55">
        <v>8501720.85</v>
      </c>
      <c r="AK4" s="36">
        <v>754701.73</v>
      </c>
      <c r="AL4" s="36">
        <v>647968.36</v>
      </c>
      <c r="AM4" s="56">
        <v>1402670.09</v>
      </c>
      <c r="AN4" s="56"/>
      <c r="AO4" s="57"/>
      <c r="AP4" s="50"/>
    </row>
    <row r="5" spans="1:42" ht="30">
      <c r="A5" s="3" t="s">
        <v>37</v>
      </c>
      <c r="B5" s="3" t="s">
        <v>38</v>
      </c>
      <c r="C5" s="3" t="s">
        <v>36</v>
      </c>
      <c r="D5" s="27">
        <v>286</v>
      </c>
      <c r="E5" s="27">
        <v>242.3</v>
      </c>
      <c r="F5" s="27">
        <v>1875</v>
      </c>
      <c r="G5" s="27">
        <v>1751.98</v>
      </c>
      <c r="H5" s="27">
        <v>232</v>
      </c>
      <c r="I5" s="27">
        <v>225.45</v>
      </c>
      <c r="J5" s="27">
        <v>45</v>
      </c>
      <c r="K5" s="27">
        <v>43.65</v>
      </c>
      <c r="L5" s="27">
        <v>3</v>
      </c>
      <c r="M5" s="27">
        <v>3</v>
      </c>
      <c r="N5" s="27"/>
      <c r="O5" s="27"/>
      <c r="P5" s="53">
        <v>2441</v>
      </c>
      <c r="Q5" s="53">
        <v>2266.38</v>
      </c>
      <c r="R5" s="27"/>
      <c r="S5" s="27"/>
      <c r="T5" s="27"/>
      <c r="U5" s="27"/>
      <c r="V5" s="27"/>
      <c r="W5" s="27"/>
      <c r="X5" s="27"/>
      <c r="Y5" s="27"/>
      <c r="Z5" s="54">
        <v>0</v>
      </c>
      <c r="AA5" s="54">
        <v>0</v>
      </c>
      <c r="AB5" s="53">
        <v>2441</v>
      </c>
      <c r="AC5" s="53">
        <v>2266.38</v>
      </c>
      <c r="AD5" s="36">
        <v>5117278.73999999</v>
      </c>
      <c r="AE5" s="37">
        <v>117393.08</v>
      </c>
      <c r="AF5" s="37">
        <v>0</v>
      </c>
      <c r="AG5" s="37">
        <v>75350.9799999999</v>
      </c>
      <c r="AH5" s="37">
        <v>963451.41</v>
      </c>
      <c r="AI5" s="37">
        <v>381541.799999999</v>
      </c>
      <c r="AJ5" s="55">
        <v>6655016.009999989</v>
      </c>
      <c r="AK5" s="36">
        <v>1638</v>
      </c>
      <c r="AL5" s="36"/>
      <c r="AM5" s="56">
        <v>1638</v>
      </c>
      <c r="AN5" s="56"/>
      <c r="AO5" s="38"/>
      <c r="AP5" s="33"/>
    </row>
    <row r="6" spans="1:42" ht="30">
      <c r="A6" s="3" t="s">
        <v>39</v>
      </c>
      <c r="B6" s="3" t="s">
        <v>38</v>
      </c>
      <c r="C6" s="3" t="s">
        <v>36</v>
      </c>
      <c r="D6" s="27">
        <v>4707</v>
      </c>
      <c r="E6" s="27">
        <v>4175.15</v>
      </c>
      <c r="F6" s="27">
        <v>929</v>
      </c>
      <c r="G6" s="27">
        <v>881.82</v>
      </c>
      <c r="H6" s="27">
        <v>677</v>
      </c>
      <c r="I6" s="27">
        <v>659.96</v>
      </c>
      <c r="J6" s="27">
        <v>135</v>
      </c>
      <c r="K6" s="27">
        <v>130.56</v>
      </c>
      <c r="L6" s="27">
        <v>9</v>
      </c>
      <c r="M6" s="27">
        <v>9</v>
      </c>
      <c r="N6" s="27"/>
      <c r="O6" s="27"/>
      <c r="P6" s="53">
        <v>6457</v>
      </c>
      <c r="Q6" s="53">
        <v>5856.49</v>
      </c>
      <c r="R6" s="27"/>
      <c r="S6" s="27"/>
      <c r="T6" s="27">
        <v>2</v>
      </c>
      <c r="U6" s="27">
        <v>1.69</v>
      </c>
      <c r="V6" s="27">
        <v>17</v>
      </c>
      <c r="W6" s="27">
        <v>16.8</v>
      </c>
      <c r="X6" s="27"/>
      <c r="Y6" s="27"/>
      <c r="Z6" s="54">
        <v>19</v>
      </c>
      <c r="AA6" s="54">
        <v>18.49</v>
      </c>
      <c r="AB6" s="53">
        <v>6476</v>
      </c>
      <c r="AC6" s="53">
        <v>5874.98</v>
      </c>
      <c r="AD6" s="36">
        <v>12501436</v>
      </c>
      <c r="AE6" s="37">
        <v>106200</v>
      </c>
      <c r="AF6" s="37">
        <v>2395</v>
      </c>
      <c r="AG6" s="37">
        <v>353967</v>
      </c>
      <c r="AH6" s="37">
        <v>2117182</v>
      </c>
      <c r="AI6" s="37">
        <v>879013</v>
      </c>
      <c r="AJ6" s="55">
        <v>15960193</v>
      </c>
      <c r="AK6" s="36">
        <v>322932</v>
      </c>
      <c r="AL6" s="36">
        <v>16955</v>
      </c>
      <c r="AM6" s="56">
        <v>339887</v>
      </c>
      <c r="AN6" s="56"/>
      <c r="AO6" s="38" t="s">
        <v>53</v>
      </c>
      <c r="AP6" s="33"/>
    </row>
    <row r="7" spans="1:42" ht="30">
      <c r="A7" s="3" t="s">
        <v>40</v>
      </c>
      <c r="B7" s="3" t="s">
        <v>38</v>
      </c>
      <c r="C7" s="3" t="s">
        <v>36</v>
      </c>
      <c r="D7" s="27">
        <v>8</v>
      </c>
      <c r="E7" s="27">
        <v>8</v>
      </c>
      <c r="F7" s="27">
        <v>76</v>
      </c>
      <c r="G7" s="27">
        <v>67</v>
      </c>
      <c r="H7" s="27">
        <v>6</v>
      </c>
      <c r="I7" s="27">
        <v>6</v>
      </c>
      <c r="J7" s="27">
        <v>1</v>
      </c>
      <c r="K7" s="27">
        <v>1</v>
      </c>
      <c r="L7" s="27">
        <v>0</v>
      </c>
      <c r="M7" s="27">
        <v>0</v>
      </c>
      <c r="N7" s="27">
        <v>0</v>
      </c>
      <c r="O7" s="27">
        <v>0</v>
      </c>
      <c r="P7" s="53">
        <v>91</v>
      </c>
      <c r="Q7" s="53">
        <v>82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54">
        <v>0</v>
      </c>
      <c r="AA7" s="54">
        <v>0</v>
      </c>
      <c r="AB7" s="53">
        <v>91</v>
      </c>
      <c r="AC7" s="53">
        <v>82</v>
      </c>
      <c r="AD7" s="36">
        <v>196294.48</v>
      </c>
      <c r="AE7" s="37">
        <v>5908.13</v>
      </c>
      <c r="AF7" s="37"/>
      <c r="AG7" s="37">
        <v>19293.21</v>
      </c>
      <c r="AH7" s="37">
        <v>42927.92</v>
      </c>
      <c r="AI7" s="37">
        <v>20169.84</v>
      </c>
      <c r="AJ7" s="55">
        <v>284593.58</v>
      </c>
      <c r="AK7" s="36"/>
      <c r="AL7" s="36"/>
      <c r="AM7" s="56">
        <v>0</v>
      </c>
      <c r="AN7" s="56"/>
      <c r="AO7" s="38"/>
      <c r="AP7" s="33"/>
    </row>
    <row r="8" spans="1:42" ht="30">
      <c r="A8" s="3" t="s">
        <v>41</v>
      </c>
      <c r="B8" s="3" t="s">
        <v>38</v>
      </c>
      <c r="C8" s="3" t="s">
        <v>36</v>
      </c>
      <c r="D8" s="27">
        <v>1432</v>
      </c>
      <c r="E8" s="27">
        <v>1389.6</v>
      </c>
      <c r="F8" s="27">
        <v>299</v>
      </c>
      <c r="G8" s="27">
        <v>280.3</v>
      </c>
      <c r="H8" s="27">
        <v>1278</v>
      </c>
      <c r="I8" s="27">
        <v>1236.11</v>
      </c>
      <c r="J8" s="27">
        <v>291</v>
      </c>
      <c r="K8" s="27">
        <v>283.29</v>
      </c>
      <c r="L8" s="27">
        <v>31</v>
      </c>
      <c r="M8" s="27">
        <v>29.59</v>
      </c>
      <c r="N8" s="27"/>
      <c r="O8" s="27"/>
      <c r="P8" s="53">
        <v>3331</v>
      </c>
      <c r="Q8" s="53">
        <v>3218.89</v>
      </c>
      <c r="R8" s="27"/>
      <c r="S8" s="27"/>
      <c r="T8" s="27">
        <v>67</v>
      </c>
      <c r="U8" s="27">
        <v>28.01</v>
      </c>
      <c r="V8" s="27"/>
      <c r="W8" s="27"/>
      <c r="X8" s="27"/>
      <c r="Y8" s="27"/>
      <c r="Z8" s="54">
        <v>67</v>
      </c>
      <c r="AA8" s="54">
        <v>28.01</v>
      </c>
      <c r="AB8" s="53">
        <v>3398</v>
      </c>
      <c r="AC8" s="53">
        <v>3246.9</v>
      </c>
      <c r="AD8" s="36">
        <v>7636532.56</v>
      </c>
      <c r="AE8" s="37">
        <v>679473.94</v>
      </c>
      <c r="AF8" s="37">
        <v>1569201.98</v>
      </c>
      <c r="AG8" s="37">
        <v>103393.8</v>
      </c>
      <c r="AH8" s="37">
        <v>1589244.16</v>
      </c>
      <c r="AI8" s="37">
        <v>677949.16</v>
      </c>
      <c r="AJ8" s="55">
        <v>12255795.600000001</v>
      </c>
      <c r="AK8" s="36">
        <v>661183.74</v>
      </c>
      <c r="AL8" s="36"/>
      <c r="AM8" s="56">
        <v>661183.74</v>
      </c>
      <c r="AN8" s="56">
        <v>12916979.340000002</v>
      </c>
      <c r="AO8" s="57"/>
      <c r="AP8" s="50"/>
    </row>
    <row r="9" spans="1:42" ht="30">
      <c r="A9" s="3" t="s">
        <v>42</v>
      </c>
      <c r="B9" s="3" t="s">
        <v>38</v>
      </c>
      <c r="C9" s="3" t="s">
        <v>36</v>
      </c>
      <c r="D9" s="27">
        <v>436</v>
      </c>
      <c r="E9" s="27">
        <v>402.4</v>
      </c>
      <c r="F9" s="27">
        <v>234</v>
      </c>
      <c r="G9" s="27">
        <v>221.21</v>
      </c>
      <c r="H9" s="27">
        <v>394</v>
      </c>
      <c r="I9" s="27">
        <v>375.99</v>
      </c>
      <c r="J9" s="27">
        <v>21</v>
      </c>
      <c r="K9" s="27">
        <v>19.95</v>
      </c>
      <c r="L9" s="27">
        <v>1</v>
      </c>
      <c r="M9" s="27">
        <v>1</v>
      </c>
      <c r="N9" s="27"/>
      <c r="O9" s="27"/>
      <c r="P9" s="53">
        <v>1086</v>
      </c>
      <c r="Q9" s="53">
        <v>1020.55</v>
      </c>
      <c r="R9" s="27">
        <v>8</v>
      </c>
      <c r="S9" s="27">
        <v>8</v>
      </c>
      <c r="T9" s="27"/>
      <c r="U9" s="27"/>
      <c r="V9" s="27"/>
      <c r="W9" s="27"/>
      <c r="X9" s="27"/>
      <c r="Y9" s="27"/>
      <c r="Z9" s="54">
        <v>8</v>
      </c>
      <c r="AA9" s="54">
        <v>8</v>
      </c>
      <c r="AB9" s="53">
        <v>1094</v>
      </c>
      <c r="AC9" s="53">
        <v>1028.55</v>
      </c>
      <c r="AD9" s="36">
        <v>2375583.04</v>
      </c>
      <c r="AE9" s="37">
        <v>211201.7</v>
      </c>
      <c r="AF9" s="37">
        <v>2342.66</v>
      </c>
      <c r="AG9" s="37">
        <v>111891.28</v>
      </c>
      <c r="AH9" s="37">
        <v>485137.03</v>
      </c>
      <c r="AI9" s="37">
        <v>218792.67</v>
      </c>
      <c r="AJ9" s="55">
        <v>3404948.38</v>
      </c>
      <c r="AK9" s="36">
        <v>16677.98</v>
      </c>
      <c r="AL9" s="36"/>
      <c r="AM9" s="56">
        <v>16677.98</v>
      </c>
      <c r="AN9" s="56"/>
      <c r="AO9" s="38"/>
      <c r="AP9" s="33"/>
    </row>
    <row r="10" spans="1:42" ht="30">
      <c r="A10" s="3" t="s">
        <v>43</v>
      </c>
      <c r="B10" s="3" t="s">
        <v>38</v>
      </c>
      <c r="C10" s="3" t="s">
        <v>36</v>
      </c>
      <c r="D10" s="27">
        <v>41</v>
      </c>
      <c r="E10" s="27">
        <v>35.65</v>
      </c>
      <c r="F10" s="27">
        <v>34</v>
      </c>
      <c r="G10" s="27">
        <v>31.54</v>
      </c>
      <c r="H10" s="27">
        <v>70</v>
      </c>
      <c r="I10" s="27">
        <v>68.2</v>
      </c>
      <c r="J10" s="27">
        <v>10</v>
      </c>
      <c r="K10" s="27">
        <v>10</v>
      </c>
      <c r="L10" s="27">
        <v>1</v>
      </c>
      <c r="M10" s="27">
        <v>1</v>
      </c>
      <c r="N10" s="27"/>
      <c r="O10" s="27"/>
      <c r="P10" s="53">
        <v>156</v>
      </c>
      <c r="Q10" s="53">
        <v>146.39</v>
      </c>
      <c r="R10" s="27">
        <v>4</v>
      </c>
      <c r="S10" s="27">
        <v>4</v>
      </c>
      <c r="T10" s="27"/>
      <c r="U10" s="27"/>
      <c r="V10" s="27">
        <v>60</v>
      </c>
      <c r="W10" s="27">
        <v>31.65</v>
      </c>
      <c r="X10" s="27"/>
      <c r="Y10" s="27"/>
      <c r="Z10" s="54">
        <v>64</v>
      </c>
      <c r="AA10" s="54">
        <v>35.65</v>
      </c>
      <c r="AB10" s="53">
        <v>220</v>
      </c>
      <c r="AC10" s="53">
        <v>182.04</v>
      </c>
      <c r="AD10" s="36">
        <v>399048</v>
      </c>
      <c r="AE10" s="37">
        <v>22777</v>
      </c>
      <c r="AF10" s="37">
        <v>500</v>
      </c>
      <c r="AG10" s="37">
        <v>12600</v>
      </c>
      <c r="AH10" s="37">
        <v>75494</v>
      </c>
      <c r="AI10" s="37">
        <v>35418</v>
      </c>
      <c r="AJ10" s="55">
        <v>545837</v>
      </c>
      <c r="AK10" s="36">
        <v>25649.86</v>
      </c>
      <c r="AL10" s="36"/>
      <c r="AM10" s="56">
        <v>25649.86</v>
      </c>
      <c r="AN10" s="56"/>
      <c r="AO10" s="38"/>
      <c r="AP10" s="33"/>
    </row>
    <row r="11" spans="1:42" ht="30">
      <c r="A11" s="3" t="s">
        <v>44</v>
      </c>
      <c r="B11" s="3" t="s">
        <v>38</v>
      </c>
      <c r="C11" s="3" t="s">
        <v>36</v>
      </c>
      <c r="D11" s="27">
        <v>1024</v>
      </c>
      <c r="E11" s="27">
        <v>959.73</v>
      </c>
      <c r="F11" s="27">
        <v>812</v>
      </c>
      <c r="G11" s="27">
        <v>797.1</v>
      </c>
      <c r="H11" s="52">
        <v>388</v>
      </c>
      <c r="I11" s="52">
        <v>380.93</v>
      </c>
      <c r="J11" s="27">
        <v>38</v>
      </c>
      <c r="K11" s="27">
        <v>37.92</v>
      </c>
      <c r="L11" s="27">
        <v>3</v>
      </c>
      <c r="M11" s="27">
        <v>3</v>
      </c>
      <c r="N11" s="27"/>
      <c r="O11" s="27"/>
      <c r="P11" s="53">
        <v>2265</v>
      </c>
      <c r="Q11" s="53">
        <v>2178.68</v>
      </c>
      <c r="R11" s="27">
        <v>37</v>
      </c>
      <c r="S11" s="27">
        <v>34.73</v>
      </c>
      <c r="T11" s="27">
        <v>2</v>
      </c>
      <c r="U11" s="27">
        <v>2</v>
      </c>
      <c r="V11" s="27">
        <v>7</v>
      </c>
      <c r="W11" s="27">
        <v>7</v>
      </c>
      <c r="X11" s="27">
        <v>0</v>
      </c>
      <c r="Y11" s="27">
        <v>0</v>
      </c>
      <c r="Z11" s="54">
        <v>46</v>
      </c>
      <c r="AA11" s="54">
        <v>43.73</v>
      </c>
      <c r="AB11" s="53">
        <v>2311</v>
      </c>
      <c r="AC11" s="53">
        <v>2222.41</v>
      </c>
      <c r="AD11" s="36">
        <v>4529029</v>
      </c>
      <c r="AE11" s="37">
        <v>308658.51</v>
      </c>
      <c r="AF11" s="37">
        <v>995</v>
      </c>
      <c r="AG11" s="37">
        <v>431375.97</v>
      </c>
      <c r="AH11" s="37">
        <v>900991.34</v>
      </c>
      <c r="AI11" s="37">
        <v>393272.7</v>
      </c>
      <c r="AJ11" s="55">
        <v>6564322.52</v>
      </c>
      <c r="AK11" s="36">
        <v>103124.88</v>
      </c>
      <c r="AL11" s="36">
        <v>1560</v>
      </c>
      <c r="AM11" s="56">
        <v>104684.88</v>
      </c>
      <c r="AN11" s="56"/>
      <c r="AO11" s="38"/>
      <c r="AP11" s="33"/>
    </row>
    <row r="12" spans="1:42" ht="45">
      <c r="A12" s="3" t="s">
        <v>45</v>
      </c>
      <c r="B12" s="3" t="s">
        <v>46</v>
      </c>
      <c r="C12" s="3" t="s">
        <v>36</v>
      </c>
      <c r="D12" s="27"/>
      <c r="E12" s="27"/>
      <c r="F12" s="27">
        <v>1</v>
      </c>
      <c r="G12" s="27">
        <v>1</v>
      </c>
      <c r="H12" s="27">
        <v>4</v>
      </c>
      <c r="I12" s="27">
        <v>3.8</v>
      </c>
      <c r="J12" s="27">
        <v>2</v>
      </c>
      <c r="K12" s="27">
        <v>1.7</v>
      </c>
      <c r="L12" s="27">
        <v>2</v>
      </c>
      <c r="M12" s="27">
        <v>2</v>
      </c>
      <c r="N12" s="27"/>
      <c r="O12" s="27"/>
      <c r="P12" s="53">
        <v>9</v>
      </c>
      <c r="Q12" s="53">
        <v>8.5</v>
      </c>
      <c r="R12" s="27"/>
      <c r="S12" s="27"/>
      <c r="T12" s="27"/>
      <c r="U12" s="27"/>
      <c r="V12" s="27">
        <v>1</v>
      </c>
      <c r="W12" s="27">
        <v>1</v>
      </c>
      <c r="X12" s="27"/>
      <c r="Y12" s="27"/>
      <c r="Z12" s="54">
        <v>1</v>
      </c>
      <c r="AA12" s="54">
        <v>1</v>
      </c>
      <c r="AB12" s="53">
        <v>10</v>
      </c>
      <c r="AC12" s="53">
        <v>9.5</v>
      </c>
      <c r="AD12" s="36">
        <v>34034</v>
      </c>
      <c r="AE12" s="37">
        <v>3511</v>
      </c>
      <c r="AF12" s="37">
        <v>0</v>
      </c>
      <c r="AG12" s="37">
        <v>0</v>
      </c>
      <c r="AH12" s="37">
        <v>5012</v>
      </c>
      <c r="AI12" s="37">
        <v>3171</v>
      </c>
      <c r="AJ12" s="55">
        <v>45728</v>
      </c>
      <c r="AK12" s="36">
        <v>61300.83</v>
      </c>
      <c r="AL12" s="36"/>
      <c r="AM12" s="56">
        <v>61300.83</v>
      </c>
      <c r="AN12" s="56"/>
      <c r="AO12" s="38"/>
      <c r="AP12" s="33"/>
    </row>
    <row r="13" spans="1:42" ht="45">
      <c r="A13" s="3" t="s">
        <v>47</v>
      </c>
      <c r="B13" s="3" t="s">
        <v>46</v>
      </c>
      <c r="C13" s="3" t="s">
        <v>36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>
        <v>5</v>
      </c>
      <c r="O13" s="27">
        <v>2.8</v>
      </c>
      <c r="P13" s="53">
        <v>5</v>
      </c>
      <c r="Q13" s="53">
        <v>2.8</v>
      </c>
      <c r="R13" s="27"/>
      <c r="S13" s="27"/>
      <c r="T13" s="27"/>
      <c r="U13" s="27"/>
      <c r="V13" s="27">
        <v>3</v>
      </c>
      <c r="W13" s="27">
        <v>1.9</v>
      </c>
      <c r="X13" s="27"/>
      <c r="Y13" s="27"/>
      <c r="Z13" s="54">
        <v>3</v>
      </c>
      <c r="AA13" s="54">
        <v>1.9</v>
      </c>
      <c r="AB13" s="53">
        <v>8</v>
      </c>
      <c r="AC13" s="53">
        <v>4.7</v>
      </c>
      <c r="AD13" s="36">
        <v>31604</v>
      </c>
      <c r="AE13" s="37">
        <v>0</v>
      </c>
      <c r="AF13" s="37">
        <v>0</v>
      </c>
      <c r="AG13" s="37">
        <v>0</v>
      </c>
      <c r="AH13" s="37">
        <v>708.33</v>
      </c>
      <c r="AI13" s="37">
        <v>2105</v>
      </c>
      <c r="AJ13" s="55">
        <v>34417.33</v>
      </c>
      <c r="AK13" s="36">
        <v>66970.52</v>
      </c>
      <c r="AL13" s="36">
        <v>30000</v>
      </c>
      <c r="AM13" s="56">
        <v>96970.52</v>
      </c>
      <c r="AN13" s="56"/>
      <c r="AO13" s="38"/>
      <c r="AP13" s="33"/>
    </row>
    <row r="14" spans="1:42" ht="45">
      <c r="A14" s="18" t="s">
        <v>48</v>
      </c>
      <c r="B14" s="3" t="s">
        <v>46</v>
      </c>
      <c r="C14" s="3" t="s">
        <v>36</v>
      </c>
      <c r="D14" s="27">
        <v>35</v>
      </c>
      <c r="E14" s="27">
        <v>34.4</v>
      </c>
      <c r="F14" s="27">
        <v>5</v>
      </c>
      <c r="G14" s="27">
        <v>5</v>
      </c>
      <c r="H14" s="27">
        <v>81</v>
      </c>
      <c r="I14" s="27">
        <v>80.8</v>
      </c>
      <c r="J14" s="27">
        <v>71</v>
      </c>
      <c r="K14" s="27">
        <v>70.1</v>
      </c>
      <c r="L14" s="27">
        <v>14</v>
      </c>
      <c r="M14" s="27">
        <v>13.89</v>
      </c>
      <c r="N14" s="27"/>
      <c r="O14" s="27"/>
      <c r="P14" s="53">
        <v>206</v>
      </c>
      <c r="Q14" s="53">
        <v>204.19</v>
      </c>
      <c r="R14" s="27">
        <v>43</v>
      </c>
      <c r="S14" s="27">
        <v>43</v>
      </c>
      <c r="T14" s="27">
        <v>20</v>
      </c>
      <c r="U14" s="27">
        <v>18.9</v>
      </c>
      <c r="V14" s="27">
        <v>12</v>
      </c>
      <c r="W14" s="27">
        <v>12</v>
      </c>
      <c r="X14" s="27"/>
      <c r="Y14" s="27"/>
      <c r="Z14" s="54">
        <v>75</v>
      </c>
      <c r="AA14" s="54">
        <v>73.9</v>
      </c>
      <c r="AB14" s="53">
        <v>281</v>
      </c>
      <c r="AC14" s="53">
        <v>278.09</v>
      </c>
      <c r="AD14" s="36">
        <v>946237.4999999999</v>
      </c>
      <c r="AE14" s="37">
        <v>0</v>
      </c>
      <c r="AF14" s="37">
        <v>0</v>
      </c>
      <c r="AG14" s="37">
        <v>9302</v>
      </c>
      <c r="AH14" s="37">
        <v>74673.28</v>
      </c>
      <c r="AI14" s="37">
        <v>107086</v>
      </c>
      <c r="AJ14" s="55">
        <v>1137298.78</v>
      </c>
      <c r="AK14" s="36">
        <v>380082.96</v>
      </c>
      <c r="AL14" s="36">
        <v>127902.46</v>
      </c>
      <c r="AM14" s="56">
        <v>507985.42</v>
      </c>
      <c r="AN14" s="56"/>
      <c r="AO14" s="38"/>
      <c r="AP14" s="50"/>
    </row>
    <row r="15" spans="1:42" ht="45">
      <c r="A15" s="18" t="s">
        <v>49</v>
      </c>
      <c r="B15" s="3" t="s">
        <v>46</v>
      </c>
      <c r="C15" s="3" t="s">
        <v>36</v>
      </c>
      <c r="D15" s="27">
        <v>29</v>
      </c>
      <c r="E15" s="27">
        <v>10.6</v>
      </c>
      <c r="F15" s="27">
        <v>18</v>
      </c>
      <c r="G15" s="27">
        <v>18</v>
      </c>
      <c r="H15" s="27">
        <v>70</v>
      </c>
      <c r="I15" s="27">
        <v>69.7</v>
      </c>
      <c r="J15" s="27">
        <v>14</v>
      </c>
      <c r="K15" s="27">
        <v>13.8</v>
      </c>
      <c r="L15" s="27">
        <v>4</v>
      </c>
      <c r="M15" s="27">
        <v>4</v>
      </c>
      <c r="N15" s="27">
        <v>70</v>
      </c>
      <c r="O15" s="27">
        <v>64.6</v>
      </c>
      <c r="P15" s="53">
        <v>205</v>
      </c>
      <c r="Q15" s="53">
        <v>180.7</v>
      </c>
      <c r="R15" s="27">
        <v>3</v>
      </c>
      <c r="S15" s="27">
        <v>1.7</v>
      </c>
      <c r="T15" s="27"/>
      <c r="U15" s="27"/>
      <c r="V15" s="27"/>
      <c r="W15" s="27"/>
      <c r="X15" s="27"/>
      <c r="Y15" s="27"/>
      <c r="Z15" s="54">
        <v>3</v>
      </c>
      <c r="AA15" s="54">
        <v>1.7</v>
      </c>
      <c r="AB15" s="53">
        <v>208</v>
      </c>
      <c r="AC15" s="53">
        <v>182.4</v>
      </c>
      <c r="AD15" s="36">
        <v>520035</v>
      </c>
      <c r="AE15" s="37">
        <v>6002</v>
      </c>
      <c r="AF15" s="37">
        <v>0</v>
      </c>
      <c r="AG15" s="37">
        <v>23349</v>
      </c>
      <c r="AH15" s="37">
        <v>3629</v>
      </c>
      <c r="AI15" s="37">
        <v>46397</v>
      </c>
      <c r="AJ15" s="55">
        <v>599412</v>
      </c>
      <c r="AK15" s="36">
        <v>10387.5</v>
      </c>
      <c r="AL15" s="36"/>
      <c r="AM15" s="56">
        <v>10387.5</v>
      </c>
      <c r="AN15" s="56"/>
      <c r="AO15" s="38"/>
      <c r="AP15" s="50"/>
    </row>
    <row r="16" spans="1:42" ht="45">
      <c r="A16" s="19" t="s">
        <v>50</v>
      </c>
      <c r="B16" s="3" t="s">
        <v>46</v>
      </c>
      <c r="C16" s="3" t="s">
        <v>36</v>
      </c>
      <c r="D16" s="27">
        <v>2</v>
      </c>
      <c r="E16" s="27">
        <v>2</v>
      </c>
      <c r="F16" s="27">
        <v>15</v>
      </c>
      <c r="G16" s="27">
        <v>14.8</v>
      </c>
      <c r="H16" s="27">
        <v>14</v>
      </c>
      <c r="I16" s="27">
        <v>13.8</v>
      </c>
      <c r="J16" s="27">
        <v>11</v>
      </c>
      <c r="K16" s="27">
        <v>11</v>
      </c>
      <c r="L16" s="27">
        <v>3</v>
      </c>
      <c r="M16" s="27">
        <v>3</v>
      </c>
      <c r="N16" s="27"/>
      <c r="O16" s="27"/>
      <c r="P16" s="53">
        <v>45</v>
      </c>
      <c r="Q16" s="53">
        <v>44.6</v>
      </c>
      <c r="R16" s="27">
        <v>2</v>
      </c>
      <c r="S16" s="27">
        <v>2</v>
      </c>
      <c r="T16" s="27"/>
      <c r="U16" s="27"/>
      <c r="V16" s="27">
        <v>4</v>
      </c>
      <c r="W16" s="27">
        <v>1</v>
      </c>
      <c r="X16" s="27"/>
      <c r="Y16" s="27"/>
      <c r="Z16" s="54">
        <v>6</v>
      </c>
      <c r="AA16" s="54">
        <v>3</v>
      </c>
      <c r="AB16" s="53">
        <v>51</v>
      </c>
      <c r="AC16" s="53">
        <v>47.6</v>
      </c>
      <c r="AD16" s="36">
        <v>168449</v>
      </c>
      <c r="AE16" s="37">
        <v>375</v>
      </c>
      <c r="AF16" s="37">
        <v>0</v>
      </c>
      <c r="AG16" s="37">
        <v>0</v>
      </c>
      <c r="AH16" s="37">
        <v>31610</v>
      </c>
      <c r="AI16" s="37">
        <v>16788</v>
      </c>
      <c r="AJ16" s="55">
        <v>217222</v>
      </c>
      <c r="AK16" s="36">
        <v>5152.71</v>
      </c>
      <c r="AL16" s="36"/>
      <c r="AM16" s="56">
        <v>5152.71</v>
      </c>
      <c r="AN16" s="56"/>
      <c r="AO16" s="38" t="s">
        <v>54</v>
      </c>
      <c r="AP16" s="33"/>
    </row>
    <row r="17" spans="1:41" ht="45">
      <c r="A17" s="18" t="s">
        <v>52</v>
      </c>
      <c r="B17" s="3" t="s">
        <v>46</v>
      </c>
      <c r="C17" s="3" t="s">
        <v>36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>
        <v>307</v>
      </c>
      <c r="O17" s="27">
        <v>298</v>
      </c>
      <c r="P17" s="53">
        <v>307</v>
      </c>
      <c r="Q17" s="53">
        <v>298</v>
      </c>
      <c r="R17" s="27">
        <v>5</v>
      </c>
      <c r="S17" s="27">
        <v>5</v>
      </c>
      <c r="T17" s="27"/>
      <c r="U17" s="27"/>
      <c r="V17" s="27"/>
      <c r="W17" s="27"/>
      <c r="X17" s="27"/>
      <c r="Y17" s="27"/>
      <c r="Z17" s="54">
        <v>5</v>
      </c>
      <c r="AA17" s="54">
        <v>5</v>
      </c>
      <c r="AB17" s="53">
        <v>312</v>
      </c>
      <c r="AC17" s="53">
        <v>303</v>
      </c>
      <c r="AD17" s="36">
        <v>851574.37</v>
      </c>
      <c r="AE17" s="37">
        <v>9388.88</v>
      </c>
      <c r="AF17" s="37">
        <v>0</v>
      </c>
      <c r="AG17" s="37">
        <v>36637.52</v>
      </c>
      <c r="AH17" s="37">
        <v>288.65</v>
      </c>
      <c r="AI17" s="37">
        <v>77309.5</v>
      </c>
      <c r="AJ17" s="55">
        <v>975198.92</v>
      </c>
      <c r="AK17" s="36">
        <v>6581.97</v>
      </c>
      <c r="AL17" s="36">
        <v>1500</v>
      </c>
      <c r="AM17" s="56">
        <v>8081.97</v>
      </c>
      <c r="AN17" s="56"/>
      <c r="AO17" s="57"/>
    </row>
    <row r="18" spans="1:41" ht="15">
      <c r="A18" s="19"/>
      <c r="B18" s="3"/>
      <c r="C18" s="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53"/>
      <c r="Q18" s="53"/>
      <c r="R18" s="27"/>
      <c r="S18" s="27"/>
      <c r="T18" s="27"/>
      <c r="U18" s="27"/>
      <c r="V18" s="27"/>
      <c r="W18" s="27"/>
      <c r="X18" s="27"/>
      <c r="Y18" s="27"/>
      <c r="Z18" s="54"/>
      <c r="AA18" s="54"/>
      <c r="AB18" s="53"/>
      <c r="AC18" s="53"/>
      <c r="AD18" s="36"/>
      <c r="AE18" s="37"/>
      <c r="AF18" s="37"/>
      <c r="AG18" s="37"/>
      <c r="AH18" s="37"/>
      <c r="AI18" s="37"/>
      <c r="AJ18" s="55"/>
      <c r="AK18" s="36"/>
      <c r="AL18" s="36"/>
      <c r="AM18" s="56"/>
      <c r="AN18" s="56"/>
      <c r="AO18" s="38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Z2:AA2"/>
    <mergeCell ref="AD2:AD3"/>
    <mergeCell ref="AE2:AE3"/>
    <mergeCell ref="AF2:AF3"/>
    <mergeCell ref="AG2:AG3"/>
    <mergeCell ref="A1:A3"/>
    <mergeCell ref="B1:B3"/>
    <mergeCell ref="C1:C3"/>
    <mergeCell ref="D1:Q1"/>
    <mergeCell ref="R1:AA1"/>
    <mergeCell ref="AB1:AC2"/>
  </mergeCells>
  <conditionalFormatting sqref="B4:B11 B14:B15 B17:B100">
    <cfRule type="expression" priority="1" dxfId="0" stopIfTrue="1">
      <formula>AND(NOT(ISBLANK($A4)),ISBLANK(B4))</formula>
    </cfRule>
  </conditionalFormatting>
  <conditionalFormatting sqref="C4:C100">
    <cfRule type="expression" priority="2" dxfId="0" stopIfTrue="1">
      <formula>AND(NOT(ISBLANK(A4)),ISBLANK(C4))</formula>
    </cfRule>
  </conditionalFormatting>
  <conditionalFormatting sqref="B16">
    <cfRule type="expression" priority="3" dxfId="0" stopIfTrue="1">
      <formula>AND(NOT(ISBLANK($A13)),ISBLANK(B16))</formula>
    </cfRule>
  </conditionalFormatting>
  <conditionalFormatting sqref="D4:D70 F4:F70 H4:H70 J4:J70 L4:L70 N4:N70 R4:R70 T4:T70 V4:V70 X4:X70">
    <cfRule type="expression" priority="4" dxfId="0" stopIfTrue="1">
      <formula>AND(NOT(ISBLANK(E4)),ISBLANK(D4))</formula>
    </cfRule>
  </conditionalFormatting>
  <conditionalFormatting sqref="E4:E70 G4:G70 I4:I70 K4:K70 M4:M70 O4:O70 S4:S70 U4:U70 W4:W70 Y4:Y70">
    <cfRule type="expression" priority="5" dxfId="0" stopIfTrue="1">
      <formula>AND(NOT(ISBLANK(D4)),ISBLANK(E4))</formula>
    </cfRule>
  </conditionalFormatting>
  <conditionalFormatting sqref="B12:B13">
    <cfRule type="expression" priority="6" dxfId="0" stopIfTrue="1">
      <formula>AND(NOT(ISBLANK(#REF!)),ISBLANK(B12))</formula>
    </cfRule>
  </conditionalFormatting>
  <dataValidations count="5">
    <dataValidation operator="lessThanOrEqual" allowBlank="1" showInputMessage="1" showErrorMessage="1" error="FTE cannot be greater than Headcount&#10;" sqref="R71:AN65536 D71:O65536 P4:Q65536 AP1:IV65536 AO1 R1 A1:C1 P2 A101:C65536 AB1 AB3:AC70 AO4:AO65536"/>
    <dataValidation type="decimal" operator="greaterThan" allowBlank="1" showInputMessage="1" showErrorMessage="1" sqref="AK19:AL70 AD19:AI70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H4:H70 J4:J70 L4:L70 N4:N70 T4:T70 V4:V70 X4:X70 R4:R70 D4:D70 F4:F70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:G70 I4:I70 K4:K70 O4:O70 U4:U70 W4:W70 Y4:Y70 S4:S70 E4:E70 M4:M70">
      <formula1>G4&lt;=F4</formula1>
    </dataValidation>
    <dataValidation type="decimal" operator="greaterThanOrEqual" allowBlank="1" showInputMessage="1" showErrorMessage="1" sqref="AD4:AI18 AK4:AL18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99"/>
  <sheetViews>
    <sheetView zoomScalePageLayoutView="0" workbookViewId="0" topLeftCell="AE1">
      <selection activeCell="AJ4" sqref="AJ4:AJ16"/>
    </sheetView>
  </sheetViews>
  <sheetFormatPr defaultColWidth="8.88671875" defaultRowHeight="15"/>
  <cols>
    <col min="1" max="1" width="23.5546875" style="68" customWidth="1"/>
    <col min="2" max="3" width="14.99609375" style="68" customWidth="1"/>
    <col min="4" max="17" width="10.4453125" style="83" customWidth="1"/>
    <col min="18" max="27" width="12.77734375" style="83" customWidth="1"/>
    <col min="28" max="29" width="11.10546875" style="68" customWidth="1"/>
    <col min="30" max="36" width="15.5546875" style="68" customWidth="1"/>
    <col min="37" max="39" width="19.10546875" style="68" customWidth="1"/>
    <col min="40" max="40" width="20.77734375" style="68" customWidth="1"/>
    <col min="41" max="41" width="17.99609375" style="68" customWidth="1"/>
    <col min="42" max="16384" width="8.88671875" style="68" customWidth="1"/>
  </cols>
  <sheetData>
    <row r="1" spans="1:41" s="66" customFormat="1" ht="15" customHeight="1">
      <c r="A1" s="200" t="s">
        <v>12</v>
      </c>
      <c r="B1" s="200" t="s">
        <v>1</v>
      </c>
      <c r="C1" s="200" t="s">
        <v>0</v>
      </c>
      <c r="D1" s="208" t="s">
        <v>8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09"/>
      <c r="R1" s="211" t="s">
        <v>15</v>
      </c>
      <c r="S1" s="212"/>
      <c r="T1" s="212"/>
      <c r="U1" s="212"/>
      <c r="V1" s="212"/>
      <c r="W1" s="212"/>
      <c r="X1" s="212"/>
      <c r="Y1" s="212"/>
      <c r="Z1" s="212"/>
      <c r="AA1" s="210"/>
      <c r="AB1" s="213" t="s">
        <v>25</v>
      </c>
      <c r="AC1" s="214"/>
      <c r="AD1" s="217" t="s">
        <v>11</v>
      </c>
      <c r="AE1" s="218"/>
      <c r="AF1" s="218"/>
      <c r="AG1" s="218"/>
      <c r="AH1" s="218"/>
      <c r="AI1" s="218"/>
      <c r="AJ1" s="219"/>
      <c r="AK1" s="220" t="s">
        <v>32</v>
      </c>
      <c r="AL1" s="220"/>
      <c r="AM1" s="220"/>
      <c r="AN1" s="202" t="s">
        <v>24</v>
      </c>
      <c r="AO1" s="200" t="s">
        <v>33</v>
      </c>
    </row>
    <row r="2" spans="1:41" s="66" customFormat="1" ht="53.25" customHeight="1">
      <c r="A2" s="221"/>
      <c r="B2" s="221"/>
      <c r="C2" s="221"/>
      <c r="D2" s="206" t="s">
        <v>28</v>
      </c>
      <c r="E2" s="207"/>
      <c r="F2" s="206" t="s">
        <v>29</v>
      </c>
      <c r="G2" s="207"/>
      <c r="H2" s="206" t="s">
        <v>30</v>
      </c>
      <c r="I2" s="207"/>
      <c r="J2" s="206" t="s">
        <v>6</v>
      </c>
      <c r="K2" s="207"/>
      <c r="L2" s="206" t="s">
        <v>31</v>
      </c>
      <c r="M2" s="207"/>
      <c r="N2" s="206" t="s">
        <v>5</v>
      </c>
      <c r="O2" s="207"/>
      <c r="P2" s="208" t="s">
        <v>9</v>
      </c>
      <c r="Q2" s="209"/>
      <c r="R2" s="208" t="s">
        <v>13</v>
      </c>
      <c r="S2" s="210"/>
      <c r="T2" s="211" t="s">
        <v>3</v>
      </c>
      <c r="U2" s="210"/>
      <c r="V2" s="211" t="s">
        <v>4</v>
      </c>
      <c r="W2" s="210"/>
      <c r="X2" s="211" t="s">
        <v>14</v>
      </c>
      <c r="Y2" s="210"/>
      <c r="Z2" s="208" t="s">
        <v>10</v>
      </c>
      <c r="AA2" s="209"/>
      <c r="AB2" s="215"/>
      <c r="AC2" s="216"/>
      <c r="AD2" s="200" t="s">
        <v>17</v>
      </c>
      <c r="AE2" s="200" t="s">
        <v>16</v>
      </c>
      <c r="AF2" s="200" t="s">
        <v>18</v>
      </c>
      <c r="AG2" s="200" t="s">
        <v>19</v>
      </c>
      <c r="AH2" s="200" t="s">
        <v>20</v>
      </c>
      <c r="AI2" s="200" t="s">
        <v>21</v>
      </c>
      <c r="AJ2" s="199" t="s">
        <v>23</v>
      </c>
      <c r="AK2" s="200" t="s">
        <v>26</v>
      </c>
      <c r="AL2" s="200" t="s">
        <v>27</v>
      </c>
      <c r="AM2" s="200" t="s">
        <v>22</v>
      </c>
      <c r="AN2" s="203"/>
      <c r="AO2" s="205"/>
    </row>
    <row r="3" spans="1:41" ht="57.75" customHeight="1">
      <c r="A3" s="222"/>
      <c r="B3" s="222"/>
      <c r="C3" s="222"/>
      <c r="D3" s="64" t="s">
        <v>2</v>
      </c>
      <c r="E3" s="64" t="s">
        <v>7</v>
      </c>
      <c r="F3" s="64" t="s">
        <v>2</v>
      </c>
      <c r="G3" s="64" t="s">
        <v>7</v>
      </c>
      <c r="H3" s="64" t="s">
        <v>2</v>
      </c>
      <c r="I3" s="64" t="s">
        <v>7</v>
      </c>
      <c r="J3" s="64" t="s">
        <v>2</v>
      </c>
      <c r="K3" s="64" t="s">
        <v>7</v>
      </c>
      <c r="L3" s="64" t="s">
        <v>2</v>
      </c>
      <c r="M3" s="64" t="s">
        <v>7</v>
      </c>
      <c r="N3" s="64" t="s">
        <v>2</v>
      </c>
      <c r="O3" s="64" t="s">
        <v>7</v>
      </c>
      <c r="P3" s="64" t="s">
        <v>2</v>
      </c>
      <c r="Q3" s="64" t="s">
        <v>7</v>
      </c>
      <c r="R3" s="63" t="s">
        <v>2</v>
      </c>
      <c r="S3" s="63" t="s">
        <v>7</v>
      </c>
      <c r="T3" s="63" t="s">
        <v>2</v>
      </c>
      <c r="U3" s="63" t="s">
        <v>7</v>
      </c>
      <c r="V3" s="63" t="s">
        <v>2</v>
      </c>
      <c r="W3" s="63" t="s">
        <v>7</v>
      </c>
      <c r="X3" s="63" t="s">
        <v>2</v>
      </c>
      <c r="Y3" s="63" t="s">
        <v>7</v>
      </c>
      <c r="Z3" s="63" t="s">
        <v>2</v>
      </c>
      <c r="AA3" s="63" t="s">
        <v>7</v>
      </c>
      <c r="AB3" s="67" t="s">
        <v>2</v>
      </c>
      <c r="AC3" s="65" t="s">
        <v>7</v>
      </c>
      <c r="AD3" s="201"/>
      <c r="AE3" s="201"/>
      <c r="AF3" s="201"/>
      <c r="AG3" s="201"/>
      <c r="AH3" s="201"/>
      <c r="AI3" s="201"/>
      <c r="AJ3" s="199"/>
      <c r="AK3" s="201"/>
      <c r="AL3" s="201"/>
      <c r="AM3" s="201"/>
      <c r="AN3" s="204"/>
      <c r="AO3" s="201"/>
    </row>
    <row r="4" spans="1:42" ht="30">
      <c r="A4" s="69" t="s">
        <v>34</v>
      </c>
      <c r="B4" s="69" t="s">
        <v>35</v>
      </c>
      <c r="C4" s="69" t="s">
        <v>36</v>
      </c>
      <c r="D4" s="70">
        <v>192</v>
      </c>
      <c r="E4" s="89">
        <v>179.71</v>
      </c>
      <c r="F4" s="89">
        <v>216</v>
      </c>
      <c r="G4" s="89">
        <v>209.18</v>
      </c>
      <c r="H4" s="89">
        <v>708</v>
      </c>
      <c r="I4" s="89">
        <v>694.91</v>
      </c>
      <c r="J4" s="89">
        <v>602</v>
      </c>
      <c r="K4" s="89">
        <v>580.56</v>
      </c>
      <c r="L4" s="89">
        <v>112</v>
      </c>
      <c r="M4" s="89">
        <v>108.84</v>
      </c>
      <c r="N4" s="89">
        <v>0</v>
      </c>
      <c r="O4" s="89">
        <v>0</v>
      </c>
      <c r="P4" s="90">
        <f>SUM(D4,F4,H4,J4,L4,N4)</f>
        <v>1830</v>
      </c>
      <c r="Q4" s="90">
        <f>SUM(E4,G4,I4,K4,M4,O4)</f>
        <v>1773.1999999999998</v>
      </c>
      <c r="R4" s="89">
        <v>6</v>
      </c>
      <c r="S4" s="89">
        <v>6</v>
      </c>
      <c r="T4" s="89">
        <v>3</v>
      </c>
      <c r="U4" s="89">
        <v>3</v>
      </c>
      <c r="V4" s="89">
        <v>63</v>
      </c>
      <c r="W4" s="89">
        <v>49.11</v>
      </c>
      <c r="X4" s="89">
        <v>0</v>
      </c>
      <c r="Y4" s="89">
        <v>0</v>
      </c>
      <c r="Z4" s="91">
        <f>SUM(R4,T4,V4,X4,)</f>
        <v>72</v>
      </c>
      <c r="AA4" s="91">
        <f>SUM(S4,U4,W4,Y4)</f>
        <v>58.11</v>
      </c>
      <c r="AB4" s="92">
        <f>P4+Z4</f>
        <v>1902</v>
      </c>
      <c r="AC4" s="92">
        <f>Q4+AA4</f>
        <v>1831.3099999999997</v>
      </c>
      <c r="AD4" s="84">
        <v>5852486.979999998</v>
      </c>
      <c r="AE4" s="85">
        <v>21354.85</v>
      </c>
      <c r="AF4" s="85">
        <v>20454.76</v>
      </c>
      <c r="AG4" s="85">
        <v>74624.04</v>
      </c>
      <c r="AH4" s="85">
        <v>1262120.45</v>
      </c>
      <c r="AI4" s="85">
        <v>622362.75</v>
      </c>
      <c r="AJ4" s="86">
        <f>SUM(AD4:AI4)</f>
        <v>7853403.829999997</v>
      </c>
      <c r="AK4" s="87">
        <v>788539.68</v>
      </c>
      <c r="AL4" s="87">
        <v>1276965.29</v>
      </c>
      <c r="AM4" s="88">
        <f>SUM(AK4:AL4)</f>
        <v>2065504.9700000002</v>
      </c>
      <c r="AN4" s="88">
        <f>SUM(AM4,AJ4)</f>
        <v>9918908.799999997</v>
      </c>
      <c r="AO4" s="93"/>
      <c r="AP4" s="71"/>
    </row>
    <row r="5" spans="1:42" ht="30">
      <c r="A5" s="69" t="s">
        <v>37</v>
      </c>
      <c r="B5" s="69" t="s">
        <v>38</v>
      </c>
      <c r="C5" s="69" t="s">
        <v>36</v>
      </c>
      <c r="D5" s="89">
        <v>276</v>
      </c>
      <c r="E5" s="89">
        <v>234.02</v>
      </c>
      <c r="F5" s="89">
        <v>1855</v>
      </c>
      <c r="G5" s="89">
        <v>1735.75</v>
      </c>
      <c r="H5" s="89">
        <v>225</v>
      </c>
      <c r="I5" s="89">
        <v>219.37</v>
      </c>
      <c r="J5" s="89">
        <v>45</v>
      </c>
      <c r="K5" s="89">
        <v>44.05</v>
      </c>
      <c r="L5" s="89">
        <v>3</v>
      </c>
      <c r="M5" s="89">
        <v>3</v>
      </c>
      <c r="N5" s="89">
        <v>0</v>
      </c>
      <c r="O5" s="89">
        <v>0</v>
      </c>
      <c r="P5" s="90">
        <f aca="true" t="shared" si="0" ref="P5:Q16">SUM(D5,F5,H5,J5,L5,N5)</f>
        <v>2404</v>
      </c>
      <c r="Q5" s="90">
        <f t="shared" si="0"/>
        <v>2236.19</v>
      </c>
      <c r="R5" s="89">
        <v>1</v>
      </c>
      <c r="S5" s="89">
        <v>1</v>
      </c>
      <c r="T5" s="89">
        <v>0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91">
        <f aca="true" t="shared" si="1" ref="Z5:Z16">SUM(R5,T5,V5,X5,)</f>
        <v>1</v>
      </c>
      <c r="AA5" s="91">
        <f aca="true" t="shared" si="2" ref="AA5:AA16">SUM(S5,U5,W5,Y5)</f>
        <v>1</v>
      </c>
      <c r="AB5" s="92">
        <f aca="true" t="shared" si="3" ref="AB5:AC16">P5+Z5</f>
        <v>2405</v>
      </c>
      <c r="AC5" s="92">
        <f t="shared" si="3"/>
        <v>2237.19</v>
      </c>
      <c r="AD5" s="84">
        <v>4745149.7</v>
      </c>
      <c r="AE5" s="85">
        <v>167345.7</v>
      </c>
      <c r="AF5" s="85">
        <v>4796</v>
      </c>
      <c r="AG5" s="85">
        <v>66905.0299999999</v>
      </c>
      <c r="AH5" s="85">
        <v>898914.64</v>
      </c>
      <c r="AI5" s="85">
        <v>357891.34</v>
      </c>
      <c r="AJ5" s="86">
        <f aca="true" t="shared" si="4" ref="AJ5:AJ16">SUM(AD5:AI5)</f>
        <v>6241002.41</v>
      </c>
      <c r="AK5" s="87">
        <v>6163</v>
      </c>
      <c r="AL5" s="87">
        <v>0</v>
      </c>
      <c r="AM5" s="88">
        <f aca="true" t="shared" si="5" ref="AM5:AM16">SUM(AK5:AL5)</f>
        <v>6163</v>
      </c>
      <c r="AN5" s="88">
        <f aca="true" t="shared" si="6" ref="AN5:AN16">SUM(AM5,AJ5)</f>
        <v>6247165.41</v>
      </c>
      <c r="AO5" s="94"/>
      <c r="AP5" s="72"/>
    </row>
    <row r="6" spans="1:42" ht="105">
      <c r="A6" s="69" t="s">
        <v>39</v>
      </c>
      <c r="B6" s="69" t="s">
        <v>38</v>
      </c>
      <c r="C6" s="69" t="s">
        <v>36</v>
      </c>
      <c r="D6" s="89">
        <v>4615</v>
      </c>
      <c r="E6" s="89">
        <v>4095.7073423423517</v>
      </c>
      <c r="F6" s="89">
        <v>887</v>
      </c>
      <c r="G6" s="89">
        <v>843.1835135135138</v>
      </c>
      <c r="H6" s="89">
        <v>659</v>
      </c>
      <c r="I6" s="89">
        <v>641.1316216216217</v>
      </c>
      <c r="J6" s="89">
        <v>137</v>
      </c>
      <c r="K6" s="89">
        <v>132.8162162162162</v>
      </c>
      <c r="L6" s="89">
        <v>7</v>
      </c>
      <c r="M6" s="89">
        <v>7</v>
      </c>
      <c r="N6" s="89">
        <v>0</v>
      </c>
      <c r="O6" s="89">
        <v>0</v>
      </c>
      <c r="P6" s="90">
        <f>SUM(D6,F6,H6,J6,L6,N6)</f>
        <v>6305</v>
      </c>
      <c r="Q6" s="90">
        <f>SUM(E6,G6,I6,K6,M6,O6)</f>
        <v>5719.838693693703</v>
      </c>
      <c r="R6" s="89">
        <v>13</v>
      </c>
      <c r="S6" s="89">
        <v>13</v>
      </c>
      <c r="T6" s="89">
        <v>2</v>
      </c>
      <c r="U6" s="89">
        <v>1.8</v>
      </c>
      <c r="V6" s="89">
        <v>2</v>
      </c>
      <c r="W6" s="89">
        <v>1.3</v>
      </c>
      <c r="X6" s="89">
        <v>0</v>
      </c>
      <c r="Y6" s="89">
        <v>0</v>
      </c>
      <c r="Z6" s="91">
        <f>SUM(R6,T6,V6,X6,)</f>
        <v>17</v>
      </c>
      <c r="AA6" s="91">
        <f>SUM(S6,U6,W6,Y6)</f>
        <v>16.1</v>
      </c>
      <c r="AB6" s="92">
        <f>P6+Z6</f>
        <v>6322</v>
      </c>
      <c r="AC6" s="92">
        <f>Q6+AA6</f>
        <v>5735.9386936937035</v>
      </c>
      <c r="AD6" s="84">
        <v>10009723.42</v>
      </c>
      <c r="AE6" s="85">
        <v>97335.95</v>
      </c>
      <c r="AF6" s="85">
        <v>149.18</v>
      </c>
      <c r="AG6" s="85">
        <v>419267.3</v>
      </c>
      <c r="AH6" s="85">
        <v>1761656.22</v>
      </c>
      <c r="AI6" s="85">
        <v>664058.61</v>
      </c>
      <c r="AJ6" s="86">
        <f t="shared" si="4"/>
        <v>12952190.68</v>
      </c>
      <c r="AK6" s="85">
        <v>193821.89</v>
      </c>
      <c r="AL6" s="85">
        <v>757.85</v>
      </c>
      <c r="AM6" s="88">
        <f t="shared" si="5"/>
        <v>194579.74000000002</v>
      </c>
      <c r="AN6" s="88">
        <f t="shared" si="6"/>
        <v>13146770.42</v>
      </c>
      <c r="AO6" s="95" t="s">
        <v>55</v>
      </c>
      <c r="AP6" s="72"/>
    </row>
    <row r="7" spans="1:42" ht="30">
      <c r="A7" s="69" t="s">
        <v>41</v>
      </c>
      <c r="B7" s="69" t="s">
        <v>38</v>
      </c>
      <c r="C7" s="69" t="s">
        <v>36</v>
      </c>
      <c r="D7" s="89">
        <v>1405</v>
      </c>
      <c r="E7" s="89">
        <v>1361.8640540540541</v>
      </c>
      <c r="F7" s="89">
        <v>302</v>
      </c>
      <c r="G7" s="89">
        <v>283.92972972972973</v>
      </c>
      <c r="H7" s="89">
        <v>1292</v>
      </c>
      <c r="I7" s="89">
        <v>1249.8121621621622</v>
      </c>
      <c r="J7" s="89">
        <v>293</v>
      </c>
      <c r="K7" s="89">
        <v>283.78783783783786</v>
      </c>
      <c r="L7" s="89">
        <v>32</v>
      </c>
      <c r="M7" s="89">
        <v>31.04054054054054</v>
      </c>
      <c r="N7" s="89">
        <v>0</v>
      </c>
      <c r="O7" s="89">
        <v>0</v>
      </c>
      <c r="P7" s="90">
        <f>SUM(D7,F7,H7,J7,L7,N7)</f>
        <v>3324</v>
      </c>
      <c r="Q7" s="90">
        <f>SUM(E7,G7,I7,K7,M7,O7)</f>
        <v>3210.4343243243243</v>
      </c>
      <c r="R7" s="89">
        <v>0</v>
      </c>
      <c r="S7" s="89">
        <v>0</v>
      </c>
      <c r="T7" s="89">
        <v>71</v>
      </c>
      <c r="U7" s="89">
        <v>26.017027027027034</v>
      </c>
      <c r="V7" s="89">
        <v>0</v>
      </c>
      <c r="W7" s="89">
        <v>0</v>
      </c>
      <c r="X7" s="89">
        <v>0</v>
      </c>
      <c r="Y7" s="89">
        <v>0</v>
      </c>
      <c r="Z7" s="91">
        <f>SUM(R7,T7,V7,X7,)</f>
        <v>71</v>
      </c>
      <c r="AA7" s="91">
        <f>SUM(S7,U7,W7,Y7)</f>
        <v>26.017027027027034</v>
      </c>
      <c r="AB7" s="92">
        <f t="shared" si="3"/>
        <v>3395</v>
      </c>
      <c r="AC7" s="92">
        <f t="shared" si="3"/>
        <v>3236.451351351351</v>
      </c>
      <c r="AD7" s="84">
        <v>7742995.9799999995</v>
      </c>
      <c r="AE7" s="85">
        <v>166180.54</v>
      </c>
      <c r="AF7" s="85">
        <v>484677.14</v>
      </c>
      <c r="AG7" s="85">
        <v>121413.66</v>
      </c>
      <c r="AH7" s="85">
        <v>1566379.57</v>
      </c>
      <c r="AI7" s="85">
        <v>671030.5</v>
      </c>
      <c r="AJ7" s="86">
        <f t="shared" si="4"/>
        <v>10752677.39</v>
      </c>
      <c r="AK7" s="85">
        <v>425610.08</v>
      </c>
      <c r="AL7" s="85"/>
      <c r="AM7" s="88">
        <f t="shared" si="5"/>
        <v>425610.08</v>
      </c>
      <c r="AN7" s="88">
        <f t="shared" si="6"/>
        <v>11178287.47</v>
      </c>
      <c r="AO7" s="93"/>
      <c r="AP7" s="71"/>
    </row>
    <row r="8" spans="1:42" ht="30">
      <c r="A8" s="69" t="s">
        <v>42</v>
      </c>
      <c r="B8" s="69" t="s">
        <v>38</v>
      </c>
      <c r="C8" s="69" t="s">
        <v>36</v>
      </c>
      <c r="D8" s="89">
        <v>430</v>
      </c>
      <c r="E8" s="89">
        <v>397.33</v>
      </c>
      <c r="F8" s="89">
        <v>234</v>
      </c>
      <c r="G8" s="89">
        <v>222.01</v>
      </c>
      <c r="H8" s="89">
        <v>299</v>
      </c>
      <c r="I8" s="89">
        <v>282.92</v>
      </c>
      <c r="J8" s="89">
        <v>109</v>
      </c>
      <c r="K8" s="89">
        <v>106.53</v>
      </c>
      <c r="L8" s="89">
        <v>5</v>
      </c>
      <c r="M8" s="89">
        <v>4.49</v>
      </c>
      <c r="N8" s="89">
        <v>0</v>
      </c>
      <c r="O8" s="89">
        <v>0</v>
      </c>
      <c r="P8" s="90">
        <f t="shared" si="0"/>
        <v>1077</v>
      </c>
      <c r="Q8" s="90">
        <f t="shared" si="0"/>
        <v>1013.28</v>
      </c>
      <c r="R8" s="89">
        <v>8</v>
      </c>
      <c r="S8" s="89">
        <v>8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91">
        <f t="shared" si="1"/>
        <v>8</v>
      </c>
      <c r="AA8" s="91">
        <f t="shared" si="2"/>
        <v>8</v>
      </c>
      <c r="AB8" s="92">
        <f t="shared" si="3"/>
        <v>1085</v>
      </c>
      <c r="AC8" s="92">
        <f t="shared" si="3"/>
        <v>1021.28</v>
      </c>
      <c r="AD8" s="84">
        <v>2363107.91</v>
      </c>
      <c r="AE8" s="85">
        <v>209484.45</v>
      </c>
      <c r="AF8" s="85">
        <v>2550</v>
      </c>
      <c r="AG8" s="85">
        <v>144910.76</v>
      </c>
      <c r="AH8" s="85">
        <v>485219.41</v>
      </c>
      <c r="AI8" s="85">
        <v>214131.97</v>
      </c>
      <c r="AJ8" s="86">
        <f t="shared" si="4"/>
        <v>3419404.5000000005</v>
      </c>
      <c r="AK8" s="87">
        <v>13018.29</v>
      </c>
      <c r="AL8" s="87">
        <v>0</v>
      </c>
      <c r="AM8" s="88">
        <f t="shared" si="5"/>
        <v>13018.29</v>
      </c>
      <c r="AN8" s="88">
        <f t="shared" si="6"/>
        <v>3432422.7900000005</v>
      </c>
      <c r="AO8" s="94"/>
      <c r="AP8" s="72"/>
    </row>
    <row r="9" spans="1:42" ht="30">
      <c r="A9" s="69" t="s">
        <v>43</v>
      </c>
      <c r="B9" s="69" t="s">
        <v>38</v>
      </c>
      <c r="C9" s="69" t="s">
        <v>36</v>
      </c>
      <c r="D9" s="89">
        <v>41</v>
      </c>
      <c r="E9" s="89">
        <v>35.25</v>
      </c>
      <c r="F9" s="89">
        <v>34</v>
      </c>
      <c r="G9" s="89">
        <v>31.4</v>
      </c>
      <c r="H9" s="89">
        <v>68</v>
      </c>
      <c r="I9" s="89">
        <v>66.2</v>
      </c>
      <c r="J9" s="89">
        <v>10</v>
      </c>
      <c r="K9" s="89">
        <v>10</v>
      </c>
      <c r="L9" s="89">
        <v>1</v>
      </c>
      <c r="M9" s="89">
        <v>1</v>
      </c>
      <c r="N9" s="89">
        <v>0</v>
      </c>
      <c r="O9" s="89">
        <v>0</v>
      </c>
      <c r="P9" s="90">
        <f t="shared" si="0"/>
        <v>154</v>
      </c>
      <c r="Q9" s="90">
        <f t="shared" si="0"/>
        <v>143.85000000000002</v>
      </c>
      <c r="R9" s="89">
        <v>5</v>
      </c>
      <c r="S9" s="89">
        <v>5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91">
        <f t="shared" si="1"/>
        <v>5</v>
      </c>
      <c r="AA9" s="91">
        <f t="shared" si="2"/>
        <v>5</v>
      </c>
      <c r="AB9" s="92">
        <f t="shared" si="3"/>
        <v>159</v>
      </c>
      <c r="AC9" s="92">
        <f t="shared" si="3"/>
        <v>148.85000000000002</v>
      </c>
      <c r="AD9" s="84">
        <v>393004</v>
      </c>
      <c r="AE9" s="85">
        <v>22757</v>
      </c>
      <c r="AF9" s="85">
        <v>1500</v>
      </c>
      <c r="AG9" s="85">
        <v>33631</v>
      </c>
      <c r="AH9" s="85">
        <v>75274</v>
      </c>
      <c r="AI9" s="85">
        <v>38753</v>
      </c>
      <c r="AJ9" s="86">
        <f t="shared" si="4"/>
        <v>564919</v>
      </c>
      <c r="AK9" s="87">
        <v>41760.56</v>
      </c>
      <c r="AL9" s="87">
        <v>0</v>
      </c>
      <c r="AM9" s="88">
        <f t="shared" si="5"/>
        <v>41760.56</v>
      </c>
      <c r="AN9" s="88">
        <f t="shared" si="6"/>
        <v>606679.56</v>
      </c>
      <c r="AO9" s="94"/>
      <c r="AP9" s="72"/>
    </row>
    <row r="10" spans="1:42" ht="75">
      <c r="A10" s="69" t="s">
        <v>44</v>
      </c>
      <c r="B10" s="69" t="s">
        <v>38</v>
      </c>
      <c r="C10" s="69" t="s">
        <v>36</v>
      </c>
      <c r="D10" s="89">
        <v>1044</v>
      </c>
      <c r="E10" s="89">
        <v>976.21</v>
      </c>
      <c r="F10" s="89">
        <v>806</v>
      </c>
      <c r="G10" s="89">
        <v>790.63</v>
      </c>
      <c r="H10" s="89">
        <v>388</v>
      </c>
      <c r="I10" s="89">
        <v>381.93</v>
      </c>
      <c r="J10" s="89">
        <v>39</v>
      </c>
      <c r="K10" s="89">
        <v>38.95</v>
      </c>
      <c r="L10" s="89">
        <v>3</v>
      </c>
      <c r="M10" s="89">
        <v>3</v>
      </c>
      <c r="N10" s="89">
        <v>0</v>
      </c>
      <c r="O10" s="89">
        <v>0</v>
      </c>
      <c r="P10" s="90">
        <f t="shared" si="0"/>
        <v>2280</v>
      </c>
      <c r="Q10" s="90">
        <f t="shared" si="0"/>
        <v>2190.72</v>
      </c>
      <c r="R10" s="89">
        <v>31</v>
      </c>
      <c r="S10" s="89">
        <v>29.73</v>
      </c>
      <c r="T10" s="89">
        <v>2</v>
      </c>
      <c r="U10" s="89">
        <v>2</v>
      </c>
      <c r="V10" s="89">
        <v>9</v>
      </c>
      <c r="W10" s="89">
        <v>9</v>
      </c>
      <c r="X10" s="89">
        <v>0</v>
      </c>
      <c r="Y10" s="89">
        <v>0</v>
      </c>
      <c r="Z10" s="91">
        <f t="shared" si="1"/>
        <v>42</v>
      </c>
      <c r="AA10" s="91">
        <f t="shared" si="2"/>
        <v>40.730000000000004</v>
      </c>
      <c r="AB10" s="92">
        <f t="shared" si="3"/>
        <v>2322</v>
      </c>
      <c r="AC10" s="92">
        <f t="shared" si="3"/>
        <v>2231.45</v>
      </c>
      <c r="AD10" s="84">
        <v>4559047</v>
      </c>
      <c r="AE10" s="85">
        <v>322641</v>
      </c>
      <c r="AF10" s="85">
        <v>2050</v>
      </c>
      <c r="AG10" s="85">
        <v>257036</v>
      </c>
      <c r="AH10" s="85">
        <v>842256</v>
      </c>
      <c r="AI10" s="85">
        <v>367218</v>
      </c>
      <c r="AJ10" s="86">
        <f t="shared" si="4"/>
        <v>6350248</v>
      </c>
      <c r="AK10" s="87">
        <v>181900.2</v>
      </c>
      <c r="AL10" s="87">
        <v>0</v>
      </c>
      <c r="AM10" s="88">
        <f t="shared" si="5"/>
        <v>181900.2</v>
      </c>
      <c r="AN10" s="88">
        <f t="shared" si="6"/>
        <v>6532148.2</v>
      </c>
      <c r="AO10" s="96" t="s">
        <v>56</v>
      </c>
      <c r="AP10" s="72"/>
    </row>
    <row r="11" spans="1:42" ht="45">
      <c r="A11" s="69" t="s">
        <v>45</v>
      </c>
      <c r="B11" s="69" t="s">
        <v>46</v>
      </c>
      <c r="C11" s="69" t="s">
        <v>36</v>
      </c>
      <c r="D11" s="89">
        <v>0</v>
      </c>
      <c r="E11" s="89">
        <v>0</v>
      </c>
      <c r="F11" s="89">
        <v>1</v>
      </c>
      <c r="G11" s="89">
        <v>1</v>
      </c>
      <c r="H11" s="89">
        <v>3</v>
      </c>
      <c r="I11" s="89">
        <v>2.8</v>
      </c>
      <c r="J11" s="89">
        <v>3</v>
      </c>
      <c r="K11" s="89">
        <v>2.7</v>
      </c>
      <c r="L11" s="89">
        <v>2</v>
      </c>
      <c r="M11" s="89">
        <v>2</v>
      </c>
      <c r="N11" s="89">
        <v>0</v>
      </c>
      <c r="O11" s="89">
        <v>0</v>
      </c>
      <c r="P11" s="90">
        <f t="shared" si="0"/>
        <v>9</v>
      </c>
      <c r="Q11" s="90">
        <f t="shared" si="0"/>
        <v>8.5</v>
      </c>
      <c r="R11" s="89">
        <v>0</v>
      </c>
      <c r="S11" s="89">
        <v>0</v>
      </c>
      <c r="T11" s="89">
        <v>0</v>
      </c>
      <c r="U11" s="89">
        <v>0</v>
      </c>
      <c r="V11" s="89">
        <v>1</v>
      </c>
      <c r="W11" s="89">
        <v>1</v>
      </c>
      <c r="X11" s="89">
        <v>0</v>
      </c>
      <c r="Y11" s="89">
        <v>0</v>
      </c>
      <c r="Z11" s="91">
        <f t="shared" si="1"/>
        <v>1</v>
      </c>
      <c r="AA11" s="91">
        <f t="shared" si="2"/>
        <v>1</v>
      </c>
      <c r="AB11" s="92">
        <f t="shared" si="3"/>
        <v>10</v>
      </c>
      <c r="AC11" s="92">
        <f t="shared" si="3"/>
        <v>9.5</v>
      </c>
      <c r="AD11" s="84">
        <v>34033.81</v>
      </c>
      <c r="AE11" s="85">
        <v>3511.03</v>
      </c>
      <c r="AF11" s="85">
        <v>0</v>
      </c>
      <c r="AG11" s="85">
        <v>0</v>
      </c>
      <c r="AH11" s="85">
        <v>5038.14</v>
      </c>
      <c r="AI11" s="85">
        <v>3151.21</v>
      </c>
      <c r="AJ11" s="86">
        <f t="shared" si="4"/>
        <v>45734.189999999995</v>
      </c>
      <c r="AK11" s="87">
        <v>3131.79</v>
      </c>
      <c r="AL11" s="87">
        <v>2000</v>
      </c>
      <c r="AM11" s="88">
        <f t="shared" si="5"/>
        <v>5131.79</v>
      </c>
      <c r="AN11" s="88">
        <f t="shared" si="6"/>
        <v>50865.979999999996</v>
      </c>
      <c r="AO11" s="94"/>
      <c r="AP11" s="72"/>
    </row>
    <row r="12" spans="1:42" ht="45">
      <c r="A12" s="69" t="s">
        <v>47</v>
      </c>
      <c r="B12" s="69" t="s">
        <v>46</v>
      </c>
      <c r="C12" s="69" t="s">
        <v>36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5</v>
      </c>
      <c r="O12" s="89">
        <v>2.9</v>
      </c>
      <c r="P12" s="90">
        <f t="shared" si="0"/>
        <v>5</v>
      </c>
      <c r="Q12" s="90">
        <f t="shared" si="0"/>
        <v>2.9</v>
      </c>
      <c r="R12" s="89">
        <v>0</v>
      </c>
      <c r="S12" s="89">
        <v>0</v>
      </c>
      <c r="T12" s="89">
        <v>0</v>
      </c>
      <c r="U12" s="89">
        <v>0</v>
      </c>
      <c r="V12" s="89">
        <v>3</v>
      </c>
      <c r="W12" s="89">
        <v>1.7</v>
      </c>
      <c r="X12" s="89">
        <v>0</v>
      </c>
      <c r="Y12" s="89">
        <v>0</v>
      </c>
      <c r="Z12" s="91">
        <f t="shared" si="1"/>
        <v>3</v>
      </c>
      <c r="AA12" s="91">
        <f t="shared" si="2"/>
        <v>1.7</v>
      </c>
      <c r="AB12" s="92">
        <f t="shared" si="3"/>
        <v>8</v>
      </c>
      <c r="AC12" s="92">
        <f t="shared" si="3"/>
        <v>4.6</v>
      </c>
      <c r="AD12" s="84">
        <v>26315</v>
      </c>
      <c r="AE12" s="85">
        <v>0</v>
      </c>
      <c r="AF12" s="85">
        <v>0</v>
      </c>
      <c r="AG12" s="85">
        <v>0</v>
      </c>
      <c r="AH12" s="85">
        <v>708</v>
      </c>
      <c r="AI12" s="85">
        <v>1682</v>
      </c>
      <c r="AJ12" s="86">
        <f t="shared" si="4"/>
        <v>28705</v>
      </c>
      <c r="AK12" s="87">
        <v>35940.34</v>
      </c>
      <c r="AL12" s="87">
        <v>24005</v>
      </c>
      <c r="AM12" s="88">
        <f t="shared" si="5"/>
        <v>59945.34</v>
      </c>
      <c r="AN12" s="88">
        <f t="shared" si="6"/>
        <v>88650.34</v>
      </c>
      <c r="AO12" s="94"/>
      <c r="AP12" s="72"/>
    </row>
    <row r="13" spans="1:42" ht="45">
      <c r="A13" s="73" t="s">
        <v>48</v>
      </c>
      <c r="B13" s="69" t="s">
        <v>46</v>
      </c>
      <c r="C13" s="69" t="s">
        <v>36</v>
      </c>
      <c r="D13" s="89">
        <v>41</v>
      </c>
      <c r="E13" s="89">
        <v>40.4</v>
      </c>
      <c r="F13" s="89">
        <v>8</v>
      </c>
      <c r="G13" s="89">
        <v>8</v>
      </c>
      <c r="H13" s="89">
        <v>91</v>
      </c>
      <c r="I13" s="89">
        <v>90.8</v>
      </c>
      <c r="J13" s="89">
        <v>81</v>
      </c>
      <c r="K13" s="89">
        <v>80.1</v>
      </c>
      <c r="L13" s="89">
        <v>16</v>
      </c>
      <c r="M13" s="89">
        <v>15.89</v>
      </c>
      <c r="N13" s="89">
        <v>0</v>
      </c>
      <c r="O13" s="89">
        <v>0</v>
      </c>
      <c r="P13" s="90">
        <f t="shared" si="0"/>
        <v>237</v>
      </c>
      <c r="Q13" s="90">
        <f t="shared" si="0"/>
        <v>235.19</v>
      </c>
      <c r="R13" s="89">
        <v>49</v>
      </c>
      <c r="S13" s="89">
        <v>49</v>
      </c>
      <c r="T13" s="89">
        <v>24</v>
      </c>
      <c r="U13" s="89">
        <v>22.9</v>
      </c>
      <c r="V13" s="89">
        <v>16</v>
      </c>
      <c r="W13" s="89">
        <v>16</v>
      </c>
      <c r="X13" s="89">
        <v>0</v>
      </c>
      <c r="Y13" s="89">
        <v>0</v>
      </c>
      <c r="Z13" s="91">
        <f t="shared" si="1"/>
        <v>89</v>
      </c>
      <c r="AA13" s="91">
        <f t="shared" si="2"/>
        <v>87.9</v>
      </c>
      <c r="AB13" s="92">
        <f t="shared" si="3"/>
        <v>326</v>
      </c>
      <c r="AC13" s="92">
        <f t="shared" si="3"/>
        <v>323.09000000000003</v>
      </c>
      <c r="AD13" s="84">
        <v>931863.85</v>
      </c>
      <c r="AE13" s="85">
        <v>0</v>
      </c>
      <c r="AF13" s="85">
        <v>0</v>
      </c>
      <c r="AG13" s="85">
        <v>608.38</v>
      </c>
      <c r="AH13" s="85">
        <v>73272.34</v>
      </c>
      <c r="AI13" s="85">
        <v>117654.3</v>
      </c>
      <c r="AJ13" s="86">
        <f t="shared" si="4"/>
        <v>1123398.8699999999</v>
      </c>
      <c r="AK13" s="87">
        <v>338403.77999999997</v>
      </c>
      <c r="AL13" s="87">
        <v>32762</v>
      </c>
      <c r="AM13" s="88">
        <f t="shared" si="5"/>
        <v>371165.77999999997</v>
      </c>
      <c r="AN13" s="88">
        <f t="shared" si="6"/>
        <v>1494564.65</v>
      </c>
      <c r="AO13" s="94"/>
      <c r="AP13" s="71"/>
    </row>
    <row r="14" spans="1:42" ht="45">
      <c r="A14" s="73" t="s">
        <v>49</v>
      </c>
      <c r="B14" s="69" t="s">
        <v>46</v>
      </c>
      <c r="C14" s="69" t="s">
        <v>36</v>
      </c>
      <c r="D14" s="89">
        <v>29</v>
      </c>
      <c r="E14" s="89">
        <v>10.6</v>
      </c>
      <c r="F14" s="89">
        <v>18</v>
      </c>
      <c r="G14" s="89">
        <v>18</v>
      </c>
      <c r="H14" s="89">
        <v>68</v>
      </c>
      <c r="I14" s="89">
        <v>67.7</v>
      </c>
      <c r="J14" s="89">
        <v>13</v>
      </c>
      <c r="K14" s="89">
        <v>12.8</v>
      </c>
      <c r="L14" s="89">
        <v>4</v>
      </c>
      <c r="M14" s="89">
        <v>4</v>
      </c>
      <c r="N14" s="89">
        <v>70</v>
      </c>
      <c r="O14" s="89">
        <v>64.6</v>
      </c>
      <c r="P14" s="90">
        <f t="shared" si="0"/>
        <v>202</v>
      </c>
      <c r="Q14" s="90">
        <f t="shared" si="0"/>
        <v>177.7</v>
      </c>
      <c r="R14" s="89">
        <v>5</v>
      </c>
      <c r="S14" s="89">
        <v>3.2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91">
        <f t="shared" si="1"/>
        <v>5</v>
      </c>
      <c r="AA14" s="91">
        <f t="shared" si="2"/>
        <v>3.2</v>
      </c>
      <c r="AB14" s="92">
        <f t="shared" si="3"/>
        <v>207</v>
      </c>
      <c r="AC14" s="92">
        <f t="shared" si="3"/>
        <v>180.89999999999998</v>
      </c>
      <c r="AD14" s="84">
        <v>510716.28</v>
      </c>
      <c r="AE14" s="85">
        <v>7629.610000000001</v>
      </c>
      <c r="AF14" s="85">
        <v>31979</v>
      </c>
      <c r="AG14" s="85">
        <v>23293.629999999997</v>
      </c>
      <c r="AH14" s="85">
        <v>3846.866</v>
      </c>
      <c r="AI14" s="85">
        <v>49956.340000000004</v>
      </c>
      <c r="AJ14" s="86">
        <f t="shared" si="4"/>
        <v>627421.726</v>
      </c>
      <c r="AK14" s="87">
        <v>0</v>
      </c>
      <c r="AL14" s="87">
        <v>0</v>
      </c>
      <c r="AM14" s="88">
        <f t="shared" si="5"/>
        <v>0</v>
      </c>
      <c r="AN14" s="88">
        <f t="shared" si="6"/>
        <v>627421.726</v>
      </c>
      <c r="AO14" s="94"/>
      <c r="AP14" s="71"/>
    </row>
    <row r="15" spans="1:42" ht="45">
      <c r="A15" s="74" t="s">
        <v>50</v>
      </c>
      <c r="B15" s="69" t="s">
        <v>46</v>
      </c>
      <c r="C15" s="69" t="s">
        <v>36</v>
      </c>
      <c r="D15" s="89">
        <v>1</v>
      </c>
      <c r="E15" s="89">
        <v>1</v>
      </c>
      <c r="F15" s="89">
        <v>15</v>
      </c>
      <c r="G15" s="89">
        <v>14.8</v>
      </c>
      <c r="H15" s="89">
        <v>13</v>
      </c>
      <c r="I15" s="89">
        <v>12.8</v>
      </c>
      <c r="J15" s="89">
        <v>11</v>
      </c>
      <c r="K15" s="89">
        <v>11</v>
      </c>
      <c r="L15" s="89">
        <v>3</v>
      </c>
      <c r="M15" s="89">
        <v>3</v>
      </c>
      <c r="N15" s="89">
        <v>0</v>
      </c>
      <c r="O15" s="89">
        <v>0</v>
      </c>
      <c r="P15" s="90">
        <f t="shared" si="0"/>
        <v>43</v>
      </c>
      <c r="Q15" s="90">
        <f t="shared" si="0"/>
        <v>42.6</v>
      </c>
      <c r="R15" s="89">
        <v>2</v>
      </c>
      <c r="S15" s="89">
        <v>2</v>
      </c>
      <c r="T15" s="89">
        <v>0</v>
      </c>
      <c r="U15" s="89">
        <v>0</v>
      </c>
      <c r="V15" s="89">
        <v>4</v>
      </c>
      <c r="W15" s="89">
        <v>1</v>
      </c>
      <c r="X15" s="89">
        <v>0</v>
      </c>
      <c r="Y15" s="89">
        <v>0</v>
      </c>
      <c r="Z15" s="91">
        <f t="shared" si="1"/>
        <v>6</v>
      </c>
      <c r="AA15" s="91">
        <f t="shared" si="2"/>
        <v>3</v>
      </c>
      <c r="AB15" s="92">
        <f t="shared" si="3"/>
        <v>49</v>
      </c>
      <c r="AC15" s="92">
        <f t="shared" si="3"/>
        <v>45.6</v>
      </c>
      <c r="AD15" s="84">
        <v>140068</v>
      </c>
      <c r="AE15" s="85">
        <v>2260</v>
      </c>
      <c r="AF15" s="85"/>
      <c r="AG15" s="85"/>
      <c r="AH15" s="85">
        <v>26140</v>
      </c>
      <c r="AI15" s="85">
        <v>13354</v>
      </c>
      <c r="AJ15" s="86">
        <f t="shared" si="4"/>
        <v>181822</v>
      </c>
      <c r="AK15" s="87">
        <v>5916.44</v>
      </c>
      <c r="AL15" s="87">
        <v>0</v>
      </c>
      <c r="AM15" s="88">
        <f t="shared" si="5"/>
        <v>5916.44</v>
      </c>
      <c r="AN15" s="88">
        <f t="shared" si="6"/>
        <v>187738.44</v>
      </c>
      <c r="AO15" s="94"/>
      <c r="AP15" s="72"/>
    </row>
    <row r="16" spans="1:41" ht="45">
      <c r="A16" s="73" t="s">
        <v>52</v>
      </c>
      <c r="B16" s="69" t="s">
        <v>46</v>
      </c>
      <c r="C16" s="69" t="s">
        <v>36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305</v>
      </c>
      <c r="O16" s="89">
        <v>296</v>
      </c>
      <c r="P16" s="90">
        <f t="shared" si="0"/>
        <v>305</v>
      </c>
      <c r="Q16" s="90">
        <f t="shared" si="0"/>
        <v>296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91">
        <f t="shared" si="1"/>
        <v>0</v>
      </c>
      <c r="AA16" s="91">
        <f t="shared" si="2"/>
        <v>0</v>
      </c>
      <c r="AB16" s="92">
        <f t="shared" si="3"/>
        <v>305</v>
      </c>
      <c r="AC16" s="92">
        <f t="shared" si="3"/>
        <v>296</v>
      </c>
      <c r="AD16" s="84">
        <v>893013.38</v>
      </c>
      <c r="AE16" s="85">
        <v>1991.38</v>
      </c>
      <c r="AF16" s="85">
        <v>425596</v>
      </c>
      <c r="AG16" s="85">
        <v>22438.34</v>
      </c>
      <c r="AH16" s="85">
        <v>486.29</v>
      </c>
      <c r="AI16" s="85">
        <v>134968.38</v>
      </c>
      <c r="AJ16" s="86">
        <f t="shared" si="4"/>
        <v>1478493.77</v>
      </c>
      <c r="AK16" s="87">
        <v>0</v>
      </c>
      <c r="AL16" s="87">
        <v>0</v>
      </c>
      <c r="AM16" s="88">
        <f t="shared" si="5"/>
        <v>0</v>
      </c>
      <c r="AN16" s="88">
        <f t="shared" si="6"/>
        <v>1478493.77</v>
      </c>
      <c r="AO16" s="94"/>
    </row>
    <row r="17" spans="1:41" ht="15">
      <c r="A17" s="74"/>
      <c r="B17" s="69"/>
      <c r="C17" s="69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76"/>
      <c r="R17" s="75"/>
      <c r="S17" s="75"/>
      <c r="T17" s="75"/>
      <c r="U17" s="75"/>
      <c r="V17" s="75"/>
      <c r="W17" s="75"/>
      <c r="X17" s="75"/>
      <c r="Y17" s="75"/>
      <c r="Z17" s="77"/>
      <c r="AA17" s="77"/>
      <c r="AB17" s="78"/>
      <c r="AC17" s="78"/>
      <c r="AD17" s="79"/>
      <c r="AE17" s="79"/>
      <c r="AF17" s="79"/>
      <c r="AG17" s="79"/>
      <c r="AH17" s="79"/>
      <c r="AI17" s="79"/>
      <c r="AJ17" s="78"/>
      <c r="AK17" s="80"/>
      <c r="AL17" s="80"/>
      <c r="AM17" s="81"/>
      <c r="AN17" s="81"/>
      <c r="AO17" s="82"/>
    </row>
    <row r="18" spans="1:41" ht="15">
      <c r="A18" s="69"/>
      <c r="B18" s="69"/>
      <c r="C18" s="69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76"/>
      <c r="R18" s="75"/>
      <c r="S18" s="75"/>
      <c r="T18" s="75"/>
      <c r="U18" s="75"/>
      <c r="V18" s="75"/>
      <c r="W18" s="75"/>
      <c r="X18" s="75"/>
      <c r="Y18" s="75"/>
      <c r="Z18" s="77"/>
      <c r="AA18" s="77"/>
      <c r="AB18" s="78"/>
      <c r="AC18" s="78"/>
      <c r="AD18" s="79"/>
      <c r="AE18" s="79"/>
      <c r="AF18" s="79"/>
      <c r="AG18" s="79"/>
      <c r="AH18" s="79"/>
      <c r="AI18" s="79"/>
      <c r="AJ18" s="78"/>
      <c r="AK18" s="80"/>
      <c r="AL18" s="80"/>
      <c r="AM18" s="81"/>
      <c r="AN18" s="81"/>
      <c r="AO18" s="82"/>
    </row>
    <row r="19" spans="1:41" ht="15">
      <c r="A19" s="69"/>
      <c r="B19" s="69"/>
      <c r="C19" s="6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76"/>
      <c r="R19" s="75"/>
      <c r="S19" s="75"/>
      <c r="T19" s="75"/>
      <c r="U19" s="75"/>
      <c r="V19" s="75"/>
      <c r="W19" s="75"/>
      <c r="X19" s="75"/>
      <c r="Y19" s="75"/>
      <c r="Z19" s="77"/>
      <c r="AA19" s="77"/>
      <c r="AB19" s="78"/>
      <c r="AC19" s="78"/>
      <c r="AD19" s="79"/>
      <c r="AE19" s="79"/>
      <c r="AF19" s="79"/>
      <c r="AG19" s="79"/>
      <c r="AH19" s="79"/>
      <c r="AI19" s="79"/>
      <c r="AJ19" s="78"/>
      <c r="AK19" s="80"/>
      <c r="AL19" s="80"/>
      <c r="AM19" s="81"/>
      <c r="AN19" s="81"/>
      <c r="AO19" s="82"/>
    </row>
    <row r="20" spans="1:41" ht="15">
      <c r="A20" s="69"/>
      <c r="B20" s="69"/>
      <c r="C20" s="69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  <c r="Q20" s="76"/>
      <c r="R20" s="75"/>
      <c r="S20" s="75"/>
      <c r="T20" s="75"/>
      <c r="U20" s="75"/>
      <c r="V20" s="75"/>
      <c r="W20" s="75"/>
      <c r="X20" s="75"/>
      <c r="Y20" s="75"/>
      <c r="Z20" s="77"/>
      <c r="AA20" s="77"/>
      <c r="AB20" s="78"/>
      <c r="AC20" s="78"/>
      <c r="AD20" s="79"/>
      <c r="AE20" s="79"/>
      <c r="AF20" s="79"/>
      <c r="AG20" s="79"/>
      <c r="AH20" s="79"/>
      <c r="AI20" s="79"/>
      <c r="AJ20" s="78"/>
      <c r="AK20" s="80"/>
      <c r="AL20" s="80"/>
      <c r="AM20" s="81"/>
      <c r="AN20" s="81"/>
      <c r="AO20" s="82"/>
    </row>
    <row r="21" spans="1:41" ht="15">
      <c r="A21" s="69"/>
      <c r="B21" s="69"/>
      <c r="C21" s="69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  <c r="Q21" s="76"/>
      <c r="R21" s="75"/>
      <c r="S21" s="75"/>
      <c r="T21" s="75"/>
      <c r="U21" s="75"/>
      <c r="V21" s="75"/>
      <c r="W21" s="75"/>
      <c r="X21" s="75"/>
      <c r="Y21" s="75"/>
      <c r="Z21" s="77"/>
      <c r="AA21" s="77"/>
      <c r="AB21" s="78"/>
      <c r="AC21" s="78"/>
      <c r="AD21" s="79"/>
      <c r="AE21" s="79"/>
      <c r="AF21" s="79"/>
      <c r="AG21" s="79"/>
      <c r="AH21" s="79"/>
      <c r="AI21" s="79"/>
      <c r="AJ21" s="78"/>
      <c r="AK21" s="80"/>
      <c r="AL21" s="80"/>
      <c r="AM21" s="81"/>
      <c r="AN21" s="81"/>
      <c r="AO21" s="82"/>
    </row>
    <row r="22" spans="1:41" ht="15">
      <c r="A22" s="69"/>
      <c r="B22" s="69"/>
      <c r="C22" s="69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6"/>
      <c r="Q22" s="76"/>
      <c r="R22" s="75"/>
      <c r="S22" s="75"/>
      <c r="T22" s="75"/>
      <c r="U22" s="75"/>
      <c r="V22" s="75"/>
      <c r="W22" s="75"/>
      <c r="X22" s="75"/>
      <c r="Y22" s="75"/>
      <c r="Z22" s="77"/>
      <c r="AA22" s="77"/>
      <c r="AB22" s="78"/>
      <c r="AC22" s="78"/>
      <c r="AD22" s="79"/>
      <c r="AE22" s="79"/>
      <c r="AF22" s="79"/>
      <c r="AG22" s="79"/>
      <c r="AH22" s="79"/>
      <c r="AI22" s="79"/>
      <c r="AJ22" s="78"/>
      <c r="AK22" s="80"/>
      <c r="AL22" s="80"/>
      <c r="AM22" s="81"/>
      <c r="AN22" s="81"/>
      <c r="AO22" s="82"/>
    </row>
    <row r="23" spans="1:41" ht="15">
      <c r="A23" s="69"/>
      <c r="B23" s="69"/>
      <c r="C23" s="69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  <c r="Q23" s="76"/>
      <c r="R23" s="75"/>
      <c r="S23" s="75"/>
      <c r="T23" s="75"/>
      <c r="U23" s="75"/>
      <c r="V23" s="75"/>
      <c r="W23" s="75"/>
      <c r="X23" s="75"/>
      <c r="Y23" s="75"/>
      <c r="Z23" s="77"/>
      <c r="AA23" s="77"/>
      <c r="AB23" s="78"/>
      <c r="AC23" s="78"/>
      <c r="AD23" s="79"/>
      <c r="AE23" s="79"/>
      <c r="AF23" s="79"/>
      <c r="AG23" s="79"/>
      <c r="AH23" s="79"/>
      <c r="AI23" s="79"/>
      <c r="AJ23" s="78"/>
      <c r="AK23" s="80"/>
      <c r="AL23" s="80"/>
      <c r="AM23" s="81"/>
      <c r="AN23" s="81"/>
      <c r="AO23" s="82"/>
    </row>
    <row r="24" spans="1:41" ht="15">
      <c r="A24" s="69"/>
      <c r="B24" s="69"/>
      <c r="C24" s="69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  <c r="Q24" s="76"/>
      <c r="R24" s="75"/>
      <c r="S24" s="75"/>
      <c r="T24" s="75"/>
      <c r="U24" s="75"/>
      <c r="V24" s="75"/>
      <c r="W24" s="75"/>
      <c r="X24" s="75"/>
      <c r="Y24" s="75"/>
      <c r="Z24" s="77"/>
      <c r="AA24" s="77"/>
      <c r="AB24" s="78"/>
      <c r="AC24" s="78"/>
      <c r="AD24" s="79"/>
      <c r="AE24" s="79"/>
      <c r="AF24" s="79"/>
      <c r="AG24" s="79"/>
      <c r="AH24" s="79"/>
      <c r="AI24" s="79"/>
      <c r="AJ24" s="78"/>
      <c r="AK24" s="80"/>
      <c r="AL24" s="80"/>
      <c r="AM24" s="81"/>
      <c r="AN24" s="81"/>
      <c r="AO24" s="82"/>
    </row>
    <row r="25" spans="1:41" ht="15">
      <c r="A25" s="69"/>
      <c r="B25" s="69"/>
      <c r="C25" s="69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76"/>
      <c r="R25" s="75"/>
      <c r="S25" s="75"/>
      <c r="T25" s="75"/>
      <c r="U25" s="75"/>
      <c r="V25" s="75"/>
      <c r="W25" s="75"/>
      <c r="X25" s="75"/>
      <c r="Y25" s="75"/>
      <c r="Z25" s="77"/>
      <c r="AA25" s="77"/>
      <c r="AB25" s="78"/>
      <c r="AC25" s="78"/>
      <c r="AD25" s="79"/>
      <c r="AE25" s="79"/>
      <c r="AF25" s="79"/>
      <c r="AG25" s="79"/>
      <c r="AH25" s="79"/>
      <c r="AI25" s="79"/>
      <c r="AJ25" s="78"/>
      <c r="AK25" s="80"/>
      <c r="AL25" s="80"/>
      <c r="AM25" s="81"/>
      <c r="AN25" s="81"/>
      <c r="AO25" s="82"/>
    </row>
    <row r="26" spans="1:41" ht="15">
      <c r="A26" s="69"/>
      <c r="B26" s="69"/>
      <c r="C26" s="69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76"/>
      <c r="R26" s="75"/>
      <c r="S26" s="75"/>
      <c r="T26" s="75"/>
      <c r="U26" s="75"/>
      <c r="V26" s="75"/>
      <c r="W26" s="75"/>
      <c r="X26" s="75"/>
      <c r="Y26" s="75"/>
      <c r="Z26" s="77"/>
      <c r="AA26" s="77"/>
      <c r="AB26" s="78"/>
      <c r="AC26" s="78"/>
      <c r="AD26" s="79"/>
      <c r="AE26" s="79"/>
      <c r="AF26" s="79"/>
      <c r="AG26" s="79"/>
      <c r="AH26" s="79"/>
      <c r="AI26" s="79"/>
      <c r="AJ26" s="78"/>
      <c r="AK26" s="80"/>
      <c r="AL26" s="80"/>
      <c r="AM26" s="81"/>
      <c r="AN26" s="81"/>
      <c r="AO26" s="82"/>
    </row>
    <row r="27" spans="1:41" ht="15">
      <c r="A27" s="69"/>
      <c r="B27" s="69"/>
      <c r="C27" s="69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76"/>
      <c r="R27" s="75"/>
      <c r="S27" s="75"/>
      <c r="T27" s="75"/>
      <c r="U27" s="75"/>
      <c r="V27" s="75"/>
      <c r="W27" s="75"/>
      <c r="X27" s="75"/>
      <c r="Y27" s="75"/>
      <c r="Z27" s="77"/>
      <c r="AA27" s="77"/>
      <c r="AB27" s="78"/>
      <c r="AC27" s="78"/>
      <c r="AD27" s="79"/>
      <c r="AE27" s="79"/>
      <c r="AF27" s="79"/>
      <c r="AG27" s="79"/>
      <c r="AH27" s="79"/>
      <c r="AI27" s="79"/>
      <c r="AJ27" s="78"/>
      <c r="AK27" s="80"/>
      <c r="AL27" s="80"/>
      <c r="AM27" s="81"/>
      <c r="AN27" s="81"/>
      <c r="AO27" s="82"/>
    </row>
    <row r="28" spans="1:41" ht="15">
      <c r="A28" s="69"/>
      <c r="B28" s="69"/>
      <c r="C28" s="69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  <c r="Q28" s="76"/>
      <c r="R28" s="75"/>
      <c r="S28" s="75"/>
      <c r="T28" s="75"/>
      <c r="U28" s="75"/>
      <c r="V28" s="75"/>
      <c r="W28" s="75"/>
      <c r="X28" s="75"/>
      <c r="Y28" s="75"/>
      <c r="Z28" s="77"/>
      <c r="AA28" s="77"/>
      <c r="AB28" s="78"/>
      <c r="AC28" s="78"/>
      <c r="AD28" s="79"/>
      <c r="AE28" s="79"/>
      <c r="AF28" s="79"/>
      <c r="AG28" s="79"/>
      <c r="AH28" s="79"/>
      <c r="AI28" s="79"/>
      <c r="AJ28" s="78"/>
      <c r="AK28" s="80"/>
      <c r="AL28" s="80"/>
      <c r="AM28" s="81"/>
      <c r="AN28" s="81"/>
      <c r="AO28" s="82"/>
    </row>
    <row r="29" spans="1:41" ht="15">
      <c r="A29" s="69"/>
      <c r="B29" s="69"/>
      <c r="C29" s="69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  <c r="Q29" s="76"/>
      <c r="R29" s="75"/>
      <c r="S29" s="75"/>
      <c r="T29" s="75"/>
      <c r="U29" s="75"/>
      <c r="V29" s="75"/>
      <c r="W29" s="75"/>
      <c r="X29" s="75"/>
      <c r="Y29" s="75"/>
      <c r="Z29" s="77"/>
      <c r="AA29" s="77"/>
      <c r="AB29" s="78"/>
      <c r="AC29" s="78"/>
      <c r="AD29" s="79"/>
      <c r="AE29" s="79"/>
      <c r="AF29" s="79"/>
      <c r="AG29" s="79"/>
      <c r="AH29" s="79"/>
      <c r="AI29" s="79"/>
      <c r="AJ29" s="78"/>
      <c r="AK29" s="80"/>
      <c r="AL29" s="80"/>
      <c r="AM29" s="81"/>
      <c r="AN29" s="81"/>
      <c r="AO29" s="82"/>
    </row>
    <row r="30" spans="1:41" ht="15">
      <c r="A30" s="69"/>
      <c r="B30" s="69"/>
      <c r="C30" s="69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76"/>
      <c r="R30" s="75"/>
      <c r="S30" s="75"/>
      <c r="T30" s="75"/>
      <c r="U30" s="75"/>
      <c r="V30" s="75"/>
      <c r="W30" s="75"/>
      <c r="X30" s="75"/>
      <c r="Y30" s="75"/>
      <c r="Z30" s="77"/>
      <c r="AA30" s="77"/>
      <c r="AB30" s="78"/>
      <c r="AC30" s="78"/>
      <c r="AD30" s="79"/>
      <c r="AE30" s="79"/>
      <c r="AF30" s="79"/>
      <c r="AG30" s="79"/>
      <c r="AH30" s="79"/>
      <c r="AI30" s="79"/>
      <c r="AJ30" s="78"/>
      <c r="AK30" s="80"/>
      <c r="AL30" s="80"/>
      <c r="AM30" s="81"/>
      <c r="AN30" s="81"/>
      <c r="AO30" s="82"/>
    </row>
    <row r="31" spans="1:41" ht="15">
      <c r="A31" s="69"/>
      <c r="B31" s="69"/>
      <c r="C31" s="69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76"/>
      <c r="R31" s="75"/>
      <c r="S31" s="75"/>
      <c r="T31" s="75"/>
      <c r="U31" s="75"/>
      <c r="V31" s="75"/>
      <c r="W31" s="75"/>
      <c r="X31" s="75"/>
      <c r="Y31" s="75"/>
      <c r="Z31" s="77"/>
      <c r="AA31" s="77"/>
      <c r="AB31" s="78"/>
      <c r="AC31" s="78"/>
      <c r="AD31" s="79"/>
      <c r="AE31" s="79"/>
      <c r="AF31" s="79"/>
      <c r="AG31" s="79"/>
      <c r="AH31" s="79"/>
      <c r="AI31" s="79"/>
      <c r="AJ31" s="78"/>
      <c r="AK31" s="80"/>
      <c r="AL31" s="80"/>
      <c r="AM31" s="81"/>
      <c r="AN31" s="81"/>
      <c r="AO31" s="82"/>
    </row>
    <row r="32" spans="1:41" ht="15">
      <c r="A32" s="69"/>
      <c r="B32" s="69"/>
      <c r="C32" s="69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76"/>
      <c r="R32" s="75"/>
      <c r="S32" s="75"/>
      <c r="T32" s="75"/>
      <c r="U32" s="75"/>
      <c r="V32" s="75"/>
      <c r="W32" s="75"/>
      <c r="X32" s="75"/>
      <c r="Y32" s="75"/>
      <c r="Z32" s="77"/>
      <c r="AA32" s="77"/>
      <c r="AB32" s="78"/>
      <c r="AC32" s="78"/>
      <c r="AD32" s="79"/>
      <c r="AE32" s="79"/>
      <c r="AF32" s="79"/>
      <c r="AG32" s="79"/>
      <c r="AH32" s="79"/>
      <c r="AI32" s="79"/>
      <c r="AJ32" s="78"/>
      <c r="AK32" s="80"/>
      <c r="AL32" s="80"/>
      <c r="AM32" s="81"/>
      <c r="AN32" s="81"/>
      <c r="AO32" s="82"/>
    </row>
    <row r="33" spans="1:41" ht="15">
      <c r="A33" s="69"/>
      <c r="B33" s="69"/>
      <c r="C33" s="69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76"/>
      <c r="R33" s="75"/>
      <c r="S33" s="75"/>
      <c r="T33" s="75"/>
      <c r="U33" s="75"/>
      <c r="V33" s="75"/>
      <c r="W33" s="75"/>
      <c r="X33" s="75"/>
      <c r="Y33" s="75"/>
      <c r="Z33" s="77"/>
      <c r="AA33" s="77"/>
      <c r="AB33" s="78"/>
      <c r="AC33" s="78"/>
      <c r="AD33" s="79"/>
      <c r="AE33" s="79"/>
      <c r="AF33" s="79"/>
      <c r="AG33" s="79"/>
      <c r="AH33" s="79"/>
      <c r="AI33" s="79"/>
      <c r="AJ33" s="78"/>
      <c r="AK33" s="80"/>
      <c r="AL33" s="80"/>
      <c r="AM33" s="81"/>
      <c r="AN33" s="81"/>
      <c r="AO33" s="82"/>
    </row>
    <row r="34" spans="1:41" ht="15">
      <c r="A34" s="69"/>
      <c r="B34" s="69"/>
      <c r="C34" s="69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  <c r="Q34" s="76"/>
      <c r="R34" s="75"/>
      <c r="S34" s="75"/>
      <c r="T34" s="75"/>
      <c r="U34" s="75"/>
      <c r="V34" s="75"/>
      <c r="W34" s="75"/>
      <c r="X34" s="75"/>
      <c r="Y34" s="75"/>
      <c r="Z34" s="77"/>
      <c r="AA34" s="77"/>
      <c r="AB34" s="78"/>
      <c r="AC34" s="78"/>
      <c r="AD34" s="79"/>
      <c r="AE34" s="79"/>
      <c r="AF34" s="79"/>
      <c r="AG34" s="79"/>
      <c r="AH34" s="79"/>
      <c r="AI34" s="79"/>
      <c r="AJ34" s="78"/>
      <c r="AK34" s="80"/>
      <c r="AL34" s="80"/>
      <c r="AM34" s="81"/>
      <c r="AN34" s="81"/>
      <c r="AO34" s="82"/>
    </row>
    <row r="35" spans="1:41" ht="15">
      <c r="A35" s="69"/>
      <c r="B35" s="69"/>
      <c r="C35" s="69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/>
      <c r="Q35" s="76"/>
      <c r="R35" s="75"/>
      <c r="S35" s="75"/>
      <c r="T35" s="75"/>
      <c r="U35" s="75"/>
      <c r="V35" s="75"/>
      <c r="W35" s="75"/>
      <c r="X35" s="75"/>
      <c r="Y35" s="75"/>
      <c r="Z35" s="77"/>
      <c r="AA35" s="77"/>
      <c r="AB35" s="78"/>
      <c r="AC35" s="78"/>
      <c r="AD35" s="79"/>
      <c r="AE35" s="79"/>
      <c r="AF35" s="79"/>
      <c r="AG35" s="79"/>
      <c r="AH35" s="79"/>
      <c r="AI35" s="79"/>
      <c r="AJ35" s="78"/>
      <c r="AK35" s="80"/>
      <c r="AL35" s="80"/>
      <c r="AM35" s="81"/>
      <c r="AN35" s="81"/>
      <c r="AO35" s="82"/>
    </row>
    <row r="36" spans="1:41" ht="15">
      <c r="A36" s="69"/>
      <c r="B36" s="69"/>
      <c r="C36" s="69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  <c r="Q36" s="76"/>
      <c r="R36" s="75"/>
      <c r="S36" s="75"/>
      <c r="T36" s="75"/>
      <c r="U36" s="75"/>
      <c r="V36" s="75"/>
      <c r="W36" s="75"/>
      <c r="X36" s="75"/>
      <c r="Y36" s="75"/>
      <c r="Z36" s="77"/>
      <c r="AA36" s="77"/>
      <c r="AB36" s="78"/>
      <c r="AC36" s="78"/>
      <c r="AD36" s="79"/>
      <c r="AE36" s="79"/>
      <c r="AF36" s="79"/>
      <c r="AG36" s="79"/>
      <c r="AH36" s="79"/>
      <c r="AI36" s="79"/>
      <c r="AJ36" s="78"/>
      <c r="AK36" s="80"/>
      <c r="AL36" s="80"/>
      <c r="AM36" s="81"/>
      <c r="AN36" s="81"/>
      <c r="AO36" s="82"/>
    </row>
    <row r="37" spans="1:41" ht="15">
      <c r="A37" s="69"/>
      <c r="B37" s="69"/>
      <c r="C37" s="69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6"/>
      <c r="Q37" s="76"/>
      <c r="R37" s="75"/>
      <c r="S37" s="75"/>
      <c r="T37" s="75"/>
      <c r="U37" s="75"/>
      <c r="V37" s="75"/>
      <c r="W37" s="75"/>
      <c r="X37" s="75"/>
      <c r="Y37" s="75"/>
      <c r="Z37" s="77"/>
      <c r="AA37" s="77"/>
      <c r="AB37" s="78"/>
      <c r="AC37" s="78"/>
      <c r="AD37" s="79"/>
      <c r="AE37" s="79"/>
      <c r="AF37" s="79"/>
      <c r="AG37" s="79"/>
      <c r="AH37" s="79"/>
      <c r="AI37" s="79"/>
      <c r="AJ37" s="78"/>
      <c r="AK37" s="80"/>
      <c r="AL37" s="80"/>
      <c r="AM37" s="81"/>
      <c r="AN37" s="81"/>
      <c r="AO37" s="82"/>
    </row>
    <row r="38" spans="1:41" ht="15">
      <c r="A38" s="69"/>
      <c r="B38" s="69"/>
      <c r="C38" s="69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  <c r="Q38" s="76"/>
      <c r="R38" s="75"/>
      <c r="S38" s="75"/>
      <c r="T38" s="75"/>
      <c r="U38" s="75"/>
      <c r="V38" s="75"/>
      <c r="W38" s="75"/>
      <c r="X38" s="75"/>
      <c r="Y38" s="75"/>
      <c r="Z38" s="77"/>
      <c r="AA38" s="77"/>
      <c r="AB38" s="78"/>
      <c r="AC38" s="78"/>
      <c r="AD38" s="79"/>
      <c r="AE38" s="79"/>
      <c r="AF38" s="79"/>
      <c r="AG38" s="79"/>
      <c r="AH38" s="79"/>
      <c r="AI38" s="79"/>
      <c r="AJ38" s="78"/>
      <c r="AK38" s="80"/>
      <c r="AL38" s="80"/>
      <c r="AM38" s="81"/>
      <c r="AN38" s="81"/>
      <c r="AO38" s="82"/>
    </row>
    <row r="39" spans="1:41" ht="15">
      <c r="A39" s="69"/>
      <c r="B39" s="69"/>
      <c r="C39" s="69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  <c r="Q39" s="76"/>
      <c r="R39" s="75"/>
      <c r="S39" s="75"/>
      <c r="T39" s="75"/>
      <c r="U39" s="75"/>
      <c r="V39" s="75"/>
      <c r="W39" s="75"/>
      <c r="X39" s="75"/>
      <c r="Y39" s="75"/>
      <c r="Z39" s="77"/>
      <c r="AA39" s="77"/>
      <c r="AB39" s="78"/>
      <c r="AC39" s="78"/>
      <c r="AD39" s="79"/>
      <c r="AE39" s="79"/>
      <c r="AF39" s="79"/>
      <c r="AG39" s="79"/>
      <c r="AH39" s="79"/>
      <c r="AI39" s="79"/>
      <c r="AJ39" s="78"/>
      <c r="AK39" s="80"/>
      <c r="AL39" s="80"/>
      <c r="AM39" s="81"/>
      <c r="AN39" s="81"/>
      <c r="AO39" s="82"/>
    </row>
    <row r="40" spans="1:41" ht="15">
      <c r="A40" s="69"/>
      <c r="B40" s="69"/>
      <c r="C40" s="69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6"/>
      <c r="Q40" s="76"/>
      <c r="R40" s="75"/>
      <c r="S40" s="75"/>
      <c r="T40" s="75"/>
      <c r="U40" s="75"/>
      <c r="V40" s="75"/>
      <c r="W40" s="75"/>
      <c r="X40" s="75"/>
      <c r="Y40" s="75"/>
      <c r="Z40" s="77"/>
      <c r="AA40" s="77"/>
      <c r="AB40" s="78"/>
      <c r="AC40" s="78"/>
      <c r="AD40" s="79"/>
      <c r="AE40" s="79"/>
      <c r="AF40" s="79"/>
      <c r="AG40" s="79"/>
      <c r="AH40" s="79"/>
      <c r="AI40" s="79"/>
      <c r="AJ40" s="78"/>
      <c r="AK40" s="80"/>
      <c r="AL40" s="80"/>
      <c r="AM40" s="81"/>
      <c r="AN40" s="81"/>
      <c r="AO40" s="82"/>
    </row>
    <row r="41" spans="1:41" ht="15">
      <c r="A41" s="69"/>
      <c r="B41" s="69"/>
      <c r="C41" s="69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6"/>
      <c r="Q41" s="76"/>
      <c r="R41" s="75"/>
      <c r="S41" s="75"/>
      <c r="T41" s="75"/>
      <c r="U41" s="75"/>
      <c r="V41" s="75"/>
      <c r="W41" s="75"/>
      <c r="X41" s="75"/>
      <c r="Y41" s="75"/>
      <c r="Z41" s="77"/>
      <c r="AA41" s="77"/>
      <c r="AB41" s="78"/>
      <c r="AC41" s="78"/>
      <c r="AD41" s="79"/>
      <c r="AE41" s="79"/>
      <c r="AF41" s="79"/>
      <c r="AG41" s="79"/>
      <c r="AH41" s="79"/>
      <c r="AI41" s="79"/>
      <c r="AJ41" s="78"/>
      <c r="AK41" s="80"/>
      <c r="AL41" s="80"/>
      <c r="AM41" s="81"/>
      <c r="AN41" s="81"/>
      <c r="AO41" s="82"/>
    </row>
    <row r="42" spans="1:41" ht="15">
      <c r="A42" s="69"/>
      <c r="B42" s="69"/>
      <c r="C42" s="69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76"/>
      <c r="R42" s="75"/>
      <c r="S42" s="75"/>
      <c r="T42" s="75"/>
      <c r="U42" s="75"/>
      <c r="V42" s="75"/>
      <c r="W42" s="75"/>
      <c r="X42" s="75"/>
      <c r="Y42" s="75"/>
      <c r="Z42" s="77"/>
      <c r="AA42" s="77"/>
      <c r="AB42" s="78"/>
      <c r="AC42" s="78"/>
      <c r="AD42" s="79"/>
      <c r="AE42" s="79"/>
      <c r="AF42" s="79"/>
      <c r="AG42" s="79"/>
      <c r="AH42" s="79"/>
      <c r="AI42" s="79"/>
      <c r="AJ42" s="78"/>
      <c r="AK42" s="80"/>
      <c r="AL42" s="80"/>
      <c r="AM42" s="81"/>
      <c r="AN42" s="81"/>
      <c r="AO42" s="82"/>
    </row>
    <row r="43" spans="1:41" ht="15">
      <c r="A43" s="69"/>
      <c r="B43" s="69"/>
      <c r="C43" s="69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  <c r="Q43" s="76"/>
      <c r="R43" s="75"/>
      <c r="S43" s="75"/>
      <c r="T43" s="75"/>
      <c r="U43" s="75"/>
      <c r="V43" s="75"/>
      <c r="W43" s="75"/>
      <c r="X43" s="75"/>
      <c r="Y43" s="75"/>
      <c r="Z43" s="77"/>
      <c r="AA43" s="77"/>
      <c r="AB43" s="78"/>
      <c r="AC43" s="78"/>
      <c r="AD43" s="79"/>
      <c r="AE43" s="79"/>
      <c r="AF43" s="79"/>
      <c r="AG43" s="79"/>
      <c r="AH43" s="79"/>
      <c r="AI43" s="79"/>
      <c r="AJ43" s="78"/>
      <c r="AK43" s="80"/>
      <c r="AL43" s="80"/>
      <c r="AM43" s="81"/>
      <c r="AN43" s="81"/>
      <c r="AO43" s="82"/>
    </row>
    <row r="44" spans="1:41" ht="15">
      <c r="A44" s="69"/>
      <c r="B44" s="69"/>
      <c r="C44" s="69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  <c r="Q44" s="76"/>
      <c r="R44" s="75"/>
      <c r="S44" s="75"/>
      <c r="T44" s="75"/>
      <c r="U44" s="75"/>
      <c r="V44" s="75"/>
      <c r="W44" s="75"/>
      <c r="X44" s="75"/>
      <c r="Y44" s="75"/>
      <c r="Z44" s="77"/>
      <c r="AA44" s="77"/>
      <c r="AB44" s="78"/>
      <c r="AC44" s="78"/>
      <c r="AD44" s="79"/>
      <c r="AE44" s="79"/>
      <c r="AF44" s="79"/>
      <c r="AG44" s="79"/>
      <c r="AH44" s="79"/>
      <c r="AI44" s="79"/>
      <c r="AJ44" s="78"/>
      <c r="AK44" s="80"/>
      <c r="AL44" s="80"/>
      <c r="AM44" s="81"/>
      <c r="AN44" s="81"/>
      <c r="AO44" s="82"/>
    </row>
    <row r="45" spans="1:41" ht="15">
      <c r="A45" s="69"/>
      <c r="B45" s="69"/>
      <c r="C45" s="69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6"/>
      <c r="Q45" s="76"/>
      <c r="R45" s="75"/>
      <c r="S45" s="75"/>
      <c r="T45" s="75"/>
      <c r="U45" s="75"/>
      <c r="V45" s="75"/>
      <c r="W45" s="75"/>
      <c r="X45" s="75"/>
      <c r="Y45" s="75"/>
      <c r="Z45" s="77"/>
      <c r="AA45" s="77"/>
      <c r="AB45" s="78"/>
      <c r="AC45" s="78"/>
      <c r="AD45" s="79"/>
      <c r="AE45" s="79"/>
      <c r="AF45" s="79"/>
      <c r="AG45" s="79"/>
      <c r="AH45" s="79"/>
      <c r="AI45" s="79"/>
      <c r="AJ45" s="78"/>
      <c r="AK45" s="80"/>
      <c r="AL45" s="80"/>
      <c r="AM45" s="81"/>
      <c r="AN45" s="81"/>
      <c r="AO45" s="82"/>
    </row>
    <row r="46" spans="1:41" ht="15">
      <c r="A46" s="69"/>
      <c r="B46" s="69"/>
      <c r="C46" s="69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6"/>
      <c r="Q46" s="76"/>
      <c r="R46" s="75"/>
      <c r="S46" s="75"/>
      <c r="T46" s="75"/>
      <c r="U46" s="75"/>
      <c r="V46" s="75"/>
      <c r="W46" s="75"/>
      <c r="X46" s="75"/>
      <c r="Y46" s="75"/>
      <c r="Z46" s="77"/>
      <c r="AA46" s="77"/>
      <c r="AB46" s="78"/>
      <c r="AC46" s="78"/>
      <c r="AD46" s="79"/>
      <c r="AE46" s="79"/>
      <c r="AF46" s="79"/>
      <c r="AG46" s="79"/>
      <c r="AH46" s="79"/>
      <c r="AI46" s="79"/>
      <c r="AJ46" s="78"/>
      <c r="AK46" s="80"/>
      <c r="AL46" s="80"/>
      <c r="AM46" s="81"/>
      <c r="AN46" s="81"/>
      <c r="AO46" s="82"/>
    </row>
    <row r="47" spans="1:41" ht="15">
      <c r="A47" s="69"/>
      <c r="B47" s="69"/>
      <c r="C47" s="6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6"/>
      <c r="Q47" s="76"/>
      <c r="R47" s="75"/>
      <c r="S47" s="75"/>
      <c r="T47" s="75"/>
      <c r="U47" s="75"/>
      <c r="V47" s="75"/>
      <c r="W47" s="75"/>
      <c r="X47" s="75"/>
      <c r="Y47" s="75"/>
      <c r="Z47" s="77"/>
      <c r="AA47" s="77"/>
      <c r="AB47" s="78"/>
      <c r="AC47" s="78"/>
      <c r="AD47" s="79"/>
      <c r="AE47" s="79"/>
      <c r="AF47" s="79"/>
      <c r="AG47" s="79"/>
      <c r="AH47" s="79"/>
      <c r="AI47" s="79"/>
      <c r="AJ47" s="78"/>
      <c r="AK47" s="80"/>
      <c r="AL47" s="80"/>
      <c r="AM47" s="81"/>
      <c r="AN47" s="81"/>
      <c r="AO47" s="82"/>
    </row>
    <row r="48" spans="1:41" ht="15">
      <c r="A48" s="69"/>
      <c r="B48" s="69"/>
      <c r="C48" s="69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6"/>
      <c r="R48" s="75"/>
      <c r="S48" s="75"/>
      <c r="T48" s="75"/>
      <c r="U48" s="75"/>
      <c r="V48" s="75"/>
      <c r="W48" s="75"/>
      <c r="X48" s="75"/>
      <c r="Y48" s="75"/>
      <c r="Z48" s="77"/>
      <c r="AA48" s="77"/>
      <c r="AB48" s="78"/>
      <c r="AC48" s="78"/>
      <c r="AD48" s="79"/>
      <c r="AE48" s="79"/>
      <c r="AF48" s="79"/>
      <c r="AG48" s="79"/>
      <c r="AH48" s="79"/>
      <c r="AI48" s="79"/>
      <c r="AJ48" s="78"/>
      <c r="AK48" s="80"/>
      <c r="AL48" s="80"/>
      <c r="AM48" s="81"/>
      <c r="AN48" s="81"/>
      <c r="AO48" s="82"/>
    </row>
    <row r="49" spans="1:41" ht="15">
      <c r="A49" s="69"/>
      <c r="B49" s="69"/>
      <c r="C49" s="6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/>
      <c r="Q49" s="76"/>
      <c r="R49" s="75"/>
      <c r="S49" s="75"/>
      <c r="T49" s="75"/>
      <c r="U49" s="75"/>
      <c r="V49" s="75"/>
      <c r="W49" s="75"/>
      <c r="X49" s="75"/>
      <c r="Y49" s="75"/>
      <c r="Z49" s="77"/>
      <c r="AA49" s="77"/>
      <c r="AB49" s="78"/>
      <c r="AC49" s="78"/>
      <c r="AD49" s="79"/>
      <c r="AE49" s="79"/>
      <c r="AF49" s="79"/>
      <c r="AG49" s="79"/>
      <c r="AH49" s="79"/>
      <c r="AI49" s="79"/>
      <c r="AJ49" s="78"/>
      <c r="AK49" s="80"/>
      <c r="AL49" s="80"/>
      <c r="AM49" s="81"/>
      <c r="AN49" s="81"/>
      <c r="AO49" s="82"/>
    </row>
    <row r="50" spans="1:41" ht="15">
      <c r="A50" s="69"/>
      <c r="B50" s="69"/>
      <c r="C50" s="6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76"/>
      <c r="R50" s="75"/>
      <c r="S50" s="75"/>
      <c r="T50" s="75"/>
      <c r="U50" s="75"/>
      <c r="V50" s="75"/>
      <c r="W50" s="75"/>
      <c r="X50" s="75"/>
      <c r="Y50" s="75"/>
      <c r="Z50" s="77"/>
      <c r="AA50" s="77"/>
      <c r="AB50" s="78"/>
      <c r="AC50" s="78"/>
      <c r="AD50" s="79"/>
      <c r="AE50" s="79"/>
      <c r="AF50" s="79"/>
      <c r="AG50" s="79"/>
      <c r="AH50" s="79"/>
      <c r="AI50" s="79"/>
      <c r="AJ50" s="78"/>
      <c r="AK50" s="80"/>
      <c r="AL50" s="80"/>
      <c r="AM50" s="81"/>
      <c r="AN50" s="81"/>
      <c r="AO50" s="82"/>
    </row>
    <row r="51" spans="1:41" ht="15">
      <c r="A51" s="69"/>
      <c r="B51" s="69"/>
      <c r="C51" s="6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/>
      <c r="Q51" s="76"/>
      <c r="R51" s="75"/>
      <c r="S51" s="75"/>
      <c r="T51" s="75"/>
      <c r="U51" s="75"/>
      <c r="V51" s="75"/>
      <c r="W51" s="75"/>
      <c r="X51" s="75"/>
      <c r="Y51" s="75"/>
      <c r="Z51" s="77"/>
      <c r="AA51" s="77"/>
      <c r="AB51" s="78"/>
      <c r="AC51" s="78"/>
      <c r="AD51" s="79"/>
      <c r="AE51" s="79"/>
      <c r="AF51" s="79"/>
      <c r="AG51" s="79"/>
      <c r="AH51" s="79"/>
      <c r="AI51" s="79"/>
      <c r="AJ51" s="78"/>
      <c r="AK51" s="80"/>
      <c r="AL51" s="80"/>
      <c r="AM51" s="81"/>
      <c r="AN51" s="81"/>
      <c r="AO51" s="82"/>
    </row>
    <row r="52" spans="1:41" ht="15">
      <c r="A52" s="69"/>
      <c r="B52" s="69"/>
      <c r="C52" s="6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76"/>
      <c r="R52" s="75"/>
      <c r="S52" s="75"/>
      <c r="T52" s="75"/>
      <c r="U52" s="75"/>
      <c r="V52" s="75"/>
      <c r="W52" s="75"/>
      <c r="X52" s="75"/>
      <c r="Y52" s="75"/>
      <c r="Z52" s="77"/>
      <c r="AA52" s="77"/>
      <c r="AB52" s="78"/>
      <c r="AC52" s="78"/>
      <c r="AD52" s="79"/>
      <c r="AE52" s="79"/>
      <c r="AF52" s="79"/>
      <c r="AG52" s="79"/>
      <c r="AH52" s="79"/>
      <c r="AI52" s="79"/>
      <c r="AJ52" s="78"/>
      <c r="AK52" s="80"/>
      <c r="AL52" s="80"/>
      <c r="AM52" s="81"/>
      <c r="AN52" s="81"/>
      <c r="AO52" s="82"/>
    </row>
    <row r="53" spans="1:41" ht="15">
      <c r="A53" s="69"/>
      <c r="B53" s="69"/>
      <c r="C53" s="6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6"/>
      <c r="Q53" s="76"/>
      <c r="R53" s="75"/>
      <c r="S53" s="75"/>
      <c r="T53" s="75"/>
      <c r="U53" s="75"/>
      <c r="V53" s="75"/>
      <c r="W53" s="75"/>
      <c r="X53" s="75"/>
      <c r="Y53" s="75"/>
      <c r="Z53" s="77"/>
      <c r="AA53" s="77"/>
      <c r="AB53" s="78"/>
      <c r="AC53" s="78"/>
      <c r="AD53" s="79"/>
      <c r="AE53" s="79"/>
      <c r="AF53" s="79"/>
      <c r="AG53" s="79"/>
      <c r="AH53" s="79"/>
      <c r="AI53" s="79"/>
      <c r="AJ53" s="78"/>
      <c r="AK53" s="80"/>
      <c r="AL53" s="80"/>
      <c r="AM53" s="81"/>
      <c r="AN53" s="81"/>
      <c r="AO53" s="82"/>
    </row>
    <row r="54" spans="1:41" ht="15">
      <c r="A54" s="69"/>
      <c r="B54" s="69"/>
      <c r="C54" s="6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76"/>
      <c r="R54" s="75"/>
      <c r="S54" s="75"/>
      <c r="T54" s="75"/>
      <c r="U54" s="75"/>
      <c r="V54" s="75"/>
      <c r="W54" s="75"/>
      <c r="X54" s="75"/>
      <c r="Y54" s="75"/>
      <c r="Z54" s="77"/>
      <c r="AA54" s="77"/>
      <c r="AB54" s="78"/>
      <c r="AC54" s="78"/>
      <c r="AD54" s="79"/>
      <c r="AE54" s="79"/>
      <c r="AF54" s="79"/>
      <c r="AG54" s="79"/>
      <c r="AH54" s="79"/>
      <c r="AI54" s="79"/>
      <c r="AJ54" s="78"/>
      <c r="AK54" s="80"/>
      <c r="AL54" s="80"/>
      <c r="AM54" s="81"/>
      <c r="AN54" s="81"/>
      <c r="AO54" s="82"/>
    </row>
    <row r="55" spans="1:41" ht="15">
      <c r="A55" s="69"/>
      <c r="B55" s="69"/>
      <c r="C55" s="69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76"/>
      <c r="R55" s="75"/>
      <c r="S55" s="75"/>
      <c r="T55" s="75"/>
      <c r="U55" s="75"/>
      <c r="V55" s="75"/>
      <c r="W55" s="75"/>
      <c r="X55" s="75"/>
      <c r="Y55" s="75"/>
      <c r="Z55" s="77"/>
      <c r="AA55" s="77"/>
      <c r="AB55" s="78"/>
      <c r="AC55" s="78"/>
      <c r="AD55" s="79"/>
      <c r="AE55" s="79"/>
      <c r="AF55" s="79"/>
      <c r="AG55" s="79"/>
      <c r="AH55" s="79"/>
      <c r="AI55" s="79"/>
      <c r="AJ55" s="78"/>
      <c r="AK55" s="80"/>
      <c r="AL55" s="80"/>
      <c r="AM55" s="81"/>
      <c r="AN55" s="81"/>
      <c r="AO55" s="82"/>
    </row>
    <row r="56" spans="1:41" ht="15">
      <c r="A56" s="69"/>
      <c r="B56" s="69"/>
      <c r="C56" s="69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6"/>
      <c r="Q56" s="76"/>
      <c r="R56" s="75"/>
      <c r="S56" s="75"/>
      <c r="T56" s="75"/>
      <c r="U56" s="75"/>
      <c r="V56" s="75"/>
      <c r="W56" s="75"/>
      <c r="X56" s="75"/>
      <c r="Y56" s="75"/>
      <c r="Z56" s="77"/>
      <c r="AA56" s="77"/>
      <c r="AB56" s="78"/>
      <c r="AC56" s="78"/>
      <c r="AD56" s="79"/>
      <c r="AE56" s="79"/>
      <c r="AF56" s="79"/>
      <c r="AG56" s="79"/>
      <c r="AH56" s="79"/>
      <c r="AI56" s="79"/>
      <c r="AJ56" s="78"/>
      <c r="AK56" s="80"/>
      <c r="AL56" s="80"/>
      <c r="AM56" s="81"/>
      <c r="AN56" s="81"/>
      <c r="AO56" s="82"/>
    </row>
    <row r="57" spans="1:41" ht="15">
      <c r="A57" s="69"/>
      <c r="B57" s="69"/>
      <c r="C57" s="6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6"/>
      <c r="Q57" s="76"/>
      <c r="R57" s="75"/>
      <c r="S57" s="75"/>
      <c r="T57" s="75"/>
      <c r="U57" s="75"/>
      <c r="V57" s="75"/>
      <c r="W57" s="75"/>
      <c r="X57" s="75"/>
      <c r="Y57" s="75"/>
      <c r="Z57" s="77"/>
      <c r="AA57" s="77"/>
      <c r="AB57" s="78"/>
      <c r="AC57" s="78"/>
      <c r="AD57" s="79"/>
      <c r="AE57" s="79"/>
      <c r="AF57" s="79"/>
      <c r="AG57" s="79"/>
      <c r="AH57" s="79"/>
      <c r="AI57" s="79"/>
      <c r="AJ57" s="78"/>
      <c r="AK57" s="80"/>
      <c r="AL57" s="80"/>
      <c r="AM57" s="81"/>
      <c r="AN57" s="81"/>
      <c r="AO57" s="82"/>
    </row>
    <row r="58" spans="1:41" ht="15">
      <c r="A58" s="69"/>
      <c r="B58" s="69"/>
      <c r="C58" s="6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6"/>
      <c r="Q58" s="76"/>
      <c r="R58" s="75"/>
      <c r="S58" s="75"/>
      <c r="T58" s="75"/>
      <c r="U58" s="75"/>
      <c r="V58" s="75"/>
      <c r="W58" s="75"/>
      <c r="X58" s="75"/>
      <c r="Y58" s="75"/>
      <c r="Z58" s="77"/>
      <c r="AA58" s="77"/>
      <c r="AB58" s="78"/>
      <c r="AC58" s="78"/>
      <c r="AD58" s="79"/>
      <c r="AE58" s="79"/>
      <c r="AF58" s="79"/>
      <c r="AG58" s="79"/>
      <c r="AH58" s="79"/>
      <c r="AI58" s="79"/>
      <c r="AJ58" s="78"/>
      <c r="AK58" s="80"/>
      <c r="AL58" s="80"/>
      <c r="AM58" s="81"/>
      <c r="AN58" s="81"/>
      <c r="AO58" s="82"/>
    </row>
    <row r="59" spans="1:41" ht="15">
      <c r="A59" s="69"/>
      <c r="B59" s="69"/>
      <c r="C59" s="6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6"/>
      <c r="Q59" s="76"/>
      <c r="R59" s="75"/>
      <c r="S59" s="75"/>
      <c r="T59" s="75"/>
      <c r="U59" s="75"/>
      <c r="V59" s="75"/>
      <c r="W59" s="75"/>
      <c r="X59" s="75"/>
      <c r="Y59" s="75"/>
      <c r="Z59" s="77"/>
      <c r="AA59" s="77"/>
      <c r="AB59" s="78"/>
      <c r="AC59" s="78"/>
      <c r="AD59" s="79"/>
      <c r="AE59" s="79"/>
      <c r="AF59" s="79"/>
      <c r="AG59" s="79"/>
      <c r="AH59" s="79"/>
      <c r="AI59" s="79"/>
      <c r="AJ59" s="78"/>
      <c r="AK59" s="80"/>
      <c r="AL59" s="80"/>
      <c r="AM59" s="81"/>
      <c r="AN59" s="81"/>
      <c r="AO59" s="82"/>
    </row>
    <row r="60" spans="1:41" ht="15">
      <c r="A60" s="69"/>
      <c r="B60" s="69"/>
      <c r="C60" s="6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6"/>
      <c r="Q60" s="76"/>
      <c r="R60" s="75"/>
      <c r="S60" s="75"/>
      <c r="T60" s="75"/>
      <c r="U60" s="75"/>
      <c r="V60" s="75"/>
      <c r="W60" s="75"/>
      <c r="X60" s="75"/>
      <c r="Y60" s="75"/>
      <c r="Z60" s="77"/>
      <c r="AA60" s="77"/>
      <c r="AB60" s="78"/>
      <c r="AC60" s="78"/>
      <c r="AD60" s="79"/>
      <c r="AE60" s="79"/>
      <c r="AF60" s="79"/>
      <c r="AG60" s="79"/>
      <c r="AH60" s="79"/>
      <c r="AI60" s="79"/>
      <c r="AJ60" s="78"/>
      <c r="AK60" s="80"/>
      <c r="AL60" s="80"/>
      <c r="AM60" s="81"/>
      <c r="AN60" s="81"/>
      <c r="AO60" s="82"/>
    </row>
    <row r="61" spans="1:41" ht="15">
      <c r="A61" s="69"/>
      <c r="B61" s="69"/>
      <c r="C61" s="6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76"/>
      <c r="R61" s="75"/>
      <c r="S61" s="75"/>
      <c r="T61" s="75"/>
      <c r="U61" s="75"/>
      <c r="V61" s="75"/>
      <c r="W61" s="75"/>
      <c r="X61" s="75"/>
      <c r="Y61" s="75"/>
      <c r="Z61" s="77"/>
      <c r="AA61" s="77"/>
      <c r="AB61" s="78"/>
      <c r="AC61" s="78"/>
      <c r="AD61" s="79"/>
      <c r="AE61" s="79"/>
      <c r="AF61" s="79"/>
      <c r="AG61" s="79"/>
      <c r="AH61" s="79"/>
      <c r="AI61" s="79"/>
      <c r="AJ61" s="78"/>
      <c r="AK61" s="80"/>
      <c r="AL61" s="80"/>
      <c r="AM61" s="81"/>
      <c r="AN61" s="81"/>
      <c r="AO61" s="82"/>
    </row>
    <row r="62" spans="1:41" ht="15">
      <c r="A62" s="69"/>
      <c r="B62" s="69"/>
      <c r="C62" s="6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6"/>
      <c r="Q62" s="76"/>
      <c r="R62" s="75"/>
      <c r="S62" s="75"/>
      <c r="T62" s="75"/>
      <c r="U62" s="75"/>
      <c r="V62" s="75"/>
      <c r="W62" s="75"/>
      <c r="X62" s="75"/>
      <c r="Y62" s="75"/>
      <c r="Z62" s="77"/>
      <c r="AA62" s="77"/>
      <c r="AB62" s="78"/>
      <c r="AC62" s="78"/>
      <c r="AD62" s="79"/>
      <c r="AE62" s="79"/>
      <c r="AF62" s="79"/>
      <c r="AG62" s="79"/>
      <c r="AH62" s="79"/>
      <c r="AI62" s="79"/>
      <c r="AJ62" s="78"/>
      <c r="AK62" s="80"/>
      <c r="AL62" s="80"/>
      <c r="AM62" s="81"/>
      <c r="AN62" s="81"/>
      <c r="AO62" s="82"/>
    </row>
    <row r="63" spans="1:41" ht="15">
      <c r="A63" s="69"/>
      <c r="B63" s="69"/>
      <c r="C63" s="6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6"/>
      <c r="Q63" s="76"/>
      <c r="R63" s="75"/>
      <c r="S63" s="75"/>
      <c r="T63" s="75"/>
      <c r="U63" s="75"/>
      <c r="V63" s="75"/>
      <c r="W63" s="75"/>
      <c r="X63" s="75"/>
      <c r="Y63" s="75"/>
      <c r="Z63" s="77"/>
      <c r="AA63" s="77"/>
      <c r="AB63" s="78"/>
      <c r="AC63" s="78"/>
      <c r="AD63" s="79"/>
      <c r="AE63" s="79"/>
      <c r="AF63" s="79"/>
      <c r="AG63" s="79"/>
      <c r="AH63" s="79"/>
      <c r="AI63" s="79"/>
      <c r="AJ63" s="78"/>
      <c r="AK63" s="80"/>
      <c r="AL63" s="80"/>
      <c r="AM63" s="81"/>
      <c r="AN63" s="81"/>
      <c r="AO63" s="82"/>
    </row>
    <row r="64" spans="1:41" ht="15">
      <c r="A64" s="69"/>
      <c r="B64" s="69"/>
      <c r="C64" s="6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6"/>
      <c r="Q64" s="76"/>
      <c r="R64" s="75"/>
      <c r="S64" s="75"/>
      <c r="T64" s="75"/>
      <c r="U64" s="75"/>
      <c r="V64" s="75"/>
      <c r="W64" s="75"/>
      <c r="X64" s="75"/>
      <c r="Y64" s="75"/>
      <c r="Z64" s="77"/>
      <c r="AA64" s="77"/>
      <c r="AB64" s="78"/>
      <c r="AC64" s="78"/>
      <c r="AD64" s="79"/>
      <c r="AE64" s="79"/>
      <c r="AF64" s="79"/>
      <c r="AG64" s="79"/>
      <c r="AH64" s="79"/>
      <c r="AI64" s="79"/>
      <c r="AJ64" s="78"/>
      <c r="AK64" s="80"/>
      <c r="AL64" s="80"/>
      <c r="AM64" s="81"/>
      <c r="AN64" s="81"/>
      <c r="AO64" s="82"/>
    </row>
    <row r="65" spans="1:41" ht="15">
      <c r="A65" s="69"/>
      <c r="B65" s="69"/>
      <c r="C65" s="6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6"/>
      <c r="Q65" s="76"/>
      <c r="R65" s="75"/>
      <c r="S65" s="75"/>
      <c r="T65" s="75"/>
      <c r="U65" s="75"/>
      <c r="V65" s="75"/>
      <c r="W65" s="75"/>
      <c r="X65" s="75"/>
      <c r="Y65" s="75"/>
      <c r="Z65" s="77"/>
      <c r="AA65" s="77"/>
      <c r="AB65" s="78"/>
      <c r="AC65" s="78"/>
      <c r="AD65" s="79"/>
      <c r="AE65" s="79"/>
      <c r="AF65" s="79"/>
      <c r="AG65" s="79"/>
      <c r="AH65" s="79"/>
      <c r="AI65" s="79"/>
      <c r="AJ65" s="78"/>
      <c r="AK65" s="80"/>
      <c r="AL65" s="80"/>
      <c r="AM65" s="81"/>
      <c r="AN65" s="81"/>
      <c r="AO65" s="82"/>
    </row>
    <row r="66" spans="1:41" ht="15">
      <c r="A66" s="69"/>
      <c r="B66" s="69"/>
      <c r="C66" s="6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6"/>
      <c r="Q66" s="76"/>
      <c r="R66" s="75"/>
      <c r="S66" s="75"/>
      <c r="T66" s="75"/>
      <c r="U66" s="75"/>
      <c r="V66" s="75"/>
      <c r="W66" s="75"/>
      <c r="X66" s="75"/>
      <c r="Y66" s="75"/>
      <c r="Z66" s="77"/>
      <c r="AA66" s="77"/>
      <c r="AB66" s="78"/>
      <c r="AC66" s="78"/>
      <c r="AD66" s="79"/>
      <c r="AE66" s="79"/>
      <c r="AF66" s="79"/>
      <c r="AG66" s="79"/>
      <c r="AH66" s="79"/>
      <c r="AI66" s="79"/>
      <c r="AJ66" s="78"/>
      <c r="AK66" s="80"/>
      <c r="AL66" s="80"/>
      <c r="AM66" s="81"/>
      <c r="AN66" s="81"/>
      <c r="AO66" s="82"/>
    </row>
    <row r="67" spans="1:41" ht="15">
      <c r="A67" s="69"/>
      <c r="B67" s="69"/>
      <c r="C67" s="6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76"/>
      <c r="R67" s="75"/>
      <c r="S67" s="75"/>
      <c r="T67" s="75"/>
      <c r="U67" s="75"/>
      <c r="V67" s="75"/>
      <c r="W67" s="75"/>
      <c r="X67" s="75"/>
      <c r="Y67" s="75"/>
      <c r="Z67" s="77"/>
      <c r="AA67" s="77"/>
      <c r="AB67" s="78"/>
      <c r="AC67" s="78"/>
      <c r="AD67" s="79"/>
      <c r="AE67" s="79"/>
      <c r="AF67" s="79"/>
      <c r="AG67" s="79"/>
      <c r="AH67" s="79"/>
      <c r="AI67" s="79"/>
      <c r="AJ67" s="78"/>
      <c r="AK67" s="80"/>
      <c r="AL67" s="80"/>
      <c r="AM67" s="81"/>
      <c r="AN67" s="81"/>
      <c r="AO67" s="82"/>
    </row>
    <row r="68" spans="1:41" ht="15">
      <c r="A68" s="69"/>
      <c r="B68" s="69"/>
      <c r="C68" s="6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6"/>
      <c r="Q68" s="76"/>
      <c r="R68" s="75"/>
      <c r="S68" s="75"/>
      <c r="T68" s="75"/>
      <c r="U68" s="75"/>
      <c r="V68" s="75"/>
      <c r="W68" s="75"/>
      <c r="X68" s="75"/>
      <c r="Y68" s="75"/>
      <c r="Z68" s="77"/>
      <c r="AA68" s="77"/>
      <c r="AB68" s="78"/>
      <c r="AC68" s="78"/>
      <c r="AD68" s="79"/>
      <c r="AE68" s="79"/>
      <c r="AF68" s="79"/>
      <c r="AG68" s="79"/>
      <c r="AH68" s="79"/>
      <c r="AI68" s="79"/>
      <c r="AJ68" s="78"/>
      <c r="AK68" s="80"/>
      <c r="AL68" s="80"/>
      <c r="AM68" s="81"/>
      <c r="AN68" s="81"/>
      <c r="AO68" s="82"/>
    </row>
    <row r="69" spans="1:41" ht="15">
      <c r="A69" s="69"/>
      <c r="B69" s="69"/>
      <c r="C69" s="69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6"/>
      <c r="Q69" s="76"/>
      <c r="R69" s="75"/>
      <c r="S69" s="75"/>
      <c r="T69" s="75"/>
      <c r="U69" s="75"/>
      <c r="V69" s="75"/>
      <c r="W69" s="75"/>
      <c r="X69" s="75"/>
      <c r="Y69" s="75"/>
      <c r="Z69" s="77"/>
      <c r="AA69" s="77"/>
      <c r="AB69" s="78"/>
      <c r="AC69" s="78"/>
      <c r="AD69" s="79"/>
      <c r="AE69" s="79"/>
      <c r="AF69" s="79"/>
      <c r="AG69" s="79"/>
      <c r="AH69" s="79"/>
      <c r="AI69" s="79"/>
      <c r="AJ69" s="78"/>
      <c r="AK69" s="80"/>
      <c r="AL69" s="80"/>
      <c r="AM69" s="81"/>
      <c r="AN69" s="81"/>
      <c r="AO69" s="82"/>
    </row>
    <row r="70" spans="1:3" ht="15">
      <c r="A70" s="69"/>
      <c r="B70" s="69"/>
      <c r="C70" s="69"/>
    </row>
    <row r="71" spans="1:3" ht="15">
      <c r="A71" s="69"/>
      <c r="B71" s="69"/>
      <c r="C71" s="69"/>
    </row>
    <row r="72" spans="1:3" ht="15">
      <c r="A72" s="69"/>
      <c r="B72" s="69"/>
      <c r="C72" s="69"/>
    </row>
    <row r="73" spans="1:3" ht="15">
      <c r="A73" s="69"/>
      <c r="B73" s="69"/>
      <c r="C73" s="69"/>
    </row>
    <row r="74" spans="1:3" ht="15">
      <c r="A74" s="69"/>
      <c r="B74" s="69"/>
      <c r="C74" s="69"/>
    </row>
    <row r="75" spans="1:3" ht="15">
      <c r="A75" s="69"/>
      <c r="B75" s="69"/>
      <c r="C75" s="69"/>
    </row>
    <row r="76" spans="1:3" ht="15">
      <c r="A76" s="69"/>
      <c r="B76" s="69"/>
      <c r="C76" s="69"/>
    </row>
    <row r="77" spans="1:3" ht="15">
      <c r="A77" s="69"/>
      <c r="B77" s="69"/>
      <c r="C77" s="69"/>
    </row>
    <row r="78" spans="1:3" ht="15">
      <c r="A78" s="69"/>
      <c r="B78" s="69"/>
      <c r="C78" s="69"/>
    </row>
    <row r="79" spans="1:3" ht="15">
      <c r="A79" s="69"/>
      <c r="B79" s="69"/>
      <c r="C79" s="69"/>
    </row>
    <row r="80" spans="1:3" ht="15">
      <c r="A80" s="69"/>
      <c r="B80" s="69"/>
      <c r="C80" s="69"/>
    </row>
    <row r="81" spans="1:3" ht="15">
      <c r="A81" s="69"/>
      <c r="B81" s="69"/>
      <c r="C81" s="69"/>
    </row>
    <row r="82" spans="1:3" ht="15">
      <c r="A82" s="69"/>
      <c r="B82" s="69"/>
      <c r="C82" s="69"/>
    </row>
    <row r="83" spans="1:3" ht="15">
      <c r="A83" s="69"/>
      <c r="B83" s="69"/>
      <c r="C83" s="69"/>
    </row>
    <row r="84" spans="1:3" ht="15">
      <c r="A84" s="69"/>
      <c r="B84" s="69"/>
      <c r="C84" s="69"/>
    </row>
    <row r="85" spans="1:3" ht="15">
      <c r="A85" s="69"/>
      <c r="B85" s="69"/>
      <c r="C85" s="69"/>
    </row>
    <row r="86" spans="1:3" ht="15">
      <c r="A86" s="69"/>
      <c r="B86" s="69"/>
      <c r="C86" s="69"/>
    </row>
    <row r="87" spans="1:3" ht="15">
      <c r="A87" s="69"/>
      <c r="B87" s="69"/>
      <c r="C87" s="69"/>
    </row>
    <row r="88" spans="1:3" ht="15">
      <c r="A88" s="69"/>
      <c r="B88" s="69"/>
      <c r="C88" s="69"/>
    </row>
    <row r="89" spans="1:3" ht="15">
      <c r="A89" s="69"/>
      <c r="B89" s="69"/>
      <c r="C89" s="69"/>
    </row>
    <row r="90" spans="1:3" ht="15">
      <c r="A90" s="69"/>
      <c r="B90" s="69"/>
      <c r="C90" s="69"/>
    </row>
    <row r="91" spans="1:3" ht="15">
      <c r="A91" s="69"/>
      <c r="B91" s="69"/>
      <c r="C91" s="69"/>
    </row>
    <row r="92" spans="1:3" ht="15">
      <c r="A92" s="69"/>
      <c r="B92" s="69"/>
      <c r="C92" s="69"/>
    </row>
    <row r="93" spans="1:3" ht="15">
      <c r="A93" s="69"/>
      <c r="B93" s="69"/>
      <c r="C93" s="69"/>
    </row>
    <row r="94" spans="1:3" ht="15">
      <c r="A94" s="69"/>
      <c r="B94" s="69"/>
      <c r="C94" s="69"/>
    </row>
    <row r="95" spans="1:3" ht="15">
      <c r="A95" s="69"/>
      <c r="B95" s="69"/>
      <c r="C95" s="69"/>
    </row>
    <row r="96" spans="1:3" ht="15">
      <c r="A96" s="69"/>
      <c r="B96" s="69"/>
      <c r="C96" s="69"/>
    </row>
    <row r="97" spans="1:3" ht="15">
      <c r="A97" s="69"/>
      <c r="B97" s="69"/>
      <c r="C97" s="69"/>
    </row>
    <row r="98" spans="1:3" ht="15">
      <c r="A98" s="69"/>
      <c r="B98" s="69"/>
      <c r="C98" s="69"/>
    </row>
    <row r="99" spans="1:3" ht="15">
      <c r="A99" s="69"/>
      <c r="B99" s="69"/>
      <c r="C99" s="69"/>
    </row>
  </sheetData>
  <sheetProtection/>
  <mergeCells count="32">
    <mergeCell ref="A1:A3"/>
    <mergeCell ref="B1:B3"/>
    <mergeCell ref="C1:C3"/>
    <mergeCell ref="D1:Q1"/>
    <mergeCell ref="R1:AA1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H2:AH3"/>
    <mergeCell ref="AI2:AI3"/>
  </mergeCells>
  <conditionalFormatting sqref="B13:B14 B16:B99 B4:B10">
    <cfRule type="expression" priority="1" dxfId="0" stopIfTrue="1">
      <formula>AND(NOT(ISBLANK($A4)),ISBLANK(B4))</formula>
    </cfRule>
  </conditionalFormatting>
  <conditionalFormatting sqref="B15">
    <cfRule type="expression" priority="2" dxfId="0" stopIfTrue="1">
      <formula>AND(NOT(ISBLANK($A12)),ISBLANK(B15))</formula>
    </cfRule>
  </conditionalFormatting>
  <conditionalFormatting sqref="B11:B12">
    <cfRule type="expression" priority="3" dxfId="0" stopIfTrue="1">
      <formula>AND(NOT(ISBLANK(#REF!)),ISBLANK(B11))</formula>
    </cfRule>
  </conditionalFormatting>
  <conditionalFormatting sqref="C4:C99">
    <cfRule type="expression" priority="4" dxfId="0" stopIfTrue="1">
      <formula>AND(NOT(ISBLANK(A4)),ISBLANK(C4))</formula>
    </cfRule>
  </conditionalFormatting>
  <conditionalFormatting sqref="D4:D69 F4:F69 H4:H69 J4:J69 L4:L69 N4:N69 R4:R69 T4:T69 V4:V69 X4:X69">
    <cfRule type="expression" priority="5" dxfId="0" stopIfTrue="1">
      <formula>AND(NOT(ISBLANK(E4)),ISBLANK(D4))</formula>
    </cfRule>
  </conditionalFormatting>
  <conditionalFormatting sqref="E4:E69 G4:G69 I4:I69 K4:K69 M4:M69 O4:O69 S4:S69 U4:U69 W4:W69 Y4:Y69">
    <cfRule type="expression" priority="6" dxfId="0" stopIfTrue="1">
      <formula>AND(NOT(ISBLANK(D4)),ISBLANK(E4))</formula>
    </cfRule>
  </conditionalFormatting>
  <dataValidations count="5">
    <dataValidation operator="lessThanOrEqual" allowBlank="1" showInputMessage="1" showErrorMessage="1" error="FTE cannot be greater than Headcount&#10;" sqref="R70:AN65536 D70:O65536 A100:C65536 AO4:AO65536 AP1:IV65536 AB1 P2 A1:C1 R1 AO1 AB3:AC69 P4:Q65536"/>
    <dataValidation type="decimal" operator="greaterThan" allowBlank="1" showInputMessage="1" showErrorMessage="1" sqref="AK17:AL69 AD17:AI69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F4:F69 D4:D69 R4:R69 X4:X69 V4:V69 T4:T69 N4:N69 L4:L69 J4:J69 H4:H69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69 E4:E69 S4:S69 Y4:Y69 W4:W69 U4:U69 O4:O69 K4:K69 I4:I69 G4:G69">
      <formula1>M4&lt;=L4</formula1>
    </dataValidation>
    <dataValidation type="decimal" operator="greaterThanOrEqual" allowBlank="1" showInputMessage="1" showErrorMessage="1" sqref="AK4:AL5 AD4:AI16 AK7:AL16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8"/>
  <sheetViews>
    <sheetView zoomScalePageLayoutView="0" workbookViewId="0" topLeftCell="AI1">
      <selection activeCell="AJ4" sqref="AJ4:AJ16"/>
    </sheetView>
  </sheetViews>
  <sheetFormatPr defaultColWidth="8.88671875" defaultRowHeight="15"/>
  <cols>
    <col min="1" max="1" width="23.5546875" style="111" customWidth="1"/>
    <col min="2" max="3" width="14.99609375" style="111" customWidth="1"/>
    <col min="4" max="17" width="10.4453125" style="122" customWidth="1"/>
    <col min="18" max="27" width="12.77734375" style="122" customWidth="1"/>
    <col min="28" max="29" width="11.10546875" style="111" customWidth="1"/>
    <col min="30" max="36" width="15.5546875" style="111" customWidth="1"/>
    <col min="37" max="39" width="19.10546875" style="111" customWidth="1"/>
    <col min="40" max="40" width="20.77734375" style="111" customWidth="1"/>
    <col min="41" max="41" width="17.99609375" style="111" customWidth="1"/>
    <col min="42" max="16384" width="8.88671875" style="111" customWidth="1"/>
  </cols>
  <sheetData>
    <row r="1" spans="1:41" s="97" customFormat="1" ht="15" customHeight="1">
      <c r="A1" s="175" t="s">
        <v>12</v>
      </c>
      <c r="B1" s="175" t="s">
        <v>1</v>
      </c>
      <c r="C1" s="175" t="s">
        <v>0</v>
      </c>
      <c r="D1" s="183" t="s">
        <v>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84"/>
      <c r="R1" s="186" t="s">
        <v>15</v>
      </c>
      <c r="S1" s="187"/>
      <c r="T1" s="187"/>
      <c r="U1" s="187"/>
      <c r="V1" s="187"/>
      <c r="W1" s="187"/>
      <c r="X1" s="187"/>
      <c r="Y1" s="187"/>
      <c r="Z1" s="187"/>
      <c r="AA1" s="185"/>
      <c r="AB1" s="188" t="s">
        <v>25</v>
      </c>
      <c r="AC1" s="189"/>
      <c r="AD1" s="192" t="s">
        <v>11</v>
      </c>
      <c r="AE1" s="193"/>
      <c r="AF1" s="193"/>
      <c r="AG1" s="193"/>
      <c r="AH1" s="193"/>
      <c r="AI1" s="193"/>
      <c r="AJ1" s="194"/>
      <c r="AK1" s="195" t="s">
        <v>32</v>
      </c>
      <c r="AL1" s="195"/>
      <c r="AM1" s="195"/>
      <c r="AN1" s="177" t="s">
        <v>24</v>
      </c>
      <c r="AO1" s="175" t="s">
        <v>33</v>
      </c>
    </row>
    <row r="2" spans="1:41" s="97" customFormat="1" ht="53.25" customHeight="1">
      <c r="A2" s="196"/>
      <c r="B2" s="196"/>
      <c r="C2" s="196"/>
      <c r="D2" s="181" t="s">
        <v>28</v>
      </c>
      <c r="E2" s="182"/>
      <c r="F2" s="181" t="s">
        <v>29</v>
      </c>
      <c r="G2" s="182"/>
      <c r="H2" s="181" t="s">
        <v>30</v>
      </c>
      <c r="I2" s="182"/>
      <c r="J2" s="181" t="s">
        <v>6</v>
      </c>
      <c r="K2" s="182"/>
      <c r="L2" s="181" t="s">
        <v>31</v>
      </c>
      <c r="M2" s="182"/>
      <c r="N2" s="181" t="s">
        <v>5</v>
      </c>
      <c r="O2" s="182"/>
      <c r="P2" s="183" t="s">
        <v>9</v>
      </c>
      <c r="Q2" s="184"/>
      <c r="R2" s="183" t="s">
        <v>13</v>
      </c>
      <c r="S2" s="185"/>
      <c r="T2" s="186" t="s">
        <v>3</v>
      </c>
      <c r="U2" s="185"/>
      <c r="V2" s="186" t="s">
        <v>4</v>
      </c>
      <c r="W2" s="185"/>
      <c r="X2" s="186" t="s">
        <v>14</v>
      </c>
      <c r="Y2" s="185"/>
      <c r="Z2" s="183" t="s">
        <v>10</v>
      </c>
      <c r="AA2" s="184"/>
      <c r="AB2" s="190"/>
      <c r="AC2" s="191"/>
      <c r="AD2" s="175" t="s">
        <v>17</v>
      </c>
      <c r="AE2" s="175" t="s">
        <v>16</v>
      </c>
      <c r="AF2" s="175" t="s">
        <v>18</v>
      </c>
      <c r="AG2" s="175" t="s">
        <v>19</v>
      </c>
      <c r="AH2" s="175" t="s">
        <v>20</v>
      </c>
      <c r="AI2" s="175" t="s">
        <v>21</v>
      </c>
      <c r="AJ2" s="174" t="s">
        <v>23</v>
      </c>
      <c r="AK2" s="175" t="s">
        <v>26</v>
      </c>
      <c r="AL2" s="175" t="s">
        <v>27</v>
      </c>
      <c r="AM2" s="175" t="s">
        <v>22</v>
      </c>
      <c r="AN2" s="178"/>
      <c r="AO2" s="180"/>
    </row>
    <row r="3" spans="1:41" s="98" customFormat="1" ht="57.75" customHeight="1">
      <c r="A3" s="197"/>
      <c r="B3" s="197"/>
      <c r="C3" s="19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76"/>
      <c r="AE3" s="176"/>
      <c r="AF3" s="176"/>
      <c r="AG3" s="176"/>
      <c r="AH3" s="176"/>
      <c r="AI3" s="176"/>
      <c r="AJ3" s="174"/>
      <c r="AK3" s="176"/>
      <c r="AL3" s="176"/>
      <c r="AM3" s="176"/>
      <c r="AN3" s="179"/>
      <c r="AO3" s="176"/>
    </row>
    <row r="4" spans="1:42" ht="30">
      <c r="A4" s="99" t="s">
        <v>34</v>
      </c>
      <c r="B4" s="99" t="s">
        <v>35</v>
      </c>
      <c r="C4" s="99" t="s">
        <v>36</v>
      </c>
      <c r="D4" s="100">
        <v>190</v>
      </c>
      <c r="E4" s="101">
        <v>178.02</v>
      </c>
      <c r="F4" s="101">
        <v>216</v>
      </c>
      <c r="G4" s="101">
        <v>209.18</v>
      </c>
      <c r="H4" s="101">
        <v>703</v>
      </c>
      <c r="I4" s="101">
        <v>690.1</v>
      </c>
      <c r="J4" s="101">
        <v>602</v>
      </c>
      <c r="K4" s="101">
        <v>579.76</v>
      </c>
      <c r="L4" s="101">
        <v>112</v>
      </c>
      <c r="M4" s="101">
        <v>108.84</v>
      </c>
      <c r="N4" s="101">
        <v>0</v>
      </c>
      <c r="O4" s="101">
        <v>0</v>
      </c>
      <c r="P4" s="102">
        <f>SUM(D4,F4,H4,J4,L4,N4)</f>
        <v>1823</v>
      </c>
      <c r="Q4" s="102">
        <f>SUM(E4,G4,I4,K4,M4,O4)</f>
        <v>1765.9</v>
      </c>
      <c r="R4" s="101">
        <v>4</v>
      </c>
      <c r="S4" s="101">
        <v>4</v>
      </c>
      <c r="T4" s="101">
        <v>4</v>
      </c>
      <c r="U4" s="101">
        <v>4</v>
      </c>
      <c r="V4" s="101">
        <v>61</v>
      </c>
      <c r="W4" s="101">
        <v>50.25</v>
      </c>
      <c r="X4" s="101">
        <v>0</v>
      </c>
      <c r="Y4" s="101">
        <v>0</v>
      </c>
      <c r="Z4" s="103">
        <f>SUM(R4,T4,V4,X4,)</f>
        <v>69</v>
      </c>
      <c r="AA4" s="103">
        <f>SUM(S4,U4,W4,Y4)</f>
        <v>58.25</v>
      </c>
      <c r="AB4" s="104">
        <f>P4+Z4</f>
        <v>1892</v>
      </c>
      <c r="AC4" s="104">
        <f>Q4+AA4</f>
        <v>1824.15</v>
      </c>
      <c r="AD4" s="105">
        <v>6860402.619999999</v>
      </c>
      <c r="AE4" s="106">
        <v>21354.51</v>
      </c>
      <c r="AF4" s="106">
        <v>1906.629999999961</v>
      </c>
      <c r="AG4" s="106">
        <v>107755.28</v>
      </c>
      <c r="AH4" s="106">
        <v>1366193.83</v>
      </c>
      <c r="AI4" s="106">
        <v>640444.31</v>
      </c>
      <c r="AJ4" s="107">
        <f>SUM(AD4:AI4)</f>
        <v>8998057.18</v>
      </c>
      <c r="AK4" s="108">
        <v>693999.98</v>
      </c>
      <c r="AL4" s="108">
        <v>1193779.94</v>
      </c>
      <c r="AM4" s="109">
        <f>SUM(AK4:AL4)</f>
        <v>1887779.92</v>
      </c>
      <c r="AN4" s="109">
        <f>SUM(AM4,AJ4)</f>
        <v>10885837.1</v>
      </c>
      <c r="AO4" s="110"/>
      <c r="AP4" s="110"/>
    </row>
    <row r="5" spans="1:42" ht="30">
      <c r="A5" s="112" t="s">
        <v>37</v>
      </c>
      <c r="B5" s="112" t="s">
        <v>38</v>
      </c>
      <c r="C5" s="112" t="s">
        <v>36</v>
      </c>
      <c r="D5" s="101">
        <v>278</v>
      </c>
      <c r="E5" s="101">
        <v>235.48</v>
      </c>
      <c r="F5" s="101">
        <v>1846</v>
      </c>
      <c r="G5" s="101">
        <v>1728.15</v>
      </c>
      <c r="H5" s="101">
        <v>222</v>
      </c>
      <c r="I5" s="101">
        <v>216.73</v>
      </c>
      <c r="J5" s="101">
        <v>44</v>
      </c>
      <c r="K5" s="101">
        <v>43.05</v>
      </c>
      <c r="L5" s="101">
        <v>3</v>
      </c>
      <c r="M5" s="101">
        <v>3</v>
      </c>
      <c r="N5" s="101">
        <v>0</v>
      </c>
      <c r="O5" s="101">
        <v>0</v>
      </c>
      <c r="P5" s="102">
        <f aca="true" t="shared" si="0" ref="P5:Q16">SUM(D5,F5,H5,J5,L5,N5)</f>
        <v>2393</v>
      </c>
      <c r="Q5" s="102">
        <f t="shared" si="0"/>
        <v>2226.4100000000003</v>
      </c>
      <c r="R5" s="101">
        <v>1</v>
      </c>
      <c r="S5" s="101">
        <v>1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3">
        <f aca="true" t="shared" si="1" ref="Z5:Z16">SUM(R5,T5,V5,X5,)</f>
        <v>1</v>
      </c>
      <c r="AA5" s="103">
        <f aca="true" t="shared" si="2" ref="AA5:AA16">SUM(S5,U5,W5,Y5)</f>
        <v>1</v>
      </c>
      <c r="AB5" s="104">
        <f aca="true" t="shared" si="3" ref="AB5:AC16">P5+Z5</f>
        <v>2394</v>
      </c>
      <c r="AC5" s="104">
        <f t="shared" si="3"/>
        <v>2227.4100000000003</v>
      </c>
      <c r="AD5" s="105">
        <v>4754036.93</v>
      </c>
      <c r="AE5" s="106">
        <v>110131.71</v>
      </c>
      <c r="AF5" s="106">
        <v>-4796</v>
      </c>
      <c r="AG5" s="106">
        <v>49356.93</v>
      </c>
      <c r="AH5" s="106">
        <v>899682.949999999</v>
      </c>
      <c r="AI5" s="106">
        <v>350134.5</v>
      </c>
      <c r="AJ5" s="107">
        <f aca="true" t="shared" si="4" ref="AJ5:AJ16">SUM(AD5:AI5)</f>
        <v>6158547.019999999</v>
      </c>
      <c r="AK5" s="108">
        <v>14630.4</v>
      </c>
      <c r="AL5" s="108"/>
      <c r="AM5" s="109">
        <f aca="true" t="shared" si="5" ref="AM5:AM16">SUM(AK5:AL5)</f>
        <v>14630.4</v>
      </c>
      <c r="AN5" s="109">
        <f aca="true" t="shared" si="6" ref="AN5:AN16">SUM(AM5,AJ5)</f>
        <v>6173177.419999999</v>
      </c>
      <c r="AO5" s="113"/>
      <c r="AP5" s="113"/>
    </row>
    <row r="6" spans="1:42" ht="30">
      <c r="A6" s="112" t="s">
        <v>39</v>
      </c>
      <c r="B6" s="112" t="s">
        <v>38</v>
      </c>
      <c r="C6" s="112" t="s">
        <v>36</v>
      </c>
      <c r="D6" s="101">
        <v>4619</v>
      </c>
      <c r="E6" s="101">
        <v>4097.21</v>
      </c>
      <c r="F6" s="101">
        <v>890</v>
      </c>
      <c r="G6" s="101">
        <v>845.9</v>
      </c>
      <c r="H6" s="101">
        <v>662</v>
      </c>
      <c r="I6" s="101">
        <v>643.86</v>
      </c>
      <c r="J6" s="101">
        <v>135</v>
      </c>
      <c r="K6" s="101">
        <v>130.86</v>
      </c>
      <c r="L6" s="101">
        <v>8</v>
      </c>
      <c r="M6" s="101">
        <v>8</v>
      </c>
      <c r="N6" s="101">
        <v>0</v>
      </c>
      <c r="O6" s="101">
        <v>0</v>
      </c>
      <c r="P6" s="102">
        <f t="shared" si="0"/>
        <v>6314</v>
      </c>
      <c r="Q6" s="102">
        <f t="shared" si="0"/>
        <v>5725.829999999999</v>
      </c>
      <c r="R6" s="101">
        <v>10</v>
      </c>
      <c r="S6" s="101">
        <v>10</v>
      </c>
      <c r="T6" s="101">
        <v>2</v>
      </c>
      <c r="U6" s="101">
        <v>1.5</v>
      </c>
      <c r="V6" s="101">
        <v>2</v>
      </c>
      <c r="W6" s="101">
        <v>1.9</v>
      </c>
      <c r="X6" s="101">
        <v>0</v>
      </c>
      <c r="Y6" s="101">
        <v>0</v>
      </c>
      <c r="Z6" s="103">
        <f t="shared" si="1"/>
        <v>14</v>
      </c>
      <c r="AA6" s="103">
        <f t="shared" si="2"/>
        <v>13.4</v>
      </c>
      <c r="AB6" s="104">
        <f t="shared" si="3"/>
        <v>6328</v>
      </c>
      <c r="AC6" s="104">
        <f t="shared" si="3"/>
        <v>5739.229999999999</v>
      </c>
      <c r="AD6" s="105">
        <v>9954916.77</v>
      </c>
      <c r="AE6" s="106">
        <v>96703.12</v>
      </c>
      <c r="AF6" s="106">
        <v>10227.97</v>
      </c>
      <c r="AG6" s="106">
        <v>409391.95</v>
      </c>
      <c r="AH6" s="106">
        <v>1770376.67</v>
      </c>
      <c r="AI6" s="106">
        <v>656754.99</v>
      </c>
      <c r="AJ6" s="107">
        <f t="shared" si="4"/>
        <v>12898371.469999999</v>
      </c>
      <c r="AK6" s="108">
        <v>257312.24</v>
      </c>
      <c r="AL6" s="108">
        <v>952.6</v>
      </c>
      <c r="AM6" s="109">
        <f t="shared" si="5"/>
        <v>258264.84</v>
      </c>
      <c r="AN6" s="109">
        <f t="shared" si="6"/>
        <v>13156636.309999999</v>
      </c>
      <c r="AO6" s="113"/>
      <c r="AP6" s="113"/>
    </row>
    <row r="7" spans="1:42" ht="30">
      <c r="A7" s="112" t="s">
        <v>41</v>
      </c>
      <c r="B7" s="112" t="s">
        <v>38</v>
      </c>
      <c r="C7" s="112" t="s">
        <v>36</v>
      </c>
      <c r="D7" s="101">
        <v>1410</v>
      </c>
      <c r="E7" s="101">
        <v>1367.92</v>
      </c>
      <c r="F7" s="101">
        <v>305</v>
      </c>
      <c r="G7" s="101">
        <v>285.49</v>
      </c>
      <c r="H7" s="101">
        <v>1282</v>
      </c>
      <c r="I7" s="101">
        <v>1241.04</v>
      </c>
      <c r="J7" s="101">
        <v>298</v>
      </c>
      <c r="K7" s="101">
        <v>288.25</v>
      </c>
      <c r="L7" s="101">
        <v>33</v>
      </c>
      <c r="M7" s="101">
        <v>32.09</v>
      </c>
      <c r="N7" s="101">
        <v>0</v>
      </c>
      <c r="O7" s="101">
        <v>0</v>
      </c>
      <c r="P7" s="102">
        <f t="shared" si="0"/>
        <v>3328</v>
      </c>
      <c r="Q7" s="102">
        <f t="shared" si="0"/>
        <v>3214.79</v>
      </c>
      <c r="R7" s="101">
        <v>0</v>
      </c>
      <c r="S7" s="101">
        <v>0</v>
      </c>
      <c r="T7" s="101">
        <v>72</v>
      </c>
      <c r="U7" s="101">
        <v>26.42</v>
      </c>
      <c r="V7" s="101">
        <v>0</v>
      </c>
      <c r="W7" s="101">
        <v>0</v>
      </c>
      <c r="X7" s="101">
        <v>0</v>
      </c>
      <c r="Y7" s="101">
        <v>0</v>
      </c>
      <c r="Z7" s="103">
        <f t="shared" si="1"/>
        <v>72</v>
      </c>
      <c r="AA7" s="103">
        <f t="shared" si="2"/>
        <v>26.42</v>
      </c>
      <c r="AB7" s="104">
        <f t="shared" si="3"/>
        <v>3400</v>
      </c>
      <c r="AC7" s="104">
        <f t="shared" si="3"/>
        <v>3241.21</v>
      </c>
      <c r="AD7" s="105">
        <v>7745030.030000001</v>
      </c>
      <c r="AE7" s="106">
        <v>641448.03</v>
      </c>
      <c r="AF7" s="106">
        <v>5178.6</v>
      </c>
      <c r="AG7" s="106">
        <v>105782.73</v>
      </c>
      <c r="AH7" s="106">
        <v>1564687.35</v>
      </c>
      <c r="AI7" s="106">
        <v>667071.39</v>
      </c>
      <c r="AJ7" s="107">
        <f t="shared" si="4"/>
        <v>10729198.130000003</v>
      </c>
      <c r="AK7" s="108">
        <v>558348.67</v>
      </c>
      <c r="AL7" s="108">
        <v>0</v>
      </c>
      <c r="AM7" s="109">
        <f t="shared" si="5"/>
        <v>558348.67</v>
      </c>
      <c r="AN7" s="109">
        <f t="shared" si="6"/>
        <v>11287546.800000003</v>
      </c>
      <c r="AO7" s="110"/>
      <c r="AP7" s="110"/>
    </row>
    <row r="8" spans="1:42" ht="30">
      <c r="A8" s="112" t="s">
        <v>42</v>
      </c>
      <c r="B8" s="112" t="s">
        <v>38</v>
      </c>
      <c r="C8" s="112" t="s">
        <v>36</v>
      </c>
      <c r="D8" s="101">
        <v>420</v>
      </c>
      <c r="E8" s="101">
        <v>386.54</v>
      </c>
      <c r="F8" s="101">
        <v>232</v>
      </c>
      <c r="G8" s="101">
        <v>221.33</v>
      </c>
      <c r="H8" s="101">
        <v>303</v>
      </c>
      <c r="I8" s="101">
        <v>286.92</v>
      </c>
      <c r="J8" s="101">
        <v>108</v>
      </c>
      <c r="K8" s="101">
        <v>105.53</v>
      </c>
      <c r="L8" s="101">
        <v>5</v>
      </c>
      <c r="M8" s="101">
        <v>4.49</v>
      </c>
      <c r="N8" s="101">
        <v>0</v>
      </c>
      <c r="O8" s="101">
        <v>0</v>
      </c>
      <c r="P8" s="102">
        <f t="shared" si="0"/>
        <v>1068</v>
      </c>
      <c r="Q8" s="102">
        <f t="shared" si="0"/>
        <v>1004.81</v>
      </c>
      <c r="R8" s="101">
        <v>8</v>
      </c>
      <c r="S8" s="101">
        <v>8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3">
        <f t="shared" si="1"/>
        <v>8</v>
      </c>
      <c r="AA8" s="103">
        <f t="shared" si="2"/>
        <v>8</v>
      </c>
      <c r="AB8" s="104">
        <f t="shared" si="3"/>
        <v>1076</v>
      </c>
      <c r="AC8" s="104">
        <f t="shared" si="3"/>
        <v>1012.81</v>
      </c>
      <c r="AD8" s="105">
        <v>2335132.95</v>
      </c>
      <c r="AE8" s="106">
        <v>208302.21</v>
      </c>
      <c r="AF8" s="106">
        <v>500</v>
      </c>
      <c r="AG8" s="106">
        <v>141587.98</v>
      </c>
      <c r="AH8" s="106">
        <v>485783.29</v>
      </c>
      <c r="AI8" s="106">
        <v>211175.26</v>
      </c>
      <c r="AJ8" s="107">
        <f t="shared" si="4"/>
        <v>3382481.6900000004</v>
      </c>
      <c r="AK8" s="108">
        <v>11794.17</v>
      </c>
      <c r="AL8" s="108"/>
      <c r="AM8" s="109">
        <f t="shared" si="5"/>
        <v>11794.17</v>
      </c>
      <c r="AN8" s="109">
        <f t="shared" si="6"/>
        <v>3394275.8600000003</v>
      </c>
      <c r="AO8" s="113"/>
      <c r="AP8" s="113"/>
    </row>
    <row r="9" spans="1:42" ht="30">
      <c r="A9" s="112" t="s">
        <v>43</v>
      </c>
      <c r="B9" s="112" t="s">
        <v>38</v>
      </c>
      <c r="C9" s="112" t="s">
        <v>36</v>
      </c>
      <c r="D9" s="101">
        <v>42</v>
      </c>
      <c r="E9" s="101">
        <v>35.65</v>
      </c>
      <c r="F9" s="101">
        <v>34</v>
      </c>
      <c r="G9" s="101">
        <v>31.4</v>
      </c>
      <c r="H9" s="101">
        <v>71</v>
      </c>
      <c r="I9" s="101">
        <v>69.2</v>
      </c>
      <c r="J9" s="101">
        <v>10</v>
      </c>
      <c r="K9" s="101">
        <v>10</v>
      </c>
      <c r="L9" s="101">
        <v>1</v>
      </c>
      <c r="M9" s="101">
        <v>1</v>
      </c>
      <c r="N9" s="101">
        <v>0</v>
      </c>
      <c r="O9" s="101">
        <v>0</v>
      </c>
      <c r="P9" s="102">
        <f t="shared" si="0"/>
        <v>158</v>
      </c>
      <c r="Q9" s="102">
        <f t="shared" si="0"/>
        <v>147.25</v>
      </c>
      <c r="R9" s="101">
        <v>5</v>
      </c>
      <c r="S9" s="101">
        <v>5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3">
        <f t="shared" si="1"/>
        <v>5</v>
      </c>
      <c r="AA9" s="103">
        <f t="shared" si="2"/>
        <v>5</v>
      </c>
      <c r="AB9" s="104">
        <f t="shared" si="3"/>
        <v>163</v>
      </c>
      <c r="AC9" s="104">
        <f t="shared" si="3"/>
        <v>152.25</v>
      </c>
      <c r="AD9" s="105">
        <v>463696</v>
      </c>
      <c r="AE9" s="106">
        <v>13126</v>
      </c>
      <c r="AF9" s="106">
        <v>0</v>
      </c>
      <c r="AG9" s="106">
        <v>8660</v>
      </c>
      <c r="AH9" s="106">
        <v>79285</v>
      </c>
      <c r="AI9" s="106">
        <v>34893</v>
      </c>
      <c r="AJ9" s="107">
        <f t="shared" si="4"/>
        <v>599660</v>
      </c>
      <c r="AK9" s="108">
        <v>52207.18</v>
      </c>
      <c r="AL9" s="108"/>
      <c r="AM9" s="109">
        <f t="shared" si="5"/>
        <v>52207.18</v>
      </c>
      <c r="AN9" s="109">
        <f t="shared" si="6"/>
        <v>651867.18</v>
      </c>
      <c r="AO9" s="113"/>
      <c r="AP9" s="113"/>
    </row>
    <row r="10" spans="1:42" ht="30">
      <c r="A10" s="112" t="s">
        <v>44</v>
      </c>
      <c r="B10" s="112" t="s">
        <v>38</v>
      </c>
      <c r="C10" s="112" t="s">
        <v>36</v>
      </c>
      <c r="D10" s="101">
        <v>1043</v>
      </c>
      <c r="E10" s="101">
        <v>975.92</v>
      </c>
      <c r="F10" s="101">
        <v>805</v>
      </c>
      <c r="G10" s="101">
        <v>789.79</v>
      </c>
      <c r="H10" s="101">
        <v>384</v>
      </c>
      <c r="I10" s="101">
        <v>377.93</v>
      </c>
      <c r="J10" s="101">
        <v>39</v>
      </c>
      <c r="K10" s="101">
        <v>38.95</v>
      </c>
      <c r="L10" s="101">
        <v>3</v>
      </c>
      <c r="M10" s="101">
        <v>3</v>
      </c>
      <c r="N10" s="101">
        <v>0</v>
      </c>
      <c r="O10" s="101">
        <v>0</v>
      </c>
      <c r="P10" s="102">
        <f t="shared" si="0"/>
        <v>2274</v>
      </c>
      <c r="Q10" s="102">
        <f t="shared" si="0"/>
        <v>2185.5899999999997</v>
      </c>
      <c r="R10" s="101">
        <v>32</v>
      </c>
      <c r="S10" s="101">
        <v>30.73</v>
      </c>
      <c r="T10" s="101">
        <v>2</v>
      </c>
      <c r="U10" s="101">
        <v>2</v>
      </c>
      <c r="V10" s="101">
        <v>9</v>
      </c>
      <c r="W10" s="101">
        <v>9</v>
      </c>
      <c r="X10" s="101">
        <v>0</v>
      </c>
      <c r="Y10" s="101">
        <v>0</v>
      </c>
      <c r="Z10" s="103">
        <f t="shared" si="1"/>
        <v>43</v>
      </c>
      <c r="AA10" s="103">
        <f t="shared" si="2"/>
        <v>41.730000000000004</v>
      </c>
      <c r="AB10" s="104">
        <f t="shared" si="3"/>
        <v>2317</v>
      </c>
      <c r="AC10" s="104">
        <f t="shared" si="3"/>
        <v>2227.3199999999997</v>
      </c>
      <c r="AD10" s="105">
        <v>4560169.23</v>
      </c>
      <c r="AE10" s="106">
        <v>310004.96</v>
      </c>
      <c r="AF10" s="106">
        <v>1950</v>
      </c>
      <c r="AG10" s="106">
        <v>260364.37</v>
      </c>
      <c r="AH10" s="106">
        <v>901467.55</v>
      </c>
      <c r="AI10" s="106">
        <v>386440.41</v>
      </c>
      <c r="AJ10" s="107">
        <f t="shared" si="4"/>
        <v>6420396.5200000005</v>
      </c>
      <c r="AK10" s="108">
        <v>180704.47</v>
      </c>
      <c r="AL10" s="108"/>
      <c r="AM10" s="109">
        <f t="shared" si="5"/>
        <v>180704.47</v>
      </c>
      <c r="AN10" s="109">
        <f t="shared" si="6"/>
        <v>6601100.99</v>
      </c>
      <c r="AO10" s="113"/>
      <c r="AP10" s="113"/>
    </row>
    <row r="11" spans="1:42" ht="45">
      <c r="A11" s="112" t="s">
        <v>45</v>
      </c>
      <c r="B11" s="112" t="s">
        <v>46</v>
      </c>
      <c r="C11" s="112" t="s">
        <v>36</v>
      </c>
      <c r="D11" s="101">
        <v>0</v>
      </c>
      <c r="E11" s="101">
        <v>0</v>
      </c>
      <c r="F11" s="101">
        <v>1</v>
      </c>
      <c r="G11" s="101">
        <v>1</v>
      </c>
      <c r="H11" s="101">
        <v>3</v>
      </c>
      <c r="I11" s="101">
        <v>2.8</v>
      </c>
      <c r="J11" s="101">
        <v>3</v>
      </c>
      <c r="K11" s="101">
        <v>2.7</v>
      </c>
      <c r="L11" s="101">
        <v>2</v>
      </c>
      <c r="M11" s="101">
        <v>2</v>
      </c>
      <c r="N11" s="101">
        <v>0</v>
      </c>
      <c r="O11" s="101">
        <v>0</v>
      </c>
      <c r="P11" s="102">
        <f t="shared" si="0"/>
        <v>9</v>
      </c>
      <c r="Q11" s="102">
        <f t="shared" si="0"/>
        <v>8.5</v>
      </c>
      <c r="R11" s="101">
        <v>0</v>
      </c>
      <c r="S11" s="101">
        <v>0</v>
      </c>
      <c r="T11" s="101">
        <v>0</v>
      </c>
      <c r="U11" s="101">
        <v>0</v>
      </c>
      <c r="V11" s="101">
        <v>1</v>
      </c>
      <c r="W11" s="101">
        <v>1</v>
      </c>
      <c r="X11" s="101">
        <v>0</v>
      </c>
      <c r="Y11" s="101">
        <v>0</v>
      </c>
      <c r="Z11" s="103">
        <f t="shared" si="1"/>
        <v>1</v>
      </c>
      <c r="AA11" s="103">
        <f t="shared" si="2"/>
        <v>1</v>
      </c>
      <c r="AB11" s="104">
        <f t="shared" si="3"/>
        <v>10</v>
      </c>
      <c r="AC11" s="104">
        <f t="shared" si="3"/>
        <v>9.5</v>
      </c>
      <c r="AD11" s="105">
        <v>35510</v>
      </c>
      <c r="AE11" s="106">
        <v>3475</v>
      </c>
      <c r="AF11" s="106">
        <v>0</v>
      </c>
      <c r="AG11" s="106">
        <v>0</v>
      </c>
      <c r="AH11" s="106">
        <v>4995</v>
      </c>
      <c r="AI11" s="106">
        <v>3348</v>
      </c>
      <c r="AJ11" s="107">
        <f t="shared" si="4"/>
        <v>47328</v>
      </c>
      <c r="AK11" s="108">
        <v>32526.17</v>
      </c>
      <c r="AL11" s="108"/>
      <c r="AM11" s="109">
        <f t="shared" si="5"/>
        <v>32526.17</v>
      </c>
      <c r="AN11" s="109">
        <f t="shared" si="6"/>
        <v>79854.17</v>
      </c>
      <c r="AO11" s="113"/>
      <c r="AP11" s="113"/>
    </row>
    <row r="12" spans="1:42" ht="45">
      <c r="A12" s="112" t="s">
        <v>47</v>
      </c>
      <c r="B12" s="112" t="s">
        <v>46</v>
      </c>
      <c r="C12" s="112" t="s">
        <v>36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5</v>
      </c>
      <c r="O12" s="101">
        <v>2.9</v>
      </c>
      <c r="P12" s="102">
        <f t="shared" si="0"/>
        <v>5</v>
      </c>
      <c r="Q12" s="102">
        <f t="shared" si="0"/>
        <v>2.9</v>
      </c>
      <c r="R12" s="101">
        <v>0</v>
      </c>
      <c r="S12" s="101">
        <v>0</v>
      </c>
      <c r="T12" s="101">
        <v>0</v>
      </c>
      <c r="U12" s="101">
        <v>0</v>
      </c>
      <c r="V12" s="101">
        <v>3</v>
      </c>
      <c r="W12" s="101">
        <v>1.7</v>
      </c>
      <c r="X12" s="101">
        <v>0</v>
      </c>
      <c r="Y12" s="101">
        <v>0</v>
      </c>
      <c r="Z12" s="103">
        <f t="shared" si="1"/>
        <v>3</v>
      </c>
      <c r="AA12" s="103">
        <f t="shared" si="2"/>
        <v>1.7</v>
      </c>
      <c r="AB12" s="104">
        <f t="shared" si="3"/>
        <v>8</v>
      </c>
      <c r="AC12" s="104">
        <f t="shared" si="3"/>
        <v>4.6</v>
      </c>
      <c r="AD12" s="105">
        <v>24317.18</v>
      </c>
      <c r="AE12" s="106">
        <v>0</v>
      </c>
      <c r="AF12" s="106">
        <v>0</v>
      </c>
      <c r="AG12" s="106">
        <v>0</v>
      </c>
      <c r="AH12" s="106">
        <v>458.33</v>
      </c>
      <c r="AI12" s="106">
        <v>1423.44</v>
      </c>
      <c r="AJ12" s="107">
        <f t="shared" si="4"/>
        <v>26198.95</v>
      </c>
      <c r="AK12" s="108">
        <v>35284.11</v>
      </c>
      <c r="AL12" s="108">
        <v>9760.67</v>
      </c>
      <c r="AM12" s="109">
        <f t="shared" si="5"/>
        <v>45044.78</v>
      </c>
      <c r="AN12" s="109">
        <f t="shared" si="6"/>
        <v>71243.73</v>
      </c>
      <c r="AO12" s="114"/>
      <c r="AP12" s="113"/>
    </row>
    <row r="13" spans="1:42" ht="45">
      <c r="A13" s="112" t="s">
        <v>48</v>
      </c>
      <c r="B13" s="112" t="s">
        <v>46</v>
      </c>
      <c r="C13" s="112" t="s">
        <v>36</v>
      </c>
      <c r="D13" s="101">
        <v>49</v>
      </c>
      <c r="E13" s="101">
        <v>47.8</v>
      </c>
      <c r="F13" s="101">
        <v>8</v>
      </c>
      <c r="G13" s="101">
        <v>8</v>
      </c>
      <c r="H13" s="101">
        <v>106</v>
      </c>
      <c r="I13" s="101">
        <v>105.2</v>
      </c>
      <c r="J13" s="101">
        <v>62</v>
      </c>
      <c r="K13" s="101">
        <v>61.6</v>
      </c>
      <c r="L13" s="101">
        <v>14</v>
      </c>
      <c r="M13" s="101">
        <v>14</v>
      </c>
      <c r="N13" s="101">
        <v>22</v>
      </c>
      <c r="O13" s="101">
        <v>20.41</v>
      </c>
      <c r="P13" s="102">
        <f t="shared" si="0"/>
        <v>261</v>
      </c>
      <c r="Q13" s="102">
        <f t="shared" si="0"/>
        <v>257.01</v>
      </c>
      <c r="R13" s="101">
        <v>38</v>
      </c>
      <c r="S13" s="101">
        <v>35</v>
      </c>
      <c r="T13" s="101">
        <v>33</v>
      </c>
      <c r="U13" s="101">
        <v>29</v>
      </c>
      <c r="V13" s="101">
        <v>108</v>
      </c>
      <c r="W13" s="101">
        <v>108</v>
      </c>
      <c r="X13" s="101">
        <v>0</v>
      </c>
      <c r="Y13" s="101">
        <v>0</v>
      </c>
      <c r="Z13" s="103">
        <f t="shared" si="1"/>
        <v>179</v>
      </c>
      <c r="AA13" s="103">
        <f t="shared" si="2"/>
        <v>172</v>
      </c>
      <c r="AB13" s="104">
        <f t="shared" si="3"/>
        <v>440</v>
      </c>
      <c r="AC13" s="104">
        <f t="shared" si="3"/>
        <v>429.01</v>
      </c>
      <c r="AD13" s="105">
        <v>1140141.2</v>
      </c>
      <c r="AE13" s="106">
        <v>0</v>
      </c>
      <c r="AF13" s="106">
        <v>0</v>
      </c>
      <c r="AG13" s="106">
        <v>0</v>
      </c>
      <c r="AH13" s="106">
        <v>71153.83</v>
      </c>
      <c r="AI13" s="106">
        <v>125669.45</v>
      </c>
      <c r="AJ13" s="107">
        <f t="shared" si="4"/>
        <v>1336964.48</v>
      </c>
      <c r="AK13" s="108">
        <v>326600.83</v>
      </c>
      <c r="AL13" s="108">
        <v>17486.6</v>
      </c>
      <c r="AM13" s="109">
        <f t="shared" si="5"/>
        <v>344087.43</v>
      </c>
      <c r="AN13" s="109">
        <f t="shared" si="6"/>
        <v>1681051.91</v>
      </c>
      <c r="AO13" s="113"/>
      <c r="AP13" s="110"/>
    </row>
    <row r="14" spans="1:42" ht="45">
      <c r="A14" s="112" t="s">
        <v>49</v>
      </c>
      <c r="B14" s="112" t="s">
        <v>46</v>
      </c>
      <c r="C14" s="112" t="s">
        <v>36</v>
      </c>
      <c r="D14" s="101">
        <v>29</v>
      </c>
      <c r="E14" s="101">
        <v>10.6</v>
      </c>
      <c r="F14" s="101">
        <v>18</v>
      </c>
      <c r="G14" s="101">
        <v>18</v>
      </c>
      <c r="H14" s="101">
        <v>68</v>
      </c>
      <c r="I14" s="101">
        <v>67.7</v>
      </c>
      <c r="J14" s="101">
        <v>13</v>
      </c>
      <c r="K14" s="101">
        <v>12.8</v>
      </c>
      <c r="L14" s="101">
        <v>4</v>
      </c>
      <c r="M14" s="101">
        <v>4</v>
      </c>
      <c r="N14" s="101">
        <v>67</v>
      </c>
      <c r="O14" s="101">
        <v>62.5</v>
      </c>
      <c r="P14" s="102">
        <f t="shared" si="0"/>
        <v>199</v>
      </c>
      <c r="Q14" s="102">
        <f t="shared" si="0"/>
        <v>175.60000000000002</v>
      </c>
      <c r="R14" s="101">
        <v>7</v>
      </c>
      <c r="S14" s="101">
        <v>2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3">
        <f t="shared" si="1"/>
        <v>7</v>
      </c>
      <c r="AA14" s="103">
        <f t="shared" si="2"/>
        <v>2</v>
      </c>
      <c r="AB14" s="104">
        <f t="shared" si="3"/>
        <v>206</v>
      </c>
      <c r="AC14" s="104">
        <f t="shared" si="3"/>
        <v>177.60000000000002</v>
      </c>
      <c r="AD14" s="105">
        <v>509108</v>
      </c>
      <c r="AE14" s="106">
        <v>7149</v>
      </c>
      <c r="AF14" s="106">
        <v>72753</v>
      </c>
      <c r="AG14" s="106">
        <v>26799</v>
      </c>
      <c r="AH14" s="106">
        <v>2892</v>
      </c>
      <c r="AI14" s="106">
        <v>54060</v>
      </c>
      <c r="AJ14" s="107">
        <f t="shared" si="4"/>
        <v>672761</v>
      </c>
      <c r="AK14" s="108">
        <v>0</v>
      </c>
      <c r="AL14" s="108"/>
      <c r="AM14" s="109">
        <f t="shared" si="5"/>
        <v>0</v>
      </c>
      <c r="AN14" s="109">
        <f t="shared" si="6"/>
        <v>672761</v>
      </c>
      <c r="AO14" s="113"/>
      <c r="AP14" s="110"/>
    </row>
    <row r="15" spans="1:42" ht="45">
      <c r="A15" s="111" t="s">
        <v>50</v>
      </c>
      <c r="B15" s="112" t="s">
        <v>46</v>
      </c>
      <c r="C15" s="112" t="s">
        <v>36</v>
      </c>
      <c r="D15" s="101">
        <v>1</v>
      </c>
      <c r="E15" s="101">
        <v>1</v>
      </c>
      <c r="F15" s="101">
        <v>16</v>
      </c>
      <c r="G15" s="101">
        <v>15.8</v>
      </c>
      <c r="H15" s="101">
        <v>13</v>
      </c>
      <c r="I15" s="101">
        <v>12.8</v>
      </c>
      <c r="J15" s="101">
        <v>11</v>
      </c>
      <c r="K15" s="101">
        <v>11</v>
      </c>
      <c r="L15" s="101">
        <v>3</v>
      </c>
      <c r="M15" s="101">
        <v>3</v>
      </c>
      <c r="N15" s="101">
        <v>0</v>
      </c>
      <c r="O15" s="101">
        <v>0</v>
      </c>
      <c r="P15" s="102">
        <f t="shared" si="0"/>
        <v>44</v>
      </c>
      <c r="Q15" s="102">
        <f t="shared" si="0"/>
        <v>43.6</v>
      </c>
      <c r="R15" s="101">
        <v>2</v>
      </c>
      <c r="S15" s="101">
        <v>1.6</v>
      </c>
      <c r="T15" s="101">
        <v>0</v>
      </c>
      <c r="U15" s="101">
        <v>0</v>
      </c>
      <c r="V15" s="101">
        <v>4</v>
      </c>
      <c r="W15" s="101">
        <v>0.9</v>
      </c>
      <c r="X15" s="101">
        <v>0</v>
      </c>
      <c r="Y15" s="101">
        <v>0</v>
      </c>
      <c r="Z15" s="103">
        <f t="shared" si="1"/>
        <v>6</v>
      </c>
      <c r="AA15" s="103">
        <f t="shared" si="2"/>
        <v>2.5</v>
      </c>
      <c r="AB15" s="104">
        <f t="shared" si="3"/>
        <v>50</v>
      </c>
      <c r="AC15" s="104">
        <f t="shared" si="3"/>
        <v>46.1</v>
      </c>
      <c r="AD15" s="105">
        <v>143379</v>
      </c>
      <c r="AE15" s="106">
        <v>244</v>
      </c>
      <c r="AF15" s="106">
        <v>14850</v>
      </c>
      <c r="AG15" s="106">
        <v>0</v>
      </c>
      <c r="AH15" s="106">
        <v>25096</v>
      </c>
      <c r="AI15" s="106">
        <v>16783</v>
      </c>
      <c r="AJ15" s="107">
        <f t="shared" si="4"/>
        <v>200352</v>
      </c>
      <c r="AK15" s="108">
        <v>4782.51</v>
      </c>
      <c r="AL15" s="108"/>
      <c r="AM15" s="109">
        <f t="shared" si="5"/>
        <v>4782.51</v>
      </c>
      <c r="AN15" s="109">
        <f t="shared" si="6"/>
        <v>205134.51</v>
      </c>
      <c r="AO15" s="113"/>
      <c r="AP15" s="113"/>
    </row>
    <row r="16" spans="1:41" ht="45">
      <c r="A16" s="115" t="s">
        <v>52</v>
      </c>
      <c r="B16" s="112" t="s">
        <v>46</v>
      </c>
      <c r="C16" s="112" t="s">
        <v>36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302</v>
      </c>
      <c r="O16" s="101">
        <v>293</v>
      </c>
      <c r="P16" s="102">
        <f t="shared" si="0"/>
        <v>302</v>
      </c>
      <c r="Q16" s="102">
        <f t="shared" si="0"/>
        <v>293</v>
      </c>
      <c r="R16" s="101">
        <v>9</v>
      </c>
      <c r="S16" s="101">
        <v>9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3">
        <f t="shared" si="1"/>
        <v>9</v>
      </c>
      <c r="AA16" s="103">
        <f t="shared" si="2"/>
        <v>9</v>
      </c>
      <c r="AB16" s="104">
        <f t="shared" si="3"/>
        <v>311</v>
      </c>
      <c r="AC16" s="104">
        <f t="shared" si="3"/>
        <v>302</v>
      </c>
      <c r="AD16" s="105">
        <v>835470.79</v>
      </c>
      <c r="AE16" s="106">
        <v>3945.38</v>
      </c>
      <c r="AF16" s="106">
        <v>7962</v>
      </c>
      <c r="AG16" s="106">
        <v>18643.43</v>
      </c>
      <c r="AH16" s="106">
        <v>313.79</v>
      </c>
      <c r="AI16" s="106">
        <v>73618.66</v>
      </c>
      <c r="AJ16" s="107">
        <f t="shared" si="4"/>
        <v>939954.0500000002</v>
      </c>
      <c r="AK16" s="108">
        <v>19027.12</v>
      </c>
      <c r="AL16" s="108"/>
      <c r="AM16" s="109">
        <f t="shared" si="5"/>
        <v>19027.12</v>
      </c>
      <c r="AN16" s="109">
        <f t="shared" si="6"/>
        <v>958981.1700000002</v>
      </c>
      <c r="AO16" s="113"/>
    </row>
    <row r="17" spans="1:41" ht="15">
      <c r="A17" s="112"/>
      <c r="B17" s="112"/>
      <c r="C17" s="112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7"/>
      <c r="Q17" s="117"/>
      <c r="R17" s="116"/>
      <c r="S17" s="116"/>
      <c r="T17" s="116"/>
      <c r="U17" s="116"/>
      <c r="V17" s="116"/>
      <c r="W17" s="116"/>
      <c r="X17" s="116"/>
      <c r="Y17" s="116"/>
      <c r="Z17" s="118"/>
      <c r="AA17" s="118"/>
      <c r="AB17" s="119"/>
      <c r="AC17" s="119"/>
      <c r="AD17" s="120"/>
      <c r="AE17" s="120"/>
      <c r="AF17" s="120"/>
      <c r="AG17" s="120"/>
      <c r="AH17" s="120"/>
      <c r="AI17" s="120"/>
      <c r="AJ17" s="121"/>
      <c r="AK17" s="120"/>
      <c r="AL17" s="120"/>
      <c r="AM17" s="121"/>
      <c r="AN17" s="121"/>
      <c r="AO17" s="113"/>
    </row>
    <row r="18" spans="1:41" ht="15">
      <c r="A18" s="112"/>
      <c r="B18" s="112"/>
      <c r="C18" s="112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7"/>
      <c r="R18" s="116"/>
      <c r="S18" s="116"/>
      <c r="T18" s="116"/>
      <c r="U18" s="116"/>
      <c r="V18" s="116"/>
      <c r="W18" s="116"/>
      <c r="X18" s="116"/>
      <c r="Y18" s="116"/>
      <c r="Z18" s="118"/>
      <c r="AA18" s="118"/>
      <c r="AB18" s="119"/>
      <c r="AC18" s="119"/>
      <c r="AD18" s="120"/>
      <c r="AE18" s="120"/>
      <c r="AF18" s="120"/>
      <c r="AG18" s="120"/>
      <c r="AH18" s="120"/>
      <c r="AI18" s="120"/>
      <c r="AJ18" s="121"/>
      <c r="AK18" s="120"/>
      <c r="AL18" s="120"/>
      <c r="AM18" s="121"/>
      <c r="AN18" s="121"/>
      <c r="AO18" s="113"/>
    </row>
    <row r="19" spans="1:41" ht="15">
      <c r="A19" s="112"/>
      <c r="B19" s="112"/>
      <c r="C19" s="112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117"/>
      <c r="R19" s="116"/>
      <c r="S19" s="116"/>
      <c r="T19" s="116"/>
      <c r="U19" s="116"/>
      <c r="V19" s="116"/>
      <c r="W19" s="116"/>
      <c r="X19" s="116"/>
      <c r="Y19" s="116"/>
      <c r="Z19" s="118"/>
      <c r="AA19" s="118"/>
      <c r="AB19" s="119"/>
      <c r="AC19" s="119"/>
      <c r="AD19" s="120"/>
      <c r="AE19" s="120"/>
      <c r="AF19" s="120"/>
      <c r="AG19" s="120"/>
      <c r="AH19" s="120"/>
      <c r="AI19" s="120"/>
      <c r="AJ19" s="121"/>
      <c r="AK19" s="120"/>
      <c r="AL19" s="120"/>
      <c r="AM19" s="121"/>
      <c r="AN19" s="121"/>
      <c r="AO19" s="113"/>
    </row>
    <row r="20" spans="1:41" ht="15">
      <c r="A20" s="112"/>
      <c r="B20" s="112"/>
      <c r="C20" s="112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17"/>
      <c r="R20" s="116"/>
      <c r="S20" s="116"/>
      <c r="T20" s="116"/>
      <c r="U20" s="116"/>
      <c r="V20" s="116"/>
      <c r="W20" s="116"/>
      <c r="X20" s="116"/>
      <c r="Y20" s="116"/>
      <c r="Z20" s="118"/>
      <c r="AA20" s="118"/>
      <c r="AB20" s="119"/>
      <c r="AC20" s="119"/>
      <c r="AD20" s="120"/>
      <c r="AE20" s="120"/>
      <c r="AF20" s="120"/>
      <c r="AG20" s="120"/>
      <c r="AH20" s="120"/>
      <c r="AI20" s="120"/>
      <c r="AJ20" s="121"/>
      <c r="AK20" s="120"/>
      <c r="AL20" s="120"/>
      <c r="AM20" s="121"/>
      <c r="AN20" s="121"/>
      <c r="AO20" s="113"/>
    </row>
    <row r="21" spans="1:41" ht="15">
      <c r="A21" s="112"/>
      <c r="B21" s="112"/>
      <c r="C21" s="112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7"/>
      <c r="Q21" s="117"/>
      <c r="R21" s="116"/>
      <c r="S21" s="116"/>
      <c r="T21" s="116"/>
      <c r="U21" s="116"/>
      <c r="V21" s="116"/>
      <c r="W21" s="116"/>
      <c r="X21" s="116"/>
      <c r="Y21" s="116"/>
      <c r="Z21" s="118"/>
      <c r="AA21" s="118"/>
      <c r="AB21" s="119"/>
      <c r="AC21" s="119"/>
      <c r="AD21" s="120"/>
      <c r="AE21" s="120"/>
      <c r="AF21" s="120"/>
      <c r="AG21" s="120"/>
      <c r="AH21" s="120"/>
      <c r="AI21" s="120"/>
      <c r="AJ21" s="121"/>
      <c r="AK21" s="120"/>
      <c r="AL21" s="120"/>
      <c r="AM21" s="121"/>
      <c r="AN21" s="121"/>
      <c r="AO21" s="113"/>
    </row>
    <row r="22" spans="1:41" ht="15">
      <c r="A22" s="112"/>
      <c r="B22" s="112"/>
      <c r="C22" s="112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7"/>
      <c r="Q22" s="117"/>
      <c r="R22" s="116"/>
      <c r="S22" s="116"/>
      <c r="T22" s="116"/>
      <c r="U22" s="116"/>
      <c r="V22" s="116"/>
      <c r="W22" s="116"/>
      <c r="X22" s="116"/>
      <c r="Y22" s="116"/>
      <c r="Z22" s="118"/>
      <c r="AA22" s="118"/>
      <c r="AB22" s="119"/>
      <c r="AC22" s="119"/>
      <c r="AD22" s="120"/>
      <c r="AE22" s="120"/>
      <c r="AF22" s="120"/>
      <c r="AG22" s="120"/>
      <c r="AH22" s="120"/>
      <c r="AI22" s="120"/>
      <c r="AJ22" s="121"/>
      <c r="AK22" s="120"/>
      <c r="AL22" s="120"/>
      <c r="AM22" s="121"/>
      <c r="AN22" s="121"/>
      <c r="AO22" s="113"/>
    </row>
    <row r="23" spans="1:41" ht="15">
      <c r="A23" s="112"/>
      <c r="B23" s="112"/>
      <c r="C23" s="112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7"/>
      <c r="Q23" s="117"/>
      <c r="R23" s="116"/>
      <c r="S23" s="116"/>
      <c r="T23" s="116"/>
      <c r="U23" s="116"/>
      <c r="V23" s="116"/>
      <c r="W23" s="116"/>
      <c r="X23" s="116"/>
      <c r="Y23" s="116"/>
      <c r="Z23" s="118"/>
      <c r="AA23" s="118"/>
      <c r="AB23" s="119"/>
      <c r="AC23" s="119"/>
      <c r="AD23" s="120"/>
      <c r="AE23" s="120"/>
      <c r="AF23" s="120"/>
      <c r="AG23" s="120"/>
      <c r="AH23" s="120"/>
      <c r="AI23" s="120"/>
      <c r="AJ23" s="121"/>
      <c r="AK23" s="120"/>
      <c r="AL23" s="120"/>
      <c r="AM23" s="121"/>
      <c r="AN23" s="121"/>
      <c r="AO23" s="113"/>
    </row>
    <row r="24" spans="1:41" ht="15">
      <c r="A24" s="112"/>
      <c r="B24" s="112"/>
      <c r="C24" s="112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7"/>
      <c r="Q24" s="117"/>
      <c r="R24" s="116"/>
      <c r="S24" s="116"/>
      <c r="T24" s="116"/>
      <c r="U24" s="116"/>
      <c r="V24" s="116"/>
      <c r="W24" s="116"/>
      <c r="X24" s="116"/>
      <c r="Y24" s="116"/>
      <c r="Z24" s="118"/>
      <c r="AA24" s="118"/>
      <c r="AB24" s="119"/>
      <c r="AC24" s="119"/>
      <c r="AD24" s="120"/>
      <c r="AE24" s="120"/>
      <c r="AF24" s="120"/>
      <c r="AG24" s="120"/>
      <c r="AH24" s="120"/>
      <c r="AI24" s="120"/>
      <c r="AJ24" s="121"/>
      <c r="AK24" s="120"/>
      <c r="AL24" s="120"/>
      <c r="AM24" s="121"/>
      <c r="AN24" s="121"/>
      <c r="AO24" s="113"/>
    </row>
    <row r="25" spans="1:41" ht="15">
      <c r="A25" s="112"/>
      <c r="B25" s="112"/>
      <c r="C25" s="11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7"/>
      <c r="Q25" s="117"/>
      <c r="R25" s="116"/>
      <c r="S25" s="116"/>
      <c r="T25" s="116"/>
      <c r="U25" s="116"/>
      <c r="V25" s="116"/>
      <c r="W25" s="116"/>
      <c r="X25" s="116"/>
      <c r="Y25" s="116"/>
      <c r="Z25" s="118"/>
      <c r="AA25" s="118"/>
      <c r="AB25" s="119"/>
      <c r="AC25" s="119"/>
      <c r="AD25" s="120"/>
      <c r="AE25" s="120"/>
      <c r="AF25" s="120"/>
      <c r="AG25" s="120"/>
      <c r="AH25" s="120"/>
      <c r="AI25" s="120"/>
      <c r="AJ25" s="121"/>
      <c r="AK25" s="120"/>
      <c r="AL25" s="120"/>
      <c r="AM25" s="121"/>
      <c r="AN25" s="121"/>
      <c r="AO25" s="113"/>
    </row>
    <row r="26" spans="1:41" ht="15">
      <c r="A26" s="112"/>
      <c r="B26" s="112"/>
      <c r="C26" s="11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7"/>
      <c r="Q26" s="117"/>
      <c r="R26" s="116"/>
      <c r="S26" s="116"/>
      <c r="T26" s="116"/>
      <c r="U26" s="116"/>
      <c r="V26" s="116"/>
      <c r="W26" s="116"/>
      <c r="X26" s="116"/>
      <c r="Y26" s="116"/>
      <c r="Z26" s="118"/>
      <c r="AA26" s="118"/>
      <c r="AB26" s="119"/>
      <c r="AC26" s="119"/>
      <c r="AD26" s="120"/>
      <c r="AE26" s="120"/>
      <c r="AF26" s="120"/>
      <c r="AG26" s="120"/>
      <c r="AH26" s="120"/>
      <c r="AI26" s="120"/>
      <c r="AJ26" s="121"/>
      <c r="AK26" s="120"/>
      <c r="AL26" s="120"/>
      <c r="AM26" s="121"/>
      <c r="AN26" s="121"/>
      <c r="AO26" s="113"/>
    </row>
    <row r="27" spans="1:41" ht="15">
      <c r="A27" s="112"/>
      <c r="B27" s="112"/>
      <c r="C27" s="11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7"/>
      <c r="Q27" s="117"/>
      <c r="R27" s="116"/>
      <c r="S27" s="116"/>
      <c r="T27" s="116"/>
      <c r="U27" s="116"/>
      <c r="V27" s="116"/>
      <c r="W27" s="116"/>
      <c r="X27" s="116"/>
      <c r="Y27" s="116"/>
      <c r="Z27" s="118"/>
      <c r="AA27" s="118"/>
      <c r="AB27" s="119"/>
      <c r="AC27" s="119"/>
      <c r="AD27" s="120"/>
      <c r="AE27" s="120"/>
      <c r="AF27" s="120"/>
      <c r="AG27" s="120"/>
      <c r="AH27" s="120"/>
      <c r="AI27" s="120"/>
      <c r="AJ27" s="121"/>
      <c r="AK27" s="120"/>
      <c r="AL27" s="120"/>
      <c r="AM27" s="121"/>
      <c r="AN27" s="121"/>
      <c r="AO27" s="113"/>
    </row>
    <row r="28" spans="1:41" ht="15">
      <c r="A28" s="112"/>
      <c r="B28" s="112"/>
      <c r="C28" s="112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7"/>
      <c r="Q28" s="117"/>
      <c r="R28" s="116"/>
      <c r="S28" s="116"/>
      <c r="T28" s="116"/>
      <c r="U28" s="116"/>
      <c r="V28" s="116"/>
      <c r="W28" s="116"/>
      <c r="X28" s="116"/>
      <c r="Y28" s="116"/>
      <c r="Z28" s="118"/>
      <c r="AA28" s="118"/>
      <c r="AB28" s="119"/>
      <c r="AC28" s="119"/>
      <c r="AD28" s="120"/>
      <c r="AE28" s="120"/>
      <c r="AF28" s="120"/>
      <c r="AG28" s="120"/>
      <c r="AH28" s="120"/>
      <c r="AI28" s="120"/>
      <c r="AJ28" s="121"/>
      <c r="AK28" s="120"/>
      <c r="AL28" s="120"/>
      <c r="AM28" s="121"/>
      <c r="AN28" s="121"/>
      <c r="AO28" s="113"/>
    </row>
    <row r="29" spans="1:41" ht="15">
      <c r="A29" s="112"/>
      <c r="B29" s="112"/>
      <c r="C29" s="11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7"/>
      <c r="Q29" s="117"/>
      <c r="R29" s="116"/>
      <c r="S29" s="116"/>
      <c r="T29" s="116"/>
      <c r="U29" s="116"/>
      <c r="V29" s="116"/>
      <c r="W29" s="116"/>
      <c r="X29" s="116"/>
      <c r="Y29" s="116"/>
      <c r="Z29" s="118"/>
      <c r="AA29" s="118"/>
      <c r="AB29" s="119"/>
      <c r="AC29" s="119"/>
      <c r="AD29" s="120"/>
      <c r="AE29" s="120"/>
      <c r="AF29" s="120"/>
      <c r="AG29" s="120"/>
      <c r="AH29" s="120"/>
      <c r="AI29" s="120"/>
      <c r="AJ29" s="121"/>
      <c r="AK29" s="120"/>
      <c r="AL29" s="120"/>
      <c r="AM29" s="121"/>
      <c r="AN29" s="121"/>
      <c r="AO29" s="113"/>
    </row>
    <row r="30" spans="1:41" ht="15">
      <c r="A30" s="112"/>
      <c r="B30" s="112"/>
      <c r="C30" s="112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7"/>
      <c r="Q30" s="117"/>
      <c r="R30" s="116"/>
      <c r="S30" s="116"/>
      <c r="T30" s="116"/>
      <c r="U30" s="116"/>
      <c r="V30" s="116"/>
      <c r="W30" s="116"/>
      <c r="X30" s="116"/>
      <c r="Y30" s="116"/>
      <c r="Z30" s="118"/>
      <c r="AA30" s="118"/>
      <c r="AB30" s="119"/>
      <c r="AC30" s="119"/>
      <c r="AD30" s="120"/>
      <c r="AE30" s="120"/>
      <c r="AF30" s="120"/>
      <c r="AG30" s="120"/>
      <c r="AH30" s="120"/>
      <c r="AI30" s="120"/>
      <c r="AJ30" s="121"/>
      <c r="AK30" s="120"/>
      <c r="AL30" s="120"/>
      <c r="AM30" s="121"/>
      <c r="AN30" s="121"/>
      <c r="AO30" s="113"/>
    </row>
    <row r="31" spans="1:41" ht="15">
      <c r="A31" s="112"/>
      <c r="B31" s="112"/>
      <c r="C31" s="112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7"/>
      <c r="Q31" s="117"/>
      <c r="R31" s="116"/>
      <c r="S31" s="116"/>
      <c r="T31" s="116"/>
      <c r="U31" s="116"/>
      <c r="V31" s="116"/>
      <c r="W31" s="116"/>
      <c r="X31" s="116"/>
      <c r="Y31" s="116"/>
      <c r="Z31" s="118"/>
      <c r="AA31" s="118"/>
      <c r="AB31" s="119"/>
      <c r="AC31" s="119"/>
      <c r="AD31" s="120"/>
      <c r="AE31" s="120"/>
      <c r="AF31" s="120"/>
      <c r="AG31" s="120"/>
      <c r="AH31" s="120"/>
      <c r="AI31" s="120"/>
      <c r="AJ31" s="121"/>
      <c r="AK31" s="120"/>
      <c r="AL31" s="120"/>
      <c r="AM31" s="121"/>
      <c r="AN31" s="121"/>
      <c r="AO31" s="113"/>
    </row>
    <row r="32" spans="1:41" ht="15">
      <c r="A32" s="112"/>
      <c r="B32" s="112"/>
      <c r="C32" s="112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7"/>
      <c r="Q32" s="117"/>
      <c r="R32" s="116"/>
      <c r="S32" s="116"/>
      <c r="T32" s="116"/>
      <c r="U32" s="116"/>
      <c r="V32" s="116"/>
      <c r="W32" s="116"/>
      <c r="X32" s="116"/>
      <c r="Y32" s="116"/>
      <c r="Z32" s="118"/>
      <c r="AA32" s="118"/>
      <c r="AB32" s="119"/>
      <c r="AC32" s="119"/>
      <c r="AD32" s="120"/>
      <c r="AE32" s="120"/>
      <c r="AF32" s="120"/>
      <c r="AG32" s="120"/>
      <c r="AH32" s="120"/>
      <c r="AI32" s="120"/>
      <c r="AJ32" s="121"/>
      <c r="AK32" s="120"/>
      <c r="AL32" s="120"/>
      <c r="AM32" s="121"/>
      <c r="AN32" s="121"/>
      <c r="AO32" s="113"/>
    </row>
    <row r="33" spans="1:41" ht="15">
      <c r="A33" s="112"/>
      <c r="B33" s="112"/>
      <c r="C33" s="112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7"/>
      <c r="Q33" s="117"/>
      <c r="R33" s="116"/>
      <c r="S33" s="116"/>
      <c r="T33" s="116"/>
      <c r="U33" s="116"/>
      <c r="V33" s="116"/>
      <c r="W33" s="116"/>
      <c r="X33" s="116"/>
      <c r="Y33" s="116"/>
      <c r="Z33" s="118"/>
      <c r="AA33" s="118"/>
      <c r="AB33" s="119"/>
      <c r="AC33" s="119"/>
      <c r="AD33" s="120"/>
      <c r="AE33" s="120"/>
      <c r="AF33" s="120"/>
      <c r="AG33" s="120"/>
      <c r="AH33" s="120"/>
      <c r="AI33" s="120"/>
      <c r="AJ33" s="121"/>
      <c r="AK33" s="120"/>
      <c r="AL33" s="120"/>
      <c r="AM33" s="121"/>
      <c r="AN33" s="121"/>
      <c r="AO33" s="113"/>
    </row>
    <row r="34" spans="1:41" ht="15">
      <c r="A34" s="112"/>
      <c r="B34" s="112"/>
      <c r="C34" s="112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  <c r="Q34" s="117"/>
      <c r="R34" s="116"/>
      <c r="S34" s="116"/>
      <c r="T34" s="116"/>
      <c r="U34" s="116"/>
      <c r="V34" s="116"/>
      <c r="W34" s="116"/>
      <c r="X34" s="116"/>
      <c r="Y34" s="116"/>
      <c r="Z34" s="118"/>
      <c r="AA34" s="118"/>
      <c r="AB34" s="119"/>
      <c r="AC34" s="119"/>
      <c r="AD34" s="120"/>
      <c r="AE34" s="120"/>
      <c r="AF34" s="120"/>
      <c r="AG34" s="120"/>
      <c r="AH34" s="120"/>
      <c r="AI34" s="120"/>
      <c r="AJ34" s="121"/>
      <c r="AK34" s="120"/>
      <c r="AL34" s="120"/>
      <c r="AM34" s="121"/>
      <c r="AN34" s="121"/>
      <c r="AO34" s="113"/>
    </row>
    <row r="35" spans="1:41" ht="15">
      <c r="A35" s="112"/>
      <c r="B35" s="112"/>
      <c r="C35" s="112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  <c r="Q35" s="117"/>
      <c r="R35" s="116"/>
      <c r="S35" s="116"/>
      <c r="T35" s="116"/>
      <c r="U35" s="116"/>
      <c r="V35" s="116"/>
      <c r="W35" s="116"/>
      <c r="X35" s="116"/>
      <c r="Y35" s="116"/>
      <c r="Z35" s="118"/>
      <c r="AA35" s="118"/>
      <c r="AB35" s="119"/>
      <c r="AC35" s="119"/>
      <c r="AD35" s="120"/>
      <c r="AE35" s="120"/>
      <c r="AF35" s="120"/>
      <c r="AG35" s="120"/>
      <c r="AH35" s="120"/>
      <c r="AI35" s="120"/>
      <c r="AJ35" s="121"/>
      <c r="AK35" s="120"/>
      <c r="AL35" s="120"/>
      <c r="AM35" s="121"/>
      <c r="AN35" s="121"/>
      <c r="AO35" s="113"/>
    </row>
    <row r="36" spans="1:41" ht="15">
      <c r="A36" s="112"/>
      <c r="B36" s="112"/>
      <c r="C36" s="112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7"/>
      <c r="Q36" s="117"/>
      <c r="R36" s="116"/>
      <c r="S36" s="116"/>
      <c r="T36" s="116"/>
      <c r="U36" s="116"/>
      <c r="V36" s="116"/>
      <c r="W36" s="116"/>
      <c r="X36" s="116"/>
      <c r="Y36" s="116"/>
      <c r="Z36" s="118"/>
      <c r="AA36" s="118"/>
      <c r="AB36" s="119"/>
      <c r="AC36" s="119"/>
      <c r="AD36" s="120"/>
      <c r="AE36" s="120"/>
      <c r="AF36" s="120"/>
      <c r="AG36" s="120"/>
      <c r="AH36" s="120"/>
      <c r="AI36" s="120"/>
      <c r="AJ36" s="121"/>
      <c r="AK36" s="120"/>
      <c r="AL36" s="120"/>
      <c r="AM36" s="121"/>
      <c r="AN36" s="121"/>
      <c r="AO36" s="113"/>
    </row>
    <row r="37" spans="1:41" ht="15">
      <c r="A37" s="112"/>
      <c r="B37" s="112"/>
      <c r="C37" s="11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7"/>
      <c r="Q37" s="117"/>
      <c r="R37" s="116"/>
      <c r="S37" s="116"/>
      <c r="T37" s="116"/>
      <c r="U37" s="116"/>
      <c r="V37" s="116"/>
      <c r="W37" s="116"/>
      <c r="X37" s="116"/>
      <c r="Y37" s="116"/>
      <c r="Z37" s="118"/>
      <c r="AA37" s="118"/>
      <c r="AB37" s="119"/>
      <c r="AC37" s="119"/>
      <c r="AD37" s="120"/>
      <c r="AE37" s="120"/>
      <c r="AF37" s="120"/>
      <c r="AG37" s="120"/>
      <c r="AH37" s="120"/>
      <c r="AI37" s="120"/>
      <c r="AJ37" s="121"/>
      <c r="AK37" s="120"/>
      <c r="AL37" s="120"/>
      <c r="AM37" s="121"/>
      <c r="AN37" s="121"/>
      <c r="AO37" s="113"/>
    </row>
    <row r="38" spans="1:41" ht="15">
      <c r="A38" s="112"/>
      <c r="B38" s="112"/>
      <c r="C38" s="112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7"/>
      <c r="Q38" s="117"/>
      <c r="R38" s="116"/>
      <c r="S38" s="116"/>
      <c r="T38" s="116"/>
      <c r="U38" s="116"/>
      <c r="V38" s="116"/>
      <c r="W38" s="116"/>
      <c r="X38" s="116"/>
      <c r="Y38" s="116"/>
      <c r="Z38" s="118"/>
      <c r="AA38" s="118"/>
      <c r="AB38" s="119"/>
      <c r="AC38" s="119"/>
      <c r="AD38" s="120"/>
      <c r="AE38" s="120"/>
      <c r="AF38" s="120"/>
      <c r="AG38" s="120"/>
      <c r="AH38" s="120"/>
      <c r="AI38" s="120"/>
      <c r="AJ38" s="121"/>
      <c r="AK38" s="120"/>
      <c r="AL38" s="120"/>
      <c r="AM38" s="121"/>
      <c r="AN38" s="121"/>
      <c r="AO38" s="113"/>
    </row>
    <row r="39" spans="1:41" ht="15">
      <c r="A39" s="112"/>
      <c r="B39" s="112"/>
      <c r="C39" s="112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  <c r="Q39" s="117"/>
      <c r="R39" s="116"/>
      <c r="S39" s="116"/>
      <c r="T39" s="116"/>
      <c r="U39" s="116"/>
      <c r="V39" s="116"/>
      <c r="W39" s="116"/>
      <c r="X39" s="116"/>
      <c r="Y39" s="116"/>
      <c r="Z39" s="118"/>
      <c r="AA39" s="118"/>
      <c r="AB39" s="119"/>
      <c r="AC39" s="119"/>
      <c r="AD39" s="120"/>
      <c r="AE39" s="120"/>
      <c r="AF39" s="120"/>
      <c r="AG39" s="120"/>
      <c r="AH39" s="120"/>
      <c r="AI39" s="120"/>
      <c r="AJ39" s="121"/>
      <c r="AK39" s="120"/>
      <c r="AL39" s="120"/>
      <c r="AM39" s="121"/>
      <c r="AN39" s="121"/>
      <c r="AO39" s="113"/>
    </row>
    <row r="40" spans="1:41" ht="15">
      <c r="A40" s="112"/>
      <c r="B40" s="112"/>
      <c r="C40" s="11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7"/>
      <c r="Q40" s="117"/>
      <c r="R40" s="116"/>
      <c r="S40" s="116"/>
      <c r="T40" s="116"/>
      <c r="U40" s="116"/>
      <c r="V40" s="116"/>
      <c r="W40" s="116"/>
      <c r="X40" s="116"/>
      <c r="Y40" s="116"/>
      <c r="Z40" s="118"/>
      <c r="AA40" s="118"/>
      <c r="AB40" s="119"/>
      <c r="AC40" s="119"/>
      <c r="AD40" s="120"/>
      <c r="AE40" s="120"/>
      <c r="AF40" s="120"/>
      <c r="AG40" s="120"/>
      <c r="AH40" s="120"/>
      <c r="AI40" s="120"/>
      <c r="AJ40" s="121"/>
      <c r="AK40" s="120"/>
      <c r="AL40" s="120"/>
      <c r="AM40" s="121"/>
      <c r="AN40" s="121"/>
      <c r="AO40" s="113"/>
    </row>
    <row r="41" spans="1:41" ht="15">
      <c r="A41" s="112"/>
      <c r="B41" s="112"/>
      <c r="C41" s="112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  <c r="Q41" s="117"/>
      <c r="R41" s="116"/>
      <c r="S41" s="116"/>
      <c r="T41" s="116"/>
      <c r="U41" s="116"/>
      <c r="V41" s="116"/>
      <c r="W41" s="116"/>
      <c r="X41" s="116"/>
      <c r="Y41" s="116"/>
      <c r="Z41" s="118"/>
      <c r="AA41" s="118"/>
      <c r="AB41" s="119"/>
      <c r="AC41" s="119"/>
      <c r="AD41" s="120"/>
      <c r="AE41" s="120"/>
      <c r="AF41" s="120"/>
      <c r="AG41" s="120"/>
      <c r="AH41" s="120"/>
      <c r="AI41" s="120"/>
      <c r="AJ41" s="121"/>
      <c r="AK41" s="120"/>
      <c r="AL41" s="120"/>
      <c r="AM41" s="121"/>
      <c r="AN41" s="121"/>
      <c r="AO41" s="113"/>
    </row>
    <row r="42" spans="1:41" ht="15">
      <c r="A42" s="112"/>
      <c r="B42" s="112"/>
      <c r="C42" s="112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7"/>
      <c r="Q42" s="117"/>
      <c r="R42" s="116"/>
      <c r="S42" s="116"/>
      <c r="T42" s="116"/>
      <c r="U42" s="116"/>
      <c r="V42" s="116"/>
      <c r="W42" s="116"/>
      <c r="X42" s="116"/>
      <c r="Y42" s="116"/>
      <c r="Z42" s="118"/>
      <c r="AA42" s="118"/>
      <c r="AB42" s="119"/>
      <c r="AC42" s="119"/>
      <c r="AD42" s="120"/>
      <c r="AE42" s="120"/>
      <c r="AF42" s="120"/>
      <c r="AG42" s="120"/>
      <c r="AH42" s="120"/>
      <c r="AI42" s="120"/>
      <c r="AJ42" s="121"/>
      <c r="AK42" s="120"/>
      <c r="AL42" s="120"/>
      <c r="AM42" s="121"/>
      <c r="AN42" s="121"/>
      <c r="AO42" s="113"/>
    </row>
    <row r="43" spans="1:41" ht="15">
      <c r="A43" s="112"/>
      <c r="B43" s="112"/>
      <c r="C43" s="112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7"/>
      <c r="Q43" s="117"/>
      <c r="R43" s="116"/>
      <c r="S43" s="116"/>
      <c r="T43" s="116"/>
      <c r="U43" s="116"/>
      <c r="V43" s="116"/>
      <c r="W43" s="116"/>
      <c r="X43" s="116"/>
      <c r="Y43" s="116"/>
      <c r="Z43" s="118"/>
      <c r="AA43" s="118"/>
      <c r="AB43" s="119"/>
      <c r="AC43" s="119"/>
      <c r="AD43" s="120"/>
      <c r="AE43" s="120"/>
      <c r="AF43" s="120"/>
      <c r="AG43" s="120"/>
      <c r="AH43" s="120"/>
      <c r="AI43" s="120"/>
      <c r="AJ43" s="121"/>
      <c r="AK43" s="120"/>
      <c r="AL43" s="120"/>
      <c r="AM43" s="121"/>
      <c r="AN43" s="121"/>
      <c r="AO43" s="113"/>
    </row>
    <row r="44" spans="1:41" ht="15">
      <c r="A44" s="112"/>
      <c r="B44" s="112"/>
      <c r="C44" s="112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7"/>
      <c r="Q44" s="117"/>
      <c r="R44" s="116"/>
      <c r="S44" s="116"/>
      <c r="T44" s="116"/>
      <c r="U44" s="116"/>
      <c r="V44" s="116"/>
      <c r="W44" s="116"/>
      <c r="X44" s="116"/>
      <c r="Y44" s="116"/>
      <c r="Z44" s="118"/>
      <c r="AA44" s="118"/>
      <c r="AB44" s="119"/>
      <c r="AC44" s="119"/>
      <c r="AD44" s="120"/>
      <c r="AE44" s="120"/>
      <c r="AF44" s="120"/>
      <c r="AG44" s="120"/>
      <c r="AH44" s="120"/>
      <c r="AI44" s="120"/>
      <c r="AJ44" s="121"/>
      <c r="AK44" s="120"/>
      <c r="AL44" s="120"/>
      <c r="AM44" s="121"/>
      <c r="AN44" s="121"/>
      <c r="AO44" s="113"/>
    </row>
    <row r="45" spans="1:41" ht="15">
      <c r="A45" s="112"/>
      <c r="B45" s="112"/>
      <c r="C45" s="112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7"/>
      <c r="Q45" s="117"/>
      <c r="R45" s="116"/>
      <c r="S45" s="116"/>
      <c r="T45" s="116"/>
      <c r="U45" s="116"/>
      <c r="V45" s="116"/>
      <c r="W45" s="116"/>
      <c r="X45" s="116"/>
      <c r="Y45" s="116"/>
      <c r="Z45" s="118"/>
      <c r="AA45" s="118"/>
      <c r="AB45" s="119"/>
      <c r="AC45" s="119"/>
      <c r="AD45" s="120"/>
      <c r="AE45" s="120"/>
      <c r="AF45" s="120"/>
      <c r="AG45" s="120"/>
      <c r="AH45" s="120"/>
      <c r="AI45" s="120"/>
      <c r="AJ45" s="121"/>
      <c r="AK45" s="120"/>
      <c r="AL45" s="120"/>
      <c r="AM45" s="121"/>
      <c r="AN45" s="121"/>
      <c r="AO45" s="113"/>
    </row>
    <row r="46" spans="1:41" ht="15">
      <c r="A46" s="112"/>
      <c r="B46" s="112"/>
      <c r="C46" s="112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7"/>
      <c r="Q46" s="117"/>
      <c r="R46" s="116"/>
      <c r="S46" s="116"/>
      <c r="T46" s="116"/>
      <c r="U46" s="116"/>
      <c r="V46" s="116"/>
      <c r="W46" s="116"/>
      <c r="X46" s="116"/>
      <c r="Y46" s="116"/>
      <c r="Z46" s="118"/>
      <c r="AA46" s="118"/>
      <c r="AB46" s="119"/>
      <c r="AC46" s="119"/>
      <c r="AD46" s="120"/>
      <c r="AE46" s="120"/>
      <c r="AF46" s="120"/>
      <c r="AG46" s="120"/>
      <c r="AH46" s="120"/>
      <c r="AI46" s="120"/>
      <c r="AJ46" s="121"/>
      <c r="AK46" s="120"/>
      <c r="AL46" s="120"/>
      <c r="AM46" s="121"/>
      <c r="AN46" s="121"/>
      <c r="AO46" s="113"/>
    </row>
    <row r="47" spans="1:41" ht="15">
      <c r="A47" s="112"/>
      <c r="B47" s="112"/>
      <c r="C47" s="112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7"/>
      <c r="Q47" s="117"/>
      <c r="R47" s="116"/>
      <c r="S47" s="116"/>
      <c r="T47" s="116"/>
      <c r="U47" s="116"/>
      <c r="V47" s="116"/>
      <c r="W47" s="116"/>
      <c r="X47" s="116"/>
      <c r="Y47" s="116"/>
      <c r="Z47" s="118"/>
      <c r="AA47" s="118"/>
      <c r="AB47" s="119"/>
      <c r="AC47" s="119"/>
      <c r="AD47" s="120"/>
      <c r="AE47" s="120"/>
      <c r="AF47" s="120"/>
      <c r="AG47" s="120"/>
      <c r="AH47" s="120"/>
      <c r="AI47" s="120"/>
      <c r="AJ47" s="121"/>
      <c r="AK47" s="120"/>
      <c r="AL47" s="120"/>
      <c r="AM47" s="121"/>
      <c r="AN47" s="121"/>
      <c r="AO47" s="113"/>
    </row>
    <row r="48" spans="1:41" ht="15">
      <c r="A48" s="112"/>
      <c r="B48" s="112"/>
      <c r="C48" s="112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  <c r="Q48" s="117"/>
      <c r="R48" s="116"/>
      <c r="S48" s="116"/>
      <c r="T48" s="116"/>
      <c r="U48" s="116"/>
      <c r="V48" s="116"/>
      <c r="W48" s="116"/>
      <c r="X48" s="116"/>
      <c r="Y48" s="116"/>
      <c r="Z48" s="118"/>
      <c r="AA48" s="118"/>
      <c r="AB48" s="119"/>
      <c r="AC48" s="119"/>
      <c r="AD48" s="120"/>
      <c r="AE48" s="120"/>
      <c r="AF48" s="120"/>
      <c r="AG48" s="120"/>
      <c r="AH48" s="120"/>
      <c r="AI48" s="120"/>
      <c r="AJ48" s="121"/>
      <c r="AK48" s="120"/>
      <c r="AL48" s="120"/>
      <c r="AM48" s="121"/>
      <c r="AN48" s="121"/>
      <c r="AO48" s="113"/>
    </row>
    <row r="49" spans="1:41" ht="15">
      <c r="A49" s="112"/>
      <c r="B49" s="112"/>
      <c r="C49" s="112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  <c r="Q49" s="117"/>
      <c r="R49" s="116"/>
      <c r="S49" s="116"/>
      <c r="T49" s="116"/>
      <c r="U49" s="116"/>
      <c r="V49" s="116"/>
      <c r="W49" s="116"/>
      <c r="X49" s="116"/>
      <c r="Y49" s="116"/>
      <c r="Z49" s="118"/>
      <c r="AA49" s="118"/>
      <c r="AB49" s="119"/>
      <c r="AC49" s="119"/>
      <c r="AD49" s="120"/>
      <c r="AE49" s="120"/>
      <c r="AF49" s="120"/>
      <c r="AG49" s="120"/>
      <c r="AH49" s="120"/>
      <c r="AI49" s="120"/>
      <c r="AJ49" s="121"/>
      <c r="AK49" s="120"/>
      <c r="AL49" s="120"/>
      <c r="AM49" s="121"/>
      <c r="AN49" s="121"/>
      <c r="AO49" s="113"/>
    </row>
    <row r="50" spans="1:41" ht="15">
      <c r="A50" s="112"/>
      <c r="B50" s="112"/>
      <c r="C50" s="112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7"/>
      <c r="Q50" s="117"/>
      <c r="R50" s="116"/>
      <c r="S50" s="116"/>
      <c r="T50" s="116"/>
      <c r="U50" s="116"/>
      <c r="V50" s="116"/>
      <c r="W50" s="116"/>
      <c r="X50" s="116"/>
      <c r="Y50" s="116"/>
      <c r="Z50" s="118"/>
      <c r="AA50" s="118"/>
      <c r="AB50" s="119"/>
      <c r="AC50" s="119"/>
      <c r="AD50" s="120"/>
      <c r="AE50" s="120"/>
      <c r="AF50" s="120"/>
      <c r="AG50" s="120"/>
      <c r="AH50" s="120"/>
      <c r="AI50" s="120"/>
      <c r="AJ50" s="121"/>
      <c r="AK50" s="120"/>
      <c r="AL50" s="120"/>
      <c r="AM50" s="121"/>
      <c r="AN50" s="121"/>
      <c r="AO50" s="113"/>
    </row>
    <row r="51" spans="1:41" ht="15">
      <c r="A51" s="112"/>
      <c r="B51" s="112"/>
      <c r="C51" s="112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7"/>
      <c r="Q51" s="117"/>
      <c r="R51" s="116"/>
      <c r="S51" s="116"/>
      <c r="T51" s="116"/>
      <c r="U51" s="116"/>
      <c r="V51" s="116"/>
      <c r="W51" s="116"/>
      <c r="X51" s="116"/>
      <c r="Y51" s="116"/>
      <c r="Z51" s="118"/>
      <c r="AA51" s="118"/>
      <c r="AB51" s="119"/>
      <c r="AC51" s="119"/>
      <c r="AD51" s="120"/>
      <c r="AE51" s="120"/>
      <c r="AF51" s="120"/>
      <c r="AG51" s="120"/>
      <c r="AH51" s="120"/>
      <c r="AI51" s="120"/>
      <c r="AJ51" s="121"/>
      <c r="AK51" s="120"/>
      <c r="AL51" s="120"/>
      <c r="AM51" s="121"/>
      <c r="AN51" s="121"/>
      <c r="AO51" s="113"/>
    </row>
    <row r="52" spans="1:41" ht="15">
      <c r="A52" s="112"/>
      <c r="B52" s="112"/>
      <c r="C52" s="112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7"/>
      <c r="Q52" s="117"/>
      <c r="R52" s="116"/>
      <c r="S52" s="116"/>
      <c r="T52" s="116"/>
      <c r="U52" s="116"/>
      <c r="V52" s="116"/>
      <c r="W52" s="116"/>
      <c r="X52" s="116"/>
      <c r="Y52" s="116"/>
      <c r="Z52" s="118"/>
      <c r="AA52" s="118"/>
      <c r="AB52" s="119"/>
      <c r="AC52" s="119"/>
      <c r="AD52" s="120"/>
      <c r="AE52" s="120"/>
      <c r="AF52" s="120"/>
      <c r="AG52" s="120"/>
      <c r="AH52" s="120"/>
      <c r="AI52" s="120"/>
      <c r="AJ52" s="121"/>
      <c r="AK52" s="120"/>
      <c r="AL52" s="120"/>
      <c r="AM52" s="121"/>
      <c r="AN52" s="121"/>
      <c r="AO52" s="113"/>
    </row>
    <row r="53" spans="1:41" ht="15">
      <c r="A53" s="112"/>
      <c r="B53" s="112"/>
      <c r="C53" s="112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7"/>
      <c r="Q53" s="117"/>
      <c r="R53" s="116"/>
      <c r="S53" s="116"/>
      <c r="T53" s="116"/>
      <c r="U53" s="116"/>
      <c r="V53" s="116"/>
      <c r="W53" s="116"/>
      <c r="X53" s="116"/>
      <c r="Y53" s="116"/>
      <c r="Z53" s="118"/>
      <c r="AA53" s="118"/>
      <c r="AB53" s="119"/>
      <c r="AC53" s="119"/>
      <c r="AD53" s="120"/>
      <c r="AE53" s="120"/>
      <c r="AF53" s="120"/>
      <c r="AG53" s="120"/>
      <c r="AH53" s="120"/>
      <c r="AI53" s="120"/>
      <c r="AJ53" s="121"/>
      <c r="AK53" s="120"/>
      <c r="AL53" s="120"/>
      <c r="AM53" s="121"/>
      <c r="AN53" s="121"/>
      <c r="AO53" s="113"/>
    </row>
    <row r="54" spans="1:41" ht="15">
      <c r="A54" s="112"/>
      <c r="B54" s="112"/>
      <c r="C54" s="112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117"/>
      <c r="R54" s="116"/>
      <c r="S54" s="116"/>
      <c r="T54" s="116"/>
      <c r="U54" s="116"/>
      <c r="V54" s="116"/>
      <c r="W54" s="116"/>
      <c r="X54" s="116"/>
      <c r="Y54" s="116"/>
      <c r="Z54" s="118"/>
      <c r="AA54" s="118"/>
      <c r="AB54" s="119"/>
      <c r="AC54" s="119"/>
      <c r="AD54" s="120"/>
      <c r="AE54" s="120"/>
      <c r="AF54" s="120"/>
      <c r="AG54" s="120"/>
      <c r="AH54" s="120"/>
      <c r="AI54" s="120"/>
      <c r="AJ54" s="121"/>
      <c r="AK54" s="120"/>
      <c r="AL54" s="120"/>
      <c r="AM54" s="121"/>
      <c r="AN54" s="121"/>
      <c r="AO54" s="113"/>
    </row>
    <row r="55" spans="1:41" ht="15">
      <c r="A55" s="112"/>
      <c r="B55" s="112"/>
      <c r="C55" s="112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7"/>
      <c r="Q55" s="117"/>
      <c r="R55" s="116"/>
      <c r="S55" s="116"/>
      <c r="T55" s="116"/>
      <c r="U55" s="116"/>
      <c r="V55" s="116"/>
      <c r="W55" s="116"/>
      <c r="X55" s="116"/>
      <c r="Y55" s="116"/>
      <c r="Z55" s="118"/>
      <c r="AA55" s="118"/>
      <c r="AB55" s="119"/>
      <c r="AC55" s="119"/>
      <c r="AD55" s="120"/>
      <c r="AE55" s="120"/>
      <c r="AF55" s="120"/>
      <c r="AG55" s="120"/>
      <c r="AH55" s="120"/>
      <c r="AI55" s="120"/>
      <c r="AJ55" s="121"/>
      <c r="AK55" s="120"/>
      <c r="AL55" s="120"/>
      <c r="AM55" s="121"/>
      <c r="AN55" s="121"/>
      <c r="AO55" s="113"/>
    </row>
    <row r="56" spans="1:41" ht="15">
      <c r="A56" s="112"/>
      <c r="B56" s="112"/>
      <c r="C56" s="112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7"/>
      <c r="Q56" s="117"/>
      <c r="R56" s="116"/>
      <c r="S56" s="116"/>
      <c r="T56" s="116"/>
      <c r="U56" s="116"/>
      <c r="V56" s="116"/>
      <c r="W56" s="116"/>
      <c r="X56" s="116"/>
      <c r="Y56" s="116"/>
      <c r="Z56" s="118"/>
      <c r="AA56" s="118"/>
      <c r="AB56" s="119"/>
      <c r="AC56" s="119"/>
      <c r="AD56" s="120"/>
      <c r="AE56" s="120"/>
      <c r="AF56" s="120"/>
      <c r="AG56" s="120"/>
      <c r="AH56" s="120"/>
      <c r="AI56" s="120"/>
      <c r="AJ56" s="121"/>
      <c r="AK56" s="120"/>
      <c r="AL56" s="120"/>
      <c r="AM56" s="121"/>
      <c r="AN56" s="121"/>
      <c r="AO56" s="113"/>
    </row>
    <row r="57" spans="1:41" ht="15">
      <c r="A57" s="112"/>
      <c r="B57" s="112"/>
      <c r="C57" s="112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7"/>
      <c r="Q57" s="117"/>
      <c r="R57" s="116"/>
      <c r="S57" s="116"/>
      <c r="T57" s="116"/>
      <c r="U57" s="116"/>
      <c r="V57" s="116"/>
      <c r="W57" s="116"/>
      <c r="X57" s="116"/>
      <c r="Y57" s="116"/>
      <c r="Z57" s="118"/>
      <c r="AA57" s="118"/>
      <c r="AB57" s="119"/>
      <c r="AC57" s="119"/>
      <c r="AD57" s="120"/>
      <c r="AE57" s="120"/>
      <c r="AF57" s="120"/>
      <c r="AG57" s="120"/>
      <c r="AH57" s="120"/>
      <c r="AI57" s="120"/>
      <c r="AJ57" s="121"/>
      <c r="AK57" s="120"/>
      <c r="AL57" s="120"/>
      <c r="AM57" s="121"/>
      <c r="AN57" s="121"/>
      <c r="AO57" s="113"/>
    </row>
    <row r="58" spans="1:41" ht="15">
      <c r="A58" s="112"/>
      <c r="B58" s="112"/>
      <c r="C58" s="112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7"/>
      <c r="Q58" s="117"/>
      <c r="R58" s="116"/>
      <c r="S58" s="116"/>
      <c r="T58" s="116"/>
      <c r="U58" s="116"/>
      <c r="V58" s="116"/>
      <c r="W58" s="116"/>
      <c r="X58" s="116"/>
      <c r="Y58" s="116"/>
      <c r="Z58" s="118"/>
      <c r="AA58" s="118"/>
      <c r="AB58" s="119"/>
      <c r="AC58" s="119"/>
      <c r="AD58" s="120"/>
      <c r="AE58" s="120"/>
      <c r="AF58" s="120"/>
      <c r="AG58" s="120"/>
      <c r="AH58" s="120"/>
      <c r="AI58" s="120"/>
      <c r="AJ58" s="121"/>
      <c r="AK58" s="120"/>
      <c r="AL58" s="120"/>
      <c r="AM58" s="121"/>
      <c r="AN58" s="121"/>
      <c r="AO58" s="113"/>
    </row>
    <row r="59" spans="1:41" ht="15">
      <c r="A59" s="112"/>
      <c r="B59" s="112"/>
      <c r="C59" s="112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7"/>
      <c r="Q59" s="117"/>
      <c r="R59" s="116"/>
      <c r="S59" s="116"/>
      <c r="T59" s="116"/>
      <c r="U59" s="116"/>
      <c r="V59" s="116"/>
      <c r="W59" s="116"/>
      <c r="X59" s="116"/>
      <c r="Y59" s="116"/>
      <c r="Z59" s="118"/>
      <c r="AA59" s="118"/>
      <c r="AB59" s="119"/>
      <c r="AC59" s="119"/>
      <c r="AD59" s="120"/>
      <c r="AE59" s="120"/>
      <c r="AF59" s="120"/>
      <c r="AG59" s="120"/>
      <c r="AH59" s="120"/>
      <c r="AI59" s="120"/>
      <c r="AJ59" s="121"/>
      <c r="AK59" s="120"/>
      <c r="AL59" s="120"/>
      <c r="AM59" s="121"/>
      <c r="AN59" s="121"/>
      <c r="AO59" s="113"/>
    </row>
    <row r="60" spans="1:41" ht="15">
      <c r="A60" s="112"/>
      <c r="B60" s="112"/>
      <c r="C60" s="112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7"/>
      <c r="Q60" s="117"/>
      <c r="R60" s="116"/>
      <c r="S60" s="116"/>
      <c r="T60" s="116"/>
      <c r="U60" s="116"/>
      <c r="V60" s="116"/>
      <c r="W60" s="116"/>
      <c r="X60" s="116"/>
      <c r="Y60" s="116"/>
      <c r="Z60" s="118"/>
      <c r="AA60" s="118"/>
      <c r="AB60" s="119"/>
      <c r="AC60" s="119"/>
      <c r="AD60" s="120"/>
      <c r="AE60" s="120"/>
      <c r="AF60" s="120"/>
      <c r="AG60" s="120"/>
      <c r="AH60" s="120"/>
      <c r="AI60" s="120"/>
      <c r="AJ60" s="121"/>
      <c r="AK60" s="120"/>
      <c r="AL60" s="120"/>
      <c r="AM60" s="121"/>
      <c r="AN60" s="121"/>
      <c r="AO60" s="113"/>
    </row>
    <row r="61" spans="1:41" ht="15">
      <c r="A61" s="112"/>
      <c r="B61" s="112"/>
      <c r="C61" s="112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7"/>
      <c r="Q61" s="117"/>
      <c r="R61" s="116"/>
      <c r="S61" s="116"/>
      <c r="T61" s="116"/>
      <c r="U61" s="116"/>
      <c r="V61" s="116"/>
      <c r="W61" s="116"/>
      <c r="X61" s="116"/>
      <c r="Y61" s="116"/>
      <c r="Z61" s="118"/>
      <c r="AA61" s="118"/>
      <c r="AB61" s="119"/>
      <c r="AC61" s="119"/>
      <c r="AD61" s="120"/>
      <c r="AE61" s="120"/>
      <c r="AF61" s="120"/>
      <c r="AG61" s="120"/>
      <c r="AH61" s="120"/>
      <c r="AI61" s="120"/>
      <c r="AJ61" s="121"/>
      <c r="AK61" s="120"/>
      <c r="AL61" s="120"/>
      <c r="AM61" s="121"/>
      <c r="AN61" s="121"/>
      <c r="AO61" s="113"/>
    </row>
    <row r="62" spans="1:41" ht="15">
      <c r="A62" s="112"/>
      <c r="B62" s="112"/>
      <c r="C62" s="112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7"/>
      <c r="Q62" s="117"/>
      <c r="R62" s="116"/>
      <c r="S62" s="116"/>
      <c r="T62" s="116"/>
      <c r="U62" s="116"/>
      <c r="V62" s="116"/>
      <c r="W62" s="116"/>
      <c r="X62" s="116"/>
      <c r="Y62" s="116"/>
      <c r="Z62" s="118"/>
      <c r="AA62" s="118"/>
      <c r="AB62" s="119"/>
      <c r="AC62" s="119"/>
      <c r="AD62" s="120"/>
      <c r="AE62" s="120"/>
      <c r="AF62" s="120"/>
      <c r="AG62" s="120"/>
      <c r="AH62" s="120"/>
      <c r="AI62" s="120"/>
      <c r="AJ62" s="121"/>
      <c r="AK62" s="120"/>
      <c r="AL62" s="120"/>
      <c r="AM62" s="121"/>
      <c r="AN62" s="121"/>
      <c r="AO62" s="113"/>
    </row>
    <row r="63" spans="1:41" ht="15">
      <c r="A63" s="112"/>
      <c r="B63" s="112"/>
      <c r="C63" s="112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7"/>
      <c r="Q63" s="117"/>
      <c r="R63" s="116"/>
      <c r="S63" s="116"/>
      <c r="T63" s="116"/>
      <c r="U63" s="116"/>
      <c r="V63" s="116"/>
      <c r="W63" s="116"/>
      <c r="X63" s="116"/>
      <c r="Y63" s="116"/>
      <c r="Z63" s="118"/>
      <c r="AA63" s="118"/>
      <c r="AB63" s="119"/>
      <c r="AC63" s="119"/>
      <c r="AD63" s="120"/>
      <c r="AE63" s="120"/>
      <c r="AF63" s="120"/>
      <c r="AG63" s="120"/>
      <c r="AH63" s="120"/>
      <c r="AI63" s="120"/>
      <c r="AJ63" s="121"/>
      <c r="AK63" s="120"/>
      <c r="AL63" s="120"/>
      <c r="AM63" s="121"/>
      <c r="AN63" s="121"/>
      <c r="AO63" s="113"/>
    </row>
    <row r="64" spans="1:41" ht="15">
      <c r="A64" s="112"/>
      <c r="B64" s="112"/>
      <c r="C64" s="112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7"/>
      <c r="Q64" s="117"/>
      <c r="R64" s="116"/>
      <c r="S64" s="116"/>
      <c r="T64" s="116"/>
      <c r="U64" s="116"/>
      <c r="V64" s="116"/>
      <c r="W64" s="116"/>
      <c r="X64" s="116"/>
      <c r="Y64" s="116"/>
      <c r="Z64" s="118"/>
      <c r="AA64" s="118"/>
      <c r="AB64" s="119"/>
      <c r="AC64" s="119"/>
      <c r="AD64" s="120"/>
      <c r="AE64" s="120"/>
      <c r="AF64" s="120"/>
      <c r="AG64" s="120"/>
      <c r="AH64" s="120"/>
      <c r="AI64" s="120"/>
      <c r="AJ64" s="121"/>
      <c r="AK64" s="120"/>
      <c r="AL64" s="120"/>
      <c r="AM64" s="121"/>
      <c r="AN64" s="121"/>
      <c r="AO64" s="113"/>
    </row>
    <row r="65" spans="1:41" ht="15">
      <c r="A65" s="112"/>
      <c r="B65" s="112"/>
      <c r="C65" s="112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7"/>
      <c r="Q65" s="117"/>
      <c r="R65" s="116"/>
      <c r="S65" s="116"/>
      <c r="T65" s="116"/>
      <c r="U65" s="116"/>
      <c r="V65" s="116"/>
      <c r="W65" s="116"/>
      <c r="X65" s="116"/>
      <c r="Y65" s="116"/>
      <c r="Z65" s="118"/>
      <c r="AA65" s="118"/>
      <c r="AB65" s="119"/>
      <c r="AC65" s="119"/>
      <c r="AD65" s="120"/>
      <c r="AE65" s="120"/>
      <c r="AF65" s="120"/>
      <c r="AG65" s="120"/>
      <c r="AH65" s="120"/>
      <c r="AI65" s="120"/>
      <c r="AJ65" s="121"/>
      <c r="AK65" s="120"/>
      <c r="AL65" s="120"/>
      <c r="AM65" s="121"/>
      <c r="AN65" s="121"/>
      <c r="AO65" s="113"/>
    </row>
    <row r="66" spans="1:41" ht="15">
      <c r="A66" s="112"/>
      <c r="B66" s="112"/>
      <c r="C66" s="112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7"/>
      <c r="Q66" s="117"/>
      <c r="R66" s="116"/>
      <c r="S66" s="116"/>
      <c r="T66" s="116"/>
      <c r="U66" s="116"/>
      <c r="V66" s="116"/>
      <c r="W66" s="116"/>
      <c r="X66" s="116"/>
      <c r="Y66" s="116"/>
      <c r="Z66" s="118"/>
      <c r="AA66" s="118"/>
      <c r="AB66" s="119"/>
      <c r="AC66" s="119"/>
      <c r="AD66" s="120"/>
      <c r="AE66" s="120"/>
      <c r="AF66" s="120"/>
      <c r="AG66" s="120"/>
      <c r="AH66" s="120"/>
      <c r="AI66" s="120"/>
      <c r="AJ66" s="121"/>
      <c r="AK66" s="120"/>
      <c r="AL66" s="120"/>
      <c r="AM66" s="121"/>
      <c r="AN66" s="121"/>
      <c r="AO66" s="113"/>
    </row>
    <row r="67" spans="1:41" ht="15">
      <c r="A67" s="112"/>
      <c r="B67" s="112"/>
      <c r="C67" s="112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7"/>
      <c r="Q67" s="117"/>
      <c r="R67" s="116"/>
      <c r="S67" s="116"/>
      <c r="T67" s="116"/>
      <c r="U67" s="116"/>
      <c r="V67" s="116"/>
      <c r="W67" s="116"/>
      <c r="X67" s="116"/>
      <c r="Y67" s="116"/>
      <c r="Z67" s="118"/>
      <c r="AA67" s="118"/>
      <c r="AB67" s="119"/>
      <c r="AC67" s="119"/>
      <c r="AD67" s="120"/>
      <c r="AE67" s="120"/>
      <c r="AF67" s="120"/>
      <c r="AG67" s="120"/>
      <c r="AH67" s="120"/>
      <c r="AI67" s="120"/>
      <c r="AJ67" s="121"/>
      <c r="AK67" s="120"/>
      <c r="AL67" s="120"/>
      <c r="AM67" s="121"/>
      <c r="AN67" s="121"/>
      <c r="AO67" s="113"/>
    </row>
    <row r="68" spans="1:41" ht="15">
      <c r="A68" s="112"/>
      <c r="B68" s="112"/>
      <c r="C68" s="112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7"/>
      <c r="Q68" s="117"/>
      <c r="R68" s="116"/>
      <c r="S68" s="116"/>
      <c r="T68" s="116"/>
      <c r="U68" s="116"/>
      <c r="V68" s="116"/>
      <c r="W68" s="116"/>
      <c r="X68" s="116"/>
      <c r="Y68" s="116"/>
      <c r="Z68" s="118"/>
      <c r="AA68" s="118"/>
      <c r="AB68" s="119"/>
      <c r="AC68" s="119"/>
      <c r="AD68" s="120"/>
      <c r="AE68" s="120"/>
      <c r="AF68" s="120"/>
      <c r="AG68" s="120"/>
      <c r="AH68" s="120"/>
      <c r="AI68" s="120"/>
      <c r="AJ68" s="121"/>
      <c r="AK68" s="120"/>
      <c r="AL68" s="120"/>
      <c r="AM68" s="121"/>
      <c r="AN68" s="121"/>
      <c r="AO68" s="113"/>
    </row>
    <row r="69" spans="1:3" ht="15">
      <c r="A69" s="112"/>
      <c r="B69" s="112"/>
      <c r="C69" s="112"/>
    </row>
    <row r="70" spans="1:3" ht="15">
      <c r="A70" s="112"/>
      <c r="B70" s="112"/>
      <c r="C70" s="112"/>
    </row>
    <row r="71" spans="1:3" ht="15">
      <c r="A71" s="112"/>
      <c r="B71" s="112"/>
      <c r="C71" s="112"/>
    </row>
    <row r="72" spans="1:3" ht="15">
      <c r="A72" s="112"/>
      <c r="B72" s="112"/>
      <c r="C72" s="112"/>
    </row>
    <row r="73" spans="1:3" ht="15">
      <c r="A73" s="112"/>
      <c r="B73" s="112"/>
      <c r="C73" s="112"/>
    </row>
    <row r="74" spans="1:3" ht="15">
      <c r="A74" s="112"/>
      <c r="B74" s="112"/>
      <c r="C74" s="112"/>
    </row>
    <row r="75" spans="1:3" ht="15">
      <c r="A75" s="112"/>
      <c r="B75" s="112"/>
      <c r="C75" s="112"/>
    </row>
    <row r="76" spans="1:3" ht="15">
      <c r="A76" s="112"/>
      <c r="B76" s="112"/>
      <c r="C76" s="112"/>
    </row>
    <row r="77" spans="1:3" ht="15">
      <c r="A77" s="112"/>
      <c r="B77" s="112"/>
      <c r="C77" s="112"/>
    </row>
    <row r="78" spans="1:3" ht="15">
      <c r="A78" s="112"/>
      <c r="B78" s="112"/>
      <c r="C78" s="112"/>
    </row>
    <row r="79" spans="1:3" ht="15">
      <c r="A79" s="112"/>
      <c r="B79" s="112"/>
      <c r="C79" s="112"/>
    </row>
    <row r="80" spans="1:3" ht="15">
      <c r="A80" s="112"/>
      <c r="B80" s="112"/>
      <c r="C80" s="112"/>
    </row>
    <row r="81" spans="1:3" ht="15">
      <c r="A81" s="112"/>
      <c r="B81" s="112"/>
      <c r="C81" s="112"/>
    </row>
    <row r="82" spans="1:3" ht="15">
      <c r="A82" s="112"/>
      <c r="B82" s="112"/>
      <c r="C82" s="112"/>
    </row>
    <row r="83" spans="1:3" ht="15">
      <c r="A83" s="112"/>
      <c r="B83" s="112"/>
      <c r="C83" s="112"/>
    </row>
    <row r="84" spans="1:3" ht="15">
      <c r="A84" s="112"/>
      <c r="B84" s="112"/>
      <c r="C84" s="112"/>
    </row>
    <row r="85" spans="1:3" ht="15">
      <c r="A85" s="112"/>
      <c r="B85" s="112"/>
      <c r="C85" s="112"/>
    </row>
    <row r="86" spans="1:3" ht="15">
      <c r="A86" s="112"/>
      <c r="B86" s="112"/>
      <c r="C86" s="112"/>
    </row>
    <row r="87" spans="1:3" ht="15">
      <c r="A87" s="112"/>
      <c r="B87" s="112"/>
      <c r="C87" s="112"/>
    </row>
    <row r="88" spans="1:3" ht="15">
      <c r="A88" s="112"/>
      <c r="B88" s="112"/>
      <c r="C88" s="112"/>
    </row>
    <row r="89" spans="1:3" ht="15">
      <c r="A89" s="112"/>
      <c r="B89" s="112"/>
      <c r="C89" s="112"/>
    </row>
    <row r="90" spans="1:3" ht="15">
      <c r="A90" s="112"/>
      <c r="B90" s="112"/>
      <c r="C90" s="112"/>
    </row>
    <row r="91" spans="1:3" ht="15">
      <c r="A91" s="112"/>
      <c r="B91" s="112"/>
      <c r="C91" s="112"/>
    </row>
    <row r="92" spans="1:3" ht="15">
      <c r="A92" s="112"/>
      <c r="B92" s="112"/>
      <c r="C92" s="112"/>
    </row>
    <row r="93" spans="1:3" ht="15">
      <c r="A93" s="112"/>
      <c r="B93" s="112"/>
      <c r="C93" s="112"/>
    </row>
    <row r="94" spans="1:3" ht="15">
      <c r="A94" s="112"/>
      <c r="B94" s="112"/>
      <c r="C94" s="112"/>
    </row>
    <row r="95" spans="1:3" ht="15">
      <c r="A95" s="112"/>
      <c r="B95" s="112"/>
      <c r="C95" s="112"/>
    </row>
    <row r="96" spans="1:3" ht="15">
      <c r="A96" s="112"/>
      <c r="B96" s="112"/>
      <c r="C96" s="112"/>
    </row>
    <row r="97" spans="1:3" ht="15">
      <c r="A97" s="112"/>
      <c r="B97" s="112"/>
      <c r="C97" s="112"/>
    </row>
    <row r="98" spans="1:3" ht="15">
      <c r="A98" s="112"/>
      <c r="B98" s="112"/>
      <c r="C98" s="112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Z2:AA2"/>
    <mergeCell ref="AD2:AD3"/>
    <mergeCell ref="AE2:AE3"/>
    <mergeCell ref="AF2:AF3"/>
    <mergeCell ref="AG2:AG3"/>
    <mergeCell ref="A1:A3"/>
    <mergeCell ref="B1:B3"/>
    <mergeCell ref="C1:C3"/>
    <mergeCell ref="D1:Q1"/>
    <mergeCell ref="R1:AA1"/>
    <mergeCell ref="AB1:AC2"/>
  </mergeCells>
  <conditionalFormatting sqref="B17:B98 B13:B14 B4:B10">
    <cfRule type="expression" priority="1" dxfId="0" stopIfTrue="1">
      <formula>AND(NOT(ISBLANK($A4)),ISBLANK(B4))</formula>
    </cfRule>
  </conditionalFormatting>
  <conditionalFormatting sqref="B16">
    <cfRule type="expression" priority="2" dxfId="0" stopIfTrue="1">
      <formula>AND(NOT(ISBLANK($A11)),ISBLANK(B16))</formula>
    </cfRule>
  </conditionalFormatting>
  <conditionalFormatting sqref="B15">
    <cfRule type="expression" priority="3" dxfId="0" stopIfTrue="1">
      <formula>AND(NOT(ISBLANK($A12)),ISBLANK(B15))</formula>
    </cfRule>
  </conditionalFormatting>
  <conditionalFormatting sqref="B11:B12">
    <cfRule type="expression" priority="4" dxfId="0" stopIfTrue="1">
      <formula>AND(NOT(ISBLANK(#REF!)),ISBLANK(B11))</formula>
    </cfRule>
  </conditionalFormatting>
  <conditionalFormatting sqref="C4:C98">
    <cfRule type="expression" priority="5" dxfId="0" stopIfTrue="1">
      <formula>AND(NOT(ISBLANK(A4)),ISBLANK(C4))</formula>
    </cfRule>
  </conditionalFormatting>
  <conditionalFormatting sqref="D4:D68 F4:F68 H4:H68 J4:J68 L4:L68 N4:N68 R4:R68 T4:T68 V4:V68 X4:X68">
    <cfRule type="expression" priority="6" dxfId="0" stopIfTrue="1">
      <formula>AND(NOT(ISBLANK(E4)),ISBLANK(D4))</formula>
    </cfRule>
  </conditionalFormatting>
  <conditionalFormatting sqref="E4:E68 G4:G68 I4:I68 K4:K68 M4:M68 O4:O68 S4:S68 U4:U68 W4:W68 Y4:Y68">
    <cfRule type="expression" priority="7" dxfId="0" stopIfTrue="1">
      <formula>AND(NOT(ISBLANK(D4)),ISBLANK(E4))</formula>
    </cfRule>
  </conditionalFormatting>
  <dataValidations count="5">
    <dataValidation operator="lessThanOrEqual" allowBlank="1" showInputMessage="1" showErrorMessage="1" error="FTE cannot be greater than Headcount&#10;" sqref="R69:AN65536 D69:O65536 A99:C65536 AO13:AO65536 AO4:AO11 AB1 AP1:IV65536 AO1 R1 A1:C1 P2 AB3:AC68 P4:Q65536"/>
    <dataValidation type="decimal" operator="greaterThan" allowBlank="1" showInputMessage="1" showErrorMessage="1" sqref="AK17:AL68 AD17:AI68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X4:X68 R4:R68 D4:D68 F4:F68 H4:H68 J4:J68 L4:L68 N4:N68 T4:T68 V4:V68">
      <formula1>X4&gt;=Y4</formula1>
    </dataValidation>
    <dataValidation type="custom" allowBlank="1" showInputMessage="1" showErrorMessage="1" errorTitle="FTE" error="The value entered in the FTE field must be less than or equal to the value entered in the headcount field." sqref="Y4:Y68 S4:S68 E4:E68 M4:M68 G4:G68 I4:I68 K4:K68 O4:O68 U4:U68 W4:W68">
      <formula1>Y4&lt;=X4</formula1>
    </dataValidation>
    <dataValidation type="decimal" operator="greaterThanOrEqual" allowBlank="1" showInputMessage="1" showErrorMessage="1" sqref="AD4:AI16 AK4:AL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98"/>
  <sheetViews>
    <sheetView zoomScalePageLayoutView="0" workbookViewId="0" topLeftCell="AG9">
      <selection activeCell="AJ4" sqref="AJ4:AJ16"/>
    </sheetView>
  </sheetViews>
  <sheetFormatPr defaultColWidth="8.88671875" defaultRowHeight="15"/>
  <cols>
    <col min="1" max="1" width="23.5546875" style="31" customWidth="1"/>
    <col min="2" max="3" width="14.99609375" style="31" customWidth="1"/>
    <col min="4" max="17" width="10.4453125" style="35" customWidth="1"/>
    <col min="18" max="27" width="12.77734375" style="35" customWidth="1"/>
    <col min="28" max="29" width="11.10546875" style="31" customWidth="1"/>
    <col min="30" max="36" width="15.5546875" style="31" customWidth="1"/>
    <col min="37" max="39" width="19.10546875" style="31" customWidth="1"/>
    <col min="40" max="40" width="20.77734375" style="31" customWidth="1"/>
    <col min="41" max="41" width="17.99609375" style="31" customWidth="1"/>
    <col min="42" max="16384" width="8.88671875" style="31" customWidth="1"/>
  </cols>
  <sheetData>
    <row r="1" spans="1:41" s="29" customFormat="1" ht="15" customHeight="1">
      <c r="A1" s="225" t="s">
        <v>12</v>
      </c>
      <c r="B1" s="225" t="s">
        <v>1</v>
      </c>
      <c r="C1" s="225" t="s">
        <v>0</v>
      </c>
      <c r="D1" s="230" t="s">
        <v>8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1"/>
      <c r="R1" s="233" t="s">
        <v>15</v>
      </c>
      <c r="S1" s="234"/>
      <c r="T1" s="234"/>
      <c r="U1" s="234"/>
      <c r="V1" s="234"/>
      <c r="W1" s="234"/>
      <c r="X1" s="234"/>
      <c r="Y1" s="234"/>
      <c r="Z1" s="234"/>
      <c r="AA1" s="232"/>
      <c r="AB1" s="163" t="s">
        <v>25</v>
      </c>
      <c r="AC1" s="164"/>
      <c r="AD1" s="235" t="s">
        <v>11</v>
      </c>
      <c r="AE1" s="236"/>
      <c r="AF1" s="236"/>
      <c r="AG1" s="236"/>
      <c r="AH1" s="236"/>
      <c r="AI1" s="236"/>
      <c r="AJ1" s="237"/>
      <c r="AK1" s="238" t="s">
        <v>32</v>
      </c>
      <c r="AL1" s="238"/>
      <c r="AM1" s="238"/>
      <c r="AN1" s="154" t="s">
        <v>24</v>
      </c>
      <c r="AO1" s="225" t="s">
        <v>33</v>
      </c>
    </row>
    <row r="2" spans="1:41" s="29" customFormat="1" ht="53.25" customHeight="1">
      <c r="A2" s="239"/>
      <c r="B2" s="239"/>
      <c r="C2" s="239"/>
      <c r="D2" s="228" t="s">
        <v>28</v>
      </c>
      <c r="E2" s="229"/>
      <c r="F2" s="228" t="s">
        <v>29</v>
      </c>
      <c r="G2" s="229"/>
      <c r="H2" s="228" t="s">
        <v>30</v>
      </c>
      <c r="I2" s="229"/>
      <c r="J2" s="228" t="s">
        <v>6</v>
      </c>
      <c r="K2" s="229"/>
      <c r="L2" s="228" t="s">
        <v>31</v>
      </c>
      <c r="M2" s="229"/>
      <c r="N2" s="228" t="s">
        <v>5</v>
      </c>
      <c r="O2" s="229"/>
      <c r="P2" s="230" t="s">
        <v>9</v>
      </c>
      <c r="Q2" s="231"/>
      <c r="R2" s="230" t="s">
        <v>13</v>
      </c>
      <c r="S2" s="232"/>
      <c r="T2" s="233" t="s">
        <v>3</v>
      </c>
      <c r="U2" s="232"/>
      <c r="V2" s="233" t="s">
        <v>4</v>
      </c>
      <c r="W2" s="232"/>
      <c r="X2" s="233" t="s">
        <v>14</v>
      </c>
      <c r="Y2" s="232"/>
      <c r="Z2" s="230" t="s">
        <v>10</v>
      </c>
      <c r="AA2" s="231"/>
      <c r="AB2" s="165"/>
      <c r="AC2" s="166"/>
      <c r="AD2" s="225" t="s">
        <v>17</v>
      </c>
      <c r="AE2" s="225" t="s">
        <v>16</v>
      </c>
      <c r="AF2" s="225" t="s">
        <v>18</v>
      </c>
      <c r="AG2" s="225" t="s">
        <v>19</v>
      </c>
      <c r="AH2" s="225" t="s">
        <v>20</v>
      </c>
      <c r="AI2" s="225" t="s">
        <v>21</v>
      </c>
      <c r="AJ2" s="224" t="s">
        <v>23</v>
      </c>
      <c r="AK2" s="225" t="s">
        <v>26</v>
      </c>
      <c r="AL2" s="225" t="s">
        <v>27</v>
      </c>
      <c r="AM2" s="225" t="s">
        <v>22</v>
      </c>
      <c r="AN2" s="172"/>
      <c r="AO2" s="227"/>
    </row>
    <row r="3" spans="1:41" ht="57.75" customHeight="1">
      <c r="A3" s="240"/>
      <c r="B3" s="240"/>
      <c r="C3" s="240"/>
      <c r="D3" s="26" t="s">
        <v>2</v>
      </c>
      <c r="E3" s="26" t="s">
        <v>7</v>
      </c>
      <c r="F3" s="26" t="s">
        <v>2</v>
      </c>
      <c r="G3" s="26" t="s">
        <v>7</v>
      </c>
      <c r="H3" s="26" t="s">
        <v>2</v>
      </c>
      <c r="I3" s="26" t="s">
        <v>7</v>
      </c>
      <c r="J3" s="26" t="s">
        <v>2</v>
      </c>
      <c r="K3" s="26" t="s">
        <v>7</v>
      </c>
      <c r="L3" s="26" t="s">
        <v>2</v>
      </c>
      <c r="M3" s="26" t="s">
        <v>7</v>
      </c>
      <c r="N3" s="26" t="s">
        <v>2</v>
      </c>
      <c r="O3" s="26" t="s">
        <v>7</v>
      </c>
      <c r="P3" s="26" t="s">
        <v>2</v>
      </c>
      <c r="Q3" s="26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30" t="s">
        <v>2</v>
      </c>
      <c r="AC3" s="28" t="s">
        <v>7</v>
      </c>
      <c r="AD3" s="226"/>
      <c r="AE3" s="226"/>
      <c r="AF3" s="226"/>
      <c r="AG3" s="226"/>
      <c r="AH3" s="226"/>
      <c r="AI3" s="226"/>
      <c r="AJ3" s="224"/>
      <c r="AK3" s="226"/>
      <c r="AL3" s="226"/>
      <c r="AM3" s="226"/>
      <c r="AN3" s="171"/>
      <c r="AO3" s="226"/>
    </row>
    <row r="4" spans="1:42" ht="28.5">
      <c r="A4" s="32" t="s">
        <v>34</v>
      </c>
      <c r="B4" s="32" t="s">
        <v>35</v>
      </c>
      <c r="C4" s="32" t="s">
        <v>36</v>
      </c>
      <c r="D4" s="123">
        <v>189</v>
      </c>
      <c r="E4" s="124">
        <v>177.02</v>
      </c>
      <c r="F4" s="124">
        <v>218</v>
      </c>
      <c r="G4" s="124">
        <v>211.18</v>
      </c>
      <c r="H4" s="124">
        <v>702</v>
      </c>
      <c r="I4" s="124">
        <v>688.66</v>
      </c>
      <c r="J4" s="124">
        <v>607</v>
      </c>
      <c r="K4" s="124">
        <v>584.23</v>
      </c>
      <c r="L4" s="27">
        <v>111</v>
      </c>
      <c r="M4" s="124">
        <v>107.84</v>
      </c>
      <c r="N4" s="124">
        <v>0</v>
      </c>
      <c r="O4" s="124">
        <v>0</v>
      </c>
      <c r="P4" s="125">
        <f>SUM(D4,F4,H4,J4,L4,N4)</f>
        <v>1827</v>
      </c>
      <c r="Q4" s="125">
        <f>SUM(E4,G4,I4,K4,M4,O4)</f>
        <v>1768.93</v>
      </c>
      <c r="R4" s="124">
        <v>7</v>
      </c>
      <c r="S4" s="124">
        <v>7</v>
      </c>
      <c r="T4" s="124">
        <v>3</v>
      </c>
      <c r="U4" s="124">
        <v>3</v>
      </c>
      <c r="V4" s="124">
        <v>65</v>
      </c>
      <c r="W4" s="124">
        <v>54.05</v>
      </c>
      <c r="X4" s="124">
        <v>0</v>
      </c>
      <c r="Y4" s="124">
        <v>0</v>
      </c>
      <c r="Z4" s="126">
        <f>SUM(R4,T4,V4,X4,)</f>
        <v>75</v>
      </c>
      <c r="AA4" s="126">
        <f>SUM(S4,U4,W4,Y4)</f>
        <v>64.05</v>
      </c>
      <c r="AB4" s="127">
        <f>P4+Z4</f>
        <v>1902</v>
      </c>
      <c r="AC4" s="127">
        <f>Q4+AA4</f>
        <v>1832.98</v>
      </c>
      <c r="AD4" s="128">
        <v>6713040.900000001</v>
      </c>
      <c r="AE4" s="129">
        <v>17445.03</v>
      </c>
      <c r="AF4" s="129">
        <v>367323.96</v>
      </c>
      <c r="AG4" s="129">
        <v>92441.18</v>
      </c>
      <c r="AH4" s="129">
        <v>1377570.95</v>
      </c>
      <c r="AI4" s="129">
        <v>687951.61</v>
      </c>
      <c r="AJ4" s="130">
        <f>SUM(AD4:AI4)</f>
        <v>9255773.63</v>
      </c>
      <c r="AK4" s="131">
        <v>938874.04</v>
      </c>
      <c r="AL4" s="131">
        <v>719863.77</v>
      </c>
      <c r="AM4" s="132">
        <f>SUM(AK4:AL4)</f>
        <v>1658737.81</v>
      </c>
      <c r="AN4" s="132">
        <f>SUM(AM4,AJ4)</f>
        <v>10914511.440000001</v>
      </c>
      <c r="AO4" s="33"/>
      <c r="AP4" s="50"/>
    </row>
    <row r="5" spans="1:42" ht="28.5">
      <c r="A5" s="32" t="s">
        <v>37</v>
      </c>
      <c r="B5" s="32" t="s">
        <v>38</v>
      </c>
      <c r="C5" s="32" t="s">
        <v>36</v>
      </c>
      <c r="D5" s="124">
        <v>276</v>
      </c>
      <c r="E5" s="124">
        <v>234.24</v>
      </c>
      <c r="F5" s="124">
        <v>1834</v>
      </c>
      <c r="G5" s="124">
        <v>1715.85</v>
      </c>
      <c r="H5" s="124">
        <v>219</v>
      </c>
      <c r="I5" s="124">
        <v>214.36</v>
      </c>
      <c r="J5" s="124">
        <v>43</v>
      </c>
      <c r="K5" s="124">
        <v>42.05</v>
      </c>
      <c r="L5" s="124">
        <v>3</v>
      </c>
      <c r="M5" s="124">
        <v>3</v>
      </c>
      <c r="N5" s="124">
        <v>0</v>
      </c>
      <c r="O5" s="124">
        <v>0</v>
      </c>
      <c r="P5" s="125">
        <f aca="true" t="shared" si="0" ref="P5:Q16">SUM(D5,F5,H5,J5,L5,N5)</f>
        <v>2375</v>
      </c>
      <c r="Q5" s="125">
        <f t="shared" si="0"/>
        <v>2209.5</v>
      </c>
      <c r="R5" s="124">
        <v>1</v>
      </c>
      <c r="S5" s="124">
        <v>1</v>
      </c>
      <c r="T5" s="124">
        <v>0</v>
      </c>
      <c r="U5" s="124">
        <v>0</v>
      </c>
      <c r="V5" s="124">
        <v>0</v>
      </c>
      <c r="W5" s="124">
        <v>0</v>
      </c>
      <c r="X5" s="124">
        <v>0</v>
      </c>
      <c r="Y5" s="124">
        <v>0</v>
      </c>
      <c r="Z5" s="126">
        <f aca="true" t="shared" si="1" ref="Z5:Z16">SUM(R5,T5,V5,X5,)</f>
        <v>1</v>
      </c>
      <c r="AA5" s="126">
        <f aca="true" t="shared" si="2" ref="AA5:AA16">SUM(S5,U5,W5,Y5)</f>
        <v>1</v>
      </c>
      <c r="AB5" s="127">
        <f aca="true" t="shared" si="3" ref="AB5:AC16">P5+Z5</f>
        <v>2376</v>
      </c>
      <c r="AC5" s="127">
        <f t="shared" si="3"/>
        <v>2210.5</v>
      </c>
      <c r="AD5" s="128">
        <v>4717644.490000001</v>
      </c>
      <c r="AE5" s="129">
        <v>115334.679999999</v>
      </c>
      <c r="AF5" s="129">
        <v>0</v>
      </c>
      <c r="AG5" s="129">
        <v>95688.1499999999</v>
      </c>
      <c r="AH5" s="129">
        <v>888216.839999999</v>
      </c>
      <c r="AI5" s="129">
        <v>355918.969999999</v>
      </c>
      <c r="AJ5" s="130">
        <f aca="true" t="shared" si="4" ref="AJ5:AJ16">SUM(AD5:AI5)</f>
        <v>6172803.129999998</v>
      </c>
      <c r="AK5" s="131">
        <v>14020.8</v>
      </c>
      <c r="AL5" s="131">
        <v>0</v>
      </c>
      <c r="AM5" s="132">
        <f aca="true" t="shared" si="5" ref="AM5:AM16">SUM(AK5:AL5)</f>
        <v>14020.8</v>
      </c>
      <c r="AN5" s="132">
        <f aca="true" t="shared" si="6" ref="AN5:AN16">SUM(AM5,AJ5)</f>
        <v>6186823.929999998</v>
      </c>
      <c r="AO5" s="33"/>
      <c r="AP5" s="33"/>
    </row>
    <row r="6" spans="1:42" ht="28.5">
      <c r="A6" s="32" t="s">
        <v>39</v>
      </c>
      <c r="B6" s="32" t="s">
        <v>38</v>
      </c>
      <c r="C6" s="32" t="s">
        <v>36</v>
      </c>
      <c r="D6" s="124">
        <v>4643</v>
      </c>
      <c r="E6" s="124">
        <v>4122.84</v>
      </c>
      <c r="F6" s="124">
        <v>821</v>
      </c>
      <c r="G6" s="124">
        <v>779.58</v>
      </c>
      <c r="H6" s="124">
        <v>631</v>
      </c>
      <c r="I6" s="124">
        <v>613.79</v>
      </c>
      <c r="J6" s="124">
        <v>126</v>
      </c>
      <c r="K6" s="124">
        <v>122.28</v>
      </c>
      <c r="L6" s="124">
        <v>7</v>
      </c>
      <c r="M6" s="124">
        <v>7</v>
      </c>
      <c r="N6" s="124">
        <v>0</v>
      </c>
      <c r="O6" s="124">
        <v>0</v>
      </c>
      <c r="P6" s="125">
        <f t="shared" si="0"/>
        <v>6228</v>
      </c>
      <c r="Q6" s="125">
        <f t="shared" si="0"/>
        <v>5645.49</v>
      </c>
      <c r="R6" s="124">
        <v>0</v>
      </c>
      <c r="S6" s="124">
        <v>0</v>
      </c>
      <c r="T6" s="124">
        <v>2</v>
      </c>
      <c r="U6" s="124">
        <v>1.9</v>
      </c>
      <c r="V6" s="124">
        <v>3</v>
      </c>
      <c r="W6" s="124">
        <v>1.8</v>
      </c>
      <c r="X6" s="124">
        <v>0</v>
      </c>
      <c r="Y6" s="124">
        <v>0</v>
      </c>
      <c r="Z6" s="126">
        <f t="shared" si="1"/>
        <v>5</v>
      </c>
      <c r="AA6" s="126">
        <f t="shared" si="2"/>
        <v>3.7</v>
      </c>
      <c r="AB6" s="127">
        <f t="shared" si="3"/>
        <v>6233</v>
      </c>
      <c r="AC6" s="127">
        <f t="shared" si="3"/>
        <v>5649.19</v>
      </c>
      <c r="AD6" s="128">
        <v>9578363.83</v>
      </c>
      <c r="AE6" s="129">
        <v>97605.53</v>
      </c>
      <c r="AF6" s="129">
        <v>5210</v>
      </c>
      <c r="AG6" s="129">
        <v>555262.65</v>
      </c>
      <c r="AH6" s="129">
        <v>1693207.01</v>
      </c>
      <c r="AI6" s="129">
        <v>631255.78</v>
      </c>
      <c r="AJ6" s="130">
        <f t="shared" si="4"/>
        <v>12560904.799999999</v>
      </c>
      <c r="AK6" s="131">
        <v>58249.49</v>
      </c>
      <c r="AL6" s="131">
        <v>5429.34</v>
      </c>
      <c r="AM6" s="132">
        <f t="shared" si="5"/>
        <v>63678.83</v>
      </c>
      <c r="AN6" s="132">
        <f t="shared" si="6"/>
        <v>12624583.629999999</v>
      </c>
      <c r="AO6" s="33"/>
      <c r="AP6" s="33"/>
    </row>
    <row r="7" spans="1:42" ht="28.5">
      <c r="A7" s="32" t="s">
        <v>41</v>
      </c>
      <c r="B7" s="32" t="s">
        <v>38</v>
      </c>
      <c r="C7" s="32" t="s">
        <v>36</v>
      </c>
      <c r="D7" s="124">
        <v>1416</v>
      </c>
      <c r="E7" s="124">
        <v>1373.55</v>
      </c>
      <c r="F7" s="124">
        <v>305</v>
      </c>
      <c r="G7" s="124">
        <v>285.34</v>
      </c>
      <c r="H7" s="124">
        <v>1292</v>
      </c>
      <c r="I7" s="124">
        <v>1251.39</v>
      </c>
      <c r="J7" s="124">
        <v>300</v>
      </c>
      <c r="K7" s="124">
        <v>289.6</v>
      </c>
      <c r="L7" s="124">
        <v>34</v>
      </c>
      <c r="M7" s="124">
        <v>33.09</v>
      </c>
      <c r="N7" s="124">
        <v>0</v>
      </c>
      <c r="O7" s="124">
        <v>0</v>
      </c>
      <c r="P7" s="125">
        <f t="shared" si="0"/>
        <v>3347</v>
      </c>
      <c r="Q7" s="125">
        <f t="shared" si="0"/>
        <v>3232.97</v>
      </c>
      <c r="R7" s="124">
        <v>0</v>
      </c>
      <c r="S7" s="124">
        <v>0</v>
      </c>
      <c r="T7" s="124">
        <v>69</v>
      </c>
      <c r="U7" s="124">
        <v>21.23</v>
      </c>
      <c r="V7" s="124">
        <v>0</v>
      </c>
      <c r="W7" s="124">
        <v>0</v>
      </c>
      <c r="X7" s="124">
        <v>0</v>
      </c>
      <c r="Y7" s="124">
        <v>0</v>
      </c>
      <c r="Z7" s="126">
        <f t="shared" si="1"/>
        <v>69</v>
      </c>
      <c r="AA7" s="126">
        <f t="shared" si="2"/>
        <v>21.23</v>
      </c>
      <c r="AB7" s="127">
        <f t="shared" si="3"/>
        <v>3416</v>
      </c>
      <c r="AC7" s="127">
        <f t="shared" si="3"/>
        <v>3254.2</v>
      </c>
      <c r="AD7" s="128">
        <v>7775534.23</v>
      </c>
      <c r="AE7" s="129">
        <v>638858.64</v>
      </c>
      <c r="AF7" s="129">
        <v>6808.42</v>
      </c>
      <c r="AG7" s="129">
        <v>147093.14</v>
      </c>
      <c r="AH7" s="129">
        <v>1566604.29</v>
      </c>
      <c r="AI7" s="129">
        <v>691539.6</v>
      </c>
      <c r="AJ7" s="130">
        <f t="shared" si="4"/>
        <v>10826438.320000002</v>
      </c>
      <c r="AK7" s="131">
        <v>239915.52</v>
      </c>
      <c r="AL7" s="131"/>
      <c r="AM7" s="132">
        <f t="shared" si="5"/>
        <v>239915.52</v>
      </c>
      <c r="AN7" s="132">
        <f t="shared" si="6"/>
        <v>11066353.840000002</v>
      </c>
      <c r="AO7" s="33"/>
      <c r="AP7" s="50"/>
    </row>
    <row r="8" spans="1:42" ht="28.5">
      <c r="A8" s="32" t="s">
        <v>42</v>
      </c>
      <c r="B8" s="32" t="s">
        <v>38</v>
      </c>
      <c r="C8" s="32" t="s">
        <v>36</v>
      </c>
      <c r="D8" s="124">
        <v>412</v>
      </c>
      <c r="E8" s="124">
        <v>378.83</v>
      </c>
      <c r="F8" s="124">
        <v>230</v>
      </c>
      <c r="G8" s="124">
        <v>219.2</v>
      </c>
      <c r="H8" s="124">
        <v>299</v>
      </c>
      <c r="I8" s="124">
        <v>283.71</v>
      </c>
      <c r="J8" s="124">
        <v>108</v>
      </c>
      <c r="K8" s="124">
        <v>105.53</v>
      </c>
      <c r="L8" s="124">
        <v>5</v>
      </c>
      <c r="M8" s="124">
        <v>4.49</v>
      </c>
      <c r="N8" s="124">
        <v>0</v>
      </c>
      <c r="O8" s="124">
        <v>0</v>
      </c>
      <c r="P8" s="125">
        <f t="shared" si="0"/>
        <v>1054</v>
      </c>
      <c r="Q8" s="125">
        <f t="shared" si="0"/>
        <v>991.76</v>
      </c>
      <c r="R8" s="124">
        <v>8</v>
      </c>
      <c r="S8" s="124">
        <v>8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6">
        <f t="shared" si="1"/>
        <v>8</v>
      </c>
      <c r="AA8" s="126">
        <f t="shared" si="2"/>
        <v>8</v>
      </c>
      <c r="AB8" s="127">
        <f t="shared" si="3"/>
        <v>1062</v>
      </c>
      <c r="AC8" s="127">
        <f t="shared" si="3"/>
        <v>999.76</v>
      </c>
      <c r="AD8" s="128">
        <v>2309315.8</v>
      </c>
      <c r="AE8" s="129">
        <v>204303.98</v>
      </c>
      <c r="AF8" s="129">
        <v>37850</v>
      </c>
      <c r="AG8" s="129">
        <v>172528.9</v>
      </c>
      <c r="AH8" s="129">
        <v>474605.91</v>
      </c>
      <c r="AI8" s="129">
        <v>221211.82</v>
      </c>
      <c r="AJ8" s="130">
        <f t="shared" si="4"/>
        <v>3419816.4099999997</v>
      </c>
      <c r="AK8" s="131">
        <v>15319.36</v>
      </c>
      <c r="AL8" s="131">
        <v>7265.01</v>
      </c>
      <c r="AM8" s="132">
        <f t="shared" si="5"/>
        <v>22584.370000000003</v>
      </c>
      <c r="AN8" s="132">
        <f t="shared" si="6"/>
        <v>3442400.78</v>
      </c>
      <c r="AO8" s="33"/>
      <c r="AP8" s="33"/>
    </row>
    <row r="9" spans="1:42" ht="28.5">
      <c r="A9" s="32" t="s">
        <v>43</v>
      </c>
      <c r="B9" s="32" t="s">
        <v>38</v>
      </c>
      <c r="C9" s="32" t="s">
        <v>36</v>
      </c>
      <c r="D9" s="124">
        <v>42</v>
      </c>
      <c r="E9" s="124">
        <v>35.65</v>
      </c>
      <c r="F9" s="124">
        <v>34</v>
      </c>
      <c r="G9" s="124">
        <v>31.4</v>
      </c>
      <c r="H9" s="124">
        <v>70</v>
      </c>
      <c r="I9" s="124">
        <v>68.2</v>
      </c>
      <c r="J9" s="124">
        <v>10</v>
      </c>
      <c r="K9" s="124">
        <v>10</v>
      </c>
      <c r="L9" s="124">
        <v>1</v>
      </c>
      <c r="M9" s="124">
        <v>1</v>
      </c>
      <c r="N9" s="124">
        <v>0</v>
      </c>
      <c r="O9" s="124">
        <v>0</v>
      </c>
      <c r="P9" s="125">
        <f t="shared" si="0"/>
        <v>157</v>
      </c>
      <c r="Q9" s="125">
        <f t="shared" si="0"/>
        <v>146.25</v>
      </c>
      <c r="R9" s="124">
        <v>5</v>
      </c>
      <c r="S9" s="124">
        <v>5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6">
        <f t="shared" si="1"/>
        <v>5</v>
      </c>
      <c r="AA9" s="126">
        <f t="shared" si="2"/>
        <v>5</v>
      </c>
      <c r="AB9" s="127">
        <f t="shared" si="3"/>
        <v>162</v>
      </c>
      <c r="AC9" s="127">
        <f t="shared" si="3"/>
        <v>151.25</v>
      </c>
      <c r="AD9" s="128">
        <v>416432</v>
      </c>
      <c r="AE9" s="129">
        <v>22257</v>
      </c>
      <c r="AF9" s="129">
        <v>0</v>
      </c>
      <c r="AG9" s="129">
        <v>22500</v>
      </c>
      <c r="AH9" s="129">
        <v>77159</v>
      </c>
      <c r="AI9" s="129">
        <v>37464</v>
      </c>
      <c r="AJ9" s="130">
        <f t="shared" si="4"/>
        <v>575812</v>
      </c>
      <c r="AK9" s="131">
        <v>45518.54000000001</v>
      </c>
      <c r="AL9" s="131">
        <v>3265.92</v>
      </c>
      <c r="AM9" s="132">
        <f t="shared" si="5"/>
        <v>48784.46000000001</v>
      </c>
      <c r="AN9" s="132">
        <f t="shared" si="6"/>
        <v>624596.46</v>
      </c>
      <c r="AO9" s="33"/>
      <c r="AP9" s="33"/>
    </row>
    <row r="10" spans="1:42" ht="28.5">
      <c r="A10" s="32" t="s">
        <v>44</v>
      </c>
      <c r="B10" s="32" t="s">
        <v>38</v>
      </c>
      <c r="C10" s="32" t="s">
        <v>36</v>
      </c>
      <c r="D10" s="124">
        <v>1049</v>
      </c>
      <c r="E10" s="124">
        <v>981.66</v>
      </c>
      <c r="F10" s="124">
        <v>798</v>
      </c>
      <c r="G10" s="124">
        <v>782.63</v>
      </c>
      <c r="H10" s="124">
        <v>387</v>
      </c>
      <c r="I10" s="124">
        <v>381.59</v>
      </c>
      <c r="J10" s="124">
        <v>39</v>
      </c>
      <c r="K10" s="124">
        <v>38.95</v>
      </c>
      <c r="L10" s="124">
        <v>3</v>
      </c>
      <c r="M10" s="124">
        <v>3</v>
      </c>
      <c r="N10" s="124">
        <v>0</v>
      </c>
      <c r="O10" s="124">
        <v>0</v>
      </c>
      <c r="P10" s="125">
        <f t="shared" si="0"/>
        <v>2276</v>
      </c>
      <c r="Q10" s="125">
        <f t="shared" si="0"/>
        <v>2187.83</v>
      </c>
      <c r="R10" s="124">
        <v>32</v>
      </c>
      <c r="S10" s="124">
        <v>30.73</v>
      </c>
      <c r="T10" s="124">
        <v>2</v>
      </c>
      <c r="U10" s="124">
        <v>2</v>
      </c>
      <c r="V10" s="124">
        <v>8</v>
      </c>
      <c r="W10" s="124">
        <v>8</v>
      </c>
      <c r="X10" s="124">
        <v>0</v>
      </c>
      <c r="Y10" s="124">
        <v>0</v>
      </c>
      <c r="Z10" s="126">
        <f t="shared" si="1"/>
        <v>42</v>
      </c>
      <c r="AA10" s="126">
        <f t="shared" si="2"/>
        <v>40.730000000000004</v>
      </c>
      <c r="AB10" s="127">
        <f t="shared" si="3"/>
        <v>2318</v>
      </c>
      <c r="AC10" s="127">
        <f t="shared" si="3"/>
        <v>2228.56</v>
      </c>
      <c r="AD10" s="128">
        <v>4514236.2</v>
      </c>
      <c r="AE10" s="129">
        <v>311489.78</v>
      </c>
      <c r="AF10" s="129">
        <v>1230</v>
      </c>
      <c r="AG10" s="129">
        <v>320954.84</v>
      </c>
      <c r="AH10" s="129">
        <v>895779.9</v>
      </c>
      <c r="AI10" s="129">
        <v>388124.39</v>
      </c>
      <c r="AJ10" s="130">
        <f t="shared" si="4"/>
        <v>6431815.11</v>
      </c>
      <c r="AK10" s="131">
        <v>179762.87</v>
      </c>
      <c r="AL10" s="131">
        <v>155.22</v>
      </c>
      <c r="AM10" s="132">
        <f t="shared" si="5"/>
        <v>179918.09</v>
      </c>
      <c r="AN10" s="132">
        <f t="shared" si="6"/>
        <v>6611733.2</v>
      </c>
      <c r="AO10" s="33"/>
      <c r="AP10" s="33"/>
    </row>
    <row r="11" spans="1:42" ht="42.75">
      <c r="A11" s="32" t="s">
        <v>45</v>
      </c>
      <c r="B11" s="32" t="s">
        <v>46</v>
      </c>
      <c r="C11" s="32" t="s">
        <v>36</v>
      </c>
      <c r="D11" s="124">
        <v>0</v>
      </c>
      <c r="E11" s="124">
        <v>0</v>
      </c>
      <c r="F11" s="124">
        <v>1</v>
      </c>
      <c r="G11" s="124">
        <v>1</v>
      </c>
      <c r="H11" s="124">
        <v>3</v>
      </c>
      <c r="I11" s="124">
        <v>2.8</v>
      </c>
      <c r="J11" s="124">
        <v>3</v>
      </c>
      <c r="K11" s="124">
        <v>2.7</v>
      </c>
      <c r="L11" s="124">
        <v>2</v>
      </c>
      <c r="M11" s="124">
        <v>2</v>
      </c>
      <c r="N11" s="124">
        <v>0</v>
      </c>
      <c r="O11" s="124">
        <v>0</v>
      </c>
      <c r="P11" s="125">
        <f t="shared" si="0"/>
        <v>9</v>
      </c>
      <c r="Q11" s="125">
        <f t="shared" si="0"/>
        <v>8.5</v>
      </c>
      <c r="R11" s="124">
        <v>0</v>
      </c>
      <c r="S11" s="124">
        <v>0</v>
      </c>
      <c r="T11" s="124">
        <v>0</v>
      </c>
      <c r="U11" s="124">
        <v>0</v>
      </c>
      <c r="V11" s="124">
        <v>1</v>
      </c>
      <c r="W11" s="124">
        <v>1</v>
      </c>
      <c r="X11" s="124">
        <v>0</v>
      </c>
      <c r="Y11" s="124">
        <v>0</v>
      </c>
      <c r="Z11" s="126">
        <f t="shared" si="1"/>
        <v>1</v>
      </c>
      <c r="AA11" s="126">
        <f t="shared" si="2"/>
        <v>1</v>
      </c>
      <c r="AB11" s="127">
        <f t="shared" si="3"/>
        <v>10</v>
      </c>
      <c r="AC11" s="127">
        <f t="shared" si="3"/>
        <v>9.5</v>
      </c>
      <c r="AD11" s="128">
        <v>36024</v>
      </c>
      <c r="AE11" s="129">
        <v>3758</v>
      </c>
      <c r="AF11" s="129">
        <v>0</v>
      </c>
      <c r="AG11" s="129">
        <v>0</v>
      </c>
      <c r="AH11" s="129">
        <v>5081</v>
      </c>
      <c r="AI11" s="129">
        <v>3406</v>
      </c>
      <c r="AJ11" s="130">
        <f t="shared" si="4"/>
        <v>48269</v>
      </c>
      <c r="AK11" s="131">
        <v>52554.15</v>
      </c>
      <c r="AL11" s="131">
        <v>0</v>
      </c>
      <c r="AM11" s="132">
        <f t="shared" si="5"/>
        <v>52554.15</v>
      </c>
      <c r="AN11" s="132">
        <f t="shared" si="6"/>
        <v>100823.15</v>
      </c>
      <c r="AO11" s="33"/>
      <c r="AP11" s="33"/>
    </row>
    <row r="12" spans="1:42" ht="42.75">
      <c r="A12" s="32" t="s">
        <v>47</v>
      </c>
      <c r="B12" s="32" t="s">
        <v>46</v>
      </c>
      <c r="C12" s="32" t="s">
        <v>36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5</v>
      </c>
      <c r="O12" s="124">
        <v>2.8</v>
      </c>
      <c r="P12" s="125">
        <f t="shared" si="0"/>
        <v>5</v>
      </c>
      <c r="Q12" s="125">
        <f t="shared" si="0"/>
        <v>2.8</v>
      </c>
      <c r="R12" s="124">
        <v>0</v>
      </c>
      <c r="S12" s="124">
        <v>0</v>
      </c>
      <c r="T12" s="124">
        <v>0</v>
      </c>
      <c r="U12" s="124">
        <v>0</v>
      </c>
      <c r="V12" s="124">
        <v>3</v>
      </c>
      <c r="W12" s="124">
        <v>1.3</v>
      </c>
      <c r="X12" s="124">
        <v>0</v>
      </c>
      <c r="Y12" s="124">
        <v>0</v>
      </c>
      <c r="Z12" s="126">
        <f t="shared" si="1"/>
        <v>3</v>
      </c>
      <c r="AA12" s="126">
        <f t="shared" si="2"/>
        <v>1.3</v>
      </c>
      <c r="AB12" s="127">
        <f t="shared" si="3"/>
        <v>8</v>
      </c>
      <c r="AC12" s="127">
        <f t="shared" si="3"/>
        <v>4.1</v>
      </c>
      <c r="AD12" s="128">
        <v>23733.42</v>
      </c>
      <c r="AE12" s="129">
        <v>0</v>
      </c>
      <c r="AF12" s="129">
        <v>0</v>
      </c>
      <c r="AG12" s="129">
        <v>0</v>
      </c>
      <c r="AH12" s="129">
        <v>458.33</v>
      </c>
      <c r="AI12" s="129">
        <v>1216.43</v>
      </c>
      <c r="AJ12" s="130">
        <f t="shared" si="4"/>
        <v>25408.18</v>
      </c>
      <c r="AK12" s="131">
        <v>37065</v>
      </c>
      <c r="AL12" s="131">
        <v>71181.85</v>
      </c>
      <c r="AM12" s="132">
        <f t="shared" si="5"/>
        <v>108246.85</v>
      </c>
      <c r="AN12" s="132">
        <f t="shared" si="6"/>
        <v>133655.03</v>
      </c>
      <c r="AO12" s="33"/>
      <c r="AP12" s="33"/>
    </row>
    <row r="13" spans="1:42" ht="42.75">
      <c r="A13" s="32" t="s">
        <v>48</v>
      </c>
      <c r="B13" s="32" t="s">
        <v>46</v>
      </c>
      <c r="C13" s="32" t="s">
        <v>36</v>
      </c>
      <c r="D13" s="124">
        <v>44</v>
      </c>
      <c r="E13" s="124">
        <v>42.8</v>
      </c>
      <c r="F13" s="124">
        <v>8</v>
      </c>
      <c r="G13" s="124">
        <v>8</v>
      </c>
      <c r="H13" s="124">
        <v>116</v>
      </c>
      <c r="I13" s="124">
        <v>115.2</v>
      </c>
      <c r="J13" s="124">
        <v>64</v>
      </c>
      <c r="K13" s="124">
        <v>63.6</v>
      </c>
      <c r="L13" s="124">
        <v>14</v>
      </c>
      <c r="M13" s="124">
        <v>14</v>
      </c>
      <c r="N13" s="124">
        <v>22</v>
      </c>
      <c r="O13" s="124">
        <v>20.4</v>
      </c>
      <c r="P13" s="125">
        <f t="shared" si="0"/>
        <v>268</v>
      </c>
      <c r="Q13" s="125">
        <f t="shared" si="0"/>
        <v>264</v>
      </c>
      <c r="R13" s="124">
        <v>34</v>
      </c>
      <c r="S13" s="124">
        <v>34</v>
      </c>
      <c r="T13" s="124">
        <v>33</v>
      </c>
      <c r="U13" s="124">
        <v>30</v>
      </c>
      <c r="V13" s="124">
        <v>117</v>
      </c>
      <c r="W13" s="124">
        <v>117</v>
      </c>
      <c r="X13" s="124">
        <v>0</v>
      </c>
      <c r="Y13" s="124">
        <v>0</v>
      </c>
      <c r="Z13" s="126">
        <f t="shared" si="1"/>
        <v>184</v>
      </c>
      <c r="AA13" s="126">
        <f t="shared" si="2"/>
        <v>181</v>
      </c>
      <c r="AB13" s="127">
        <f t="shared" si="3"/>
        <v>452</v>
      </c>
      <c r="AC13" s="127">
        <f t="shared" si="3"/>
        <v>445</v>
      </c>
      <c r="AD13" s="128">
        <v>1137696.8599999999</v>
      </c>
      <c r="AE13" s="129">
        <v>0</v>
      </c>
      <c r="AF13" s="129">
        <v>0</v>
      </c>
      <c r="AG13" s="129">
        <v>2466.86</v>
      </c>
      <c r="AH13" s="129">
        <v>73478.87</v>
      </c>
      <c r="AI13" s="129">
        <v>128002.12</v>
      </c>
      <c r="AJ13" s="130">
        <f t="shared" si="4"/>
        <v>1341644.71</v>
      </c>
      <c r="AK13" s="131">
        <v>466299.9</v>
      </c>
      <c r="AL13" s="131">
        <v>37886</v>
      </c>
      <c r="AM13" s="132">
        <f t="shared" si="5"/>
        <v>504185.9</v>
      </c>
      <c r="AN13" s="132">
        <f t="shared" si="6"/>
        <v>1845830.6099999999</v>
      </c>
      <c r="AO13" s="33"/>
      <c r="AP13" s="50"/>
    </row>
    <row r="14" spans="1:42" ht="42.75">
      <c r="A14" s="32" t="s">
        <v>49</v>
      </c>
      <c r="B14" s="32" t="s">
        <v>46</v>
      </c>
      <c r="C14" s="32" t="s">
        <v>36</v>
      </c>
      <c r="D14" s="124">
        <v>29</v>
      </c>
      <c r="E14" s="124">
        <v>10.6</v>
      </c>
      <c r="F14" s="124">
        <v>18</v>
      </c>
      <c r="G14" s="124">
        <v>18</v>
      </c>
      <c r="H14" s="124">
        <v>68</v>
      </c>
      <c r="I14" s="124">
        <v>67.7</v>
      </c>
      <c r="J14" s="124">
        <v>13</v>
      </c>
      <c r="K14" s="124">
        <v>12.8</v>
      </c>
      <c r="L14" s="124">
        <v>4</v>
      </c>
      <c r="M14" s="124">
        <v>4</v>
      </c>
      <c r="N14" s="124">
        <v>69</v>
      </c>
      <c r="O14" s="124">
        <v>63.6</v>
      </c>
      <c r="P14" s="125">
        <f t="shared" si="0"/>
        <v>201</v>
      </c>
      <c r="Q14" s="125">
        <f t="shared" si="0"/>
        <v>176.70000000000002</v>
      </c>
      <c r="R14" s="124">
        <v>3</v>
      </c>
      <c r="S14" s="124">
        <v>2.3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6">
        <f t="shared" si="1"/>
        <v>3</v>
      </c>
      <c r="AA14" s="126">
        <f t="shared" si="2"/>
        <v>2.3</v>
      </c>
      <c r="AB14" s="127">
        <f t="shared" si="3"/>
        <v>204</v>
      </c>
      <c r="AC14" s="127">
        <f t="shared" si="3"/>
        <v>179.00000000000003</v>
      </c>
      <c r="AD14" s="128">
        <v>505807</v>
      </c>
      <c r="AE14" s="129">
        <v>9586</v>
      </c>
      <c r="AF14" s="129">
        <v>1440</v>
      </c>
      <c r="AG14" s="129">
        <v>25470</v>
      </c>
      <c r="AH14" s="129">
        <v>2927</v>
      </c>
      <c r="AI14" s="129">
        <v>46092</v>
      </c>
      <c r="AJ14" s="130">
        <f t="shared" si="4"/>
        <v>591322</v>
      </c>
      <c r="AK14" s="131">
        <v>0</v>
      </c>
      <c r="AL14" s="131">
        <v>0</v>
      </c>
      <c r="AM14" s="132">
        <f t="shared" si="5"/>
        <v>0</v>
      </c>
      <c r="AN14" s="132">
        <f t="shared" si="6"/>
        <v>591322</v>
      </c>
      <c r="AO14" s="33"/>
      <c r="AP14" s="50"/>
    </row>
    <row r="15" spans="1:42" ht="42.75">
      <c r="A15" s="31" t="s">
        <v>50</v>
      </c>
      <c r="B15" s="32" t="s">
        <v>46</v>
      </c>
      <c r="C15" s="32" t="s">
        <v>36</v>
      </c>
      <c r="D15" s="124">
        <v>1</v>
      </c>
      <c r="E15" s="124">
        <v>1</v>
      </c>
      <c r="F15" s="124">
        <v>15</v>
      </c>
      <c r="G15" s="124">
        <v>14.8</v>
      </c>
      <c r="H15" s="124">
        <v>13</v>
      </c>
      <c r="I15" s="124">
        <v>12.8</v>
      </c>
      <c r="J15" s="124">
        <v>10</v>
      </c>
      <c r="K15" s="124">
        <v>10</v>
      </c>
      <c r="L15" s="124">
        <v>3</v>
      </c>
      <c r="M15" s="124">
        <v>3</v>
      </c>
      <c r="N15" s="124">
        <v>0</v>
      </c>
      <c r="O15" s="124">
        <v>0</v>
      </c>
      <c r="P15" s="125">
        <f t="shared" si="0"/>
        <v>42</v>
      </c>
      <c r="Q15" s="125">
        <f t="shared" si="0"/>
        <v>41.6</v>
      </c>
      <c r="R15" s="124">
        <v>1</v>
      </c>
      <c r="S15" s="124">
        <v>0.5</v>
      </c>
      <c r="T15" s="124">
        <v>0</v>
      </c>
      <c r="U15" s="124">
        <v>0</v>
      </c>
      <c r="V15" s="124">
        <v>4</v>
      </c>
      <c r="W15" s="124">
        <v>0.9</v>
      </c>
      <c r="X15" s="124">
        <v>0</v>
      </c>
      <c r="Y15" s="124">
        <v>0</v>
      </c>
      <c r="Z15" s="126">
        <f t="shared" si="1"/>
        <v>5</v>
      </c>
      <c r="AA15" s="126">
        <f t="shared" si="2"/>
        <v>1.4</v>
      </c>
      <c r="AB15" s="127">
        <f t="shared" si="3"/>
        <v>47</v>
      </c>
      <c r="AC15" s="127">
        <f t="shared" si="3"/>
        <v>43</v>
      </c>
      <c r="AD15" s="128">
        <v>145704</v>
      </c>
      <c r="AE15" s="129">
        <v>245</v>
      </c>
      <c r="AF15" s="129">
        <v>0</v>
      </c>
      <c r="AG15" s="129">
        <v>0</v>
      </c>
      <c r="AH15" s="129">
        <v>27179</v>
      </c>
      <c r="AI15" s="129">
        <v>13605</v>
      </c>
      <c r="AJ15" s="130">
        <f t="shared" si="4"/>
        <v>186733</v>
      </c>
      <c r="AK15" s="131">
        <v>5696.469999999999</v>
      </c>
      <c r="AL15" s="131">
        <v>1620</v>
      </c>
      <c r="AM15" s="132">
        <f t="shared" si="5"/>
        <v>7316.469999999999</v>
      </c>
      <c r="AN15" s="132">
        <f t="shared" si="6"/>
        <v>194049.47</v>
      </c>
      <c r="AO15" s="33"/>
      <c r="AP15" s="33"/>
    </row>
    <row r="16" spans="1:41" ht="42.75">
      <c r="A16" s="62" t="s">
        <v>52</v>
      </c>
      <c r="B16" s="32" t="s">
        <v>46</v>
      </c>
      <c r="C16" s="32" t="s">
        <v>36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304</v>
      </c>
      <c r="O16" s="124">
        <v>296</v>
      </c>
      <c r="P16" s="125">
        <f t="shared" si="0"/>
        <v>304</v>
      </c>
      <c r="Q16" s="125">
        <f t="shared" si="0"/>
        <v>296</v>
      </c>
      <c r="R16" s="124">
        <v>9</v>
      </c>
      <c r="S16" s="124">
        <v>9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6">
        <f t="shared" si="1"/>
        <v>9</v>
      </c>
      <c r="AA16" s="126">
        <f t="shared" si="2"/>
        <v>9</v>
      </c>
      <c r="AB16" s="127">
        <f t="shared" si="3"/>
        <v>313</v>
      </c>
      <c r="AC16" s="127">
        <f t="shared" si="3"/>
        <v>305</v>
      </c>
      <c r="AD16" s="128">
        <v>840492.21</v>
      </c>
      <c r="AE16" s="129">
        <v>2972.69</v>
      </c>
      <c r="AF16" s="129">
        <v>0</v>
      </c>
      <c r="AG16" s="129">
        <v>15004.21</v>
      </c>
      <c r="AH16" s="129">
        <v>306.22</v>
      </c>
      <c r="AI16" s="129">
        <v>72541.99</v>
      </c>
      <c r="AJ16" s="130">
        <f t="shared" si="4"/>
        <v>931317.3199999998</v>
      </c>
      <c r="AK16" s="131">
        <v>13690.4</v>
      </c>
      <c r="AL16" s="131">
        <v>0</v>
      </c>
      <c r="AM16" s="132">
        <f t="shared" si="5"/>
        <v>13690.4</v>
      </c>
      <c r="AN16" s="132">
        <f t="shared" si="6"/>
        <v>945007.7199999999</v>
      </c>
      <c r="AO16" s="33"/>
    </row>
    <row r="17" spans="1:41" ht="14.25">
      <c r="A17" s="32"/>
      <c r="B17" s="32"/>
      <c r="C17" s="3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20"/>
      <c r="S17" s="20"/>
      <c r="T17" s="20"/>
      <c r="U17" s="20"/>
      <c r="V17" s="20"/>
      <c r="W17" s="20"/>
      <c r="X17" s="20"/>
      <c r="Y17" s="20"/>
      <c r="Z17" s="34"/>
      <c r="AA17" s="34"/>
      <c r="AB17" s="22"/>
      <c r="AC17" s="22"/>
      <c r="AD17" s="23"/>
      <c r="AE17" s="23"/>
      <c r="AF17" s="23"/>
      <c r="AG17" s="23"/>
      <c r="AH17" s="23"/>
      <c r="AI17" s="23"/>
      <c r="AJ17" s="24"/>
      <c r="AK17" s="23"/>
      <c r="AL17" s="23"/>
      <c r="AM17" s="24"/>
      <c r="AN17" s="24"/>
      <c r="AO17" s="33"/>
    </row>
    <row r="18" spans="1:41" ht="14.25">
      <c r="A18" s="32"/>
      <c r="B18" s="32"/>
      <c r="C18" s="3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1"/>
      <c r="R18" s="20"/>
      <c r="S18" s="20"/>
      <c r="T18" s="20"/>
      <c r="U18" s="20"/>
      <c r="V18" s="20"/>
      <c r="W18" s="20"/>
      <c r="X18" s="20"/>
      <c r="Y18" s="20"/>
      <c r="Z18" s="34"/>
      <c r="AA18" s="34"/>
      <c r="AB18" s="22"/>
      <c r="AC18" s="22"/>
      <c r="AD18" s="23"/>
      <c r="AE18" s="23"/>
      <c r="AF18" s="23"/>
      <c r="AG18" s="23"/>
      <c r="AH18" s="23"/>
      <c r="AI18" s="23"/>
      <c r="AJ18" s="24"/>
      <c r="AK18" s="23"/>
      <c r="AL18" s="23"/>
      <c r="AM18" s="24"/>
      <c r="AN18" s="24"/>
      <c r="AO18" s="33"/>
    </row>
    <row r="19" spans="1:41" ht="14.25">
      <c r="A19" s="32"/>
      <c r="B19" s="32"/>
      <c r="C19" s="3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20"/>
      <c r="S19" s="20"/>
      <c r="T19" s="20"/>
      <c r="U19" s="20"/>
      <c r="V19" s="20"/>
      <c r="W19" s="20"/>
      <c r="X19" s="20"/>
      <c r="Y19" s="20"/>
      <c r="Z19" s="34"/>
      <c r="AA19" s="34"/>
      <c r="AB19" s="22"/>
      <c r="AC19" s="22"/>
      <c r="AD19" s="23"/>
      <c r="AE19" s="23"/>
      <c r="AF19" s="23"/>
      <c r="AG19" s="23"/>
      <c r="AH19" s="23"/>
      <c r="AI19" s="23"/>
      <c r="AJ19" s="24"/>
      <c r="AK19" s="23"/>
      <c r="AL19" s="23"/>
      <c r="AM19" s="24"/>
      <c r="AN19" s="24"/>
      <c r="AO19" s="33"/>
    </row>
    <row r="20" spans="1:41" ht="14.25">
      <c r="A20" s="32"/>
      <c r="B20" s="32"/>
      <c r="C20" s="3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0"/>
      <c r="S20" s="20"/>
      <c r="T20" s="20"/>
      <c r="U20" s="20"/>
      <c r="V20" s="20"/>
      <c r="W20" s="20"/>
      <c r="X20" s="20"/>
      <c r="Y20" s="20"/>
      <c r="Z20" s="34"/>
      <c r="AA20" s="34"/>
      <c r="AB20" s="22"/>
      <c r="AC20" s="22"/>
      <c r="AD20" s="23"/>
      <c r="AE20" s="23"/>
      <c r="AF20" s="23"/>
      <c r="AG20" s="23"/>
      <c r="AH20" s="23"/>
      <c r="AI20" s="23"/>
      <c r="AJ20" s="24"/>
      <c r="AK20" s="23"/>
      <c r="AL20" s="23"/>
      <c r="AM20" s="24"/>
      <c r="AN20" s="24"/>
      <c r="AO20" s="33"/>
    </row>
    <row r="21" spans="1:41" ht="14.25">
      <c r="A21" s="32"/>
      <c r="B21" s="32"/>
      <c r="C21" s="3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0"/>
      <c r="S21" s="20"/>
      <c r="T21" s="20"/>
      <c r="U21" s="20"/>
      <c r="V21" s="20"/>
      <c r="W21" s="20"/>
      <c r="X21" s="20"/>
      <c r="Y21" s="20"/>
      <c r="Z21" s="34"/>
      <c r="AA21" s="34"/>
      <c r="AB21" s="22"/>
      <c r="AC21" s="22"/>
      <c r="AD21" s="23"/>
      <c r="AE21" s="23"/>
      <c r="AF21" s="23"/>
      <c r="AG21" s="23"/>
      <c r="AH21" s="23"/>
      <c r="AI21" s="23"/>
      <c r="AJ21" s="24"/>
      <c r="AK21" s="23"/>
      <c r="AL21" s="23"/>
      <c r="AM21" s="24"/>
      <c r="AN21" s="24"/>
      <c r="AO21" s="33"/>
    </row>
    <row r="22" spans="1:41" ht="14.25">
      <c r="A22" s="32"/>
      <c r="B22" s="32"/>
      <c r="C22" s="3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20"/>
      <c r="S22" s="20"/>
      <c r="T22" s="20"/>
      <c r="U22" s="20"/>
      <c r="V22" s="20"/>
      <c r="W22" s="20"/>
      <c r="X22" s="20"/>
      <c r="Y22" s="20"/>
      <c r="Z22" s="34"/>
      <c r="AA22" s="34"/>
      <c r="AB22" s="22"/>
      <c r="AC22" s="22"/>
      <c r="AD22" s="23"/>
      <c r="AE22" s="23"/>
      <c r="AF22" s="23"/>
      <c r="AG22" s="23"/>
      <c r="AH22" s="23"/>
      <c r="AI22" s="23"/>
      <c r="AJ22" s="24"/>
      <c r="AK22" s="23"/>
      <c r="AL22" s="23"/>
      <c r="AM22" s="24"/>
      <c r="AN22" s="24"/>
      <c r="AO22" s="33"/>
    </row>
    <row r="23" spans="1:41" ht="14.25">
      <c r="A23" s="32"/>
      <c r="B23" s="32"/>
      <c r="C23" s="3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0"/>
      <c r="S23" s="20"/>
      <c r="T23" s="20"/>
      <c r="U23" s="20"/>
      <c r="V23" s="20"/>
      <c r="W23" s="20"/>
      <c r="X23" s="20"/>
      <c r="Y23" s="20"/>
      <c r="Z23" s="34"/>
      <c r="AA23" s="34"/>
      <c r="AB23" s="22"/>
      <c r="AC23" s="22"/>
      <c r="AD23" s="23"/>
      <c r="AE23" s="23"/>
      <c r="AF23" s="23"/>
      <c r="AG23" s="23"/>
      <c r="AH23" s="23"/>
      <c r="AI23" s="23"/>
      <c r="AJ23" s="24"/>
      <c r="AK23" s="23"/>
      <c r="AL23" s="23"/>
      <c r="AM23" s="24"/>
      <c r="AN23" s="24"/>
      <c r="AO23" s="33"/>
    </row>
    <row r="24" spans="1:41" ht="14.25">
      <c r="A24" s="32"/>
      <c r="B24" s="32"/>
      <c r="C24" s="32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0"/>
      <c r="S24" s="20"/>
      <c r="T24" s="20"/>
      <c r="U24" s="20"/>
      <c r="V24" s="20"/>
      <c r="W24" s="20"/>
      <c r="X24" s="20"/>
      <c r="Y24" s="20"/>
      <c r="Z24" s="34"/>
      <c r="AA24" s="34"/>
      <c r="AB24" s="22"/>
      <c r="AC24" s="22"/>
      <c r="AD24" s="23"/>
      <c r="AE24" s="23"/>
      <c r="AF24" s="23"/>
      <c r="AG24" s="23"/>
      <c r="AH24" s="23"/>
      <c r="AI24" s="23"/>
      <c r="AJ24" s="24"/>
      <c r="AK24" s="23"/>
      <c r="AL24" s="23"/>
      <c r="AM24" s="24"/>
      <c r="AN24" s="24"/>
      <c r="AO24" s="33"/>
    </row>
    <row r="25" spans="1:41" ht="14.25">
      <c r="A25" s="32"/>
      <c r="B25" s="32"/>
      <c r="C25" s="32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20"/>
      <c r="S25" s="20"/>
      <c r="T25" s="20"/>
      <c r="U25" s="20"/>
      <c r="V25" s="20"/>
      <c r="W25" s="20"/>
      <c r="X25" s="20"/>
      <c r="Y25" s="20"/>
      <c r="Z25" s="34"/>
      <c r="AA25" s="34"/>
      <c r="AB25" s="22"/>
      <c r="AC25" s="22"/>
      <c r="AD25" s="23"/>
      <c r="AE25" s="23"/>
      <c r="AF25" s="23"/>
      <c r="AG25" s="23"/>
      <c r="AH25" s="23"/>
      <c r="AI25" s="23"/>
      <c r="AJ25" s="24"/>
      <c r="AK25" s="23"/>
      <c r="AL25" s="23"/>
      <c r="AM25" s="24"/>
      <c r="AN25" s="24"/>
      <c r="AO25" s="33"/>
    </row>
    <row r="26" spans="1:41" ht="14.25">
      <c r="A26" s="32"/>
      <c r="B26" s="32"/>
      <c r="C26" s="3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20"/>
      <c r="S26" s="20"/>
      <c r="T26" s="20"/>
      <c r="U26" s="20"/>
      <c r="V26" s="20"/>
      <c r="W26" s="20"/>
      <c r="X26" s="20"/>
      <c r="Y26" s="20"/>
      <c r="Z26" s="34"/>
      <c r="AA26" s="34"/>
      <c r="AB26" s="22"/>
      <c r="AC26" s="22"/>
      <c r="AD26" s="23"/>
      <c r="AE26" s="23"/>
      <c r="AF26" s="23"/>
      <c r="AG26" s="23"/>
      <c r="AH26" s="23"/>
      <c r="AI26" s="23"/>
      <c r="AJ26" s="24"/>
      <c r="AK26" s="23"/>
      <c r="AL26" s="23"/>
      <c r="AM26" s="24"/>
      <c r="AN26" s="24"/>
      <c r="AO26" s="33"/>
    </row>
    <row r="27" spans="1:41" ht="14.25">
      <c r="A27" s="32"/>
      <c r="B27" s="32"/>
      <c r="C27" s="32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0"/>
      <c r="S27" s="20"/>
      <c r="T27" s="20"/>
      <c r="U27" s="20"/>
      <c r="V27" s="20"/>
      <c r="W27" s="20"/>
      <c r="X27" s="20"/>
      <c r="Y27" s="20"/>
      <c r="Z27" s="34"/>
      <c r="AA27" s="34"/>
      <c r="AB27" s="22"/>
      <c r="AC27" s="22"/>
      <c r="AD27" s="23"/>
      <c r="AE27" s="23"/>
      <c r="AF27" s="23"/>
      <c r="AG27" s="23"/>
      <c r="AH27" s="23"/>
      <c r="AI27" s="23"/>
      <c r="AJ27" s="24"/>
      <c r="AK27" s="23"/>
      <c r="AL27" s="23"/>
      <c r="AM27" s="24"/>
      <c r="AN27" s="24"/>
      <c r="AO27" s="33"/>
    </row>
    <row r="28" spans="1:41" ht="14.25">
      <c r="A28" s="32"/>
      <c r="B28" s="32"/>
      <c r="C28" s="3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0"/>
      <c r="S28" s="20"/>
      <c r="T28" s="20"/>
      <c r="U28" s="20"/>
      <c r="V28" s="20"/>
      <c r="W28" s="20"/>
      <c r="X28" s="20"/>
      <c r="Y28" s="20"/>
      <c r="Z28" s="34"/>
      <c r="AA28" s="34"/>
      <c r="AB28" s="22"/>
      <c r="AC28" s="22"/>
      <c r="AD28" s="23"/>
      <c r="AE28" s="23"/>
      <c r="AF28" s="23"/>
      <c r="AG28" s="23"/>
      <c r="AH28" s="23"/>
      <c r="AI28" s="23"/>
      <c r="AJ28" s="24"/>
      <c r="AK28" s="23"/>
      <c r="AL28" s="23"/>
      <c r="AM28" s="24"/>
      <c r="AN28" s="24"/>
      <c r="AO28" s="33"/>
    </row>
    <row r="29" spans="1:41" ht="14.25">
      <c r="A29" s="32"/>
      <c r="B29" s="32"/>
      <c r="C29" s="3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0"/>
      <c r="S29" s="20"/>
      <c r="T29" s="20"/>
      <c r="U29" s="20"/>
      <c r="V29" s="20"/>
      <c r="W29" s="20"/>
      <c r="X29" s="20"/>
      <c r="Y29" s="20"/>
      <c r="Z29" s="34"/>
      <c r="AA29" s="34"/>
      <c r="AB29" s="22"/>
      <c r="AC29" s="22"/>
      <c r="AD29" s="23"/>
      <c r="AE29" s="23"/>
      <c r="AF29" s="23"/>
      <c r="AG29" s="23"/>
      <c r="AH29" s="23"/>
      <c r="AI29" s="23"/>
      <c r="AJ29" s="24"/>
      <c r="AK29" s="23"/>
      <c r="AL29" s="23"/>
      <c r="AM29" s="24"/>
      <c r="AN29" s="24"/>
      <c r="AO29" s="33"/>
    </row>
    <row r="30" spans="1:41" ht="14.25">
      <c r="A30" s="32"/>
      <c r="B30" s="32"/>
      <c r="C30" s="3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21"/>
      <c r="R30" s="20"/>
      <c r="S30" s="20"/>
      <c r="T30" s="20"/>
      <c r="U30" s="20"/>
      <c r="V30" s="20"/>
      <c r="W30" s="20"/>
      <c r="X30" s="20"/>
      <c r="Y30" s="20"/>
      <c r="Z30" s="34"/>
      <c r="AA30" s="34"/>
      <c r="AB30" s="22"/>
      <c r="AC30" s="22"/>
      <c r="AD30" s="23"/>
      <c r="AE30" s="23"/>
      <c r="AF30" s="23"/>
      <c r="AG30" s="23"/>
      <c r="AH30" s="23"/>
      <c r="AI30" s="23"/>
      <c r="AJ30" s="24"/>
      <c r="AK30" s="23"/>
      <c r="AL30" s="23"/>
      <c r="AM30" s="24"/>
      <c r="AN30" s="24"/>
      <c r="AO30" s="33"/>
    </row>
    <row r="31" spans="1:41" ht="14.25">
      <c r="A31" s="32"/>
      <c r="B31" s="32"/>
      <c r="C31" s="3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20"/>
      <c r="S31" s="20"/>
      <c r="T31" s="20"/>
      <c r="U31" s="20"/>
      <c r="V31" s="20"/>
      <c r="W31" s="20"/>
      <c r="X31" s="20"/>
      <c r="Y31" s="20"/>
      <c r="Z31" s="34"/>
      <c r="AA31" s="34"/>
      <c r="AB31" s="22"/>
      <c r="AC31" s="22"/>
      <c r="AD31" s="23"/>
      <c r="AE31" s="23"/>
      <c r="AF31" s="23"/>
      <c r="AG31" s="23"/>
      <c r="AH31" s="23"/>
      <c r="AI31" s="23"/>
      <c r="AJ31" s="24"/>
      <c r="AK31" s="23"/>
      <c r="AL31" s="23"/>
      <c r="AM31" s="24"/>
      <c r="AN31" s="24"/>
      <c r="AO31" s="33"/>
    </row>
    <row r="32" spans="1:41" ht="14.25">
      <c r="A32" s="32"/>
      <c r="B32" s="32"/>
      <c r="C32" s="3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1"/>
      <c r="R32" s="20"/>
      <c r="S32" s="20"/>
      <c r="T32" s="20"/>
      <c r="U32" s="20"/>
      <c r="V32" s="20"/>
      <c r="W32" s="20"/>
      <c r="X32" s="20"/>
      <c r="Y32" s="20"/>
      <c r="Z32" s="34"/>
      <c r="AA32" s="34"/>
      <c r="AB32" s="22"/>
      <c r="AC32" s="22"/>
      <c r="AD32" s="23"/>
      <c r="AE32" s="23"/>
      <c r="AF32" s="23"/>
      <c r="AG32" s="23"/>
      <c r="AH32" s="23"/>
      <c r="AI32" s="23"/>
      <c r="AJ32" s="24"/>
      <c r="AK32" s="23"/>
      <c r="AL32" s="23"/>
      <c r="AM32" s="24"/>
      <c r="AN32" s="24"/>
      <c r="AO32" s="33"/>
    </row>
    <row r="33" spans="1:41" ht="14.25">
      <c r="A33" s="32"/>
      <c r="B33" s="32"/>
      <c r="C33" s="3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0"/>
      <c r="S33" s="20"/>
      <c r="T33" s="20"/>
      <c r="U33" s="20"/>
      <c r="V33" s="20"/>
      <c r="W33" s="20"/>
      <c r="X33" s="20"/>
      <c r="Y33" s="20"/>
      <c r="Z33" s="34"/>
      <c r="AA33" s="34"/>
      <c r="AB33" s="22"/>
      <c r="AC33" s="22"/>
      <c r="AD33" s="23"/>
      <c r="AE33" s="23"/>
      <c r="AF33" s="23"/>
      <c r="AG33" s="23"/>
      <c r="AH33" s="23"/>
      <c r="AI33" s="23"/>
      <c r="AJ33" s="24"/>
      <c r="AK33" s="23"/>
      <c r="AL33" s="23"/>
      <c r="AM33" s="24"/>
      <c r="AN33" s="24"/>
      <c r="AO33" s="33"/>
    </row>
    <row r="34" spans="1:41" ht="14.25">
      <c r="A34" s="32"/>
      <c r="B34" s="32"/>
      <c r="C34" s="32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1"/>
      <c r="R34" s="20"/>
      <c r="S34" s="20"/>
      <c r="T34" s="20"/>
      <c r="U34" s="20"/>
      <c r="V34" s="20"/>
      <c r="W34" s="20"/>
      <c r="X34" s="20"/>
      <c r="Y34" s="20"/>
      <c r="Z34" s="34"/>
      <c r="AA34" s="34"/>
      <c r="AB34" s="22"/>
      <c r="AC34" s="22"/>
      <c r="AD34" s="23"/>
      <c r="AE34" s="23"/>
      <c r="AF34" s="23"/>
      <c r="AG34" s="23"/>
      <c r="AH34" s="23"/>
      <c r="AI34" s="23"/>
      <c r="AJ34" s="24"/>
      <c r="AK34" s="23"/>
      <c r="AL34" s="23"/>
      <c r="AM34" s="24"/>
      <c r="AN34" s="24"/>
      <c r="AO34" s="33"/>
    </row>
    <row r="35" spans="1:41" ht="14.25">
      <c r="A35" s="32"/>
      <c r="B35" s="32"/>
      <c r="C35" s="32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1"/>
      <c r="R35" s="20"/>
      <c r="S35" s="20"/>
      <c r="T35" s="20"/>
      <c r="U35" s="20"/>
      <c r="V35" s="20"/>
      <c r="W35" s="20"/>
      <c r="X35" s="20"/>
      <c r="Y35" s="20"/>
      <c r="Z35" s="34"/>
      <c r="AA35" s="34"/>
      <c r="AB35" s="22"/>
      <c r="AC35" s="22"/>
      <c r="AD35" s="23"/>
      <c r="AE35" s="23"/>
      <c r="AF35" s="23"/>
      <c r="AG35" s="23"/>
      <c r="AH35" s="23"/>
      <c r="AI35" s="23"/>
      <c r="AJ35" s="24"/>
      <c r="AK35" s="23"/>
      <c r="AL35" s="23"/>
      <c r="AM35" s="24"/>
      <c r="AN35" s="24"/>
      <c r="AO35" s="33"/>
    </row>
    <row r="36" spans="1:41" ht="14.25">
      <c r="A36" s="32"/>
      <c r="B36" s="32"/>
      <c r="C36" s="3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1"/>
      <c r="R36" s="20"/>
      <c r="S36" s="20"/>
      <c r="T36" s="20"/>
      <c r="U36" s="20"/>
      <c r="V36" s="20"/>
      <c r="W36" s="20"/>
      <c r="X36" s="20"/>
      <c r="Y36" s="20"/>
      <c r="Z36" s="34"/>
      <c r="AA36" s="34"/>
      <c r="AB36" s="22"/>
      <c r="AC36" s="22"/>
      <c r="AD36" s="23"/>
      <c r="AE36" s="23"/>
      <c r="AF36" s="23"/>
      <c r="AG36" s="23"/>
      <c r="AH36" s="23"/>
      <c r="AI36" s="23"/>
      <c r="AJ36" s="24"/>
      <c r="AK36" s="23"/>
      <c r="AL36" s="23"/>
      <c r="AM36" s="24"/>
      <c r="AN36" s="24"/>
      <c r="AO36" s="33"/>
    </row>
    <row r="37" spans="1:41" ht="14.25">
      <c r="A37" s="32"/>
      <c r="B37" s="32"/>
      <c r="C37" s="3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1"/>
      <c r="R37" s="20"/>
      <c r="S37" s="20"/>
      <c r="T37" s="20"/>
      <c r="U37" s="20"/>
      <c r="V37" s="20"/>
      <c r="W37" s="20"/>
      <c r="X37" s="20"/>
      <c r="Y37" s="20"/>
      <c r="Z37" s="34"/>
      <c r="AA37" s="34"/>
      <c r="AB37" s="22"/>
      <c r="AC37" s="22"/>
      <c r="AD37" s="23"/>
      <c r="AE37" s="23"/>
      <c r="AF37" s="23"/>
      <c r="AG37" s="23"/>
      <c r="AH37" s="23"/>
      <c r="AI37" s="23"/>
      <c r="AJ37" s="24"/>
      <c r="AK37" s="23"/>
      <c r="AL37" s="23"/>
      <c r="AM37" s="24"/>
      <c r="AN37" s="24"/>
      <c r="AO37" s="33"/>
    </row>
    <row r="38" spans="1:41" ht="14.25">
      <c r="A38" s="32"/>
      <c r="B38" s="32"/>
      <c r="C38" s="3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1"/>
      <c r="R38" s="20"/>
      <c r="S38" s="20"/>
      <c r="T38" s="20"/>
      <c r="U38" s="20"/>
      <c r="V38" s="20"/>
      <c r="W38" s="20"/>
      <c r="X38" s="20"/>
      <c r="Y38" s="20"/>
      <c r="Z38" s="34"/>
      <c r="AA38" s="34"/>
      <c r="AB38" s="22"/>
      <c r="AC38" s="22"/>
      <c r="AD38" s="23"/>
      <c r="AE38" s="23"/>
      <c r="AF38" s="23"/>
      <c r="AG38" s="23"/>
      <c r="AH38" s="23"/>
      <c r="AI38" s="23"/>
      <c r="AJ38" s="24"/>
      <c r="AK38" s="23"/>
      <c r="AL38" s="23"/>
      <c r="AM38" s="24"/>
      <c r="AN38" s="24"/>
      <c r="AO38" s="33"/>
    </row>
    <row r="39" spans="1:41" ht="14.25">
      <c r="A39" s="32"/>
      <c r="B39" s="32"/>
      <c r="C39" s="3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21"/>
      <c r="R39" s="20"/>
      <c r="S39" s="20"/>
      <c r="T39" s="20"/>
      <c r="U39" s="20"/>
      <c r="V39" s="20"/>
      <c r="W39" s="20"/>
      <c r="X39" s="20"/>
      <c r="Y39" s="20"/>
      <c r="Z39" s="34"/>
      <c r="AA39" s="34"/>
      <c r="AB39" s="22"/>
      <c r="AC39" s="22"/>
      <c r="AD39" s="23"/>
      <c r="AE39" s="23"/>
      <c r="AF39" s="23"/>
      <c r="AG39" s="23"/>
      <c r="AH39" s="23"/>
      <c r="AI39" s="23"/>
      <c r="AJ39" s="24"/>
      <c r="AK39" s="23"/>
      <c r="AL39" s="23"/>
      <c r="AM39" s="24"/>
      <c r="AN39" s="24"/>
      <c r="AO39" s="33"/>
    </row>
    <row r="40" spans="1:41" ht="14.25">
      <c r="A40" s="32"/>
      <c r="B40" s="32"/>
      <c r="C40" s="32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1"/>
      <c r="R40" s="20"/>
      <c r="S40" s="20"/>
      <c r="T40" s="20"/>
      <c r="U40" s="20"/>
      <c r="V40" s="20"/>
      <c r="W40" s="20"/>
      <c r="X40" s="20"/>
      <c r="Y40" s="20"/>
      <c r="Z40" s="34"/>
      <c r="AA40" s="34"/>
      <c r="AB40" s="22"/>
      <c r="AC40" s="22"/>
      <c r="AD40" s="23"/>
      <c r="AE40" s="23"/>
      <c r="AF40" s="23"/>
      <c r="AG40" s="23"/>
      <c r="AH40" s="23"/>
      <c r="AI40" s="23"/>
      <c r="AJ40" s="24"/>
      <c r="AK40" s="23"/>
      <c r="AL40" s="23"/>
      <c r="AM40" s="24"/>
      <c r="AN40" s="24"/>
      <c r="AO40" s="33"/>
    </row>
    <row r="41" spans="1:41" ht="14.25">
      <c r="A41" s="32"/>
      <c r="B41" s="32"/>
      <c r="C41" s="3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21"/>
      <c r="R41" s="20"/>
      <c r="S41" s="20"/>
      <c r="T41" s="20"/>
      <c r="U41" s="20"/>
      <c r="V41" s="20"/>
      <c r="W41" s="20"/>
      <c r="X41" s="20"/>
      <c r="Y41" s="20"/>
      <c r="Z41" s="34"/>
      <c r="AA41" s="34"/>
      <c r="AB41" s="22"/>
      <c r="AC41" s="22"/>
      <c r="AD41" s="23"/>
      <c r="AE41" s="23"/>
      <c r="AF41" s="23"/>
      <c r="AG41" s="23"/>
      <c r="AH41" s="23"/>
      <c r="AI41" s="23"/>
      <c r="AJ41" s="24"/>
      <c r="AK41" s="23"/>
      <c r="AL41" s="23"/>
      <c r="AM41" s="24"/>
      <c r="AN41" s="24"/>
      <c r="AO41" s="33"/>
    </row>
    <row r="42" spans="1:41" ht="14.25">
      <c r="A42" s="32"/>
      <c r="B42" s="32"/>
      <c r="C42" s="32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21"/>
      <c r="R42" s="20"/>
      <c r="S42" s="20"/>
      <c r="T42" s="20"/>
      <c r="U42" s="20"/>
      <c r="V42" s="20"/>
      <c r="W42" s="20"/>
      <c r="X42" s="20"/>
      <c r="Y42" s="20"/>
      <c r="Z42" s="34"/>
      <c r="AA42" s="34"/>
      <c r="AB42" s="22"/>
      <c r="AC42" s="22"/>
      <c r="AD42" s="23"/>
      <c r="AE42" s="23"/>
      <c r="AF42" s="23"/>
      <c r="AG42" s="23"/>
      <c r="AH42" s="23"/>
      <c r="AI42" s="23"/>
      <c r="AJ42" s="24"/>
      <c r="AK42" s="23"/>
      <c r="AL42" s="23"/>
      <c r="AM42" s="24"/>
      <c r="AN42" s="24"/>
      <c r="AO42" s="33"/>
    </row>
    <row r="43" spans="1:41" ht="14.25">
      <c r="A43" s="32"/>
      <c r="B43" s="32"/>
      <c r="C43" s="3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  <c r="Q43" s="21"/>
      <c r="R43" s="20"/>
      <c r="S43" s="20"/>
      <c r="T43" s="20"/>
      <c r="U43" s="20"/>
      <c r="V43" s="20"/>
      <c r="W43" s="20"/>
      <c r="X43" s="20"/>
      <c r="Y43" s="20"/>
      <c r="Z43" s="34"/>
      <c r="AA43" s="34"/>
      <c r="AB43" s="22"/>
      <c r="AC43" s="22"/>
      <c r="AD43" s="23"/>
      <c r="AE43" s="23"/>
      <c r="AF43" s="23"/>
      <c r="AG43" s="23"/>
      <c r="AH43" s="23"/>
      <c r="AI43" s="23"/>
      <c r="AJ43" s="24"/>
      <c r="AK43" s="23"/>
      <c r="AL43" s="23"/>
      <c r="AM43" s="24"/>
      <c r="AN43" s="24"/>
      <c r="AO43" s="33"/>
    </row>
    <row r="44" spans="1:41" ht="14.25">
      <c r="A44" s="32"/>
      <c r="B44" s="32"/>
      <c r="C44" s="32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21"/>
      <c r="R44" s="20"/>
      <c r="S44" s="20"/>
      <c r="T44" s="20"/>
      <c r="U44" s="20"/>
      <c r="V44" s="20"/>
      <c r="W44" s="20"/>
      <c r="X44" s="20"/>
      <c r="Y44" s="20"/>
      <c r="Z44" s="34"/>
      <c r="AA44" s="34"/>
      <c r="AB44" s="22"/>
      <c r="AC44" s="22"/>
      <c r="AD44" s="23"/>
      <c r="AE44" s="23"/>
      <c r="AF44" s="23"/>
      <c r="AG44" s="23"/>
      <c r="AH44" s="23"/>
      <c r="AI44" s="23"/>
      <c r="AJ44" s="24"/>
      <c r="AK44" s="23"/>
      <c r="AL44" s="23"/>
      <c r="AM44" s="24"/>
      <c r="AN44" s="24"/>
      <c r="AO44" s="33"/>
    </row>
    <row r="45" spans="1:41" ht="14.25">
      <c r="A45" s="32"/>
      <c r="B45" s="32"/>
      <c r="C45" s="3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21"/>
      <c r="R45" s="20"/>
      <c r="S45" s="20"/>
      <c r="T45" s="20"/>
      <c r="U45" s="20"/>
      <c r="V45" s="20"/>
      <c r="W45" s="20"/>
      <c r="X45" s="20"/>
      <c r="Y45" s="20"/>
      <c r="Z45" s="34"/>
      <c r="AA45" s="34"/>
      <c r="AB45" s="22"/>
      <c r="AC45" s="22"/>
      <c r="AD45" s="23"/>
      <c r="AE45" s="23"/>
      <c r="AF45" s="23"/>
      <c r="AG45" s="23"/>
      <c r="AH45" s="23"/>
      <c r="AI45" s="23"/>
      <c r="AJ45" s="24"/>
      <c r="AK45" s="23"/>
      <c r="AL45" s="23"/>
      <c r="AM45" s="24"/>
      <c r="AN45" s="24"/>
      <c r="AO45" s="33"/>
    </row>
    <row r="46" spans="1:41" ht="14.25">
      <c r="A46" s="32"/>
      <c r="B46" s="32"/>
      <c r="C46" s="32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21"/>
      <c r="R46" s="20"/>
      <c r="S46" s="20"/>
      <c r="T46" s="20"/>
      <c r="U46" s="20"/>
      <c r="V46" s="20"/>
      <c r="W46" s="20"/>
      <c r="X46" s="20"/>
      <c r="Y46" s="20"/>
      <c r="Z46" s="34"/>
      <c r="AA46" s="34"/>
      <c r="AB46" s="22"/>
      <c r="AC46" s="22"/>
      <c r="AD46" s="23"/>
      <c r="AE46" s="23"/>
      <c r="AF46" s="23"/>
      <c r="AG46" s="23"/>
      <c r="AH46" s="23"/>
      <c r="AI46" s="23"/>
      <c r="AJ46" s="24"/>
      <c r="AK46" s="23"/>
      <c r="AL46" s="23"/>
      <c r="AM46" s="24"/>
      <c r="AN46" s="24"/>
      <c r="AO46" s="33"/>
    </row>
    <row r="47" spans="1:41" ht="14.25">
      <c r="A47" s="32"/>
      <c r="B47" s="32"/>
      <c r="C47" s="32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1"/>
      <c r="R47" s="20"/>
      <c r="S47" s="20"/>
      <c r="T47" s="20"/>
      <c r="U47" s="20"/>
      <c r="V47" s="20"/>
      <c r="W47" s="20"/>
      <c r="X47" s="20"/>
      <c r="Y47" s="20"/>
      <c r="Z47" s="34"/>
      <c r="AA47" s="34"/>
      <c r="AB47" s="22"/>
      <c r="AC47" s="22"/>
      <c r="AD47" s="23"/>
      <c r="AE47" s="23"/>
      <c r="AF47" s="23"/>
      <c r="AG47" s="23"/>
      <c r="AH47" s="23"/>
      <c r="AI47" s="23"/>
      <c r="AJ47" s="24"/>
      <c r="AK47" s="23"/>
      <c r="AL47" s="23"/>
      <c r="AM47" s="24"/>
      <c r="AN47" s="24"/>
      <c r="AO47" s="33"/>
    </row>
    <row r="48" spans="1:41" ht="14.25">
      <c r="A48" s="32"/>
      <c r="B48" s="32"/>
      <c r="C48" s="32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1"/>
      <c r="R48" s="20"/>
      <c r="S48" s="20"/>
      <c r="T48" s="20"/>
      <c r="U48" s="20"/>
      <c r="V48" s="20"/>
      <c r="W48" s="20"/>
      <c r="X48" s="20"/>
      <c r="Y48" s="20"/>
      <c r="Z48" s="34"/>
      <c r="AA48" s="34"/>
      <c r="AB48" s="22"/>
      <c r="AC48" s="22"/>
      <c r="AD48" s="23"/>
      <c r="AE48" s="23"/>
      <c r="AF48" s="23"/>
      <c r="AG48" s="23"/>
      <c r="AH48" s="23"/>
      <c r="AI48" s="23"/>
      <c r="AJ48" s="24"/>
      <c r="AK48" s="23"/>
      <c r="AL48" s="23"/>
      <c r="AM48" s="24"/>
      <c r="AN48" s="24"/>
      <c r="AO48" s="33"/>
    </row>
    <row r="49" spans="1:41" ht="14.25">
      <c r="A49" s="32"/>
      <c r="B49" s="32"/>
      <c r="C49" s="32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 s="21"/>
      <c r="R49" s="20"/>
      <c r="S49" s="20"/>
      <c r="T49" s="20"/>
      <c r="U49" s="20"/>
      <c r="V49" s="20"/>
      <c r="W49" s="20"/>
      <c r="X49" s="20"/>
      <c r="Y49" s="20"/>
      <c r="Z49" s="34"/>
      <c r="AA49" s="34"/>
      <c r="AB49" s="22"/>
      <c r="AC49" s="22"/>
      <c r="AD49" s="23"/>
      <c r="AE49" s="23"/>
      <c r="AF49" s="23"/>
      <c r="AG49" s="23"/>
      <c r="AH49" s="23"/>
      <c r="AI49" s="23"/>
      <c r="AJ49" s="24"/>
      <c r="AK49" s="23"/>
      <c r="AL49" s="23"/>
      <c r="AM49" s="24"/>
      <c r="AN49" s="24"/>
      <c r="AO49" s="33"/>
    </row>
    <row r="50" spans="1:41" ht="14.25">
      <c r="A50" s="32"/>
      <c r="B50" s="32"/>
      <c r="C50" s="3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21"/>
      <c r="R50" s="20"/>
      <c r="S50" s="20"/>
      <c r="T50" s="20"/>
      <c r="U50" s="20"/>
      <c r="V50" s="20"/>
      <c r="W50" s="20"/>
      <c r="X50" s="20"/>
      <c r="Y50" s="20"/>
      <c r="Z50" s="34"/>
      <c r="AA50" s="34"/>
      <c r="AB50" s="22"/>
      <c r="AC50" s="22"/>
      <c r="AD50" s="23"/>
      <c r="AE50" s="23"/>
      <c r="AF50" s="23"/>
      <c r="AG50" s="23"/>
      <c r="AH50" s="23"/>
      <c r="AI50" s="23"/>
      <c r="AJ50" s="24"/>
      <c r="AK50" s="23"/>
      <c r="AL50" s="23"/>
      <c r="AM50" s="24"/>
      <c r="AN50" s="24"/>
      <c r="AO50" s="33"/>
    </row>
    <row r="51" spans="1:41" ht="14.25">
      <c r="A51" s="32"/>
      <c r="B51" s="32"/>
      <c r="C51" s="32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1"/>
      <c r="R51" s="20"/>
      <c r="S51" s="20"/>
      <c r="T51" s="20"/>
      <c r="U51" s="20"/>
      <c r="V51" s="20"/>
      <c r="W51" s="20"/>
      <c r="X51" s="20"/>
      <c r="Y51" s="20"/>
      <c r="Z51" s="34"/>
      <c r="AA51" s="34"/>
      <c r="AB51" s="22"/>
      <c r="AC51" s="22"/>
      <c r="AD51" s="23"/>
      <c r="AE51" s="23"/>
      <c r="AF51" s="23"/>
      <c r="AG51" s="23"/>
      <c r="AH51" s="23"/>
      <c r="AI51" s="23"/>
      <c r="AJ51" s="24"/>
      <c r="AK51" s="23"/>
      <c r="AL51" s="23"/>
      <c r="AM51" s="24"/>
      <c r="AN51" s="24"/>
      <c r="AO51" s="33"/>
    </row>
    <row r="52" spans="1:41" ht="14.25">
      <c r="A52" s="32"/>
      <c r="B52" s="32"/>
      <c r="C52" s="32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1"/>
      <c r="Q52" s="21"/>
      <c r="R52" s="20"/>
      <c r="S52" s="20"/>
      <c r="T52" s="20"/>
      <c r="U52" s="20"/>
      <c r="V52" s="20"/>
      <c r="W52" s="20"/>
      <c r="X52" s="20"/>
      <c r="Y52" s="20"/>
      <c r="Z52" s="34"/>
      <c r="AA52" s="34"/>
      <c r="AB52" s="22"/>
      <c r="AC52" s="22"/>
      <c r="AD52" s="23"/>
      <c r="AE52" s="23"/>
      <c r="AF52" s="23"/>
      <c r="AG52" s="23"/>
      <c r="AH52" s="23"/>
      <c r="AI52" s="23"/>
      <c r="AJ52" s="24"/>
      <c r="AK52" s="23"/>
      <c r="AL52" s="23"/>
      <c r="AM52" s="24"/>
      <c r="AN52" s="24"/>
      <c r="AO52" s="33"/>
    </row>
    <row r="53" spans="1:41" ht="14.25">
      <c r="A53" s="32"/>
      <c r="B53" s="32"/>
      <c r="C53" s="32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21"/>
      <c r="R53" s="20"/>
      <c r="S53" s="20"/>
      <c r="T53" s="20"/>
      <c r="U53" s="20"/>
      <c r="V53" s="20"/>
      <c r="W53" s="20"/>
      <c r="X53" s="20"/>
      <c r="Y53" s="20"/>
      <c r="Z53" s="34"/>
      <c r="AA53" s="34"/>
      <c r="AB53" s="22"/>
      <c r="AC53" s="22"/>
      <c r="AD53" s="23"/>
      <c r="AE53" s="23"/>
      <c r="AF53" s="23"/>
      <c r="AG53" s="23"/>
      <c r="AH53" s="23"/>
      <c r="AI53" s="23"/>
      <c r="AJ53" s="24"/>
      <c r="AK53" s="23"/>
      <c r="AL53" s="23"/>
      <c r="AM53" s="24"/>
      <c r="AN53" s="24"/>
      <c r="AO53" s="33"/>
    </row>
    <row r="54" spans="1:41" ht="14.25">
      <c r="A54" s="32"/>
      <c r="B54" s="32"/>
      <c r="C54" s="3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21"/>
      <c r="R54" s="20"/>
      <c r="S54" s="20"/>
      <c r="T54" s="20"/>
      <c r="U54" s="20"/>
      <c r="V54" s="20"/>
      <c r="W54" s="20"/>
      <c r="X54" s="20"/>
      <c r="Y54" s="20"/>
      <c r="Z54" s="34"/>
      <c r="AA54" s="34"/>
      <c r="AB54" s="22"/>
      <c r="AC54" s="22"/>
      <c r="AD54" s="23"/>
      <c r="AE54" s="23"/>
      <c r="AF54" s="23"/>
      <c r="AG54" s="23"/>
      <c r="AH54" s="23"/>
      <c r="AI54" s="23"/>
      <c r="AJ54" s="24"/>
      <c r="AK54" s="23"/>
      <c r="AL54" s="23"/>
      <c r="AM54" s="24"/>
      <c r="AN54" s="24"/>
      <c r="AO54" s="33"/>
    </row>
    <row r="55" spans="1:41" ht="14.25">
      <c r="A55" s="32"/>
      <c r="B55" s="32"/>
      <c r="C55" s="32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21"/>
      <c r="R55" s="20"/>
      <c r="S55" s="20"/>
      <c r="T55" s="20"/>
      <c r="U55" s="20"/>
      <c r="V55" s="20"/>
      <c r="W55" s="20"/>
      <c r="X55" s="20"/>
      <c r="Y55" s="20"/>
      <c r="Z55" s="34"/>
      <c r="AA55" s="34"/>
      <c r="AB55" s="22"/>
      <c r="AC55" s="22"/>
      <c r="AD55" s="23"/>
      <c r="AE55" s="23"/>
      <c r="AF55" s="23"/>
      <c r="AG55" s="23"/>
      <c r="AH55" s="23"/>
      <c r="AI55" s="23"/>
      <c r="AJ55" s="24"/>
      <c r="AK55" s="23"/>
      <c r="AL55" s="23"/>
      <c r="AM55" s="24"/>
      <c r="AN55" s="24"/>
      <c r="AO55" s="33"/>
    </row>
    <row r="56" spans="1:41" ht="14.25">
      <c r="A56" s="32"/>
      <c r="B56" s="32"/>
      <c r="C56" s="3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21"/>
      <c r="R56" s="20"/>
      <c r="S56" s="20"/>
      <c r="T56" s="20"/>
      <c r="U56" s="20"/>
      <c r="V56" s="20"/>
      <c r="W56" s="20"/>
      <c r="X56" s="20"/>
      <c r="Y56" s="20"/>
      <c r="Z56" s="34"/>
      <c r="AA56" s="34"/>
      <c r="AB56" s="22"/>
      <c r="AC56" s="22"/>
      <c r="AD56" s="23"/>
      <c r="AE56" s="23"/>
      <c r="AF56" s="23"/>
      <c r="AG56" s="23"/>
      <c r="AH56" s="23"/>
      <c r="AI56" s="23"/>
      <c r="AJ56" s="24"/>
      <c r="AK56" s="23"/>
      <c r="AL56" s="23"/>
      <c r="AM56" s="24"/>
      <c r="AN56" s="24"/>
      <c r="AO56" s="33"/>
    </row>
    <row r="57" spans="1:41" ht="14.25">
      <c r="A57" s="32"/>
      <c r="B57" s="32"/>
      <c r="C57" s="32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  <c r="Q57" s="21"/>
      <c r="R57" s="20"/>
      <c r="S57" s="20"/>
      <c r="T57" s="20"/>
      <c r="U57" s="20"/>
      <c r="V57" s="20"/>
      <c r="W57" s="20"/>
      <c r="X57" s="20"/>
      <c r="Y57" s="20"/>
      <c r="Z57" s="34"/>
      <c r="AA57" s="34"/>
      <c r="AB57" s="22"/>
      <c r="AC57" s="22"/>
      <c r="AD57" s="23"/>
      <c r="AE57" s="23"/>
      <c r="AF57" s="23"/>
      <c r="AG57" s="23"/>
      <c r="AH57" s="23"/>
      <c r="AI57" s="23"/>
      <c r="AJ57" s="24"/>
      <c r="AK57" s="23"/>
      <c r="AL57" s="23"/>
      <c r="AM57" s="24"/>
      <c r="AN57" s="24"/>
      <c r="AO57" s="33"/>
    </row>
    <row r="58" spans="1:41" ht="14.25">
      <c r="A58" s="32"/>
      <c r="B58" s="32"/>
      <c r="C58" s="3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  <c r="Q58" s="21"/>
      <c r="R58" s="20"/>
      <c r="S58" s="20"/>
      <c r="T58" s="20"/>
      <c r="U58" s="20"/>
      <c r="V58" s="20"/>
      <c r="W58" s="20"/>
      <c r="X58" s="20"/>
      <c r="Y58" s="20"/>
      <c r="Z58" s="34"/>
      <c r="AA58" s="34"/>
      <c r="AB58" s="22"/>
      <c r="AC58" s="22"/>
      <c r="AD58" s="23"/>
      <c r="AE58" s="23"/>
      <c r="AF58" s="23"/>
      <c r="AG58" s="23"/>
      <c r="AH58" s="23"/>
      <c r="AI58" s="23"/>
      <c r="AJ58" s="24"/>
      <c r="AK58" s="23"/>
      <c r="AL58" s="23"/>
      <c r="AM58" s="24"/>
      <c r="AN58" s="24"/>
      <c r="AO58" s="33"/>
    </row>
    <row r="59" spans="1:41" ht="14.25">
      <c r="A59" s="32"/>
      <c r="B59" s="32"/>
      <c r="C59" s="32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21"/>
      <c r="R59" s="20"/>
      <c r="S59" s="20"/>
      <c r="T59" s="20"/>
      <c r="U59" s="20"/>
      <c r="V59" s="20"/>
      <c r="W59" s="20"/>
      <c r="X59" s="20"/>
      <c r="Y59" s="20"/>
      <c r="Z59" s="34"/>
      <c r="AA59" s="34"/>
      <c r="AB59" s="22"/>
      <c r="AC59" s="22"/>
      <c r="AD59" s="23"/>
      <c r="AE59" s="23"/>
      <c r="AF59" s="23"/>
      <c r="AG59" s="23"/>
      <c r="AH59" s="23"/>
      <c r="AI59" s="23"/>
      <c r="AJ59" s="24"/>
      <c r="AK59" s="23"/>
      <c r="AL59" s="23"/>
      <c r="AM59" s="24"/>
      <c r="AN59" s="24"/>
      <c r="AO59" s="33"/>
    </row>
    <row r="60" spans="1:41" ht="14.25">
      <c r="A60" s="32"/>
      <c r="B60" s="32"/>
      <c r="C60" s="3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1"/>
      <c r="Q60" s="21"/>
      <c r="R60" s="20"/>
      <c r="S60" s="20"/>
      <c r="T60" s="20"/>
      <c r="U60" s="20"/>
      <c r="V60" s="20"/>
      <c r="W60" s="20"/>
      <c r="X60" s="20"/>
      <c r="Y60" s="20"/>
      <c r="Z60" s="34"/>
      <c r="AA60" s="34"/>
      <c r="AB60" s="22"/>
      <c r="AC60" s="22"/>
      <c r="AD60" s="23"/>
      <c r="AE60" s="23"/>
      <c r="AF60" s="23"/>
      <c r="AG60" s="23"/>
      <c r="AH60" s="23"/>
      <c r="AI60" s="23"/>
      <c r="AJ60" s="24"/>
      <c r="AK60" s="23"/>
      <c r="AL60" s="23"/>
      <c r="AM60" s="24"/>
      <c r="AN60" s="24"/>
      <c r="AO60" s="33"/>
    </row>
    <row r="61" spans="1:41" ht="14.25">
      <c r="A61" s="32"/>
      <c r="B61" s="32"/>
      <c r="C61" s="3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  <c r="Q61" s="21"/>
      <c r="R61" s="20"/>
      <c r="S61" s="20"/>
      <c r="T61" s="20"/>
      <c r="U61" s="20"/>
      <c r="V61" s="20"/>
      <c r="W61" s="20"/>
      <c r="X61" s="20"/>
      <c r="Y61" s="20"/>
      <c r="Z61" s="34"/>
      <c r="AA61" s="34"/>
      <c r="AB61" s="22"/>
      <c r="AC61" s="22"/>
      <c r="AD61" s="23"/>
      <c r="AE61" s="23"/>
      <c r="AF61" s="23"/>
      <c r="AG61" s="23"/>
      <c r="AH61" s="23"/>
      <c r="AI61" s="23"/>
      <c r="AJ61" s="24"/>
      <c r="AK61" s="23"/>
      <c r="AL61" s="23"/>
      <c r="AM61" s="24"/>
      <c r="AN61" s="24"/>
      <c r="AO61" s="33"/>
    </row>
    <row r="62" spans="1:41" ht="14.25">
      <c r="A62" s="32"/>
      <c r="B62" s="32"/>
      <c r="C62" s="3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  <c r="Q62" s="21"/>
      <c r="R62" s="20"/>
      <c r="S62" s="20"/>
      <c r="T62" s="20"/>
      <c r="U62" s="20"/>
      <c r="V62" s="20"/>
      <c r="W62" s="20"/>
      <c r="X62" s="20"/>
      <c r="Y62" s="20"/>
      <c r="Z62" s="34"/>
      <c r="AA62" s="34"/>
      <c r="AB62" s="22"/>
      <c r="AC62" s="22"/>
      <c r="AD62" s="23"/>
      <c r="AE62" s="23"/>
      <c r="AF62" s="23"/>
      <c r="AG62" s="23"/>
      <c r="AH62" s="23"/>
      <c r="AI62" s="23"/>
      <c r="AJ62" s="24"/>
      <c r="AK62" s="23"/>
      <c r="AL62" s="23"/>
      <c r="AM62" s="24"/>
      <c r="AN62" s="24"/>
      <c r="AO62" s="33"/>
    </row>
    <row r="63" spans="1:41" ht="14.25">
      <c r="A63" s="32"/>
      <c r="B63" s="32"/>
      <c r="C63" s="32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1"/>
      <c r="Q63" s="21"/>
      <c r="R63" s="20"/>
      <c r="S63" s="20"/>
      <c r="T63" s="20"/>
      <c r="U63" s="20"/>
      <c r="V63" s="20"/>
      <c r="W63" s="20"/>
      <c r="X63" s="20"/>
      <c r="Y63" s="20"/>
      <c r="Z63" s="34"/>
      <c r="AA63" s="34"/>
      <c r="AB63" s="22"/>
      <c r="AC63" s="22"/>
      <c r="AD63" s="23"/>
      <c r="AE63" s="23"/>
      <c r="AF63" s="23"/>
      <c r="AG63" s="23"/>
      <c r="AH63" s="23"/>
      <c r="AI63" s="23"/>
      <c r="AJ63" s="24"/>
      <c r="AK63" s="23"/>
      <c r="AL63" s="23"/>
      <c r="AM63" s="24"/>
      <c r="AN63" s="24"/>
      <c r="AO63" s="33"/>
    </row>
    <row r="64" spans="1:41" ht="14.25">
      <c r="A64" s="32"/>
      <c r="B64" s="32"/>
      <c r="C64" s="32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21"/>
      <c r="R64" s="20"/>
      <c r="S64" s="20"/>
      <c r="T64" s="20"/>
      <c r="U64" s="20"/>
      <c r="V64" s="20"/>
      <c r="W64" s="20"/>
      <c r="X64" s="20"/>
      <c r="Y64" s="20"/>
      <c r="Z64" s="34"/>
      <c r="AA64" s="34"/>
      <c r="AB64" s="22"/>
      <c r="AC64" s="22"/>
      <c r="AD64" s="23"/>
      <c r="AE64" s="23"/>
      <c r="AF64" s="23"/>
      <c r="AG64" s="23"/>
      <c r="AH64" s="23"/>
      <c r="AI64" s="23"/>
      <c r="AJ64" s="24"/>
      <c r="AK64" s="23"/>
      <c r="AL64" s="23"/>
      <c r="AM64" s="24"/>
      <c r="AN64" s="24"/>
      <c r="AO64" s="33"/>
    </row>
    <row r="65" spans="1:41" ht="14.25">
      <c r="A65" s="32"/>
      <c r="B65" s="32"/>
      <c r="C65" s="32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21"/>
      <c r="R65" s="20"/>
      <c r="S65" s="20"/>
      <c r="T65" s="20"/>
      <c r="U65" s="20"/>
      <c r="V65" s="20"/>
      <c r="W65" s="20"/>
      <c r="X65" s="20"/>
      <c r="Y65" s="20"/>
      <c r="Z65" s="34"/>
      <c r="AA65" s="34"/>
      <c r="AB65" s="22"/>
      <c r="AC65" s="22"/>
      <c r="AD65" s="23"/>
      <c r="AE65" s="23"/>
      <c r="AF65" s="23"/>
      <c r="AG65" s="23"/>
      <c r="AH65" s="23"/>
      <c r="AI65" s="23"/>
      <c r="AJ65" s="24"/>
      <c r="AK65" s="23"/>
      <c r="AL65" s="23"/>
      <c r="AM65" s="24"/>
      <c r="AN65" s="24"/>
      <c r="AO65" s="33"/>
    </row>
    <row r="66" spans="1:41" ht="14.25">
      <c r="A66" s="32"/>
      <c r="B66" s="32"/>
      <c r="C66" s="32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1"/>
      <c r="Q66" s="21"/>
      <c r="R66" s="20"/>
      <c r="S66" s="20"/>
      <c r="T66" s="20"/>
      <c r="U66" s="20"/>
      <c r="V66" s="20"/>
      <c r="W66" s="20"/>
      <c r="X66" s="20"/>
      <c r="Y66" s="20"/>
      <c r="Z66" s="34"/>
      <c r="AA66" s="34"/>
      <c r="AB66" s="22"/>
      <c r="AC66" s="22"/>
      <c r="AD66" s="23"/>
      <c r="AE66" s="23"/>
      <c r="AF66" s="23"/>
      <c r="AG66" s="23"/>
      <c r="AH66" s="23"/>
      <c r="AI66" s="23"/>
      <c r="AJ66" s="24"/>
      <c r="AK66" s="23"/>
      <c r="AL66" s="23"/>
      <c r="AM66" s="24"/>
      <c r="AN66" s="24"/>
      <c r="AO66" s="33"/>
    </row>
    <row r="67" spans="1:41" ht="14.25">
      <c r="A67" s="32"/>
      <c r="B67" s="32"/>
      <c r="C67" s="32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  <c r="Q67" s="21"/>
      <c r="R67" s="20"/>
      <c r="S67" s="20"/>
      <c r="T67" s="20"/>
      <c r="U67" s="20"/>
      <c r="V67" s="20"/>
      <c r="W67" s="20"/>
      <c r="X67" s="20"/>
      <c r="Y67" s="20"/>
      <c r="Z67" s="34"/>
      <c r="AA67" s="34"/>
      <c r="AB67" s="22"/>
      <c r="AC67" s="22"/>
      <c r="AD67" s="23"/>
      <c r="AE67" s="23"/>
      <c r="AF67" s="23"/>
      <c r="AG67" s="23"/>
      <c r="AH67" s="23"/>
      <c r="AI67" s="23"/>
      <c r="AJ67" s="24"/>
      <c r="AK67" s="23"/>
      <c r="AL67" s="23"/>
      <c r="AM67" s="24"/>
      <c r="AN67" s="24"/>
      <c r="AO67" s="33"/>
    </row>
    <row r="68" spans="1:41" ht="14.25">
      <c r="A68" s="32"/>
      <c r="B68" s="32"/>
      <c r="C68" s="32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1"/>
      <c r="Q68" s="21"/>
      <c r="R68" s="20"/>
      <c r="S68" s="20"/>
      <c r="T68" s="20"/>
      <c r="U68" s="20"/>
      <c r="V68" s="20"/>
      <c r="W68" s="20"/>
      <c r="X68" s="20"/>
      <c r="Y68" s="20"/>
      <c r="Z68" s="34"/>
      <c r="AA68" s="34"/>
      <c r="AB68" s="22"/>
      <c r="AC68" s="22"/>
      <c r="AD68" s="23"/>
      <c r="AE68" s="23"/>
      <c r="AF68" s="23"/>
      <c r="AG68" s="23"/>
      <c r="AH68" s="23"/>
      <c r="AI68" s="23"/>
      <c r="AJ68" s="24"/>
      <c r="AK68" s="23"/>
      <c r="AL68" s="23"/>
      <c r="AM68" s="24"/>
      <c r="AN68" s="24"/>
      <c r="AO68" s="33"/>
    </row>
    <row r="69" spans="1:3" ht="14.25">
      <c r="A69" s="32"/>
      <c r="B69" s="32"/>
      <c r="C69" s="32"/>
    </row>
    <row r="70" spans="1:3" ht="14.25">
      <c r="A70" s="32"/>
      <c r="B70" s="32"/>
      <c r="C70" s="32"/>
    </row>
    <row r="71" spans="1:3" ht="14.25">
      <c r="A71" s="32"/>
      <c r="B71" s="32"/>
      <c r="C71" s="32"/>
    </row>
    <row r="72" spans="1:3" ht="14.25">
      <c r="A72" s="32"/>
      <c r="B72" s="32"/>
      <c r="C72" s="32"/>
    </row>
    <row r="73" spans="1:3" ht="14.25">
      <c r="A73" s="32"/>
      <c r="B73" s="32"/>
      <c r="C73" s="32"/>
    </row>
    <row r="74" spans="1:3" ht="14.25">
      <c r="A74" s="32"/>
      <c r="B74" s="32"/>
      <c r="C74" s="32"/>
    </row>
    <row r="75" spans="1:3" ht="14.25">
      <c r="A75" s="32"/>
      <c r="B75" s="32"/>
      <c r="C75" s="32"/>
    </row>
    <row r="76" spans="1:3" ht="14.25">
      <c r="A76" s="32"/>
      <c r="B76" s="32"/>
      <c r="C76" s="32"/>
    </row>
    <row r="77" spans="1:3" ht="14.25">
      <c r="A77" s="32"/>
      <c r="B77" s="32"/>
      <c r="C77" s="32"/>
    </row>
    <row r="78" spans="1:3" ht="14.25">
      <c r="A78" s="32"/>
      <c r="B78" s="32"/>
      <c r="C78" s="32"/>
    </row>
    <row r="79" spans="1:3" ht="14.25">
      <c r="A79" s="32"/>
      <c r="B79" s="32"/>
      <c r="C79" s="32"/>
    </row>
    <row r="80" spans="1:3" ht="14.25">
      <c r="A80" s="32"/>
      <c r="B80" s="32"/>
      <c r="C80" s="32"/>
    </row>
    <row r="81" spans="1:3" ht="14.25">
      <c r="A81" s="32"/>
      <c r="B81" s="32"/>
      <c r="C81" s="32"/>
    </row>
    <row r="82" spans="1:3" ht="14.25">
      <c r="A82" s="32"/>
      <c r="B82" s="32"/>
      <c r="C82" s="32"/>
    </row>
    <row r="83" spans="1:3" ht="14.25">
      <c r="A83" s="32"/>
      <c r="B83" s="32"/>
      <c r="C83" s="32"/>
    </row>
    <row r="84" spans="1:3" ht="14.25">
      <c r="A84" s="32"/>
      <c r="B84" s="32"/>
      <c r="C84" s="32"/>
    </row>
    <row r="85" spans="1:3" ht="14.25">
      <c r="A85" s="32"/>
      <c r="B85" s="32"/>
      <c r="C85" s="32"/>
    </row>
    <row r="86" spans="1:3" ht="14.25">
      <c r="A86" s="32"/>
      <c r="B86" s="32"/>
      <c r="C86" s="32"/>
    </row>
    <row r="87" spans="1:3" ht="14.25">
      <c r="A87" s="32"/>
      <c r="B87" s="32"/>
      <c r="C87" s="32"/>
    </row>
    <row r="88" spans="1:3" ht="14.25">
      <c r="A88" s="32"/>
      <c r="B88" s="32"/>
      <c r="C88" s="32"/>
    </row>
    <row r="89" spans="1:3" ht="14.25">
      <c r="A89" s="32"/>
      <c r="B89" s="32"/>
      <c r="C89" s="32"/>
    </row>
    <row r="90" spans="1:3" ht="14.25">
      <c r="A90" s="32"/>
      <c r="B90" s="32"/>
      <c r="C90" s="32"/>
    </row>
    <row r="91" spans="1:3" ht="14.25">
      <c r="A91" s="32"/>
      <c r="B91" s="32"/>
      <c r="C91" s="32"/>
    </row>
    <row r="92" spans="1:3" ht="14.25">
      <c r="A92" s="32"/>
      <c r="B92" s="32"/>
      <c r="C92" s="32"/>
    </row>
    <row r="93" spans="1:3" ht="14.25">
      <c r="A93" s="32"/>
      <c r="B93" s="32"/>
      <c r="C93" s="32"/>
    </row>
    <row r="94" spans="1:3" ht="14.25">
      <c r="A94" s="32"/>
      <c r="B94" s="32"/>
      <c r="C94" s="32"/>
    </row>
    <row r="95" spans="1:3" ht="14.25">
      <c r="A95" s="32"/>
      <c r="B95" s="32"/>
      <c r="C95" s="32"/>
    </row>
    <row r="96" spans="1:3" ht="14.25">
      <c r="A96" s="32"/>
      <c r="B96" s="32"/>
      <c r="C96" s="32"/>
    </row>
    <row r="97" spans="1:3" ht="14.25">
      <c r="A97" s="32"/>
      <c r="B97" s="32"/>
      <c r="C97" s="32"/>
    </row>
    <row r="98" spans="1:3" ht="14.25">
      <c r="A98" s="32"/>
      <c r="B98" s="32"/>
      <c r="C98" s="32"/>
    </row>
  </sheetData>
  <sheetProtection/>
  <mergeCells count="32">
    <mergeCell ref="A1:A3"/>
    <mergeCell ref="B1:B3"/>
    <mergeCell ref="C1:C3"/>
    <mergeCell ref="D1:Q1"/>
    <mergeCell ref="R1:AA1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H2:AH3"/>
    <mergeCell ref="AI2:AI3"/>
  </mergeCells>
  <conditionalFormatting sqref="B17:B98 B13:B14 B4:B10">
    <cfRule type="expression" priority="1" dxfId="0" stopIfTrue="1">
      <formula>AND(NOT(ISBLANK($A4)),ISBLANK(B4))</formula>
    </cfRule>
  </conditionalFormatting>
  <conditionalFormatting sqref="B16">
    <cfRule type="expression" priority="2" dxfId="0" stopIfTrue="1">
      <formula>AND(NOT(ISBLANK($A11)),ISBLANK(B16))</formula>
    </cfRule>
  </conditionalFormatting>
  <conditionalFormatting sqref="B15">
    <cfRule type="expression" priority="3" dxfId="0" stopIfTrue="1">
      <formula>AND(NOT(ISBLANK($A12)),ISBLANK(B15))</formula>
    </cfRule>
  </conditionalFormatting>
  <conditionalFormatting sqref="B11:B12">
    <cfRule type="expression" priority="4" dxfId="0" stopIfTrue="1">
      <formula>AND(NOT(ISBLANK(#REF!)),ISBLANK(B11))</formula>
    </cfRule>
  </conditionalFormatting>
  <conditionalFormatting sqref="C4:C98">
    <cfRule type="expression" priority="5" dxfId="0" stopIfTrue="1">
      <formula>AND(NOT(ISBLANK(A4)),ISBLANK(C4))</formula>
    </cfRule>
  </conditionalFormatting>
  <conditionalFormatting sqref="D4:D68 F4:F68 H4:H68 J4:J68 L4:L68 N4:N68 R4:R68 T4:T68 V4:V68 X4:X68">
    <cfRule type="expression" priority="6" dxfId="0" stopIfTrue="1">
      <formula>AND(NOT(ISBLANK(E4)),ISBLANK(D4))</formula>
    </cfRule>
  </conditionalFormatting>
  <conditionalFormatting sqref="E4:E68 G4:G68 I4:I68 K4:K68 M4:M68 O4:O68 S4:S68 U4:U68 W4:W68 Y4:Y68">
    <cfRule type="expression" priority="7" dxfId="0" stopIfTrue="1">
      <formula>AND(NOT(ISBLANK(D4)),ISBLANK(E4))</formula>
    </cfRule>
  </conditionalFormatting>
  <dataValidations count="5">
    <dataValidation operator="lessThanOrEqual" allowBlank="1" showInputMessage="1" showErrorMessage="1" error="FTE cannot be greater than Headcount&#10;" sqref="R69:AN65536 D69:O65536 A99:C65536 AB1 AP1:IV65536 AO1 R1 A1:C1 P2 AO4:AO65536 AB3:AC68 P4:Q65536"/>
    <dataValidation type="decimal" operator="greaterThan" allowBlank="1" showInputMessage="1" showErrorMessage="1" sqref="AD17:AI68 AK17:AL68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D4:D68 F4:F68 H4:H68 J4:J68 L4:L68 N4:N68 T4:T68 V4:V68 X4:X68 R4:R68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E4:E68 M4:M68 G4:G68 I4:I68 K4:K68 O4:O68 U4:U68 W4:W68 Y4:Y68 S4:S68">
      <formula1>E4&lt;=D4</formula1>
    </dataValidation>
    <dataValidation type="decimal" operator="greaterThanOrEqual" allowBlank="1" showInputMessage="1" showErrorMessage="1" sqref="AD4:AI16 AK4:AL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8"/>
  <sheetViews>
    <sheetView tabSelected="1" zoomScalePageLayoutView="0" workbookViewId="0" topLeftCell="AE1">
      <selection activeCell="AM11" sqref="AM11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75" t="s">
        <v>12</v>
      </c>
      <c r="B1" s="175" t="s">
        <v>1</v>
      </c>
      <c r="C1" s="175" t="s">
        <v>0</v>
      </c>
      <c r="D1" s="183" t="s">
        <v>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84"/>
      <c r="R1" s="186" t="s">
        <v>15</v>
      </c>
      <c r="S1" s="187"/>
      <c r="T1" s="187"/>
      <c r="U1" s="187"/>
      <c r="V1" s="187"/>
      <c r="W1" s="187"/>
      <c r="X1" s="187"/>
      <c r="Y1" s="187"/>
      <c r="Z1" s="187"/>
      <c r="AA1" s="185"/>
      <c r="AB1" s="188" t="s">
        <v>25</v>
      </c>
      <c r="AC1" s="189"/>
      <c r="AD1" s="192" t="s">
        <v>11</v>
      </c>
      <c r="AE1" s="193"/>
      <c r="AF1" s="193"/>
      <c r="AG1" s="193"/>
      <c r="AH1" s="193"/>
      <c r="AI1" s="193"/>
      <c r="AJ1" s="194"/>
      <c r="AK1" s="195" t="s">
        <v>32</v>
      </c>
      <c r="AL1" s="195"/>
      <c r="AM1" s="195"/>
      <c r="AN1" s="177" t="s">
        <v>24</v>
      </c>
      <c r="AO1" s="175" t="s">
        <v>33</v>
      </c>
    </row>
    <row r="2" spans="1:41" s="1" customFormat="1" ht="53.25" customHeight="1">
      <c r="A2" s="196"/>
      <c r="B2" s="196"/>
      <c r="C2" s="196"/>
      <c r="D2" s="181" t="s">
        <v>28</v>
      </c>
      <c r="E2" s="182"/>
      <c r="F2" s="181" t="s">
        <v>29</v>
      </c>
      <c r="G2" s="182"/>
      <c r="H2" s="181" t="s">
        <v>30</v>
      </c>
      <c r="I2" s="182"/>
      <c r="J2" s="181" t="s">
        <v>6</v>
      </c>
      <c r="K2" s="182"/>
      <c r="L2" s="181" t="s">
        <v>31</v>
      </c>
      <c r="M2" s="182"/>
      <c r="N2" s="181" t="s">
        <v>5</v>
      </c>
      <c r="O2" s="182"/>
      <c r="P2" s="183" t="s">
        <v>9</v>
      </c>
      <c r="Q2" s="184"/>
      <c r="R2" s="183" t="s">
        <v>13</v>
      </c>
      <c r="S2" s="185"/>
      <c r="T2" s="186" t="s">
        <v>3</v>
      </c>
      <c r="U2" s="185"/>
      <c r="V2" s="186" t="s">
        <v>4</v>
      </c>
      <c r="W2" s="185"/>
      <c r="X2" s="186" t="s">
        <v>14</v>
      </c>
      <c r="Y2" s="185"/>
      <c r="Z2" s="183" t="s">
        <v>10</v>
      </c>
      <c r="AA2" s="184"/>
      <c r="AB2" s="190"/>
      <c r="AC2" s="191"/>
      <c r="AD2" s="175" t="s">
        <v>17</v>
      </c>
      <c r="AE2" s="175" t="s">
        <v>16</v>
      </c>
      <c r="AF2" s="175" t="s">
        <v>18</v>
      </c>
      <c r="AG2" s="175" t="s">
        <v>19</v>
      </c>
      <c r="AH2" s="175" t="s">
        <v>20</v>
      </c>
      <c r="AI2" s="175" t="s">
        <v>21</v>
      </c>
      <c r="AJ2" s="174" t="s">
        <v>23</v>
      </c>
      <c r="AK2" s="175" t="s">
        <v>26</v>
      </c>
      <c r="AL2" s="175" t="s">
        <v>27</v>
      </c>
      <c r="AM2" s="175" t="s">
        <v>22</v>
      </c>
      <c r="AN2" s="178"/>
      <c r="AO2" s="180"/>
    </row>
    <row r="3" spans="1:41" ht="57.75" customHeight="1">
      <c r="A3" s="197"/>
      <c r="B3" s="197"/>
      <c r="C3" s="19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76"/>
      <c r="AE3" s="176"/>
      <c r="AF3" s="176"/>
      <c r="AG3" s="176"/>
      <c r="AH3" s="176"/>
      <c r="AI3" s="176"/>
      <c r="AJ3" s="174"/>
      <c r="AK3" s="176"/>
      <c r="AL3" s="176"/>
      <c r="AM3" s="176"/>
      <c r="AN3" s="179"/>
      <c r="AO3" s="176"/>
    </row>
    <row r="4" spans="1:42" ht="30">
      <c r="A4" s="3" t="s">
        <v>34</v>
      </c>
      <c r="B4" s="3" t="s">
        <v>35</v>
      </c>
      <c r="C4" s="3" t="s">
        <v>36</v>
      </c>
      <c r="D4" s="123">
        <v>189</v>
      </c>
      <c r="E4" s="124">
        <v>177.02</v>
      </c>
      <c r="F4" s="124">
        <v>216</v>
      </c>
      <c r="G4" s="124">
        <v>208.96</v>
      </c>
      <c r="H4" s="124">
        <v>693</v>
      </c>
      <c r="I4" s="124">
        <v>679.81</v>
      </c>
      <c r="J4" s="124">
        <v>611</v>
      </c>
      <c r="K4" s="124">
        <v>588.19</v>
      </c>
      <c r="L4" s="124">
        <v>111</v>
      </c>
      <c r="M4" s="124">
        <v>107.84</v>
      </c>
      <c r="N4" s="124"/>
      <c r="O4" s="124"/>
      <c r="P4" s="125">
        <f aca="true" t="shared" si="0" ref="P4:Q16">SUM(D4,F4,H4,J4,L4,N4)</f>
        <v>1820</v>
      </c>
      <c r="Q4" s="125">
        <f t="shared" si="0"/>
        <v>1761.82</v>
      </c>
      <c r="R4" s="124">
        <v>5</v>
      </c>
      <c r="S4" s="124">
        <v>5</v>
      </c>
      <c r="T4" s="124">
        <v>2</v>
      </c>
      <c r="U4" s="124">
        <v>2</v>
      </c>
      <c r="V4" s="124">
        <v>70</v>
      </c>
      <c r="W4" s="124">
        <v>57.87</v>
      </c>
      <c r="X4" s="124">
        <v>0</v>
      </c>
      <c r="Y4" s="124">
        <v>0</v>
      </c>
      <c r="Z4" s="126">
        <f>SUM(R4,T4,V4,X4,)</f>
        <v>77</v>
      </c>
      <c r="AA4" s="126">
        <f>SUM(S4,U4,W4,Y4)</f>
        <v>64.87</v>
      </c>
      <c r="AB4" s="127">
        <f>P4+Z4</f>
        <v>1897</v>
      </c>
      <c r="AC4" s="127">
        <f>Q4+AA4</f>
        <v>1826.69</v>
      </c>
      <c r="AD4" s="128">
        <v>6789772.539999996</v>
      </c>
      <c r="AE4" s="129">
        <v>42950.32</v>
      </c>
      <c r="AF4" s="129">
        <v>46679.07</v>
      </c>
      <c r="AG4" s="129">
        <v>106395.94</v>
      </c>
      <c r="AH4" s="129">
        <v>1363605.24</v>
      </c>
      <c r="AI4" s="129">
        <v>640459.36</v>
      </c>
      <c r="AJ4" s="130">
        <f>SUM(AD4:AI4)</f>
        <v>8989862.469999997</v>
      </c>
      <c r="AK4" s="129">
        <v>928955.41</v>
      </c>
      <c r="AL4" s="129">
        <v>101816.1</v>
      </c>
      <c r="AM4" s="132">
        <f>SUM(AK4:AL4)</f>
        <v>1030771.51</v>
      </c>
      <c r="AN4" s="132">
        <f>SUM(AM4,AJ4)</f>
        <v>10020633.979999997</v>
      </c>
      <c r="AO4" s="57"/>
      <c r="AP4" s="50"/>
    </row>
    <row r="5" spans="1:42" ht="30">
      <c r="A5" s="3" t="s">
        <v>37</v>
      </c>
      <c r="B5" s="3" t="s">
        <v>38</v>
      </c>
      <c r="C5" s="3" t="s">
        <v>36</v>
      </c>
      <c r="D5" s="124">
        <v>274</v>
      </c>
      <c r="E5" s="124">
        <v>231.5</v>
      </c>
      <c r="F5" s="124">
        <v>1836</v>
      </c>
      <c r="G5" s="124">
        <v>1717.02</v>
      </c>
      <c r="H5" s="124">
        <v>219</v>
      </c>
      <c r="I5" s="124">
        <v>214.34</v>
      </c>
      <c r="J5" s="124">
        <v>44</v>
      </c>
      <c r="K5" s="124">
        <v>43.05</v>
      </c>
      <c r="L5" s="124">
        <v>2</v>
      </c>
      <c r="M5" s="124">
        <v>2</v>
      </c>
      <c r="N5" s="124">
        <v>0</v>
      </c>
      <c r="O5" s="124">
        <v>0</v>
      </c>
      <c r="P5" s="125">
        <f t="shared" si="0"/>
        <v>2375</v>
      </c>
      <c r="Q5" s="125">
        <f t="shared" si="0"/>
        <v>2207.9100000000003</v>
      </c>
      <c r="R5" s="124">
        <v>0</v>
      </c>
      <c r="S5" s="124">
        <v>0</v>
      </c>
      <c r="T5" s="124">
        <v>0</v>
      </c>
      <c r="U5" s="124">
        <v>0</v>
      </c>
      <c r="V5" s="124">
        <v>0</v>
      </c>
      <c r="W5" s="124">
        <v>0</v>
      </c>
      <c r="X5" s="124">
        <v>0</v>
      </c>
      <c r="Y5" s="124">
        <v>0</v>
      </c>
      <c r="Z5" s="126">
        <f aca="true" t="shared" si="1" ref="Z5:Z16">SUM(R5,T5,V5,X5,)</f>
        <v>0</v>
      </c>
      <c r="AA5" s="126">
        <f aca="true" t="shared" si="2" ref="AA5:AA16">SUM(S5,U5,W5,Y5)</f>
        <v>0</v>
      </c>
      <c r="AB5" s="127">
        <f aca="true" t="shared" si="3" ref="AB5:AC16">P5+Z5</f>
        <v>2375</v>
      </c>
      <c r="AC5" s="127">
        <f t="shared" si="3"/>
        <v>2207.9100000000003</v>
      </c>
      <c r="AD5" s="128">
        <v>4683417.5499999905</v>
      </c>
      <c r="AE5" s="129">
        <v>105761.57</v>
      </c>
      <c r="AF5" s="129">
        <v>1308</v>
      </c>
      <c r="AG5" s="129">
        <v>83965.08</v>
      </c>
      <c r="AH5" s="129">
        <v>889352.089999999</v>
      </c>
      <c r="AI5" s="129">
        <v>348253.469999999</v>
      </c>
      <c r="AJ5" s="130">
        <f aca="true" t="shared" si="4" ref="AJ5:AJ16">SUM(AD5:AI5)</f>
        <v>6112057.759999989</v>
      </c>
      <c r="AK5" s="131">
        <v>0</v>
      </c>
      <c r="AL5" s="131">
        <v>0</v>
      </c>
      <c r="AM5" s="132">
        <f aca="true" t="shared" si="5" ref="AM5:AM16">SUM(AK5:AL5)</f>
        <v>0</v>
      </c>
      <c r="AN5" s="132">
        <f aca="true" t="shared" si="6" ref="AN5:AN16">SUM(AM5,AJ5)</f>
        <v>6112057.759999989</v>
      </c>
      <c r="AO5" s="38"/>
      <c r="AP5" s="33"/>
    </row>
    <row r="6" spans="1:42" ht="30">
      <c r="A6" s="3" t="s">
        <v>39</v>
      </c>
      <c r="B6" s="3" t="s">
        <v>38</v>
      </c>
      <c r="C6" s="3" t="s">
        <v>36</v>
      </c>
      <c r="D6" s="124">
        <v>4691</v>
      </c>
      <c r="E6" s="133">
        <v>4158.806651651659</v>
      </c>
      <c r="F6" s="124">
        <v>822</v>
      </c>
      <c r="G6" s="133">
        <v>780.1932432432436</v>
      </c>
      <c r="H6" s="124">
        <v>637</v>
      </c>
      <c r="I6" s="133">
        <v>618.804054054054</v>
      </c>
      <c r="J6" s="124">
        <v>130</v>
      </c>
      <c r="K6" s="133">
        <v>125.76162162162163</v>
      </c>
      <c r="L6" s="124">
        <v>7</v>
      </c>
      <c r="M6" s="124">
        <v>7</v>
      </c>
      <c r="N6" s="124">
        <v>0</v>
      </c>
      <c r="O6" s="124">
        <v>0</v>
      </c>
      <c r="P6" s="125">
        <f t="shared" si="0"/>
        <v>6287</v>
      </c>
      <c r="Q6" s="125">
        <f t="shared" si="0"/>
        <v>5690.565570570579</v>
      </c>
      <c r="R6" s="124">
        <v>0</v>
      </c>
      <c r="S6" s="124">
        <v>0</v>
      </c>
      <c r="T6" s="124">
        <v>2</v>
      </c>
      <c r="U6" s="124">
        <v>1.9</v>
      </c>
      <c r="V6" s="124">
        <v>2</v>
      </c>
      <c r="W6" s="124">
        <v>1.4</v>
      </c>
      <c r="X6" s="124">
        <v>0</v>
      </c>
      <c r="Y6" s="124">
        <v>0</v>
      </c>
      <c r="Z6" s="126">
        <f t="shared" si="1"/>
        <v>4</v>
      </c>
      <c r="AA6" s="126">
        <f t="shared" si="2"/>
        <v>3.3</v>
      </c>
      <c r="AB6" s="127">
        <f t="shared" si="3"/>
        <v>6291</v>
      </c>
      <c r="AC6" s="127">
        <f t="shared" si="3"/>
        <v>5693.86557057058</v>
      </c>
      <c r="AD6" s="128">
        <v>9845969</v>
      </c>
      <c r="AE6" s="129">
        <v>98303</v>
      </c>
      <c r="AF6" s="129">
        <v>19900</v>
      </c>
      <c r="AG6" s="129">
        <v>277234</v>
      </c>
      <c r="AH6" s="129">
        <v>1721584</v>
      </c>
      <c r="AI6" s="129">
        <v>621753</v>
      </c>
      <c r="AJ6" s="130">
        <f t="shared" si="4"/>
        <v>12584743</v>
      </c>
      <c r="AK6" s="131">
        <v>76400</v>
      </c>
      <c r="AL6" s="131">
        <v>-3000</v>
      </c>
      <c r="AM6" s="132">
        <f t="shared" si="5"/>
        <v>73400</v>
      </c>
      <c r="AN6" s="132">
        <f t="shared" si="6"/>
        <v>12658143</v>
      </c>
      <c r="AO6" s="38"/>
      <c r="AP6" s="33"/>
    </row>
    <row r="7" spans="1:42" ht="30">
      <c r="A7" s="3" t="s">
        <v>41</v>
      </c>
      <c r="B7" s="3" t="s">
        <v>38</v>
      </c>
      <c r="C7" s="3" t="s">
        <v>36</v>
      </c>
      <c r="D7" s="124">
        <v>1418</v>
      </c>
      <c r="E7" s="133">
        <v>1376.2343243243242</v>
      </c>
      <c r="F7" s="124">
        <v>302</v>
      </c>
      <c r="G7" s="133">
        <v>282.4675675675676</v>
      </c>
      <c r="H7" s="124">
        <v>1322</v>
      </c>
      <c r="I7" s="133">
        <v>1281.1864864864865</v>
      </c>
      <c r="J7" s="124">
        <v>305</v>
      </c>
      <c r="K7" s="133">
        <v>293.4256756756757</v>
      </c>
      <c r="L7" s="124">
        <v>32</v>
      </c>
      <c r="M7" s="133">
        <v>31.594594594594597</v>
      </c>
      <c r="N7" s="124">
        <v>0</v>
      </c>
      <c r="O7" s="124">
        <v>0</v>
      </c>
      <c r="P7" s="125">
        <f t="shared" si="0"/>
        <v>3379</v>
      </c>
      <c r="Q7" s="125">
        <f t="shared" si="0"/>
        <v>3264.908648648649</v>
      </c>
      <c r="R7" s="124">
        <v>0</v>
      </c>
      <c r="S7" s="124">
        <v>0</v>
      </c>
      <c r="T7" s="124">
        <v>80</v>
      </c>
      <c r="U7" s="133">
        <v>35.95486486486487</v>
      </c>
      <c r="V7" s="124">
        <v>0</v>
      </c>
      <c r="W7" s="124">
        <v>0</v>
      </c>
      <c r="X7" s="124">
        <v>0</v>
      </c>
      <c r="Y7" s="124">
        <v>0</v>
      </c>
      <c r="Z7" s="126">
        <f t="shared" si="1"/>
        <v>80</v>
      </c>
      <c r="AA7" s="134">
        <f t="shared" si="2"/>
        <v>35.95486486486487</v>
      </c>
      <c r="AB7" s="127">
        <f t="shared" si="3"/>
        <v>3459</v>
      </c>
      <c r="AC7" s="127">
        <f t="shared" si="3"/>
        <v>3300.8635135135137</v>
      </c>
      <c r="AD7" s="128">
        <v>7842136.2899999935</v>
      </c>
      <c r="AE7" s="129">
        <v>645137.59</v>
      </c>
      <c r="AF7" s="129">
        <v>5406</v>
      </c>
      <c r="AG7" s="129">
        <v>151651.58</v>
      </c>
      <c r="AH7" s="129">
        <v>1576669.99</v>
      </c>
      <c r="AI7" s="129">
        <v>678041.3</v>
      </c>
      <c r="AJ7" s="130">
        <f t="shared" si="4"/>
        <v>10899042.749999994</v>
      </c>
      <c r="AK7" s="131">
        <v>727184.94</v>
      </c>
      <c r="AL7" s="131">
        <v>0</v>
      </c>
      <c r="AM7" s="132">
        <f t="shared" si="5"/>
        <v>727184.94</v>
      </c>
      <c r="AN7" s="132">
        <f t="shared" si="6"/>
        <v>11626227.689999994</v>
      </c>
      <c r="AO7" s="57"/>
      <c r="AP7" s="50"/>
    </row>
    <row r="8" spans="1:42" ht="30">
      <c r="A8" s="3" t="s">
        <v>42</v>
      </c>
      <c r="B8" s="3" t="s">
        <v>38</v>
      </c>
      <c r="C8" s="3" t="s">
        <v>36</v>
      </c>
      <c r="D8" s="124">
        <v>417</v>
      </c>
      <c r="E8" s="124">
        <v>382.04</v>
      </c>
      <c r="F8" s="124">
        <v>230</v>
      </c>
      <c r="G8" s="124">
        <v>220.7</v>
      </c>
      <c r="H8" s="124">
        <v>300</v>
      </c>
      <c r="I8" s="124">
        <v>282.11</v>
      </c>
      <c r="J8" s="124">
        <v>108</v>
      </c>
      <c r="K8" s="124">
        <v>105.53</v>
      </c>
      <c r="L8" s="124">
        <v>5</v>
      </c>
      <c r="M8" s="124">
        <v>4.49</v>
      </c>
      <c r="N8" s="124">
        <v>0</v>
      </c>
      <c r="O8" s="124">
        <v>0</v>
      </c>
      <c r="P8" s="125">
        <f t="shared" si="0"/>
        <v>1060</v>
      </c>
      <c r="Q8" s="125">
        <f t="shared" si="0"/>
        <v>994.87</v>
      </c>
      <c r="R8" s="124">
        <v>8</v>
      </c>
      <c r="S8" s="124">
        <v>8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6">
        <f t="shared" si="1"/>
        <v>8</v>
      </c>
      <c r="AA8" s="126">
        <f t="shared" si="2"/>
        <v>8</v>
      </c>
      <c r="AB8" s="127">
        <f t="shared" si="3"/>
        <v>1068</v>
      </c>
      <c r="AC8" s="127">
        <f t="shared" si="3"/>
        <v>1002.87</v>
      </c>
      <c r="AD8" s="128">
        <v>2308343.85</v>
      </c>
      <c r="AE8" s="129">
        <v>208984.67</v>
      </c>
      <c r="AF8" s="129">
        <v>0</v>
      </c>
      <c r="AG8" s="129">
        <v>168317.69</v>
      </c>
      <c r="AH8" s="129">
        <v>476395.17</v>
      </c>
      <c r="AI8" s="129">
        <v>213114.87</v>
      </c>
      <c r="AJ8" s="130">
        <f t="shared" si="4"/>
        <v>3375156.25</v>
      </c>
      <c r="AK8" s="131">
        <v>19837.42</v>
      </c>
      <c r="AL8" s="131">
        <v>6539</v>
      </c>
      <c r="AM8" s="132">
        <f t="shared" si="5"/>
        <v>26376.42</v>
      </c>
      <c r="AN8" s="132">
        <f t="shared" si="6"/>
        <v>3401532.67</v>
      </c>
      <c r="AO8" s="38"/>
      <c r="AP8" s="33"/>
    </row>
    <row r="9" spans="1:42" ht="30">
      <c r="A9" s="3" t="s">
        <v>43</v>
      </c>
      <c r="B9" s="3" t="s">
        <v>38</v>
      </c>
      <c r="C9" s="3" t="s">
        <v>36</v>
      </c>
      <c r="D9" s="124">
        <v>41</v>
      </c>
      <c r="E9" s="124">
        <v>35.25</v>
      </c>
      <c r="F9" s="124">
        <v>34</v>
      </c>
      <c r="G9" s="124">
        <v>31.4</v>
      </c>
      <c r="H9" s="124">
        <v>70</v>
      </c>
      <c r="I9" s="124">
        <v>68.2</v>
      </c>
      <c r="J9" s="124">
        <v>10</v>
      </c>
      <c r="K9" s="124">
        <v>10</v>
      </c>
      <c r="L9" s="124">
        <v>1</v>
      </c>
      <c r="M9" s="124">
        <v>1</v>
      </c>
      <c r="N9" s="124">
        <v>0</v>
      </c>
      <c r="O9" s="124">
        <v>0</v>
      </c>
      <c r="P9" s="125">
        <f t="shared" si="0"/>
        <v>156</v>
      </c>
      <c r="Q9" s="125">
        <f t="shared" si="0"/>
        <v>145.85000000000002</v>
      </c>
      <c r="R9" s="124">
        <v>5</v>
      </c>
      <c r="S9" s="124">
        <v>5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6">
        <f t="shared" si="1"/>
        <v>5</v>
      </c>
      <c r="AA9" s="126">
        <f t="shared" si="2"/>
        <v>5</v>
      </c>
      <c r="AB9" s="127">
        <f t="shared" si="3"/>
        <v>161</v>
      </c>
      <c r="AC9" s="127">
        <f t="shared" si="3"/>
        <v>150.85000000000002</v>
      </c>
      <c r="AD9" s="128">
        <v>377032</v>
      </c>
      <c r="AE9" s="129">
        <v>10985</v>
      </c>
      <c r="AF9" s="129">
        <v>351341</v>
      </c>
      <c r="AG9" s="129">
        <v>15739</v>
      </c>
      <c r="AH9" s="129">
        <v>93886</v>
      </c>
      <c r="AI9" s="129">
        <v>78278</v>
      </c>
      <c r="AJ9" s="130">
        <f t="shared" si="4"/>
        <v>927261</v>
      </c>
      <c r="AK9" s="131">
        <v>0</v>
      </c>
      <c r="AL9" s="131">
        <v>46610.51</v>
      </c>
      <c r="AM9" s="132">
        <f t="shared" si="5"/>
        <v>46610.51</v>
      </c>
      <c r="AN9" s="132">
        <f t="shared" si="6"/>
        <v>973871.51</v>
      </c>
      <c r="AO9" s="38"/>
      <c r="AP9" s="33"/>
    </row>
    <row r="10" spans="1:42" ht="30">
      <c r="A10" s="3" t="s">
        <v>44</v>
      </c>
      <c r="B10" s="3" t="s">
        <v>38</v>
      </c>
      <c r="C10" s="3" t="s">
        <v>36</v>
      </c>
      <c r="D10" s="124">
        <v>1049</v>
      </c>
      <c r="E10" s="124">
        <v>980.19</v>
      </c>
      <c r="F10" s="124">
        <v>802</v>
      </c>
      <c r="G10" s="124">
        <v>786.1</v>
      </c>
      <c r="H10" s="124">
        <v>396</v>
      </c>
      <c r="I10" s="124">
        <v>390.07</v>
      </c>
      <c r="J10" s="124">
        <v>40</v>
      </c>
      <c r="K10" s="124">
        <v>39.55</v>
      </c>
      <c r="L10" s="124">
        <v>3</v>
      </c>
      <c r="M10" s="124">
        <v>3</v>
      </c>
      <c r="N10" s="124">
        <v>0</v>
      </c>
      <c r="O10" s="124">
        <v>0</v>
      </c>
      <c r="P10" s="125">
        <f t="shared" si="0"/>
        <v>2290</v>
      </c>
      <c r="Q10" s="125">
        <f t="shared" si="0"/>
        <v>2198.9100000000003</v>
      </c>
      <c r="R10" s="124">
        <v>30</v>
      </c>
      <c r="S10" s="124">
        <v>28.9</v>
      </c>
      <c r="T10" s="124">
        <v>4</v>
      </c>
      <c r="U10" s="124">
        <v>4</v>
      </c>
      <c r="V10" s="124">
        <v>15</v>
      </c>
      <c r="W10" s="124">
        <v>15</v>
      </c>
      <c r="X10" s="124">
        <v>0</v>
      </c>
      <c r="Y10" s="124">
        <v>0</v>
      </c>
      <c r="Z10" s="126">
        <f t="shared" si="1"/>
        <v>49</v>
      </c>
      <c r="AA10" s="126">
        <f t="shared" si="2"/>
        <v>47.9</v>
      </c>
      <c r="AB10" s="127">
        <f t="shared" si="3"/>
        <v>2339</v>
      </c>
      <c r="AC10" s="127">
        <f t="shared" si="3"/>
        <v>2246.8100000000004</v>
      </c>
      <c r="AD10" s="128">
        <v>4581213.62</v>
      </c>
      <c r="AE10" s="129">
        <v>312631.85</v>
      </c>
      <c r="AF10" s="129">
        <v>20400</v>
      </c>
      <c r="AG10" s="129">
        <v>331182.81</v>
      </c>
      <c r="AH10" s="129">
        <v>905300.04</v>
      </c>
      <c r="AI10" s="129">
        <v>393035.2</v>
      </c>
      <c r="AJ10" s="130">
        <f t="shared" si="4"/>
        <v>6543763.52</v>
      </c>
      <c r="AK10" s="131">
        <v>157901.77</v>
      </c>
      <c r="AL10" s="131">
        <v>0</v>
      </c>
      <c r="AM10" s="132">
        <f t="shared" si="5"/>
        <v>157901.77</v>
      </c>
      <c r="AN10" s="132">
        <f t="shared" si="6"/>
        <v>6701665.289999999</v>
      </c>
      <c r="AO10" s="58"/>
      <c r="AP10" s="33"/>
    </row>
    <row r="11" spans="1:42" ht="45">
      <c r="A11" s="3" t="s">
        <v>45</v>
      </c>
      <c r="B11" s="3" t="s">
        <v>46</v>
      </c>
      <c r="C11" s="3" t="s">
        <v>36</v>
      </c>
      <c r="D11" s="124">
        <v>0</v>
      </c>
      <c r="E11" s="124">
        <v>0</v>
      </c>
      <c r="F11" s="124">
        <v>1</v>
      </c>
      <c r="G11" s="124">
        <v>1</v>
      </c>
      <c r="H11" s="124">
        <v>3</v>
      </c>
      <c r="I11" s="124">
        <v>2.8</v>
      </c>
      <c r="J11" s="124">
        <v>3</v>
      </c>
      <c r="K11" s="124">
        <v>2.7</v>
      </c>
      <c r="L11" s="124">
        <v>2</v>
      </c>
      <c r="M11" s="124">
        <v>2</v>
      </c>
      <c r="N11" s="124">
        <v>0</v>
      </c>
      <c r="O11" s="124">
        <v>0</v>
      </c>
      <c r="P11" s="125">
        <f t="shared" si="0"/>
        <v>9</v>
      </c>
      <c r="Q11" s="125">
        <f t="shared" si="0"/>
        <v>8.5</v>
      </c>
      <c r="R11" s="124">
        <v>0</v>
      </c>
      <c r="S11" s="124">
        <v>0</v>
      </c>
      <c r="T11" s="124">
        <v>0</v>
      </c>
      <c r="U11" s="124">
        <v>0</v>
      </c>
      <c r="V11" s="124">
        <v>1</v>
      </c>
      <c r="W11" s="124">
        <v>1</v>
      </c>
      <c r="X11" s="124">
        <v>0</v>
      </c>
      <c r="Y11" s="124">
        <v>0</v>
      </c>
      <c r="Z11" s="126">
        <f t="shared" si="1"/>
        <v>1</v>
      </c>
      <c r="AA11" s="126">
        <f t="shared" si="2"/>
        <v>1</v>
      </c>
      <c r="AB11" s="127">
        <f t="shared" si="3"/>
        <v>10</v>
      </c>
      <c r="AC11" s="127">
        <f t="shared" si="3"/>
        <v>9.5</v>
      </c>
      <c r="AD11" s="128">
        <v>35761</v>
      </c>
      <c r="AE11" s="129">
        <v>3512</v>
      </c>
      <c r="AF11" s="129">
        <v>1000</v>
      </c>
      <c r="AG11" s="129"/>
      <c r="AH11" s="129">
        <v>5059</v>
      </c>
      <c r="AI11" s="129">
        <v>3478</v>
      </c>
      <c r="AJ11" s="130">
        <f t="shared" si="4"/>
        <v>48810</v>
      </c>
      <c r="AK11" s="131">
        <v>18457.02</v>
      </c>
      <c r="AL11" s="131">
        <v>1250</v>
      </c>
      <c r="AM11" s="132">
        <f t="shared" si="5"/>
        <v>19707.02</v>
      </c>
      <c r="AN11" s="132">
        <f t="shared" si="6"/>
        <v>68517.02</v>
      </c>
      <c r="AO11" s="38"/>
      <c r="AP11" s="33"/>
    </row>
    <row r="12" spans="1:42" ht="45">
      <c r="A12" s="3" t="s">
        <v>47</v>
      </c>
      <c r="B12" s="3" t="s">
        <v>46</v>
      </c>
      <c r="C12" s="3" t="s">
        <v>36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11</v>
      </c>
      <c r="O12" s="124">
        <v>7.2</v>
      </c>
      <c r="P12" s="125">
        <f t="shared" si="0"/>
        <v>11</v>
      </c>
      <c r="Q12" s="125">
        <f t="shared" si="0"/>
        <v>7.2</v>
      </c>
      <c r="R12" s="124">
        <v>0</v>
      </c>
      <c r="S12" s="124">
        <v>0</v>
      </c>
      <c r="T12" s="124">
        <v>0</v>
      </c>
      <c r="U12" s="124">
        <v>0</v>
      </c>
      <c r="V12" s="124">
        <v>3</v>
      </c>
      <c r="W12" s="124">
        <v>1.5</v>
      </c>
      <c r="X12" s="124">
        <v>0</v>
      </c>
      <c r="Y12" s="124">
        <v>0</v>
      </c>
      <c r="Z12" s="126">
        <f t="shared" si="1"/>
        <v>3</v>
      </c>
      <c r="AA12" s="126">
        <f t="shared" si="2"/>
        <v>1.5</v>
      </c>
      <c r="AB12" s="127">
        <f t="shared" si="3"/>
        <v>14</v>
      </c>
      <c r="AC12" s="127">
        <f t="shared" si="3"/>
        <v>8.7</v>
      </c>
      <c r="AD12" s="128">
        <v>79774.43</v>
      </c>
      <c r="AE12" s="129"/>
      <c r="AF12" s="129"/>
      <c r="AG12" s="129"/>
      <c r="AH12" s="129">
        <v>1545.37</v>
      </c>
      <c r="AI12" s="129">
        <v>9384.3</v>
      </c>
      <c r="AJ12" s="130">
        <f t="shared" si="4"/>
        <v>90704.09999999999</v>
      </c>
      <c r="AK12" s="131">
        <v>27513.03</v>
      </c>
      <c r="AL12" s="131">
        <v>33183.75</v>
      </c>
      <c r="AM12" s="132">
        <f t="shared" si="5"/>
        <v>60696.78</v>
      </c>
      <c r="AN12" s="132">
        <f t="shared" si="6"/>
        <v>151400.88</v>
      </c>
      <c r="AO12" s="38"/>
      <c r="AP12" s="33"/>
    </row>
    <row r="13" spans="1:42" ht="45">
      <c r="A13" s="18" t="s">
        <v>48</v>
      </c>
      <c r="B13" s="3" t="s">
        <v>46</v>
      </c>
      <c r="C13" s="3" t="s">
        <v>36</v>
      </c>
      <c r="D13" s="124">
        <v>48</v>
      </c>
      <c r="E13" s="124">
        <v>46.8</v>
      </c>
      <c r="F13" s="124">
        <v>9</v>
      </c>
      <c r="G13" s="124">
        <v>9</v>
      </c>
      <c r="H13" s="124">
        <v>123</v>
      </c>
      <c r="I13" s="124">
        <v>122.2</v>
      </c>
      <c r="J13" s="124">
        <v>66</v>
      </c>
      <c r="K13" s="124">
        <v>65.6</v>
      </c>
      <c r="L13" s="124">
        <v>14</v>
      </c>
      <c r="M13" s="124">
        <v>14</v>
      </c>
      <c r="N13" s="124">
        <v>22</v>
      </c>
      <c r="O13" s="124">
        <v>20.4</v>
      </c>
      <c r="P13" s="125">
        <f t="shared" si="0"/>
        <v>282</v>
      </c>
      <c r="Q13" s="125">
        <f t="shared" si="0"/>
        <v>278</v>
      </c>
      <c r="R13" s="124">
        <v>32</v>
      </c>
      <c r="S13" s="124">
        <v>31</v>
      </c>
      <c r="T13" s="124">
        <v>42</v>
      </c>
      <c r="U13" s="124">
        <v>39.6</v>
      </c>
      <c r="V13" s="124">
        <v>130</v>
      </c>
      <c r="W13" s="124">
        <v>130</v>
      </c>
      <c r="X13" s="124">
        <v>0</v>
      </c>
      <c r="Y13" s="124">
        <v>0</v>
      </c>
      <c r="Z13" s="126">
        <f>SUM(R13,T13,V13,X13,)</f>
        <v>204</v>
      </c>
      <c r="AA13" s="126">
        <f>SUM(S13,U13,W13,Y13)</f>
        <v>200.6</v>
      </c>
      <c r="AB13" s="127">
        <f>P13+Z13</f>
        <v>486</v>
      </c>
      <c r="AC13" s="127">
        <f>Q13+AA13</f>
        <v>478.6</v>
      </c>
      <c r="AD13" s="128">
        <v>1243821.32</v>
      </c>
      <c r="AE13" s="129"/>
      <c r="AF13" s="129">
        <v>0</v>
      </c>
      <c r="AG13" s="129">
        <v>6931.57</v>
      </c>
      <c r="AH13" s="129">
        <v>73202.87</v>
      </c>
      <c r="AI13" s="129">
        <v>134112.77000000002</v>
      </c>
      <c r="AJ13" s="130">
        <f t="shared" si="4"/>
        <v>1458068.5300000003</v>
      </c>
      <c r="AK13" s="131">
        <v>556144.82</v>
      </c>
      <c r="AL13" s="131">
        <v>87635.7</v>
      </c>
      <c r="AM13" s="132">
        <f t="shared" si="5"/>
        <v>643780.5199999999</v>
      </c>
      <c r="AN13" s="132">
        <f t="shared" si="6"/>
        <v>2101849.0500000003</v>
      </c>
      <c r="AO13" s="38"/>
      <c r="AP13" s="50"/>
    </row>
    <row r="14" spans="1:42" ht="45">
      <c r="A14" s="18" t="s">
        <v>49</v>
      </c>
      <c r="B14" s="3" t="s">
        <v>46</v>
      </c>
      <c r="C14" s="3" t="s">
        <v>36</v>
      </c>
      <c r="D14" s="124">
        <v>29</v>
      </c>
      <c r="E14" s="124">
        <v>10.6</v>
      </c>
      <c r="F14" s="124">
        <v>18</v>
      </c>
      <c r="G14" s="124">
        <v>18</v>
      </c>
      <c r="H14" s="124">
        <v>69</v>
      </c>
      <c r="I14" s="124">
        <v>68.6</v>
      </c>
      <c r="J14" s="124">
        <v>13</v>
      </c>
      <c r="K14" s="124">
        <v>12.8</v>
      </c>
      <c r="L14" s="124">
        <v>4</v>
      </c>
      <c r="M14" s="124">
        <v>4</v>
      </c>
      <c r="N14" s="124">
        <v>71</v>
      </c>
      <c r="O14" s="124">
        <v>65.6</v>
      </c>
      <c r="P14" s="125">
        <f t="shared" si="0"/>
        <v>204</v>
      </c>
      <c r="Q14" s="125">
        <f t="shared" si="0"/>
        <v>179.59999999999997</v>
      </c>
      <c r="R14" s="124">
        <v>7</v>
      </c>
      <c r="S14" s="124">
        <v>1.8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6">
        <f t="shared" si="1"/>
        <v>7</v>
      </c>
      <c r="AA14" s="126">
        <f t="shared" si="2"/>
        <v>1.8</v>
      </c>
      <c r="AB14" s="127">
        <f t="shared" si="3"/>
        <v>211</v>
      </c>
      <c r="AC14" s="127">
        <f t="shared" si="3"/>
        <v>181.39999999999998</v>
      </c>
      <c r="AD14" s="128">
        <v>512636</v>
      </c>
      <c r="AE14" s="129">
        <v>9652</v>
      </c>
      <c r="AF14" s="129">
        <v>1680</v>
      </c>
      <c r="AG14" s="129">
        <v>25882</v>
      </c>
      <c r="AH14" s="129">
        <v>2901</v>
      </c>
      <c r="AI14" s="129">
        <v>46145</v>
      </c>
      <c r="AJ14" s="130">
        <f t="shared" si="4"/>
        <v>598896</v>
      </c>
      <c r="AK14" s="131">
        <v>0</v>
      </c>
      <c r="AL14" s="131">
        <v>0</v>
      </c>
      <c r="AM14" s="132">
        <f t="shared" si="5"/>
        <v>0</v>
      </c>
      <c r="AN14" s="132">
        <f t="shared" si="6"/>
        <v>598896</v>
      </c>
      <c r="AO14" s="38"/>
      <c r="AP14" s="50"/>
    </row>
    <row r="15" spans="1:42" ht="45">
      <c r="A15" s="19" t="s">
        <v>50</v>
      </c>
      <c r="B15" s="3" t="s">
        <v>46</v>
      </c>
      <c r="C15" s="3" t="s">
        <v>36</v>
      </c>
      <c r="D15" s="124">
        <v>1</v>
      </c>
      <c r="E15" s="124">
        <v>1</v>
      </c>
      <c r="F15" s="124">
        <v>16</v>
      </c>
      <c r="G15" s="124">
        <v>15.6</v>
      </c>
      <c r="H15" s="124">
        <v>13</v>
      </c>
      <c r="I15" s="124">
        <v>12.8</v>
      </c>
      <c r="J15" s="124">
        <v>10</v>
      </c>
      <c r="K15" s="124">
        <v>10</v>
      </c>
      <c r="L15" s="124">
        <v>3</v>
      </c>
      <c r="M15" s="124">
        <v>3</v>
      </c>
      <c r="N15" s="124">
        <v>0</v>
      </c>
      <c r="O15" s="124">
        <v>0</v>
      </c>
      <c r="P15" s="125">
        <f t="shared" si="0"/>
        <v>43</v>
      </c>
      <c r="Q15" s="125">
        <f t="shared" si="0"/>
        <v>42.400000000000006</v>
      </c>
      <c r="R15" s="124">
        <v>1</v>
      </c>
      <c r="S15" s="124">
        <v>1</v>
      </c>
      <c r="T15" s="124">
        <v>0</v>
      </c>
      <c r="U15" s="124">
        <v>0</v>
      </c>
      <c r="V15" s="124">
        <v>4</v>
      </c>
      <c r="W15" s="124">
        <v>0.9</v>
      </c>
      <c r="X15" s="124">
        <v>0</v>
      </c>
      <c r="Y15" s="124">
        <v>0</v>
      </c>
      <c r="Z15" s="126">
        <f t="shared" si="1"/>
        <v>5</v>
      </c>
      <c r="AA15" s="126">
        <f t="shared" si="2"/>
        <v>1.9</v>
      </c>
      <c r="AB15" s="127">
        <f t="shared" si="3"/>
        <v>48</v>
      </c>
      <c r="AC15" s="127">
        <f t="shared" si="3"/>
        <v>44.300000000000004</v>
      </c>
      <c r="AD15" s="128">
        <v>147630</v>
      </c>
      <c r="AE15" s="129">
        <v>245</v>
      </c>
      <c r="AF15" s="129"/>
      <c r="AG15" s="129"/>
      <c r="AH15" s="129">
        <v>27649</v>
      </c>
      <c r="AI15" s="129">
        <v>13806</v>
      </c>
      <c r="AJ15" s="130">
        <f t="shared" si="4"/>
        <v>189330</v>
      </c>
      <c r="AK15" s="131">
        <v>6207.93</v>
      </c>
      <c r="AL15" s="131">
        <v>1620</v>
      </c>
      <c r="AM15" s="132">
        <f t="shared" si="5"/>
        <v>7827.93</v>
      </c>
      <c r="AN15" s="132">
        <f t="shared" si="6"/>
        <v>197157.93</v>
      </c>
      <c r="AO15" s="38"/>
      <c r="AP15" s="33"/>
    </row>
    <row r="16" spans="1:41" ht="45">
      <c r="A16" s="61" t="s">
        <v>52</v>
      </c>
      <c r="B16" s="3" t="s">
        <v>46</v>
      </c>
      <c r="C16" s="3" t="s">
        <v>36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303</v>
      </c>
      <c r="O16" s="124">
        <v>295</v>
      </c>
      <c r="P16" s="125">
        <f t="shared" si="0"/>
        <v>303</v>
      </c>
      <c r="Q16" s="125">
        <f t="shared" si="0"/>
        <v>295</v>
      </c>
      <c r="R16" s="124">
        <v>9</v>
      </c>
      <c r="S16" s="124">
        <v>9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6">
        <f t="shared" si="1"/>
        <v>9</v>
      </c>
      <c r="AA16" s="126">
        <f t="shared" si="2"/>
        <v>9</v>
      </c>
      <c r="AB16" s="127">
        <f t="shared" si="3"/>
        <v>312</v>
      </c>
      <c r="AC16" s="127">
        <f t="shared" si="3"/>
        <v>304</v>
      </c>
      <c r="AD16" s="128">
        <v>832209.69</v>
      </c>
      <c r="AE16" s="129">
        <v>11980.34</v>
      </c>
      <c r="AF16" s="129">
        <v>1260</v>
      </c>
      <c r="AG16" s="129">
        <v>40041.57</v>
      </c>
      <c r="AH16" s="129">
        <v>306.22</v>
      </c>
      <c r="AI16" s="129">
        <v>76051.37</v>
      </c>
      <c r="AJ16" s="130">
        <f t="shared" si="4"/>
        <v>961849.1899999998</v>
      </c>
      <c r="AK16" s="131"/>
      <c r="AL16" s="131">
        <v>17653.59</v>
      </c>
      <c r="AM16" s="132">
        <f t="shared" si="5"/>
        <v>17653.59</v>
      </c>
      <c r="AN16" s="132">
        <f t="shared" si="6"/>
        <v>979502.7799999998</v>
      </c>
      <c r="AO16" s="38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Z2:AA2"/>
    <mergeCell ref="AD2:AD3"/>
    <mergeCell ref="AE2:AE3"/>
    <mergeCell ref="AF2:AF3"/>
    <mergeCell ref="AG2:AG3"/>
    <mergeCell ref="A1:A3"/>
    <mergeCell ref="B1:B3"/>
    <mergeCell ref="C1:C3"/>
    <mergeCell ref="D1:Q1"/>
    <mergeCell ref="R1:AA1"/>
    <mergeCell ref="AB1:AC2"/>
  </mergeCells>
  <conditionalFormatting sqref="B17:B98 B13:B14 B4:B10">
    <cfRule type="expression" priority="1" dxfId="0" stopIfTrue="1">
      <formula>AND(NOT(ISBLANK($A4)),ISBLANK(B4))</formula>
    </cfRule>
  </conditionalFormatting>
  <conditionalFormatting sqref="B16">
    <cfRule type="expression" priority="2" dxfId="0" stopIfTrue="1">
      <formula>AND(NOT(ISBLANK($A11)),ISBLANK(B16))</formula>
    </cfRule>
  </conditionalFormatting>
  <conditionalFormatting sqref="B15">
    <cfRule type="expression" priority="3" dxfId="0" stopIfTrue="1">
      <formula>AND(NOT(ISBLANK($A12)),ISBLANK(B15))</formula>
    </cfRule>
  </conditionalFormatting>
  <conditionalFormatting sqref="B11:B12">
    <cfRule type="expression" priority="4" dxfId="0" stopIfTrue="1">
      <formula>AND(NOT(ISBLANK(#REF!)),ISBLANK(B11))</formula>
    </cfRule>
  </conditionalFormatting>
  <conditionalFormatting sqref="C4:C98">
    <cfRule type="expression" priority="5" dxfId="0" stopIfTrue="1">
      <formula>AND(NOT(ISBLANK(A4)),ISBLANK(C4))</formula>
    </cfRule>
  </conditionalFormatting>
  <conditionalFormatting sqref="D4:D68 F4:F68 H4:H68 J4:J68 L4:L68 N4:N68 R4:R68 T4:T68 V4:V68 X4:X68">
    <cfRule type="expression" priority="6" dxfId="0" stopIfTrue="1">
      <formula>AND(NOT(ISBLANK(E4)),ISBLANK(D4))</formula>
    </cfRule>
  </conditionalFormatting>
  <conditionalFormatting sqref="E4:E68 G4:G68 I4:I68 K4:K68 M4:M68 O4:O68 S4:S68 U4:U68 W4:W68 Y4:Y68">
    <cfRule type="expression" priority="7" dxfId="0" stopIfTrue="1">
      <formula>AND(NOT(ISBLANK(D4)),ISBLANK(E4))</formula>
    </cfRule>
  </conditionalFormatting>
  <dataValidations count="5">
    <dataValidation operator="lessThanOrEqual" allowBlank="1" showInputMessage="1" showErrorMessage="1" error="FTE cannot be greater than Headcount&#10;" sqref="R69:AN65536 D69:O65536 A99:C65536 AO11:AO65536 AO4:AO9 AB1 AP1:IV65536 AO1 R1 A1:C1 P2 AB3:AC68 P4:Q65536"/>
    <dataValidation type="decimal" operator="greaterThan" allowBlank="1" showInputMessage="1" showErrorMessage="1" sqref="AD17:AI68 AK17:AL68">
      <formula1>0</formula1>
    </dataValidation>
    <dataValidation type="decimal" operator="greaterThanOrEqual" allowBlank="1" showInputMessage="1" showErrorMessage="1" sqref="AD4:AI16 AK4:AL16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D4:D68 F4:F68 H4:H68 J4:J68 L4:L68 N4:N68 T4:T68 V4:V68 X4:X68 R4:R68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E4:E68 M4:M68 G4:G68 I4:I68 K4:K68 O4:O68 U4:U68 W4:W68 Y4:Y68 S4:S68">
      <formula1>E4&lt;=D4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98"/>
  <sheetViews>
    <sheetView zoomScalePageLayoutView="0" workbookViewId="0" topLeftCell="AH4">
      <selection activeCell="AJ4" sqref="AJ4:AJ1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75" t="s">
        <v>12</v>
      </c>
      <c r="B1" s="175" t="s">
        <v>1</v>
      </c>
      <c r="C1" s="175" t="s">
        <v>0</v>
      </c>
      <c r="D1" s="183" t="s">
        <v>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84"/>
      <c r="R1" s="186" t="s">
        <v>15</v>
      </c>
      <c r="S1" s="187"/>
      <c r="T1" s="187"/>
      <c r="U1" s="187"/>
      <c r="V1" s="187"/>
      <c r="W1" s="187"/>
      <c r="X1" s="187"/>
      <c r="Y1" s="187"/>
      <c r="Z1" s="187"/>
      <c r="AA1" s="185"/>
      <c r="AB1" s="188" t="s">
        <v>25</v>
      </c>
      <c r="AC1" s="189"/>
      <c r="AD1" s="192" t="s">
        <v>11</v>
      </c>
      <c r="AE1" s="193"/>
      <c r="AF1" s="193"/>
      <c r="AG1" s="193"/>
      <c r="AH1" s="193"/>
      <c r="AI1" s="193"/>
      <c r="AJ1" s="194"/>
      <c r="AK1" s="195" t="s">
        <v>32</v>
      </c>
      <c r="AL1" s="195"/>
      <c r="AM1" s="195"/>
      <c r="AN1" s="177" t="s">
        <v>24</v>
      </c>
      <c r="AO1" s="175" t="s">
        <v>33</v>
      </c>
    </row>
    <row r="2" spans="1:41" s="1" customFormat="1" ht="53.25" customHeight="1">
      <c r="A2" s="196"/>
      <c r="B2" s="196"/>
      <c r="C2" s="196"/>
      <c r="D2" s="181" t="s">
        <v>28</v>
      </c>
      <c r="E2" s="182"/>
      <c r="F2" s="181" t="s">
        <v>29</v>
      </c>
      <c r="G2" s="182"/>
      <c r="H2" s="181" t="s">
        <v>30</v>
      </c>
      <c r="I2" s="182"/>
      <c r="J2" s="181" t="s">
        <v>6</v>
      </c>
      <c r="K2" s="182"/>
      <c r="L2" s="181" t="s">
        <v>31</v>
      </c>
      <c r="M2" s="182"/>
      <c r="N2" s="181" t="s">
        <v>5</v>
      </c>
      <c r="O2" s="182"/>
      <c r="P2" s="183" t="s">
        <v>9</v>
      </c>
      <c r="Q2" s="184"/>
      <c r="R2" s="183" t="s">
        <v>13</v>
      </c>
      <c r="S2" s="185"/>
      <c r="T2" s="186" t="s">
        <v>3</v>
      </c>
      <c r="U2" s="185"/>
      <c r="V2" s="186" t="s">
        <v>4</v>
      </c>
      <c r="W2" s="185"/>
      <c r="X2" s="186" t="s">
        <v>14</v>
      </c>
      <c r="Y2" s="185"/>
      <c r="Z2" s="183" t="s">
        <v>10</v>
      </c>
      <c r="AA2" s="184"/>
      <c r="AB2" s="190"/>
      <c r="AC2" s="191"/>
      <c r="AD2" s="175" t="s">
        <v>17</v>
      </c>
      <c r="AE2" s="175" t="s">
        <v>16</v>
      </c>
      <c r="AF2" s="175" t="s">
        <v>18</v>
      </c>
      <c r="AG2" s="175" t="s">
        <v>19</v>
      </c>
      <c r="AH2" s="175" t="s">
        <v>20</v>
      </c>
      <c r="AI2" s="175" t="s">
        <v>21</v>
      </c>
      <c r="AJ2" s="174" t="s">
        <v>23</v>
      </c>
      <c r="AK2" s="175" t="s">
        <v>26</v>
      </c>
      <c r="AL2" s="175" t="s">
        <v>27</v>
      </c>
      <c r="AM2" s="175" t="s">
        <v>22</v>
      </c>
      <c r="AN2" s="178"/>
      <c r="AO2" s="180"/>
    </row>
    <row r="3" spans="1:41" ht="57.75" customHeight="1">
      <c r="A3" s="197"/>
      <c r="B3" s="197"/>
      <c r="C3" s="19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76"/>
      <c r="AE3" s="176"/>
      <c r="AF3" s="176"/>
      <c r="AG3" s="176"/>
      <c r="AH3" s="176"/>
      <c r="AI3" s="176"/>
      <c r="AJ3" s="174"/>
      <c r="AK3" s="176"/>
      <c r="AL3" s="176"/>
      <c r="AM3" s="176"/>
      <c r="AN3" s="179"/>
      <c r="AO3" s="176"/>
    </row>
    <row r="4" spans="1:42" ht="30">
      <c r="A4" s="3" t="s">
        <v>34</v>
      </c>
      <c r="B4" s="3" t="s">
        <v>35</v>
      </c>
      <c r="C4" s="3" t="s">
        <v>36</v>
      </c>
      <c r="D4" s="123">
        <v>181</v>
      </c>
      <c r="E4" s="124">
        <v>169.26</v>
      </c>
      <c r="F4" s="124">
        <v>219</v>
      </c>
      <c r="G4" s="124">
        <v>211.71</v>
      </c>
      <c r="H4" s="124">
        <v>691</v>
      </c>
      <c r="I4" s="124">
        <v>676.41</v>
      </c>
      <c r="J4" s="124">
        <v>610</v>
      </c>
      <c r="K4" s="124">
        <v>588.39</v>
      </c>
      <c r="L4" s="124">
        <v>111</v>
      </c>
      <c r="M4" s="124">
        <v>107.94</v>
      </c>
      <c r="N4" s="124">
        <v>0</v>
      </c>
      <c r="O4" s="124">
        <v>0</v>
      </c>
      <c r="P4" s="125">
        <f aca="true" t="shared" si="0" ref="P4:Q16">SUM(D4,F4,H4,J4,L4,N4)</f>
        <v>1812</v>
      </c>
      <c r="Q4" s="125">
        <f t="shared" si="0"/>
        <v>1753.71</v>
      </c>
      <c r="R4" s="124">
        <v>9</v>
      </c>
      <c r="S4" s="124">
        <v>9</v>
      </c>
      <c r="T4" s="124">
        <v>2</v>
      </c>
      <c r="U4" s="124">
        <v>2</v>
      </c>
      <c r="V4" s="124">
        <v>78</v>
      </c>
      <c r="W4" s="124">
        <v>65.87</v>
      </c>
      <c r="X4" s="124">
        <v>0</v>
      </c>
      <c r="Y4" s="124">
        <v>0</v>
      </c>
      <c r="Z4" s="126">
        <f>SUM(R4,T4,V4,X4,)</f>
        <v>89</v>
      </c>
      <c r="AA4" s="126">
        <f>SUM(S4,U4,W4,Y4)</f>
        <v>76.87</v>
      </c>
      <c r="AB4" s="127">
        <f>P4+Z4</f>
        <v>1901</v>
      </c>
      <c r="AC4" s="127">
        <f>Q4+AA4</f>
        <v>1830.58</v>
      </c>
      <c r="AD4" s="128">
        <v>6816545.099999999</v>
      </c>
      <c r="AE4" s="129">
        <v>24286.12</v>
      </c>
      <c r="AF4" s="129">
        <v>626230.53</v>
      </c>
      <c r="AG4" s="129">
        <v>105644.31</v>
      </c>
      <c r="AH4" s="129">
        <v>1369365.51</v>
      </c>
      <c r="AI4" s="129">
        <v>751721.1</v>
      </c>
      <c r="AJ4" s="130">
        <f>SUM(AD4:AI4)</f>
        <v>9693792.669999998</v>
      </c>
      <c r="AK4" s="129">
        <v>949022.4300000002</v>
      </c>
      <c r="AL4" s="129">
        <v>1701448.4800000002</v>
      </c>
      <c r="AM4" s="132">
        <f>SUM(AK4:AL4)</f>
        <v>2650470.91</v>
      </c>
      <c r="AN4" s="132">
        <f>SUM(AM4,AJ4)</f>
        <v>12344263.579999998</v>
      </c>
      <c r="AO4" s="57"/>
      <c r="AP4" s="50"/>
    </row>
    <row r="5" spans="1:42" ht="30">
      <c r="A5" s="3" t="s">
        <v>37</v>
      </c>
      <c r="B5" s="3" t="s">
        <v>38</v>
      </c>
      <c r="C5" s="3" t="s">
        <v>36</v>
      </c>
      <c r="D5" s="124">
        <v>242</v>
      </c>
      <c r="E5" s="124">
        <v>203.51</v>
      </c>
      <c r="F5" s="124">
        <v>1812</v>
      </c>
      <c r="G5" s="124">
        <v>1693.95</v>
      </c>
      <c r="H5" s="124">
        <v>214</v>
      </c>
      <c r="I5" s="124">
        <v>209.87</v>
      </c>
      <c r="J5" s="124">
        <v>43</v>
      </c>
      <c r="K5" s="124">
        <v>42.34</v>
      </c>
      <c r="L5" s="124">
        <v>2</v>
      </c>
      <c r="M5" s="124">
        <v>2</v>
      </c>
      <c r="N5" s="124">
        <v>0</v>
      </c>
      <c r="O5" s="124">
        <v>0</v>
      </c>
      <c r="P5" s="125">
        <f t="shared" si="0"/>
        <v>2313</v>
      </c>
      <c r="Q5" s="125">
        <f t="shared" si="0"/>
        <v>2151.67</v>
      </c>
      <c r="R5" s="124">
        <v>0</v>
      </c>
      <c r="S5" s="124">
        <v>0</v>
      </c>
      <c r="T5" s="124">
        <v>0</v>
      </c>
      <c r="U5" s="124">
        <v>0</v>
      </c>
      <c r="V5" s="124">
        <v>0</v>
      </c>
      <c r="W5" s="124">
        <v>0</v>
      </c>
      <c r="X5" s="124">
        <v>0</v>
      </c>
      <c r="Y5" s="124">
        <v>0</v>
      </c>
      <c r="Z5" s="126">
        <f aca="true" t="shared" si="1" ref="Z5:Z16">SUM(R5,T5,V5,X5,)</f>
        <v>0</v>
      </c>
      <c r="AA5" s="126">
        <f aca="true" t="shared" si="2" ref="AA5:AA16">SUM(S5,U5,W5,Y5)</f>
        <v>0</v>
      </c>
      <c r="AB5" s="127">
        <f aca="true" t="shared" si="3" ref="AB5:AC16">P5+Z5</f>
        <v>2313</v>
      </c>
      <c r="AC5" s="127">
        <f t="shared" si="3"/>
        <v>2151.67</v>
      </c>
      <c r="AD5" s="128">
        <v>4601433.439999991</v>
      </c>
      <c r="AE5" s="129">
        <v>109461.02</v>
      </c>
      <c r="AF5" s="129">
        <v>-1308</v>
      </c>
      <c r="AG5" s="129">
        <v>123796.44</v>
      </c>
      <c r="AH5" s="129">
        <v>871984.93</v>
      </c>
      <c r="AI5" s="129">
        <v>345524.25</v>
      </c>
      <c r="AJ5" s="130">
        <f aca="true" t="shared" si="4" ref="AJ5:AJ16">SUM(AD5:AI5)</f>
        <v>6050892.079999991</v>
      </c>
      <c r="AK5" s="131">
        <v>10692</v>
      </c>
      <c r="AL5" s="131">
        <v>28947.38</v>
      </c>
      <c r="AM5" s="132">
        <f aca="true" t="shared" si="5" ref="AM5:AM16">SUM(AK5:AL5)</f>
        <v>39639.380000000005</v>
      </c>
      <c r="AN5" s="132">
        <f aca="true" t="shared" si="6" ref="AN5:AN16">SUM(AM5,AJ5)</f>
        <v>6090531.459999991</v>
      </c>
      <c r="AO5" s="38"/>
      <c r="AP5" s="33"/>
    </row>
    <row r="6" spans="1:42" ht="30">
      <c r="A6" s="3" t="s">
        <v>39</v>
      </c>
      <c r="B6" s="3" t="s">
        <v>38</v>
      </c>
      <c r="C6" s="3" t="s">
        <v>36</v>
      </c>
      <c r="D6" s="124">
        <v>4673</v>
      </c>
      <c r="E6" s="133">
        <v>4145.12</v>
      </c>
      <c r="F6" s="124">
        <v>824</v>
      </c>
      <c r="G6" s="133">
        <v>781.38</v>
      </c>
      <c r="H6" s="124">
        <v>641</v>
      </c>
      <c r="I6" s="133">
        <v>622.76</v>
      </c>
      <c r="J6" s="124">
        <v>130</v>
      </c>
      <c r="K6" s="133">
        <v>125.76</v>
      </c>
      <c r="L6" s="124">
        <v>7</v>
      </c>
      <c r="M6" s="124">
        <v>7</v>
      </c>
      <c r="N6" s="124">
        <v>0</v>
      </c>
      <c r="O6" s="124">
        <v>0</v>
      </c>
      <c r="P6" s="125">
        <f t="shared" si="0"/>
        <v>6275</v>
      </c>
      <c r="Q6" s="125">
        <f t="shared" si="0"/>
        <v>5682.02</v>
      </c>
      <c r="R6" s="124">
        <v>0</v>
      </c>
      <c r="S6" s="124">
        <v>0</v>
      </c>
      <c r="T6" s="124">
        <v>3</v>
      </c>
      <c r="U6" s="124">
        <v>1.8</v>
      </c>
      <c r="V6" s="124">
        <v>3</v>
      </c>
      <c r="W6" s="124">
        <v>2.5</v>
      </c>
      <c r="X6" s="124">
        <v>0</v>
      </c>
      <c r="Y6" s="124">
        <v>0</v>
      </c>
      <c r="Z6" s="126">
        <f t="shared" si="1"/>
        <v>6</v>
      </c>
      <c r="AA6" s="126">
        <f t="shared" si="2"/>
        <v>4.3</v>
      </c>
      <c r="AB6" s="127">
        <f t="shared" si="3"/>
        <v>6281</v>
      </c>
      <c r="AC6" s="127">
        <f t="shared" si="3"/>
        <v>5686.320000000001</v>
      </c>
      <c r="AD6" s="128">
        <v>9833123.26</v>
      </c>
      <c r="AE6" s="129">
        <v>101786.92</v>
      </c>
      <c r="AF6" s="129">
        <v>2362</v>
      </c>
      <c r="AG6" s="129">
        <v>562714.28</v>
      </c>
      <c r="AH6" s="129">
        <v>1714589.61</v>
      </c>
      <c r="AI6" s="129">
        <v>636602.57</v>
      </c>
      <c r="AJ6" s="130">
        <f t="shared" si="4"/>
        <v>12851178.639999999</v>
      </c>
      <c r="AK6" s="131">
        <v>130698.17</v>
      </c>
      <c r="AL6" s="131">
        <v>8420.7</v>
      </c>
      <c r="AM6" s="132">
        <f t="shared" si="5"/>
        <v>139118.87</v>
      </c>
      <c r="AN6" s="132">
        <f t="shared" si="6"/>
        <v>12990297.509999998</v>
      </c>
      <c r="AO6" s="38"/>
      <c r="AP6" s="33"/>
    </row>
    <row r="7" spans="1:42" ht="30">
      <c r="A7" s="3" t="s">
        <v>41</v>
      </c>
      <c r="B7" s="3" t="s">
        <v>38</v>
      </c>
      <c r="C7" s="3" t="s">
        <v>36</v>
      </c>
      <c r="D7" s="124">
        <v>1405</v>
      </c>
      <c r="E7" s="133">
        <v>1363.57</v>
      </c>
      <c r="F7" s="124">
        <v>293</v>
      </c>
      <c r="G7" s="133">
        <v>275.11</v>
      </c>
      <c r="H7" s="124">
        <v>1348</v>
      </c>
      <c r="I7" s="133">
        <v>1304.38</v>
      </c>
      <c r="J7" s="124">
        <v>307</v>
      </c>
      <c r="K7" s="133">
        <v>296.49</v>
      </c>
      <c r="L7" s="124">
        <v>31</v>
      </c>
      <c r="M7" s="133">
        <v>30.59</v>
      </c>
      <c r="N7" s="124">
        <v>0</v>
      </c>
      <c r="O7" s="124">
        <v>0</v>
      </c>
      <c r="P7" s="125">
        <f t="shared" si="0"/>
        <v>3384</v>
      </c>
      <c r="Q7" s="125">
        <f t="shared" si="0"/>
        <v>3270.1400000000003</v>
      </c>
      <c r="R7" s="124">
        <v>0</v>
      </c>
      <c r="S7" s="124">
        <v>0</v>
      </c>
      <c r="T7" s="124">
        <v>78</v>
      </c>
      <c r="U7" s="133">
        <v>29.5</v>
      </c>
      <c r="V7" s="124">
        <v>0</v>
      </c>
      <c r="W7" s="124">
        <v>0</v>
      </c>
      <c r="X7" s="124">
        <v>0</v>
      </c>
      <c r="Y7" s="124">
        <v>0</v>
      </c>
      <c r="Z7" s="126">
        <f t="shared" si="1"/>
        <v>78</v>
      </c>
      <c r="AA7" s="134">
        <f t="shared" si="2"/>
        <v>29.5</v>
      </c>
      <c r="AB7" s="127">
        <f t="shared" si="3"/>
        <v>3462</v>
      </c>
      <c r="AC7" s="127">
        <f t="shared" si="3"/>
        <v>3299.6400000000003</v>
      </c>
      <c r="AD7" s="128">
        <v>7939905.540000003</v>
      </c>
      <c r="AE7" s="129">
        <v>1040125.62</v>
      </c>
      <c r="AF7" s="129">
        <v>14270.73</v>
      </c>
      <c r="AG7" s="129">
        <v>172469.55</v>
      </c>
      <c r="AH7" s="129">
        <v>1594972.71</v>
      </c>
      <c r="AI7" s="129">
        <v>690864.68</v>
      </c>
      <c r="AJ7" s="130">
        <f t="shared" si="4"/>
        <v>11452608.830000002</v>
      </c>
      <c r="AK7" s="131">
        <v>480763.57</v>
      </c>
      <c r="AL7" s="131">
        <v>0</v>
      </c>
      <c r="AM7" s="132">
        <f t="shared" si="5"/>
        <v>480763.57</v>
      </c>
      <c r="AN7" s="132">
        <f t="shared" si="6"/>
        <v>11933372.400000002</v>
      </c>
      <c r="AO7" s="57"/>
      <c r="AP7" s="50"/>
    </row>
    <row r="8" spans="1:42" ht="30">
      <c r="A8" s="3" t="s">
        <v>42</v>
      </c>
      <c r="B8" s="3" t="s">
        <v>38</v>
      </c>
      <c r="C8" s="3" t="s">
        <v>36</v>
      </c>
      <c r="D8" s="124">
        <v>416</v>
      </c>
      <c r="E8" s="124">
        <v>379.09</v>
      </c>
      <c r="F8" s="124">
        <v>228</v>
      </c>
      <c r="G8" s="124">
        <v>217.29</v>
      </c>
      <c r="H8" s="124">
        <v>300</v>
      </c>
      <c r="I8" s="124">
        <v>281.92</v>
      </c>
      <c r="J8" s="124">
        <v>107</v>
      </c>
      <c r="K8" s="124">
        <v>104.53</v>
      </c>
      <c r="L8" s="124">
        <v>5</v>
      </c>
      <c r="M8" s="124">
        <v>4.49</v>
      </c>
      <c r="N8" s="124">
        <v>0</v>
      </c>
      <c r="O8" s="124">
        <v>0</v>
      </c>
      <c r="P8" s="125">
        <f t="shared" si="0"/>
        <v>1056</v>
      </c>
      <c r="Q8" s="125">
        <f t="shared" si="0"/>
        <v>987.3199999999999</v>
      </c>
      <c r="R8" s="124">
        <v>13</v>
      </c>
      <c r="S8" s="124">
        <v>13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6">
        <f t="shared" si="1"/>
        <v>13</v>
      </c>
      <c r="AA8" s="126">
        <f t="shared" si="2"/>
        <v>13</v>
      </c>
      <c r="AB8" s="127">
        <f t="shared" si="3"/>
        <v>1069</v>
      </c>
      <c r="AC8" s="127">
        <f t="shared" si="3"/>
        <v>1000.3199999999999</v>
      </c>
      <c r="AD8" s="128">
        <v>2316046.17</v>
      </c>
      <c r="AE8" s="129">
        <v>207537.6</v>
      </c>
      <c r="AF8" s="129">
        <v>674159.42</v>
      </c>
      <c r="AG8" s="129">
        <v>149392.35</v>
      </c>
      <c r="AH8" s="129">
        <v>473069.72</v>
      </c>
      <c r="AI8" s="129">
        <v>291371.58</v>
      </c>
      <c r="AJ8" s="130">
        <f t="shared" si="4"/>
        <v>4111576.84</v>
      </c>
      <c r="AK8" s="131">
        <v>22334.92</v>
      </c>
      <c r="AL8" s="131">
        <v>0</v>
      </c>
      <c r="AM8" s="132">
        <f t="shared" si="5"/>
        <v>22334.92</v>
      </c>
      <c r="AN8" s="132">
        <f t="shared" si="6"/>
        <v>4133911.76</v>
      </c>
      <c r="AO8" s="38"/>
      <c r="AP8" s="33"/>
    </row>
    <row r="9" spans="1:42" ht="30">
      <c r="A9" s="3" t="s">
        <v>43</v>
      </c>
      <c r="B9" s="3" t="s">
        <v>38</v>
      </c>
      <c r="C9" s="3" t="s">
        <v>36</v>
      </c>
      <c r="D9" s="124">
        <v>40</v>
      </c>
      <c r="E9" s="124">
        <v>34.25</v>
      </c>
      <c r="F9" s="124">
        <v>31</v>
      </c>
      <c r="G9" s="124">
        <v>28.4</v>
      </c>
      <c r="H9" s="124">
        <v>72</v>
      </c>
      <c r="I9" s="124">
        <v>70.2</v>
      </c>
      <c r="J9" s="124">
        <v>11</v>
      </c>
      <c r="K9" s="124">
        <v>11</v>
      </c>
      <c r="L9" s="124">
        <v>1</v>
      </c>
      <c r="M9" s="124">
        <v>1</v>
      </c>
      <c r="N9" s="124">
        <v>0</v>
      </c>
      <c r="O9" s="124">
        <v>0</v>
      </c>
      <c r="P9" s="125">
        <f>SUM(D9,F9,H9,J9,L9,N9)</f>
        <v>155</v>
      </c>
      <c r="Q9" s="125">
        <f>SUM(E9,G9,I9,K9,M9,O9)</f>
        <v>144.85</v>
      </c>
      <c r="R9" s="124">
        <v>7</v>
      </c>
      <c r="S9" s="124">
        <v>7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6">
        <f>SUM(R9,T9,V9,X9,)</f>
        <v>7</v>
      </c>
      <c r="AA9" s="126">
        <f>SUM(S9,U9,W9,Y9)</f>
        <v>7</v>
      </c>
      <c r="AB9" s="127">
        <f>P9+Z9</f>
        <v>162</v>
      </c>
      <c r="AC9" s="127">
        <f>Q9+AA9</f>
        <v>151.85</v>
      </c>
      <c r="AD9" s="128">
        <v>401349.88</v>
      </c>
      <c r="AE9" s="129">
        <v>999.79</v>
      </c>
      <c r="AF9" s="129">
        <v>28342.83</v>
      </c>
      <c r="AG9" s="129">
        <v>29002.07</v>
      </c>
      <c r="AH9" s="129">
        <v>76612.91</v>
      </c>
      <c r="AI9" s="129">
        <v>38967.8</v>
      </c>
      <c r="AJ9" s="130">
        <f>SUM(AD9:AI9)</f>
        <v>575275.28</v>
      </c>
      <c r="AK9" s="131">
        <v>39327.68</v>
      </c>
      <c r="AL9" s="131">
        <v>0</v>
      </c>
      <c r="AM9" s="132">
        <f>SUM(AK9:AL9)</f>
        <v>39327.68</v>
      </c>
      <c r="AN9" s="132">
        <f>SUM(AM9,AJ9)</f>
        <v>614602.9600000001</v>
      </c>
      <c r="AO9" s="38"/>
      <c r="AP9" s="33"/>
    </row>
    <row r="10" spans="1:42" ht="30">
      <c r="A10" s="3" t="s">
        <v>44</v>
      </c>
      <c r="B10" s="3" t="s">
        <v>38</v>
      </c>
      <c r="C10" s="3" t="s">
        <v>36</v>
      </c>
      <c r="D10" s="124">
        <v>1049</v>
      </c>
      <c r="E10" s="124">
        <v>981.32</v>
      </c>
      <c r="F10" s="124">
        <v>802</v>
      </c>
      <c r="G10" s="124">
        <v>786.2</v>
      </c>
      <c r="H10" s="124">
        <v>394</v>
      </c>
      <c r="I10" s="124">
        <v>388.13</v>
      </c>
      <c r="J10" s="124">
        <v>39</v>
      </c>
      <c r="K10" s="124">
        <v>38.55</v>
      </c>
      <c r="L10" s="124">
        <v>4</v>
      </c>
      <c r="M10" s="124">
        <v>4</v>
      </c>
      <c r="N10" s="124">
        <v>0</v>
      </c>
      <c r="O10" s="124">
        <v>0</v>
      </c>
      <c r="P10" s="125">
        <f t="shared" si="0"/>
        <v>2288</v>
      </c>
      <c r="Q10" s="125">
        <f t="shared" si="0"/>
        <v>2198.2000000000003</v>
      </c>
      <c r="R10" s="124">
        <v>32</v>
      </c>
      <c r="S10" s="124">
        <v>31.8</v>
      </c>
      <c r="T10" s="124">
        <v>7</v>
      </c>
      <c r="U10" s="124">
        <v>7</v>
      </c>
      <c r="V10" s="124">
        <v>17</v>
      </c>
      <c r="W10" s="124">
        <v>17</v>
      </c>
      <c r="X10" s="124">
        <v>0</v>
      </c>
      <c r="Y10" s="124">
        <v>0</v>
      </c>
      <c r="Z10" s="126">
        <f t="shared" si="1"/>
        <v>56</v>
      </c>
      <c r="AA10" s="126">
        <f t="shared" si="2"/>
        <v>55.8</v>
      </c>
      <c r="AB10" s="127">
        <f t="shared" si="3"/>
        <v>2344</v>
      </c>
      <c r="AC10" s="127">
        <f t="shared" si="3"/>
        <v>2254.0000000000005</v>
      </c>
      <c r="AD10" s="128">
        <v>4593876.18</v>
      </c>
      <c r="AE10" s="129">
        <v>310960.03</v>
      </c>
      <c r="AF10" s="129">
        <v>3400</v>
      </c>
      <c r="AG10" s="129">
        <v>208621.6</v>
      </c>
      <c r="AH10" s="129">
        <v>901086.41</v>
      </c>
      <c r="AI10" s="129">
        <v>388672.22</v>
      </c>
      <c r="AJ10" s="130">
        <f t="shared" si="4"/>
        <v>6406616.4399999995</v>
      </c>
      <c r="AK10" s="131">
        <v>305895.47</v>
      </c>
      <c r="AL10" s="131">
        <v>115.2</v>
      </c>
      <c r="AM10" s="132">
        <f t="shared" si="5"/>
        <v>306010.67</v>
      </c>
      <c r="AN10" s="132">
        <f t="shared" si="6"/>
        <v>6712627.109999999</v>
      </c>
      <c r="AO10" s="38"/>
      <c r="AP10" s="33"/>
    </row>
    <row r="11" spans="1:42" ht="45">
      <c r="A11" s="3" t="s">
        <v>45</v>
      </c>
      <c r="B11" s="3" t="s">
        <v>46</v>
      </c>
      <c r="C11" s="3" t="s">
        <v>36</v>
      </c>
      <c r="D11" s="124">
        <v>0</v>
      </c>
      <c r="E11" s="124">
        <v>0</v>
      </c>
      <c r="F11" s="124">
        <v>1</v>
      </c>
      <c r="G11" s="124">
        <v>1</v>
      </c>
      <c r="H11" s="124">
        <v>3</v>
      </c>
      <c r="I11" s="124">
        <v>2.8</v>
      </c>
      <c r="J11" s="124">
        <v>3</v>
      </c>
      <c r="K11" s="124">
        <v>2.7</v>
      </c>
      <c r="L11" s="124">
        <v>2</v>
      </c>
      <c r="M11" s="124">
        <v>2</v>
      </c>
      <c r="N11" s="124">
        <v>0</v>
      </c>
      <c r="O11" s="124">
        <v>0</v>
      </c>
      <c r="P11" s="125">
        <f t="shared" si="0"/>
        <v>9</v>
      </c>
      <c r="Q11" s="125">
        <f t="shared" si="0"/>
        <v>8.5</v>
      </c>
      <c r="R11" s="124">
        <v>1</v>
      </c>
      <c r="S11" s="124">
        <v>0.5</v>
      </c>
      <c r="T11" s="124">
        <v>0</v>
      </c>
      <c r="U11" s="124">
        <v>0</v>
      </c>
      <c r="V11" s="124">
        <v>1</v>
      </c>
      <c r="W11" s="124">
        <v>1</v>
      </c>
      <c r="X11" s="124">
        <v>0</v>
      </c>
      <c r="Y11" s="124">
        <v>0</v>
      </c>
      <c r="Z11" s="126">
        <f t="shared" si="1"/>
        <v>2</v>
      </c>
      <c r="AA11" s="126">
        <f t="shared" si="2"/>
        <v>1.5</v>
      </c>
      <c r="AB11" s="127">
        <f t="shared" si="3"/>
        <v>11</v>
      </c>
      <c r="AC11" s="127">
        <f t="shared" si="3"/>
        <v>10</v>
      </c>
      <c r="AD11" s="128">
        <v>36413</v>
      </c>
      <c r="AE11" s="129">
        <v>3515</v>
      </c>
      <c r="AF11" s="129">
        <v>0</v>
      </c>
      <c r="AG11" s="129">
        <v>0</v>
      </c>
      <c r="AH11" s="129">
        <v>5121</v>
      </c>
      <c r="AI11" s="129">
        <v>3442</v>
      </c>
      <c r="AJ11" s="130">
        <f t="shared" si="4"/>
        <v>48491</v>
      </c>
      <c r="AK11" s="131">
        <v>32921.520000000004</v>
      </c>
      <c r="AL11" s="131">
        <v>0</v>
      </c>
      <c r="AM11" s="132">
        <f t="shared" si="5"/>
        <v>32921.520000000004</v>
      </c>
      <c r="AN11" s="132">
        <f t="shared" si="6"/>
        <v>81412.52</v>
      </c>
      <c r="AO11" s="38"/>
      <c r="AP11" s="33"/>
    </row>
    <row r="12" spans="1:42" ht="45">
      <c r="A12" s="3" t="s">
        <v>47</v>
      </c>
      <c r="B12" s="3" t="s">
        <v>46</v>
      </c>
      <c r="C12" s="3" t="s">
        <v>36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14</v>
      </c>
      <c r="O12" s="124">
        <v>10.6</v>
      </c>
      <c r="P12" s="125">
        <f t="shared" si="0"/>
        <v>14</v>
      </c>
      <c r="Q12" s="125">
        <f t="shared" si="0"/>
        <v>10.6</v>
      </c>
      <c r="R12" s="124">
        <v>0</v>
      </c>
      <c r="S12" s="124">
        <v>0</v>
      </c>
      <c r="T12" s="124">
        <v>0</v>
      </c>
      <c r="U12" s="124">
        <v>0</v>
      </c>
      <c r="V12" s="124">
        <v>1</v>
      </c>
      <c r="W12" s="124">
        <v>0.5</v>
      </c>
      <c r="X12" s="124">
        <v>0</v>
      </c>
      <c r="Y12" s="124">
        <v>0</v>
      </c>
      <c r="Z12" s="126">
        <f t="shared" si="1"/>
        <v>1</v>
      </c>
      <c r="AA12" s="126">
        <f t="shared" si="2"/>
        <v>0.5</v>
      </c>
      <c r="AB12" s="127">
        <f t="shared" si="3"/>
        <v>15</v>
      </c>
      <c r="AC12" s="127">
        <f t="shared" si="3"/>
        <v>11.1</v>
      </c>
      <c r="AD12" s="128">
        <v>140453.46</v>
      </c>
      <c r="AE12" s="129">
        <v>0</v>
      </c>
      <c r="AF12" s="129">
        <v>0</v>
      </c>
      <c r="AG12" s="129">
        <v>0</v>
      </c>
      <c r="AH12" s="129">
        <v>5554.37</v>
      </c>
      <c r="AI12" s="129">
        <v>17472.29</v>
      </c>
      <c r="AJ12" s="130">
        <f t="shared" si="4"/>
        <v>163480.12</v>
      </c>
      <c r="AK12" s="131">
        <v>30356.47</v>
      </c>
      <c r="AL12" s="131">
        <v>5525</v>
      </c>
      <c r="AM12" s="132">
        <f t="shared" si="5"/>
        <v>35881.47</v>
      </c>
      <c r="AN12" s="132">
        <f t="shared" si="6"/>
        <v>199361.59</v>
      </c>
      <c r="AO12" s="38"/>
      <c r="AP12" s="33"/>
    </row>
    <row r="13" spans="1:42" ht="45">
      <c r="A13" s="18" t="s">
        <v>48</v>
      </c>
      <c r="B13" s="3" t="s">
        <v>46</v>
      </c>
      <c r="C13" s="3" t="s">
        <v>36</v>
      </c>
      <c r="D13" s="124">
        <v>52</v>
      </c>
      <c r="E13" s="124">
        <v>50.8</v>
      </c>
      <c r="F13" s="124">
        <v>10</v>
      </c>
      <c r="G13" s="124">
        <v>9</v>
      </c>
      <c r="H13" s="124">
        <v>130</v>
      </c>
      <c r="I13" s="124">
        <v>129.4</v>
      </c>
      <c r="J13" s="124">
        <v>73</v>
      </c>
      <c r="K13" s="124">
        <v>72.6</v>
      </c>
      <c r="L13" s="124">
        <v>14</v>
      </c>
      <c r="M13" s="124">
        <v>14</v>
      </c>
      <c r="N13" s="124">
        <v>21</v>
      </c>
      <c r="O13" s="124">
        <v>19.4</v>
      </c>
      <c r="P13" s="125">
        <f t="shared" si="0"/>
        <v>300</v>
      </c>
      <c r="Q13" s="125">
        <f t="shared" si="0"/>
        <v>295.19999999999993</v>
      </c>
      <c r="R13" s="124">
        <v>28</v>
      </c>
      <c r="S13" s="124">
        <v>27</v>
      </c>
      <c r="T13" s="124">
        <v>48</v>
      </c>
      <c r="U13" s="124">
        <v>46.6</v>
      </c>
      <c r="V13" s="124">
        <v>129</v>
      </c>
      <c r="W13" s="124">
        <v>129</v>
      </c>
      <c r="X13" s="124">
        <v>0</v>
      </c>
      <c r="Y13" s="124">
        <v>0</v>
      </c>
      <c r="Z13" s="126">
        <f>SUM(R13,T13,V13,X13,)</f>
        <v>205</v>
      </c>
      <c r="AA13" s="126">
        <f>SUM(S13,U13,W13,Y13)</f>
        <v>202.6</v>
      </c>
      <c r="AB13" s="127">
        <f>P13+Z13</f>
        <v>505</v>
      </c>
      <c r="AC13" s="127">
        <f>Q13+AA13</f>
        <v>497.79999999999995</v>
      </c>
      <c r="AD13" s="128">
        <v>1286658.1</v>
      </c>
      <c r="AE13" s="129">
        <v>0</v>
      </c>
      <c r="AF13" s="129">
        <v>0</v>
      </c>
      <c r="AG13" s="129">
        <v>3799.52</v>
      </c>
      <c r="AH13" s="129">
        <v>93991.81</v>
      </c>
      <c r="AI13" s="129">
        <v>148998.42</v>
      </c>
      <c r="AJ13" s="130">
        <f t="shared" si="4"/>
        <v>1533447.85</v>
      </c>
      <c r="AK13" s="131">
        <v>661531.6699999999</v>
      </c>
      <c r="AL13" s="131">
        <v>21101.9</v>
      </c>
      <c r="AM13" s="132">
        <f t="shared" si="5"/>
        <v>682633.57</v>
      </c>
      <c r="AN13" s="132">
        <f t="shared" si="6"/>
        <v>2216081.42</v>
      </c>
      <c r="AO13" s="38"/>
      <c r="AP13" s="50"/>
    </row>
    <row r="14" spans="1:42" ht="45">
      <c r="A14" s="18" t="s">
        <v>49</v>
      </c>
      <c r="B14" s="3" t="s">
        <v>46</v>
      </c>
      <c r="C14" s="3" t="s">
        <v>36</v>
      </c>
      <c r="D14" s="124">
        <v>29</v>
      </c>
      <c r="E14" s="124">
        <v>10.6</v>
      </c>
      <c r="F14" s="124">
        <v>18</v>
      </c>
      <c r="G14" s="124">
        <v>18</v>
      </c>
      <c r="H14" s="124">
        <v>70</v>
      </c>
      <c r="I14" s="124">
        <v>69.6</v>
      </c>
      <c r="J14" s="124">
        <v>13</v>
      </c>
      <c r="K14" s="124">
        <v>12.8</v>
      </c>
      <c r="L14" s="124">
        <v>4</v>
      </c>
      <c r="M14" s="124">
        <v>4</v>
      </c>
      <c r="N14" s="124">
        <v>69</v>
      </c>
      <c r="O14" s="124">
        <v>63.7</v>
      </c>
      <c r="P14" s="125">
        <f t="shared" si="0"/>
        <v>203</v>
      </c>
      <c r="Q14" s="125">
        <f t="shared" si="0"/>
        <v>178.7</v>
      </c>
      <c r="R14" s="124">
        <v>8</v>
      </c>
      <c r="S14" s="124">
        <v>3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6">
        <f t="shared" si="1"/>
        <v>8</v>
      </c>
      <c r="AA14" s="126">
        <f t="shared" si="2"/>
        <v>3</v>
      </c>
      <c r="AB14" s="127">
        <f t="shared" si="3"/>
        <v>211</v>
      </c>
      <c r="AC14" s="127">
        <f t="shared" si="3"/>
        <v>181.7</v>
      </c>
      <c r="AD14" s="128">
        <v>515700</v>
      </c>
      <c r="AE14" s="129">
        <v>7069</v>
      </c>
      <c r="AF14" s="129">
        <v>0</v>
      </c>
      <c r="AG14" s="129">
        <v>20473</v>
      </c>
      <c r="AH14" s="129">
        <v>2857</v>
      </c>
      <c r="AI14" s="129">
        <v>45141</v>
      </c>
      <c r="AJ14" s="130">
        <f t="shared" si="4"/>
        <v>591240</v>
      </c>
      <c r="AK14" s="131">
        <v>388.62</v>
      </c>
      <c r="AL14" s="131">
        <v>0</v>
      </c>
      <c r="AM14" s="132">
        <f t="shared" si="5"/>
        <v>388.62</v>
      </c>
      <c r="AN14" s="132">
        <f t="shared" si="6"/>
        <v>591628.62</v>
      </c>
      <c r="AO14" s="38"/>
      <c r="AP14" s="50"/>
    </row>
    <row r="15" spans="1:42" ht="45">
      <c r="A15" s="19" t="s">
        <v>50</v>
      </c>
      <c r="B15" s="3" t="s">
        <v>46</v>
      </c>
      <c r="C15" s="3" t="s">
        <v>36</v>
      </c>
      <c r="D15" s="124">
        <v>2</v>
      </c>
      <c r="E15" s="124">
        <v>2</v>
      </c>
      <c r="F15" s="124">
        <v>16</v>
      </c>
      <c r="G15" s="124">
        <v>15.6</v>
      </c>
      <c r="H15" s="124">
        <v>13</v>
      </c>
      <c r="I15" s="124">
        <v>12.8</v>
      </c>
      <c r="J15" s="124">
        <v>10</v>
      </c>
      <c r="K15" s="124">
        <v>10</v>
      </c>
      <c r="L15" s="124">
        <v>3</v>
      </c>
      <c r="M15" s="124">
        <v>3</v>
      </c>
      <c r="N15" s="124">
        <v>0</v>
      </c>
      <c r="O15" s="124">
        <v>0</v>
      </c>
      <c r="P15" s="125">
        <f t="shared" si="0"/>
        <v>44</v>
      </c>
      <c r="Q15" s="125">
        <f t="shared" si="0"/>
        <v>43.400000000000006</v>
      </c>
      <c r="R15" s="124">
        <v>1</v>
      </c>
      <c r="S15" s="124">
        <v>1</v>
      </c>
      <c r="T15" s="124">
        <v>0</v>
      </c>
      <c r="U15" s="124">
        <v>0</v>
      </c>
      <c r="V15" s="124">
        <v>4</v>
      </c>
      <c r="W15" s="124">
        <v>0.9</v>
      </c>
      <c r="X15" s="124">
        <v>0</v>
      </c>
      <c r="Y15" s="124">
        <v>0</v>
      </c>
      <c r="Z15" s="126">
        <f t="shared" si="1"/>
        <v>5</v>
      </c>
      <c r="AA15" s="126">
        <f t="shared" si="2"/>
        <v>1.9</v>
      </c>
      <c r="AB15" s="127">
        <f t="shared" si="3"/>
        <v>49</v>
      </c>
      <c r="AC15" s="127">
        <f t="shared" si="3"/>
        <v>45.300000000000004</v>
      </c>
      <c r="AD15" s="128">
        <v>145799</v>
      </c>
      <c r="AE15" s="129">
        <v>245</v>
      </c>
      <c r="AF15" s="129">
        <v>150</v>
      </c>
      <c r="AG15" s="129">
        <v>0</v>
      </c>
      <c r="AH15" s="129">
        <v>27607</v>
      </c>
      <c r="AI15" s="129">
        <v>13707</v>
      </c>
      <c r="AJ15" s="130">
        <f t="shared" si="4"/>
        <v>187508</v>
      </c>
      <c r="AK15" s="131">
        <v>4408.2</v>
      </c>
      <c r="AL15" s="131">
        <v>1620</v>
      </c>
      <c r="AM15" s="132">
        <f t="shared" si="5"/>
        <v>6028.2</v>
      </c>
      <c r="AN15" s="132">
        <f t="shared" si="6"/>
        <v>193536.2</v>
      </c>
      <c r="AO15" s="38"/>
      <c r="AP15" s="33"/>
    </row>
    <row r="16" spans="1:41" ht="45">
      <c r="A16" s="61" t="s">
        <v>52</v>
      </c>
      <c r="B16" s="3" t="s">
        <v>46</v>
      </c>
      <c r="C16" s="3" t="s">
        <v>36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303</v>
      </c>
      <c r="O16" s="124">
        <v>295</v>
      </c>
      <c r="P16" s="125">
        <f t="shared" si="0"/>
        <v>303</v>
      </c>
      <c r="Q16" s="125">
        <f t="shared" si="0"/>
        <v>295</v>
      </c>
      <c r="R16" s="124">
        <v>6</v>
      </c>
      <c r="S16" s="124">
        <v>6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6">
        <f t="shared" si="1"/>
        <v>6</v>
      </c>
      <c r="AA16" s="126">
        <f t="shared" si="2"/>
        <v>6</v>
      </c>
      <c r="AB16" s="127">
        <f t="shared" si="3"/>
        <v>309</v>
      </c>
      <c r="AC16" s="127">
        <f t="shared" si="3"/>
        <v>301</v>
      </c>
      <c r="AD16" s="128">
        <v>854444.44</v>
      </c>
      <c r="AE16" s="129">
        <v>3895.67</v>
      </c>
      <c r="AF16" s="129">
        <v>0</v>
      </c>
      <c r="AG16" s="129">
        <v>27086.75</v>
      </c>
      <c r="AH16" s="129">
        <v>326.1</v>
      </c>
      <c r="AI16" s="129">
        <v>75778.81</v>
      </c>
      <c r="AJ16" s="130">
        <f t="shared" si="4"/>
        <v>961531.77</v>
      </c>
      <c r="AK16" s="131">
        <v>4571.95</v>
      </c>
      <c r="AL16" s="131">
        <v>0</v>
      </c>
      <c r="AM16" s="132">
        <f t="shared" si="5"/>
        <v>4571.95</v>
      </c>
      <c r="AN16" s="132">
        <f t="shared" si="6"/>
        <v>966103.72</v>
      </c>
      <c r="AO16" s="38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</sheetData>
  <sheetProtection/>
  <mergeCells count="32">
    <mergeCell ref="A1:A3"/>
    <mergeCell ref="B1:B3"/>
    <mergeCell ref="C1:C3"/>
    <mergeCell ref="D1:Q1"/>
    <mergeCell ref="R1:AA1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H2:AH3"/>
    <mergeCell ref="AI2:AI3"/>
  </mergeCells>
  <conditionalFormatting sqref="B17:B98 B13:B14 B4:B10">
    <cfRule type="expression" priority="1" dxfId="0" stopIfTrue="1">
      <formula>AND(NOT(ISBLANK($A4)),ISBLANK(B4))</formula>
    </cfRule>
  </conditionalFormatting>
  <conditionalFormatting sqref="B16">
    <cfRule type="expression" priority="2" dxfId="0" stopIfTrue="1">
      <formula>AND(NOT(ISBLANK($A11)),ISBLANK(B16))</formula>
    </cfRule>
  </conditionalFormatting>
  <conditionalFormatting sqref="B15">
    <cfRule type="expression" priority="3" dxfId="0" stopIfTrue="1">
      <formula>AND(NOT(ISBLANK($A12)),ISBLANK(B15))</formula>
    </cfRule>
  </conditionalFormatting>
  <conditionalFormatting sqref="B11:B12">
    <cfRule type="expression" priority="4" dxfId="0" stopIfTrue="1">
      <formula>AND(NOT(ISBLANK(#REF!)),ISBLANK(B11))</formula>
    </cfRule>
  </conditionalFormatting>
  <conditionalFormatting sqref="C4:C98">
    <cfRule type="expression" priority="5" dxfId="0" stopIfTrue="1">
      <formula>AND(NOT(ISBLANK(A4)),ISBLANK(C4))</formula>
    </cfRule>
  </conditionalFormatting>
  <conditionalFormatting sqref="D4:D68 F4:F68 H4:H68 J4:J68 L4:L68 N4:N68 R4:R68 T4:T68 V4:V68 X4:X68">
    <cfRule type="expression" priority="6" dxfId="0" stopIfTrue="1">
      <formula>AND(NOT(ISBLANK(E4)),ISBLANK(D4))</formula>
    </cfRule>
  </conditionalFormatting>
  <conditionalFormatting sqref="E4:E68 G4:G68 I4:I68 K4:K68 M4:M68 O4:O68 S4:S68 U4:U68 W4:W68 Y4:Y68">
    <cfRule type="expression" priority="7" dxfId="0" stopIfTrue="1">
      <formula>AND(NOT(ISBLANK(D4)),ISBLANK(E4))</formula>
    </cfRule>
  </conditionalFormatting>
  <dataValidations count="5">
    <dataValidation operator="lessThanOrEqual" allowBlank="1" showInputMessage="1" showErrorMessage="1" error="FTE cannot be greater than Headcount&#10;" sqref="R69:AN65536 D69:O65536 A99:C65536 AB1 AP1:IV65536 AO1 R1 A1:C1 P2 AO4:AO65536 AB3:AC68 P4:Q65536"/>
    <dataValidation type="decimal" operator="greaterThan" allowBlank="1" showInputMessage="1" showErrorMessage="1" sqref="AD17:AI68 AK17:AL68">
      <formula1>0</formula1>
    </dataValidation>
    <dataValidation type="decimal" operator="greaterThanOrEqual" allowBlank="1" showInputMessage="1" showErrorMessage="1" sqref="AD4:AI16 AK4:AL16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D4:D68 F4:F68 H4:H68 J4:J68 L4:L68 N4:N68 T4:T68 V4:V68 X4:X68 R4:R68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E4:E68 M4:M68 G4:G68 I4:I68 K4:K68 O4:O68 U4:U68 W4:W68 Y4:Y68 S4:S68">
      <formula1>E4&lt;=D4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98"/>
  <sheetViews>
    <sheetView zoomScalePageLayoutView="0" workbookViewId="0" topLeftCell="AE1">
      <selection activeCell="Q4" sqref="Q4:Q10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137" customWidth="1"/>
    <col min="40" max="40" width="20.77734375" style="137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75" t="s">
        <v>12</v>
      </c>
      <c r="B1" s="175" t="s">
        <v>1</v>
      </c>
      <c r="C1" s="175" t="s">
        <v>0</v>
      </c>
      <c r="D1" s="183" t="s">
        <v>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84"/>
      <c r="R1" s="186" t="s">
        <v>15</v>
      </c>
      <c r="S1" s="187"/>
      <c r="T1" s="187"/>
      <c r="U1" s="187"/>
      <c r="V1" s="187"/>
      <c r="W1" s="187"/>
      <c r="X1" s="187"/>
      <c r="Y1" s="187"/>
      <c r="Z1" s="187"/>
      <c r="AA1" s="185"/>
      <c r="AB1" s="188" t="s">
        <v>25</v>
      </c>
      <c r="AC1" s="189"/>
      <c r="AD1" s="192" t="s">
        <v>11</v>
      </c>
      <c r="AE1" s="193"/>
      <c r="AF1" s="193"/>
      <c r="AG1" s="193"/>
      <c r="AH1" s="193"/>
      <c r="AI1" s="193"/>
      <c r="AJ1" s="194"/>
      <c r="AK1" s="242" t="s">
        <v>32</v>
      </c>
      <c r="AL1" s="242"/>
      <c r="AM1" s="242"/>
      <c r="AN1" s="177" t="s">
        <v>24</v>
      </c>
      <c r="AO1" s="175" t="s">
        <v>33</v>
      </c>
    </row>
    <row r="2" spans="1:41" s="1" customFormat="1" ht="53.25" customHeight="1">
      <c r="A2" s="196"/>
      <c r="B2" s="196"/>
      <c r="C2" s="196"/>
      <c r="D2" s="181" t="s">
        <v>28</v>
      </c>
      <c r="E2" s="182"/>
      <c r="F2" s="181" t="s">
        <v>29</v>
      </c>
      <c r="G2" s="182"/>
      <c r="H2" s="181" t="s">
        <v>30</v>
      </c>
      <c r="I2" s="182"/>
      <c r="J2" s="181" t="s">
        <v>6</v>
      </c>
      <c r="K2" s="182"/>
      <c r="L2" s="181" t="s">
        <v>31</v>
      </c>
      <c r="M2" s="182"/>
      <c r="N2" s="181" t="s">
        <v>5</v>
      </c>
      <c r="O2" s="182"/>
      <c r="P2" s="183" t="s">
        <v>9</v>
      </c>
      <c r="Q2" s="184"/>
      <c r="R2" s="183" t="s">
        <v>13</v>
      </c>
      <c r="S2" s="185"/>
      <c r="T2" s="186" t="s">
        <v>3</v>
      </c>
      <c r="U2" s="185"/>
      <c r="V2" s="186" t="s">
        <v>4</v>
      </c>
      <c r="W2" s="185"/>
      <c r="X2" s="186" t="s">
        <v>14</v>
      </c>
      <c r="Y2" s="185"/>
      <c r="Z2" s="183" t="s">
        <v>10</v>
      </c>
      <c r="AA2" s="184"/>
      <c r="AB2" s="190"/>
      <c r="AC2" s="191"/>
      <c r="AD2" s="175" t="s">
        <v>17</v>
      </c>
      <c r="AE2" s="175" t="s">
        <v>16</v>
      </c>
      <c r="AF2" s="175" t="s">
        <v>18</v>
      </c>
      <c r="AG2" s="175" t="s">
        <v>19</v>
      </c>
      <c r="AH2" s="175" t="s">
        <v>20</v>
      </c>
      <c r="AI2" s="175" t="s">
        <v>21</v>
      </c>
      <c r="AJ2" s="174" t="s">
        <v>23</v>
      </c>
      <c r="AK2" s="177" t="s">
        <v>26</v>
      </c>
      <c r="AL2" s="177" t="s">
        <v>27</v>
      </c>
      <c r="AM2" s="177" t="s">
        <v>22</v>
      </c>
      <c r="AN2" s="178"/>
      <c r="AO2" s="180"/>
    </row>
    <row r="3" spans="1:41" ht="57.75" customHeight="1">
      <c r="A3" s="197"/>
      <c r="B3" s="197"/>
      <c r="C3" s="19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176"/>
      <c r="AE3" s="176"/>
      <c r="AF3" s="176"/>
      <c r="AG3" s="176"/>
      <c r="AH3" s="176"/>
      <c r="AI3" s="176"/>
      <c r="AJ3" s="174"/>
      <c r="AK3" s="179"/>
      <c r="AL3" s="179"/>
      <c r="AM3" s="179"/>
      <c r="AN3" s="179"/>
      <c r="AO3" s="176"/>
    </row>
    <row r="4" spans="1:42" ht="30">
      <c r="A4" s="3" t="s">
        <v>34</v>
      </c>
      <c r="B4" s="3" t="s">
        <v>35</v>
      </c>
      <c r="C4" s="3" t="s">
        <v>36</v>
      </c>
      <c r="D4" s="123">
        <v>181</v>
      </c>
      <c r="E4" s="124">
        <v>169.26</v>
      </c>
      <c r="F4" s="124">
        <v>211</v>
      </c>
      <c r="G4" s="124">
        <v>203.9</v>
      </c>
      <c r="H4" s="124">
        <v>697</v>
      </c>
      <c r="I4" s="124">
        <v>683.41</v>
      </c>
      <c r="J4" s="124">
        <v>615</v>
      </c>
      <c r="K4" s="124">
        <v>592.29</v>
      </c>
      <c r="L4" s="124">
        <v>110</v>
      </c>
      <c r="M4" s="124">
        <v>106.74</v>
      </c>
      <c r="N4" s="124">
        <v>0</v>
      </c>
      <c r="O4" s="124">
        <v>0</v>
      </c>
      <c r="P4" s="125">
        <f>SUM(D4,F4,H4,J4,L4,N4)</f>
        <v>1814</v>
      </c>
      <c r="Q4" s="125">
        <f>SUM(E4,G4,I4,K4,M4,O4)</f>
        <v>1755.6</v>
      </c>
      <c r="R4" s="124">
        <v>7</v>
      </c>
      <c r="S4" s="124">
        <v>7</v>
      </c>
      <c r="T4" s="124">
        <v>2</v>
      </c>
      <c r="U4" s="124">
        <v>2</v>
      </c>
      <c r="V4" s="124">
        <v>88</v>
      </c>
      <c r="W4" s="124">
        <v>73.49</v>
      </c>
      <c r="X4" s="124">
        <v>0</v>
      </c>
      <c r="Y4" s="124">
        <v>0</v>
      </c>
      <c r="Z4" s="126">
        <f>SUM(R4,T4,V4,X4,)</f>
        <v>97</v>
      </c>
      <c r="AA4" s="126">
        <f>SUM(S4,U4,W4,Y4)</f>
        <v>82.49</v>
      </c>
      <c r="AB4" s="127">
        <f>P4+Z4</f>
        <v>1911</v>
      </c>
      <c r="AC4" s="127">
        <f>Q4+AA4</f>
        <v>1838.09</v>
      </c>
      <c r="AD4" s="128">
        <v>6620674.25</v>
      </c>
      <c r="AE4" s="129">
        <v>22860.22</v>
      </c>
      <c r="AF4" s="129">
        <v>-10748.62</v>
      </c>
      <c r="AG4" s="129">
        <v>104679.68</v>
      </c>
      <c r="AH4" s="129">
        <v>1380252.24</v>
      </c>
      <c r="AI4" s="129">
        <v>656203.85</v>
      </c>
      <c r="AJ4" s="130">
        <f>SUM(AD4:AI4)</f>
        <v>8773921.62</v>
      </c>
      <c r="AK4" s="131">
        <v>1007227.4700000001</v>
      </c>
      <c r="AL4" s="131">
        <v>288649.6</v>
      </c>
      <c r="AM4" s="132">
        <f>SUM(AK4:AL4)</f>
        <v>1295877.07</v>
      </c>
      <c r="AN4" s="132">
        <f>SUM(AM4,AJ4)</f>
        <v>10069798.69</v>
      </c>
      <c r="AO4" s="138"/>
      <c r="AP4" s="50"/>
    </row>
    <row r="5" spans="1:42" ht="30">
      <c r="A5" s="3" t="s">
        <v>37</v>
      </c>
      <c r="B5" s="3" t="s">
        <v>38</v>
      </c>
      <c r="C5" s="3" t="s">
        <v>36</v>
      </c>
      <c r="D5" s="124">
        <v>239</v>
      </c>
      <c r="E5" s="124">
        <v>201.03</v>
      </c>
      <c r="F5" s="124">
        <v>1806</v>
      </c>
      <c r="G5" s="124">
        <v>1688.89</v>
      </c>
      <c r="H5" s="124">
        <v>216</v>
      </c>
      <c r="I5" s="124">
        <v>211.98</v>
      </c>
      <c r="J5" s="124">
        <v>44</v>
      </c>
      <c r="K5" s="124">
        <v>43.34</v>
      </c>
      <c r="L5" s="124">
        <v>2</v>
      </c>
      <c r="M5" s="124">
        <v>2</v>
      </c>
      <c r="N5" s="124">
        <v>0</v>
      </c>
      <c r="O5" s="124">
        <v>0</v>
      </c>
      <c r="P5" s="125">
        <f aca="true" t="shared" si="0" ref="P5:Q16">SUM(D5,F5,H5,J5,L5,N5)</f>
        <v>2307</v>
      </c>
      <c r="Q5" s="125">
        <f t="shared" si="0"/>
        <v>2147.2400000000002</v>
      </c>
      <c r="R5" s="124">
        <v>0</v>
      </c>
      <c r="S5" s="124">
        <v>0</v>
      </c>
      <c r="T5" s="124">
        <v>0</v>
      </c>
      <c r="U5" s="124">
        <v>0</v>
      </c>
      <c r="V5" s="124">
        <v>0</v>
      </c>
      <c r="W5" s="124">
        <v>0</v>
      </c>
      <c r="X5" s="124">
        <v>0</v>
      </c>
      <c r="Y5" s="124">
        <v>0</v>
      </c>
      <c r="Z5" s="126">
        <f aca="true" t="shared" si="1" ref="Z5:Z16">SUM(R5,T5,V5,X5,)</f>
        <v>0</v>
      </c>
      <c r="AA5" s="126">
        <f aca="true" t="shared" si="2" ref="AA5:AA16">SUM(S5,U5,W5,Y5)</f>
        <v>0</v>
      </c>
      <c r="AB5" s="127">
        <f aca="true" t="shared" si="3" ref="AB5:AC16">P5+Z5</f>
        <v>2307</v>
      </c>
      <c r="AC5" s="127">
        <f t="shared" si="3"/>
        <v>2147.2400000000002</v>
      </c>
      <c r="AD5" s="128">
        <v>4581510.550000001</v>
      </c>
      <c r="AE5" s="129">
        <v>106099.899999999</v>
      </c>
      <c r="AF5" s="129">
        <v>4080</v>
      </c>
      <c r="AG5" s="129">
        <v>100144.74</v>
      </c>
      <c r="AH5" s="129">
        <v>869525.579999999</v>
      </c>
      <c r="AI5" s="129">
        <v>343314.969999999</v>
      </c>
      <c r="AJ5" s="130">
        <f aca="true" t="shared" si="4" ref="AJ5:AJ16">SUM(AD5:AI5)</f>
        <v>6004675.739999998</v>
      </c>
      <c r="AK5" s="131">
        <v>0</v>
      </c>
      <c r="AL5" s="131">
        <v>485.45</v>
      </c>
      <c r="AM5" s="132">
        <f aca="true" t="shared" si="5" ref="AM5:AM16">SUM(AK5:AL5)</f>
        <v>485.45</v>
      </c>
      <c r="AN5" s="132">
        <f aca="true" t="shared" si="6" ref="AN5:AN16">SUM(AM5,AJ5)</f>
        <v>6005161.189999999</v>
      </c>
      <c r="AO5" s="139"/>
      <c r="AP5" s="33"/>
    </row>
    <row r="6" spans="1:41" ht="30">
      <c r="A6" s="3" t="s">
        <v>39</v>
      </c>
      <c r="B6" s="3" t="s">
        <v>38</v>
      </c>
      <c r="C6" s="3" t="s">
        <v>36</v>
      </c>
      <c r="D6" s="124">
        <v>4627</v>
      </c>
      <c r="E6" s="124">
        <v>4098.73</v>
      </c>
      <c r="F6" s="124">
        <v>812</v>
      </c>
      <c r="G6" s="124">
        <v>769.44</v>
      </c>
      <c r="H6" s="124">
        <v>637</v>
      </c>
      <c r="I6" s="124">
        <v>618.21</v>
      </c>
      <c r="J6" s="124">
        <v>132</v>
      </c>
      <c r="K6" s="124">
        <v>127.76</v>
      </c>
      <c r="L6" s="124">
        <v>6</v>
      </c>
      <c r="M6" s="124">
        <v>6</v>
      </c>
      <c r="N6" s="124">
        <v>0</v>
      </c>
      <c r="O6" s="124">
        <v>0</v>
      </c>
      <c r="P6" s="125">
        <f t="shared" si="0"/>
        <v>6214</v>
      </c>
      <c r="Q6" s="125">
        <f t="shared" si="0"/>
        <v>5620.14</v>
      </c>
      <c r="R6" s="124">
        <v>0</v>
      </c>
      <c r="S6" s="124">
        <v>0</v>
      </c>
      <c r="T6" s="124">
        <v>5</v>
      </c>
      <c r="U6" s="124">
        <v>3.66</v>
      </c>
      <c r="V6" s="124">
        <v>2</v>
      </c>
      <c r="W6" s="124">
        <v>1.76</v>
      </c>
      <c r="X6" s="124">
        <v>0</v>
      </c>
      <c r="Y6" s="124">
        <v>0</v>
      </c>
      <c r="Z6" s="126">
        <f t="shared" si="1"/>
        <v>7</v>
      </c>
      <c r="AA6" s="126">
        <f t="shared" si="2"/>
        <v>5.42</v>
      </c>
      <c r="AB6" s="127">
        <f t="shared" si="3"/>
        <v>6221</v>
      </c>
      <c r="AC6" s="127">
        <f t="shared" si="3"/>
        <v>5625.56</v>
      </c>
      <c r="AD6" s="128">
        <v>9664880.79</v>
      </c>
      <c r="AE6" s="129">
        <v>96432.59</v>
      </c>
      <c r="AF6" s="129">
        <v>6045670.78</v>
      </c>
      <c r="AG6" s="129">
        <v>387316.88</v>
      </c>
      <c r="AH6" s="129">
        <v>2740550.82</v>
      </c>
      <c r="AI6" s="129">
        <v>1293555.04</v>
      </c>
      <c r="AJ6" s="130">
        <f t="shared" si="4"/>
        <v>20228406.9</v>
      </c>
      <c r="AK6" s="131">
        <v>130971.96</v>
      </c>
      <c r="AL6" s="131">
        <v>6750</v>
      </c>
      <c r="AM6" s="132">
        <f t="shared" si="5"/>
        <v>137721.96000000002</v>
      </c>
      <c r="AN6" s="132">
        <f t="shared" si="6"/>
        <v>20366128.86</v>
      </c>
      <c r="AO6" s="140" t="s">
        <v>57</v>
      </c>
    </row>
    <row r="7" spans="1:41" ht="30">
      <c r="A7" s="3" t="s">
        <v>41</v>
      </c>
      <c r="B7" s="3" t="s">
        <v>38</v>
      </c>
      <c r="C7" s="3" t="s">
        <v>36</v>
      </c>
      <c r="D7" s="124">
        <v>1413</v>
      </c>
      <c r="E7" s="124">
        <v>1371.16</v>
      </c>
      <c r="F7" s="124">
        <v>297</v>
      </c>
      <c r="G7" s="124">
        <v>279.18</v>
      </c>
      <c r="H7" s="124">
        <v>1362</v>
      </c>
      <c r="I7" s="124">
        <v>1316.98</v>
      </c>
      <c r="J7" s="124">
        <v>312</v>
      </c>
      <c r="K7" s="124">
        <v>300.5</v>
      </c>
      <c r="L7" s="124">
        <v>35</v>
      </c>
      <c r="M7" s="124">
        <v>34.19</v>
      </c>
      <c r="N7" s="124">
        <v>0</v>
      </c>
      <c r="O7" s="124">
        <v>0</v>
      </c>
      <c r="P7" s="125">
        <f t="shared" si="0"/>
        <v>3419</v>
      </c>
      <c r="Q7" s="125">
        <f t="shared" si="0"/>
        <v>3302.01</v>
      </c>
      <c r="R7" s="124">
        <v>0</v>
      </c>
      <c r="S7" s="124">
        <v>0</v>
      </c>
      <c r="T7" s="124">
        <v>82</v>
      </c>
      <c r="U7" s="124">
        <v>31.82</v>
      </c>
      <c r="V7" s="124">
        <v>0</v>
      </c>
      <c r="W7" s="124">
        <v>0</v>
      </c>
      <c r="X7" s="124">
        <v>0</v>
      </c>
      <c r="Y7" s="124">
        <v>0</v>
      </c>
      <c r="Z7" s="126">
        <f t="shared" si="1"/>
        <v>82</v>
      </c>
      <c r="AA7" s="126">
        <f t="shared" si="2"/>
        <v>31.82</v>
      </c>
      <c r="AB7" s="127">
        <f t="shared" si="3"/>
        <v>3501</v>
      </c>
      <c r="AC7" s="127">
        <f t="shared" si="3"/>
        <v>3333.8300000000004</v>
      </c>
      <c r="AD7" s="128">
        <v>8684181.760000007</v>
      </c>
      <c r="AE7" s="129">
        <v>254295.83</v>
      </c>
      <c r="AF7" s="129">
        <v>4196.31</v>
      </c>
      <c r="AG7" s="129">
        <v>165205.24</v>
      </c>
      <c r="AH7" s="129">
        <v>1595902.59</v>
      </c>
      <c r="AI7" s="129">
        <v>682832.6199999994</v>
      </c>
      <c r="AJ7" s="130">
        <f t="shared" si="4"/>
        <v>11386614.350000007</v>
      </c>
      <c r="AK7" s="131">
        <v>434485.4</v>
      </c>
      <c r="AL7" s="131"/>
      <c r="AM7" s="132">
        <f t="shared" si="5"/>
        <v>434485.4</v>
      </c>
      <c r="AN7" s="132">
        <f t="shared" si="6"/>
        <v>11821099.750000007</v>
      </c>
      <c r="AO7" s="140" t="s">
        <v>58</v>
      </c>
    </row>
    <row r="8" spans="1:41" ht="30">
      <c r="A8" s="3" t="s">
        <v>42</v>
      </c>
      <c r="B8" s="3" t="s">
        <v>38</v>
      </c>
      <c r="C8" s="3" t="s">
        <v>36</v>
      </c>
      <c r="D8" s="124">
        <v>418</v>
      </c>
      <c r="E8" s="124">
        <v>378.88</v>
      </c>
      <c r="F8" s="124">
        <v>230</v>
      </c>
      <c r="G8" s="124">
        <v>218.79</v>
      </c>
      <c r="H8" s="124">
        <v>299</v>
      </c>
      <c r="I8" s="124">
        <v>279.92</v>
      </c>
      <c r="J8" s="124">
        <v>108</v>
      </c>
      <c r="K8" s="124">
        <v>105.53</v>
      </c>
      <c r="L8" s="124">
        <v>5</v>
      </c>
      <c r="M8" s="124">
        <v>4.49</v>
      </c>
      <c r="N8" s="124">
        <v>0</v>
      </c>
      <c r="O8" s="124">
        <v>0</v>
      </c>
      <c r="P8" s="125">
        <f t="shared" si="0"/>
        <v>1060</v>
      </c>
      <c r="Q8" s="125">
        <f t="shared" si="0"/>
        <v>987.6099999999999</v>
      </c>
      <c r="R8" s="124">
        <v>11</v>
      </c>
      <c r="S8" s="124">
        <v>11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6">
        <f t="shared" si="1"/>
        <v>11</v>
      </c>
      <c r="AA8" s="126">
        <f t="shared" si="2"/>
        <v>11</v>
      </c>
      <c r="AB8" s="127">
        <f t="shared" si="3"/>
        <v>1071</v>
      </c>
      <c r="AC8" s="127">
        <f t="shared" si="3"/>
        <v>998.6099999999999</v>
      </c>
      <c r="AD8" s="128">
        <v>2294563.95</v>
      </c>
      <c r="AE8" s="129">
        <v>204447.18</v>
      </c>
      <c r="AF8" s="129">
        <v>15807.51</v>
      </c>
      <c r="AG8" s="129">
        <v>152326.76</v>
      </c>
      <c r="AH8" s="129">
        <v>469915.12</v>
      </c>
      <c r="AI8" s="129">
        <v>213710.96</v>
      </c>
      <c r="AJ8" s="130">
        <f t="shared" si="4"/>
        <v>3350771.4800000004</v>
      </c>
      <c r="AK8" s="131">
        <v>21095.700000000004</v>
      </c>
      <c r="AL8" s="131">
        <v>73440</v>
      </c>
      <c r="AM8" s="132">
        <f t="shared" si="5"/>
        <v>94535.70000000001</v>
      </c>
      <c r="AN8" s="132">
        <f t="shared" si="6"/>
        <v>3445307.1800000006</v>
      </c>
      <c r="AO8" s="141"/>
    </row>
    <row r="9" spans="1:41" ht="30">
      <c r="A9" s="3" t="s">
        <v>43</v>
      </c>
      <c r="B9" s="3" t="s">
        <v>38</v>
      </c>
      <c r="C9" s="3" t="s">
        <v>36</v>
      </c>
      <c r="D9" s="124">
        <v>40</v>
      </c>
      <c r="E9" s="124">
        <v>34.25</v>
      </c>
      <c r="F9" s="124">
        <v>31</v>
      </c>
      <c r="G9" s="124">
        <v>28.4</v>
      </c>
      <c r="H9" s="124">
        <v>72</v>
      </c>
      <c r="I9" s="124">
        <v>70.2</v>
      </c>
      <c r="J9" s="124">
        <v>11</v>
      </c>
      <c r="K9" s="124">
        <v>11</v>
      </c>
      <c r="L9" s="124">
        <v>1</v>
      </c>
      <c r="M9" s="124">
        <v>1</v>
      </c>
      <c r="N9" s="124">
        <v>0</v>
      </c>
      <c r="O9" s="124">
        <v>0</v>
      </c>
      <c r="P9" s="125">
        <f t="shared" si="0"/>
        <v>155</v>
      </c>
      <c r="Q9" s="125">
        <f t="shared" si="0"/>
        <v>144.85</v>
      </c>
      <c r="R9" s="124">
        <v>7</v>
      </c>
      <c r="S9" s="124">
        <v>7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6">
        <f t="shared" si="1"/>
        <v>7</v>
      </c>
      <c r="AA9" s="126">
        <f t="shared" si="2"/>
        <v>7</v>
      </c>
      <c r="AB9" s="127">
        <f t="shared" si="3"/>
        <v>162</v>
      </c>
      <c r="AC9" s="127">
        <f t="shared" si="3"/>
        <v>151.85</v>
      </c>
      <c r="AD9" s="128">
        <v>404797</v>
      </c>
      <c r="AE9" s="129">
        <v>0</v>
      </c>
      <c r="AF9" s="129">
        <v>1500</v>
      </c>
      <c r="AG9" s="129">
        <v>16292</v>
      </c>
      <c r="AH9" s="129">
        <v>76377</v>
      </c>
      <c r="AI9" s="129">
        <v>36279</v>
      </c>
      <c r="AJ9" s="130">
        <f t="shared" si="4"/>
        <v>535245</v>
      </c>
      <c r="AK9" s="131">
        <v>55085.159999999996</v>
      </c>
      <c r="AL9" s="131">
        <v>0</v>
      </c>
      <c r="AM9" s="132">
        <f t="shared" si="5"/>
        <v>55085.159999999996</v>
      </c>
      <c r="AN9" s="132">
        <f t="shared" si="6"/>
        <v>590330.16</v>
      </c>
      <c r="AO9" s="141"/>
    </row>
    <row r="10" spans="1:41" ht="30">
      <c r="A10" s="3" t="s">
        <v>44</v>
      </c>
      <c r="B10" s="3" t="s">
        <v>38</v>
      </c>
      <c r="C10" s="3" t="s">
        <v>36</v>
      </c>
      <c r="D10" s="124">
        <v>1041</v>
      </c>
      <c r="E10" s="124">
        <v>973.02</v>
      </c>
      <c r="F10" s="124">
        <v>800</v>
      </c>
      <c r="G10" s="124">
        <v>784.38</v>
      </c>
      <c r="H10" s="124">
        <v>390</v>
      </c>
      <c r="I10" s="124">
        <v>384.18</v>
      </c>
      <c r="J10" s="124">
        <v>40</v>
      </c>
      <c r="K10" s="124">
        <v>39.55</v>
      </c>
      <c r="L10" s="124">
        <v>4</v>
      </c>
      <c r="M10" s="124">
        <v>4</v>
      </c>
      <c r="N10" s="124">
        <v>0</v>
      </c>
      <c r="O10" s="124">
        <v>0</v>
      </c>
      <c r="P10" s="125">
        <f t="shared" si="0"/>
        <v>2275</v>
      </c>
      <c r="Q10" s="125">
        <f t="shared" si="0"/>
        <v>2185.13</v>
      </c>
      <c r="R10" s="124">
        <v>33</v>
      </c>
      <c r="S10" s="124">
        <v>33</v>
      </c>
      <c r="T10" s="124">
        <v>9</v>
      </c>
      <c r="U10" s="124">
        <v>9</v>
      </c>
      <c r="V10" s="124">
        <v>17</v>
      </c>
      <c r="W10" s="124">
        <v>17</v>
      </c>
      <c r="X10" s="124">
        <v>0</v>
      </c>
      <c r="Y10" s="124">
        <v>0</v>
      </c>
      <c r="Z10" s="126">
        <f t="shared" si="1"/>
        <v>59</v>
      </c>
      <c r="AA10" s="126">
        <f t="shared" si="2"/>
        <v>59</v>
      </c>
      <c r="AB10" s="127">
        <f t="shared" si="3"/>
        <v>2334</v>
      </c>
      <c r="AC10" s="127">
        <f t="shared" si="3"/>
        <v>2244.13</v>
      </c>
      <c r="AD10" s="128">
        <v>4537806.74</v>
      </c>
      <c r="AE10" s="129">
        <v>306885</v>
      </c>
      <c r="AF10" s="129">
        <v>250</v>
      </c>
      <c r="AG10" s="129">
        <v>280335.06</v>
      </c>
      <c r="AH10" s="129">
        <v>893975.39</v>
      </c>
      <c r="AI10" s="129">
        <v>384645.44</v>
      </c>
      <c r="AJ10" s="130">
        <f t="shared" si="4"/>
        <v>6403897.63</v>
      </c>
      <c r="AK10" s="131">
        <v>294679.11000000004</v>
      </c>
      <c r="AL10" s="131">
        <v>22488.600000000002</v>
      </c>
      <c r="AM10" s="132">
        <f t="shared" si="5"/>
        <v>317167.71</v>
      </c>
      <c r="AN10" s="132">
        <f t="shared" si="6"/>
        <v>6721065.34</v>
      </c>
      <c r="AO10" s="141" t="s">
        <v>56</v>
      </c>
    </row>
    <row r="11" spans="1:42" ht="45">
      <c r="A11" s="3" t="s">
        <v>45</v>
      </c>
      <c r="B11" s="3" t="s">
        <v>46</v>
      </c>
      <c r="C11" s="3" t="s">
        <v>36</v>
      </c>
      <c r="D11" s="124">
        <v>0</v>
      </c>
      <c r="E11" s="124">
        <v>0</v>
      </c>
      <c r="F11" s="124">
        <v>1</v>
      </c>
      <c r="G11" s="124">
        <v>1</v>
      </c>
      <c r="H11" s="124">
        <v>3</v>
      </c>
      <c r="I11" s="124">
        <v>2.8</v>
      </c>
      <c r="J11" s="124">
        <v>3</v>
      </c>
      <c r="K11" s="124">
        <v>2.7</v>
      </c>
      <c r="L11" s="124">
        <v>2</v>
      </c>
      <c r="M11" s="124">
        <v>2</v>
      </c>
      <c r="N11" s="124">
        <v>0</v>
      </c>
      <c r="O11" s="124">
        <v>0</v>
      </c>
      <c r="P11" s="125">
        <f t="shared" si="0"/>
        <v>9</v>
      </c>
      <c r="Q11" s="125">
        <f t="shared" si="0"/>
        <v>8.5</v>
      </c>
      <c r="R11" s="124">
        <v>1</v>
      </c>
      <c r="S11" s="124">
        <v>0.5</v>
      </c>
      <c r="T11" s="124">
        <v>0</v>
      </c>
      <c r="U11" s="124">
        <v>0</v>
      </c>
      <c r="V11" s="124">
        <v>1</v>
      </c>
      <c r="W11" s="124">
        <v>1</v>
      </c>
      <c r="X11" s="124">
        <v>0</v>
      </c>
      <c r="Y11" s="124">
        <v>0</v>
      </c>
      <c r="Z11" s="126">
        <f t="shared" si="1"/>
        <v>2</v>
      </c>
      <c r="AA11" s="126">
        <f t="shared" si="2"/>
        <v>1.5</v>
      </c>
      <c r="AB11" s="127">
        <f t="shared" si="3"/>
        <v>11</v>
      </c>
      <c r="AC11" s="127">
        <f t="shared" si="3"/>
        <v>10</v>
      </c>
      <c r="AD11" s="128">
        <v>36504</v>
      </c>
      <c r="AE11" s="129">
        <v>3522</v>
      </c>
      <c r="AF11" s="129">
        <v>0</v>
      </c>
      <c r="AG11" s="129">
        <v>1155</v>
      </c>
      <c r="AH11" s="129">
        <v>2872</v>
      </c>
      <c r="AI11" s="129">
        <v>3964</v>
      </c>
      <c r="AJ11" s="130">
        <f t="shared" si="4"/>
        <v>48017</v>
      </c>
      <c r="AK11" s="131">
        <v>43294.21</v>
      </c>
      <c r="AL11" s="131">
        <v>15036.5</v>
      </c>
      <c r="AM11" s="132">
        <f t="shared" si="5"/>
        <v>58330.71</v>
      </c>
      <c r="AN11" s="132">
        <f t="shared" si="6"/>
        <v>106347.70999999999</v>
      </c>
      <c r="AO11" s="139"/>
      <c r="AP11" s="33"/>
    </row>
    <row r="12" spans="1:42" ht="45">
      <c r="A12" s="3" t="s">
        <v>47</v>
      </c>
      <c r="B12" s="3" t="s">
        <v>46</v>
      </c>
      <c r="C12" s="3" t="s">
        <v>36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14</v>
      </c>
      <c r="O12" s="124">
        <v>11</v>
      </c>
      <c r="P12" s="125">
        <f t="shared" si="0"/>
        <v>14</v>
      </c>
      <c r="Q12" s="125">
        <f t="shared" si="0"/>
        <v>11</v>
      </c>
      <c r="R12" s="124">
        <v>0</v>
      </c>
      <c r="S12" s="124">
        <v>0</v>
      </c>
      <c r="T12" s="124">
        <v>0</v>
      </c>
      <c r="U12" s="124">
        <v>0</v>
      </c>
      <c r="V12" s="124">
        <v>1</v>
      </c>
      <c r="W12" s="124">
        <v>0.1</v>
      </c>
      <c r="X12" s="124">
        <v>0</v>
      </c>
      <c r="Y12" s="124">
        <v>0</v>
      </c>
      <c r="Z12" s="126">
        <f t="shared" si="1"/>
        <v>1</v>
      </c>
      <c r="AA12" s="126">
        <f t="shared" si="2"/>
        <v>0.1</v>
      </c>
      <c r="AB12" s="127">
        <f t="shared" si="3"/>
        <v>15</v>
      </c>
      <c r="AC12" s="127">
        <f t="shared" si="3"/>
        <v>11.1</v>
      </c>
      <c r="AD12" s="128">
        <v>170766.85</v>
      </c>
      <c r="AE12" s="129">
        <v>0</v>
      </c>
      <c r="AF12" s="129">
        <v>0</v>
      </c>
      <c r="AG12" s="129">
        <v>0</v>
      </c>
      <c r="AH12" s="129">
        <v>10962.15</v>
      </c>
      <c r="AI12" s="129">
        <v>17421.27</v>
      </c>
      <c r="AJ12" s="130">
        <f t="shared" si="4"/>
        <v>199150.27</v>
      </c>
      <c r="AK12" s="131">
        <v>4510.4400000000005</v>
      </c>
      <c r="AL12" s="131">
        <v>45109.8</v>
      </c>
      <c r="AM12" s="132">
        <f t="shared" si="5"/>
        <v>49620.240000000005</v>
      </c>
      <c r="AN12" s="132">
        <f t="shared" si="6"/>
        <v>248770.51</v>
      </c>
      <c r="AO12" s="139"/>
      <c r="AP12" s="33"/>
    </row>
    <row r="13" spans="1:42" ht="45">
      <c r="A13" s="18" t="s">
        <v>48</v>
      </c>
      <c r="B13" s="3" t="s">
        <v>46</v>
      </c>
      <c r="C13" s="3" t="s">
        <v>36</v>
      </c>
      <c r="D13" s="124">
        <v>57</v>
      </c>
      <c r="E13" s="124">
        <v>55.8</v>
      </c>
      <c r="F13" s="124">
        <v>10</v>
      </c>
      <c r="G13" s="124">
        <v>10</v>
      </c>
      <c r="H13" s="124">
        <v>137</v>
      </c>
      <c r="I13" s="124">
        <v>136.4</v>
      </c>
      <c r="J13" s="124">
        <v>78</v>
      </c>
      <c r="K13" s="124">
        <v>77.49</v>
      </c>
      <c r="L13" s="124">
        <v>14</v>
      </c>
      <c r="M13" s="124">
        <v>12</v>
      </c>
      <c r="N13" s="124">
        <v>21</v>
      </c>
      <c r="O13" s="124">
        <v>19.41</v>
      </c>
      <c r="P13" s="125">
        <f t="shared" si="0"/>
        <v>317</v>
      </c>
      <c r="Q13" s="125">
        <f t="shared" si="0"/>
        <v>311.1</v>
      </c>
      <c r="R13" s="124">
        <v>48</v>
      </c>
      <c r="S13" s="124">
        <v>45.6</v>
      </c>
      <c r="T13" s="124">
        <v>49</v>
      </c>
      <c r="U13" s="124">
        <v>49</v>
      </c>
      <c r="V13" s="124">
        <v>124</v>
      </c>
      <c r="W13" s="124">
        <v>123</v>
      </c>
      <c r="X13" s="124">
        <v>0</v>
      </c>
      <c r="Y13" s="124">
        <v>0</v>
      </c>
      <c r="Z13" s="126">
        <f t="shared" si="1"/>
        <v>221</v>
      </c>
      <c r="AA13" s="126">
        <f t="shared" si="2"/>
        <v>217.6</v>
      </c>
      <c r="AB13" s="127">
        <f t="shared" si="3"/>
        <v>538</v>
      </c>
      <c r="AC13" s="127">
        <f t="shared" si="3"/>
        <v>528.7</v>
      </c>
      <c r="AD13" s="128">
        <v>1555485.36</v>
      </c>
      <c r="AE13" s="129">
        <v>0</v>
      </c>
      <c r="AF13" s="129">
        <v>0</v>
      </c>
      <c r="AG13" s="129">
        <v>1143.8</v>
      </c>
      <c r="AH13" s="129">
        <v>79446.26000000001</v>
      </c>
      <c r="AI13" s="129">
        <v>154561.19</v>
      </c>
      <c r="AJ13" s="130">
        <f t="shared" si="4"/>
        <v>1790636.61</v>
      </c>
      <c r="AK13" s="131">
        <v>508823.93999999994</v>
      </c>
      <c r="AL13" s="131">
        <v>99642</v>
      </c>
      <c r="AM13" s="132">
        <f t="shared" si="5"/>
        <v>608465.94</v>
      </c>
      <c r="AN13" s="132">
        <f t="shared" si="6"/>
        <v>2399102.55</v>
      </c>
      <c r="AO13" s="139"/>
      <c r="AP13" s="50"/>
    </row>
    <row r="14" spans="1:42" ht="45">
      <c r="A14" s="18" t="s">
        <v>49</v>
      </c>
      <c r="B14" s="3" t="s">
        <v>46</v>
      </c>
      <c r="C14" s="3" t="s">
        <v>36</v>
      </c>
      <c r="D14" s="124">
        <v>29</v>
      </c>
      <c r="E14" s="124">
        <v>10.6</v>
      </c>
      <c r="F14" s="124">
        <v>18</v>
      </c>
      <c r="G14" s="124">
        <v>18</v>
      </c>
      <c r="H14" s="124">
        <v>70</v>
      </c>
      <c r="I14" s="124">
        <v>69.6</v>
      </c>
      <c r="J14" s="124">
        <v>13</v>
      </c>
      <c r="K14" s="124">
        <v>12.8</v>
      </c>
      <c r="L14" s="124">
        <v>4</v>
      </c>
      <c r="M14" s="124">
        <v>4</v>
      </c>
      <c r="N14" s="124">
        <v>68</v>
      </c>
      <c r="O14" s="124">
        <v>62.7</v>
      </c>
      <c r="P14" s="125">
        <f t="shared" si="0"/>
        <v>202</v>
      </c>
      <c r="Q14" s="125">
        <f t="shared" si="0"/>
        <v>177.7</v>
      </c>
      <c r="R14" s="124">
        <v>8</v>
      </c>
      <c r="S14" s="124">
        <v>3.3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6">
        <f t="shared" si="1"/>
        <v>8</v>
      </c>
      <c r="AA14" s="126">
        <f t="shared" si="2"/>
        <v>3.3</v>
      </c>
      <c r="AB14" s="127">
        <f t="shared" si="3"/>
        <v>210</v>
      </c>
      <c r="AC14" s="127">
        <f t="shared" si="3"/>
        <v>181</v>
      </c>
      <c r="AD14" s="128">
        <v>510140</v>
      </c>
      <c r="AE14" s="129">
        <v>7733</v>
      </c>
      <c r="AF14" s="129">
        <v>0</v>
      </c>
      <c r="AG14" s="129">
        <v>21853</v>
      </c>
      <c r="AH14" s="129">
        <v>2278</v>
      </c>
      <c r="AI14" s="129">
        <v>44602</v>
      </c>
      <c r="AJ14" s="130">
        <f t="shared" si="4"/>
        <v>586606</v>
      </c>
      <c r="AK14" s="131">
        <v>249.65</v>
      </c>
      <c r="AL14" s="131">
        <v>0</v>
      </c>
      <c r="AM14" s="132">
        <f t="shared" si="5"/>
        <v>249.65</v>
      </c>
      <c r="AN14" s="132">
        <f t="shared" si="6"/>
        <v>586855.65</v>
      </c>
      <c r="AO14" s="139"/>
      <c r="AP14" s="50"/>
    </row>
    <row r="15" spans="1:42" ht="45">
      <c r="A15" s="19" t="s">
        <v>50</v>
      </c>
      <c r="B15" s="3" t="s">
        <v>46</v>
      </c>
      <c r="C15" s="3" t="s">
        <v>36</v>
      </c>
      <c r="D15" s="124">
        <v>1</v>
      </c>
      <c r="E15" s="124">
        <v>1</v>
      </c>
      <c r="F15" s="124">
        <v>16</v>
      </c>
      <c r="G15" s="124">
        <v>15.6</v>
      </c>
      <c r="H15" s="124">
        <v>13</v>
      </c>
      <c r="I15" s="124">
        <v>12.8</v>
      </c>
      <c r="J15" s="124">
        <v>10</v>
      </c>
      <c r="K15" s="124">
        <v>10</v>
      </c>
      <c r="L15" s="124">
        <v>3</v>
      </c>
      <c r="M15" s="124">
        <v>3</v>
      </c>
      <c r="N15" s="124">
        <v>0</v>
      </c>
      <c r="O15" s="124">
        <v>0</v>
      </c>
      <c r="P15" s="125">
        <f t="shared" si="0"/>
        <v>43</v>
      </c>
      <c r="Q15" s="125">
        <f t="shared" si="0"/>
        <v>42.400000000000006</v>
      </c>
      <c r="R15" s="124">
        <v>1</v>
      </c>
      <c r="S15" s="124">
        <v>1</v>
      </c>
      <c r="T15" s="124">
        <v>0</v>
      </c>
      <c r="U15" s="124">
        <v>0</v>
      </c>
      <c r="V15" s="124">
        <v>4</v>
      </c>
      <c r="W15" s="124">
        <v>0.9</v>
      </c>
      <c r="X15" s="124">
        <v>0</v>
      </c>
      <c r="Y15" s="124">
        <v>0</v>
      </c>
      <c r="Z15" s="126">
        <f t="shared" si="1"/>
        <v>5</v>
      </c>
      <c r="AA15" s="126">
        <f t="shared" si="2"/>
        <v>1.9</v>
      </c>
      <c r="AB15" s="127">
        <f t="shared" si="3"/>
        <v>48</v>
      </c>
      <c r="AC15" s="127">
        <f t="shared" si="3"/>
        <v>44.300000000000004</v>
      </c>
      <c r="AD15" s="128">
        <v>145658</v>
      </c>
      <c r="AE15" s="129">
        <v>281</v>
      </c>
      <c r="AF15" s="129">
        <v>0</v>
      </c>
      <c r="AG15" s="129">
        <v>0</v>
      </c>
      <c r="AH15" s="129">
        <v>28233</v>
      </c>
      <c r="AI15" s="129">
        <v>13567</v>
      </c>
      <c r="AJ15" s="130">
        <f t="shared" si="4"/>
        <v>187739</v>
      </c>
      <c r="AK15" s="131">
        <v>50448.979999999996</v>
      </c>
      <c r="AL15" s="131">
        <v>1620</v>
      </c>
      <c r="AM15" s="132">
        <f t="shared" si="5"/>
        <v>52068.979999999996</v>
      </c>
      <c r="AN15" s="132">
        <f t="shared" si="6"/>
        <v>239807.97999999998</v>
      </c>
      <c r="AO15" s="139"/>
      <c r="AP15" s="33"/>
    </row>
    <row r="16" spans="1:41" ht="45">
      <c r="A16" s="61" t="s">
        <v>52</v>
      </c>
      <c r="B16" s="3" t="s">
        <v>46</v>
      </c>
      <c r="C16" s="3" t="s">
        <v>36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298</v>
      </c>
      <c r="O16" s="124">
        <v>290</v>
      </c>
      <c r="P16" s="125">
        <f t="shared" si="0"/>
        <v>298</v>
      </c>
      <c r="Q16" s="125">
        <f t="shared" si="0"/>
        <v>290</v>
      </c>
      <c r="R16" s="124">
        <v>10</v>
      </c>
      <c r="S16" s="124">
        <v>10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6">
        <f t="shared" si="1"/>
        <v>10</v>
      </c>
      <c r="AA16" s="126">
        <f t="shared" si="2"/>
        <v>10</v>
      </c>
      <c r="AB16" s="127">
        <f t="shared" si="3"/>
        <v>308</v>
      </c>
      <c r="AC16" s="127">
        <f t="shared" si="3"/>
        <v>300</v>
      </c>
      <c r="AD16" s="128">
        <v>901474.86</v>
      </c>
      <c r="AE16" s="129">
        <v>3776.17</v>
      </c>
      <c r="AF16" s="129">
        <v>0</v>
      </c>
      <c r="AG16" s="129">
        <v>17358.29</v>
      </c>
      <c r="AH16" s="129">
        <v>312.15</v>
      </c>
      <c r="AI16" s="129">
        <v>81043.73</v>
      </c>
      <c r="AJ16" s="130">
        <f t="shared" si="4"/>
        <v>1003965.2000000001</v>
      </c>
      <c r="AK16" s="131">
        <v>18279.66</v>
      </c>
      <c r="AL16" s="131">
        <v>0</v>
      </c>
      <c r="AM16" s="132">
        <f t="shared" si="5"/>
        <v>18279.66</v>
      </c>
      <c r="AN16" s="132">
        <f t="shared" si="6"/>
        <v>1022244.8600000001</v>
      </c>
      <c r="AO16" s="13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135"/>
      <c r="AL17" s="135"/>
      <c r="AM17" s="136"/>
      <c r="AN17" s="136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135"/>
      <c r="AL18" s="135"/>
      <c r="AM18" s="136"/>
      <c r="AN18" s="136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135"/>
      <c r="AL19" s="135"/>
      <c r="AM19" s="136"/>
      <c r="AN19" s="136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135"/>
      <c r="AL20" s="135"/>
      <c r="AM20" s="136"/>
      <c r="AN20" s="136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135"/>
      <c r="AL21" s="135"/>
      <c r="AM21" s="136"/>
      <c r="AN21" s="136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135"/>
      <c r="AL22" s="135"/>
      <c r="AM22" s="136"/>
      <c r="AN22" s="136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135"/>
      <c r="AL23" s="135"/>
      <c r="AM23" s="136"/>
      <c r="AN23" s="136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135"/>
      <c r="AL24" s="135"/>
      <c r="AM24" s="136"/>
      <c r="AN24" s="136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135"/>
      <c r="AL25" s="135"/>
      <c r="AM25" s="136"/>
      <c r="AN25" s="136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135"/>
      <c r="AL26" s="135"/>
      <c r="AM26" s="136"/>
      <c r="AN26" s="136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135"/>
      <c r="AL27" s="135"/>
      <c r="AM27" s="136"/>
      <c r="AN27" s="136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135"/>
      <c r="AL28" s="135"/>
      <c r="AM28" s="136"/>
      <c r="AN28" s="136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135"/>
      <c r="AL29" s="135"/>
      <c r="AM29" s="136"/>
      <c r="AN29" s="136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135"/>
      <c r="AL30" s="135"/>
      <c r="AM30" s="136"/>
      <c r="AN30" s="136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135"/>
      <c r="AL31" s="135"/>
      <c r="AM31" s="136"/>
      <c r="AN31" s="136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135"/>
      <c r="AL32" s="135"/>
      <c r="AM32" s="136"/>
      <c r="AN32" s="136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135"/>
      <c r="AL33" s="135"/>
      <c r="AM33" s="136"/>
      <c r="AN33" s="136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135"/>
      <c r="AL34" s="135"/>
      <c r="AM34" s="136"/>
      <c r="AN34" s="136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135"/>
      <c r="AL35" s="135"/>
      <c r="AM35" s="136"/>
      <c r="AN35" s="136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135"/>
      <c r="AL36" s="135"/>
      <c r="AM36" s="136"/>
      <c r="AN36" s="136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135"/>
      <c r="AL37" s="135"/>
      <c r="AM37" s="136"/>
      <c r="AN37" s="136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135"/>
      <c r="AL38" s="135"/>
      <c r="AM38" s="136"/>
      <c r="AN38" s="136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135"/>
      <c r="AL39" s="135"/>
      <c r="AM39" s="136"/>
      <c r="AN39" s="136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135"/>
      <c r="AL40" s="135"/>
      <c r="AM40" s="136"/>
      <c r="AN40" s="136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135"/>
      <c r="AL41" s="135"/>
      <c r="AM41" s="136"/>
      <c r="AN41" s="136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135"/>
      <c r="AL42" s="135"/>
      <c r="AM42" s="136"/>
      <c r="AN42" s="136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135"/>
      <c r="AL43" s="135"/>
      <c r="AM43" s="136"/>
      <c r="AN43" s="136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135"/>
      <c r="AL44" s="135"/>
      <c r="AM44" s="136"/>
      <c r="AN44" s="136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135"/>
      <c r="AL45" s="135"/>
      <c r="AM45" s="136"/>
      <c r="AN45" s="136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135"/>
      <c r="AL46" s="135"/>
      <c r="AM46" s="136"/>
      <c r="AN46" s="136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135"/>
      <c r="AL47" s="135"/>
      <c r="AM47" s="136"/>
      <c r="AN47" s="136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135"/>
      <c r="AL48" s="135"/>
      <c r="AM48" s="136"/>
      <c r="AN48" s="136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135"/>
      <c r="AL49" s="135"/>
      <c r="AM49" s="136"/>
      <c r="AN49" s="136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135"/>
      <c r="AL50" s="135"/>
      <c r="AM50" s="136"/>
      <c r="AN50" s="136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135"/>
      <c r="AL51" s="135"/>
      <c r="AM51" s="136"/>
      <c r="AN51" s="136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135"/>
      <c r="AL52" s="135"/>
      <c r="AM52" s="136"/>
      <c r="AN52" s="136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135"/>
      <c r="AL53" s="135"/>
      <c r="AM53" s="136"/>
      <c r="AN53" s="136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135"/>
      <c r="AL54" s="135"/>
      <c r="AM54" s="136"/>
      <c r="AN54" s="136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135"/>
      <c r="AL55" s="135"/>
      <c r="AM55" s="136"/>
      <c r="AN55" s="136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135"/>
      <c r="AL56" s="135"/>
      <c r="AM56" s="136"/>
      <c r="AN56" s="136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135"/>
      <c r="AL57" s="135"/>
      <c r="AM57" s="136"/>
      <c r="AN57" s="136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135"/>
      <c r="AL58" s="135"/>
      <c r="AM58" s="136"/>
      <c r="AN58" s="136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135"/>
      <c r="AL59" s="135"/>
      <c r="AM59" s="136"/>
      <c r="AN59" s="136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135"/>
      <c r="AL60" s="135"/>
      <c r="AM60" s="136"/>
      <c r="AN60" s="136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135"/>
      <c r="AL61" s="135"/>
      <c r="AM61" s="136"/>
      <c r="AN61" s="136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135"/>
      <c r="AL62" s="135"/>
      <c r="AM62" s="136"/>
      <c r="AN62" s="136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135"/>
      <c r="AL63" s="135"/>
      <c r="AM63" s="136"/>
      <c r="AN63" s="136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135"/>
      <c r="AL64" s="135"/>
      <c r="AM64" s="136"/>
      <c r="AN64" s="136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135"/>
      <c r="AL65" s="135"/>
      <c r="AM65" s="136"/>
      <c r="AN65" s="136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135"/>
      <c r="AL66" s="135"/>
      <c r="AM66" s="136"/>
      <c r="AN66" s="136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135"/>
      <c r="AL67" s="135"/>
      <c r="AM67" s="136"/>
      <c r="AN67" s="136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135"/>
      <c r="AL68" s="135"/>
      <c r="AM68" s="136"/>
      <c r="AN68" s="136"/>
      <c r="AO68" s="9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Z2:AA2"/>
    <mergeCell ref="AD2:AD3"/>
    <mergeCell ref="AE2:AE3"/>
    <mergeCell ref="AF2:AF3"/>
    <mergeCell ref="AG2:AG3"/>
    <mergeCell ref="A1:A3"/>
    <mergeCell ref="B1:B3"/>
    <mergeCell ref="C1:C3"/>
    <mergeCell ref="D1:Q1"/>
    <mergeCell ref="R1:AA1"/>
    <mergeCell ref="AB1:AC2"/>
  </mergeCells>
  <conditionalFormatting sqref="B17:B98 B13:B14 B4:B10">
    <cfRule type="expression" priority="1" dxfId="0" stopIfTrue="1">
      <formula>AND(NOT(ISBLANK($A4)),ISBLANK(B4))</formula>
    </cfRule>
  </conditionalFormatting>
  <conditionalFormatting sqref="B16">
    <cfRule type="expression" priority="2" dxfId="0" stopIfTrue="1">
      <formula>AND(NOT(ISBLANK($A11)),ISBLANK(B16))</formula>
    </cfRule>
  </conditionalFormatting>
  <conditionalFormatting sqref="B15">
    <cfRule type="expression" priority="3" dxfId="0" stopIfTrue="1">
      <formula>AND(NOT(ISBLANK($A12)),ISBLANK(B15))</formula>
    </cfRule>
  </conditionalFormatting>
  <conditionalFormatting sqref="C4:C98">
    <cfRule type="expression" priority="4" dxfId="0" stopIfTrue="1">
      <formula>AND(NOT(ISBLANK(A4)),ISBLANK(C4))</formula>
    </cfRule>
  </conditionalFormatting>
  <conditionalFormatting sqref="D4:D68 F4:F68 H4:H68 J4:J68 L4:L68 N4:N68 R4:R68 T4:T68 V4:V68 X4:X68">
    <cfRule type="expression" priority="5" dxfId="0" stopIfTrue="1">
      <formula>AND(NOT(ISBLANK(E4)),ISBLANK(D4))</formula>
    </cfRule>
  </conditionalFormatting>
  <conditionalFormatting sqref="E4:E68 G4:G68 I4:I68 K4:K68 M4:M68 O4:O68 S4:S68 U4:U68 W4:W68 Y4:Y68">
    <cfRule type="expression" priority="6" dxfId="0" stopIfTrue="1">
      <formula>AND(NOT(ISBLANK(D4)),ISBLANK(E4))</formula>
    </cfRule>
  </conditionalFormatting>
  <conditionalFormatting sqref="B11:B12">
    <cfRule type="expression" priority="7" dxfId="0" stopIfTrue="1">
      <formula>AND(NOT(ISBLANK(#REF!)),ISBLANK(B11))</formula>
    </cfRule>
  </conditionalFormatting>
  <dataValidations count="5">
    <dataValidation type="custom" allowBlank="1" showInputMessage="1" showErrorMessage="1" errorTitle="Headcount" error="The value entered in the headcount field must be greater than or equal to the value entered in the FTE field." sqref="F4:F68 H4:H68 J4:J68 L4:L68 N4:N68 T4:T68 V4:V68 X4:X68 R4:R68 D4:D68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68 G4:G68 I4:I68 K4:K68 O4:O68 U4:U68 W4:W68 Y4:Y68 S4:S68 E4:E68">
      <formula1>M4&lt;=L4</formula1>
    </dataValidation>
    <dataValidation operator="lessThanOrEqual" allowBlank="1" showInputMessage="1" showErrorMessage="1" error="FTE cannot be greater than Headcount&#10;" sqref="R69:AN65536 AO4:AO65536 AB3:AC68 P4:Q65536 P2 A1:C1 R1 AO1 D69:O65536 AB1 A99:C65536 AP1:IV65536"/>
    <dataValidation type="decimal" operator="greaterThan" allowBlank="1" showInputMessage="1" showErrorMessage="1" sqref="AD17:AI68 AK17:AL68">
      <formula1>0</formula1>
    </dataValidation>
    <dataValidation type="decimal" operator="greaterThanOrEqual" allowBlank="1" showInputMessage="1" showErrorMessage="1" sqref="AD4:AI16 AK4:AL16">
      <formula1>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Alison Harriott</cp:lastModifiedBy>
  <cp:lastPrinted>2011-05-16T09:46:00Z</cp:lastPrinted>
  <dcterms:created xsi:type="dcterms:W3CDTF">2011-03-30T15:28:39Z</dcterms:created>
  <dcterms:modified xsi:type="dcterms:W3CDTF">2014-08-19T07:44:09Z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