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36" windowHeight="4140"/>
  </bookViews>
  <sheets>
    <sheet name="LA Dropdown" sheetId="9" r:id="rId1"/>
    <sheet name="Key Information 1516" sheetId="5" r:id="rId2"/>
    <sheet name="Lookup 1" sheetId="8" state="hidden" r:id="rId3"/>
  </sheets>
  <definedNames>
    <definedName name="_xlnm._FilterDatabase" localSheetId="2" hidden="1">'Lookup 1'!$A$1:$B$19</definedName>
    <definedName name="pools" localSheetId="2">'Lookup 1'!$A$2:$A$19</definedName>
    <definedName name="pools">#REF!</definedName>
    <definedName name="_xlnm.Print_Area" localSheetId="1">'Key Information 1516'!$B$1:$P$7</definedName>
    <definedName name="_xlnm.Print_Titles" localSheetId="1">'Key Information 1516'!$B:$C,'Key Information 1516'!$4:$7</definedName>
  </definedNames>
  <calcPr calcId="145621"/>
</workbook>
</file>

<file path=xl/calcChain.xml><?xml version="1.0" encoding="utf-8"?>
<calcChain xmlns="http://schemas.openxmlformats.org/spreadsheetml/2006/main">
  <c r="P258" i="5" l="1"/>
  <c r="P244" i="5"/>
  <c r="P236" i="5"/>
  <c r="P227" i="5"/>
  <c r="P222" i="5"/>
  <c r="P217" i="5"/>
  <c r="P208" i="5"/>
  <c r="P202" i="5"/>
  <c r="P194" i="5"/>
  <c r="P187" i="5"/>
  <c r="P178" i="5"/>
  <c r="P169" i="5"/>
  <c r="P159" i="5"/>
  <c r="P150" i="5"/>
  <c r="P141" i="5"/>
  <c r="P132" i="5"/>
  <c r="P120" i="5"/>
  <c r="P111" i="5"/>
  <c r="P99" i="5"/>
  <c r="P92" i="5"/>
  <c r="P83" i="5"/>
  <c r="P70" i="5"/>
  <c r="N70" i="5"/>
  <c r="P63" i="5"/>
  <c r="P51" i="5"/>
  <c r="P38" i="5"/>
  <c r="P30" i="5"/>
  <c r="P21" i="5"/>
  <c r="E7" i="9"/>
  <c r="E9" i="9" s="1"/>
  <c r="F7" i="9"/>
  <c r="F18" i="9" s="1"/>
  <c r="G7" i="9"/>
  <c r="G15" i="9" s="1"/>
  <c r="H7" i="9"/>
  <c r="H15" i="9" s="1"/>
  <c r="I7" i="9"/>
  <c r="I9" i="9" s="1"/>
  <c r="J7" i="9"/>
  <c r="J14" i="9" s="1"/>
  <c r="K7" i="9"/>
  <c r="K10" i="9" s="1"/>
  <c r="L7" i="9"/>
  <c r="L9" i="9" s="1"/>
  <c r="M7" i="9"/>
  <c r="M9" i="9" s="1"/>
  <c r="N7" i="9"/>
  <c r="N19" i="9" s="1"/>
  <c r="O7" i="9"/>
  <c r="O10" i="9" s="1"/>
  <c r="P7" i="9"/>
  <c r="P17" i="9" s="1"/>
  <c r="Q7" i="9"/>
  <c r="Q9" i="9" s="1"/>
  <c r="R7" i="9"/>
  <c r="R18" i="9" s="1"/>
  <c r="D7" i="9"/>
  <c r="D9" i="9" s="1"/>
  <c r="D25" i="5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D251" i="5" s="1"/>
  <c r="D252" i="5" s="1"/>
  <c r="D253" i="5" s="1"/>
  <c r="D254" i="5" s="1"/>
  <c r="D255" i="5" s="1"/>
  <c r="D256" i="5" s="1"/>
  <c r="D257" i="5" s="1"/>
  <c r="D258" i="5" s="1"/>
  <c r="D10" i="5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9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3" i="5"/>
  <c r="O242" i="5"/>
  <c r="O241" i="5"/>
  <c r="O240" i="5"/>
  <c r="O239" i="5"/>
  <c r="O238" i="5"/>
  <c r="O235" i="5"/>
  <c r="O234" i="5"/>
  <c r="O233" i="5"/>
  <c r="O232" i="5"/>
  <c r="O231" i="5"/>
  <c r="O230" i="5"/>
  <c r="O229" i="5"/>
  <c r="O226" i="5"/>
  <c r="O225" i="5"/>
  <c r="O224" i="5"/>
  <c r="O221" i="5"/>
  <c r="O220" i="5"/>
  <c r="O219" i="5"/>
  <c r="O216" i="5"/>
  <c r="O215" i="5"/>
  <c r="O214" i="5"/>
  <c r="O213" i="5"/>
  <c r="O212" i="5"/>
  <c r="O211" i="5"/>
  <c r="O210" i="5"/>
  <c r="O207" i="5"/>
  <c r="O206" i="5"/>
  <c r="O205" i="5"/>
  <c r="O204" i="5"/>
  <c r="O201" i="5"/>
  <c r="O200" i="5"/>
  <c r="O199" i="5"/>
  <c r="O198" i="5"/>
  <c r="O197" i="5"/>
  <c r="O196" i="5"/>
  <c r="O193" i="5"/>
  <c r="O192" i="5"/>
  <c r="O191" i="5"/>
  <c r="O190" i="5"/>
  <c r="O189" i="5"/>
  <c r="O186" i="5"/>
  <c r="O185" i="5"/>
  <c r="O184" i="5"/>
  <c r="O183" i="5"/>
  <c r="O182" i="5"/>
  <c r="O181" i="5"/>
  <c r="O180" i="5"/>
  <c r="O178" i="5"/>
  <c r="O177" i="5"/>
  <c r="O176" i="5"/>
  <c r="O175" i="5"/>
  <c r="O174" i="5"/>
  <c r="O173" i="5"/>
  <c r="O172" i="5"/>
  <c r="O171" i="5"/>
  <c r="O168" i="5"/>
  <c r="O167" i="5"/>
  <c r="O166" i="5"/>
  <c r="O165" i="5"/>
  <c r="O164" i="5"/>
  <c r="O163" i="5"/>
  <c r="O162" i="5"/>
  <c r="O161" i="5"/>
  <c r="O158" i="5"/>
  <c r="O157" i="5"/>
  <c r="O156" i="5"/>
  <c r="O155" i="5"/>
  <c r="O154" i="5"/>
  <c r="O153" i="5"/>
  <c r="O152" i="5"/>
  <c r="O149" i="5"/>
  <c r="O148" i="5"/>
  <c r="O147" i="5"/>
  <c r="O146" i="5"/>
  <c r="O145" i="5"/>
  <c r="O144" i="5"/>
  <c r="O143" i="5"/>
  <c r="O140" i="5"/>
  <c r="O139" i="5"/>
  <c r="O138" i="5"/>
  <c r="O137" i="5"/>
  <c r="O136" i="5"/>
  <c r="O135" i="5"/>
  <c r="O134" i="5"/>
  <c r="O131" i="5"/>
  <c r="O130" i="5"/>
  <c r="O129" i="5"/>
  <c r="O128" i="5"/>
  <c r="O127" i="5"/>
  <c r="O126" i="5"/>
  <c r="O125" i="5"/>
  <c r="O124" i="5"/>
  <c r="O123" i="5"/>
  <c r="O122" i="5"/>
  <c r="O120" i="5"/>
  <c r="O119" i="5"/>
  <c r="O118" i="5"/>
  <c r="O117" i="5"/>
  <c r="O116" i="5"/>
  <c r="O115" i="5"/>
  <c r="O114" i="5"/>
  <c r="O113" i="5"/>
  <c r="O110" i="5"/>
  <c r="O109" i="5"/>
  <c r="O108" i="5"/>
  <c r="O107" i="5"/>
  <c r="O106" i="5"/>
  <c r="O105" i="5"/>
  <c r="O104" i="5"/>
  <c r="O103" i="5"/>
  <c r="O102" i="5"/>
  <c r="O101" i="5"/>
  <c r="O98" i="5"/>
  <c r="O97" i="5"/>
  <c r="O96" i="5"/>
  <c r="O95" i="5"/>
  <c r="O94" i="5"/>
  <c r="O91" i="5"/>
  <c r="O90" i="5"/>
  <c r="O89" i="5"/>
  <c r="O88" i="5"/>
  <c r="O87" i="5"/>
  <c r="O86" i="5"/>
  <c r="O85" i="5"/>
  <c r="O82" i="5"/>
  <c r="O81" i="5"/>
  <c r="O80" i="5"/>
  <c r="O79" i="5"/>
  <c r="O78" i="5"/>
  <c r="O77" i="5"/>
  <c r="O76" i="5"/>
  <c r="O75" i="5"/>
  <c r="O74" i="5"/>
  <c r="O73" i="5"/>
  <c r="O72" i="5"/>
  <c r="O70" i="5"/>
  <c r="O69" i="5"/>
  <c r="O68" i="5"/>
  <c r="O67" i="5"/>
  <c r="O66" i="5"/>
  <c r="O65" i="5"/>
  <c r="O62" i="5"/>
  <c r="O61" i="5"/>
  <c r="O60" i="5"/>
  <c r="O59" i="5"/>
  <c r="O58" i="5"/>
  <c r="O57" i="5"/>
  <c r="O56" i="5"/>
  <c r="O55" i="5"/>
  <c r="O54" i="5"/>
  <c r="O53" i="5"/>
  <c r="O50" i="5"/>
  <c r="O49" i="5"/>
  <c r="O48" i="5"/>
  <c r="O47" i="5"/>
  <c r="O46" i="5"/>
  <c r="O45" i="5"/>
  <c r="O44" i="5"/>
  <c r="O43" i="5"/>
  <c r="O42" i="5"/>
  <c r="O41" i="5"/>
  <c r="O40" i="5"/>
  <c r="O37" i="5"/>
  <c r="O36" i="5"/>
  <c r="O35" i="5"/>
  <c r="O34" i="5"/>
  <c r="O33" i="5"/>
  <c r="O32" i="5"/>
  <c r="O25" i="5"/>
  <c r="O26" i="5"/>
  <c r="O27" i="5"/>
  <c r="O28" i="5"/>
  <c r="O29" i="5"/>
  <c r="O24" i="5"/>
  <c r="O23" i="5"/>
  <c r="O19" i="5"/>
  <c r="O20" i="5"/>
  <c r="O18" i="5"/>
  <c r="O9" i="5"/>
  <c r="O10" i="5"/>
  <c r="O11" i="5"/>
  <c r="O12" i="5"/>
  <c r="O13" i="5"/>
  <c r="O14" i="5"/>
  <c r="O15" i="5"/>
  <c r="O16" i="5"/>
  <c r="O8" i="5"/>
  <c r="N258" i="5"/>
  <c r="O258" i="5" s="1"/>
  <c r="M258" i="5"/>
  <c r="L258" i="5"/>
  <c r="K258" i="5"/>
  <c r="J258" i="5"/>
  <c r="I258" i="5"/>
  <c r="H258" i="5"/>
  <c r="G258" i="5"/>
  <c r="F258" i="5"/>
  <c r="E258" i="5"/>
  <c r="N244" i="5"/>
  <c r="O244" i="5" s="1"/>
  <c r="M244" i="5"/>
  <c r="L244" i="5"/>
  <c r="K244" i="5"/>
  <c r="J244" i="5"/>
  <c r="I244" i="5"/>
  <c r="H244" i="5"/>
  <c r="G244" i="5"/>
  <c r="F244" i="5"/>
  <c r="E244" i="5"/>
  <c r="N236" i="5"/>
  <c r="O236" i="5" s="1"/>
  <c r="M236" i="5"/>
  <c r="L236" i="5"/>
  <c r="K236" i="5"/>
  <c r="J236" i="5"/>
  <c r="I236" i="5"/>
  <c r="H236" i="5"/>
  <c r="G236" i="5"/>
  <c r="F236" i="5"/>
  <c r="E236" i="5"/>
  <c r="N227" i="5"/>
  <c r="O227" i="5" s="1"/>
  <c r="M227" i="5"/>
  <c r="L227" i="5"/>
  <c r="K227" i="5"/>
  <c r="J227" i="5"/>
  <c r="I227" i="5"/>
  <c r="H227" i="5"/>
  <c r="G227" i="5"/>
  <c r="F227" i="5"/>
  <c r="E227" i="5"/>
  <c r="N222" i="5"/>
  <c r="O222" i="5" s="1"/>
  <c r="M222" i="5"/>
  <c r="L222" i="5"/>
  <c r="K222" i="5"/>
  <c r="J222" i="5"/>
  <c r="I222" i="5"/>
  <c r="H222" i="5"/>
  <c r="G222" i="5"/>
  <c r="F222" i="5"/>
  <c r="E222" i="5"/>
  <c r="N217" i="5"/>
  <c r="O217" i="5" s="1"/>
  <c r="M217" i="5"/>
  <c r="L217" i="5"/>
  <c r="K217" i="5"/>
  <c r="J217" i="5"/>
  <c r="I217" i="5"/>
  <c r="H217" i="5"/>
  <c r="G217" i="5"/>
  <c r="F217" i="5"/>
  <c r="E217" i="5"/>
  <c r="N208" i="5"/>
  <c r="O208" i="5" s="1"/>
  <c r="M208" i="5"/>
  <c r="L208" i="5"/>
  <c r="K208" i="5"/>
  <c r="J208" i="5"/>
  <c r="I208" i="5"/>
  <c r="H208" i="5"/>
  <c r="G208" i="5"/>
  <c r="F208" i="5"/>
  <c r="E208" i="5"/>
  <c r="N202" i="5"/>
  <c r="O202" i="5" s="1"/>
  <c r="M202" i="5"/>
  <c r="L202" i="5"/>
  <c r="K202" i="5"/>
  <c r="J202" i="5"/>
  <c r="I202" i="5"/>
  <c r="H202" i="5"/>
  <c r="G202" i="5"/>
  <c r="F202" i="5"/>
  <c r="E202" i="5"/>
  <c r="N194" i="5"/>
  <c r="O194" i="5" s="1"/>
  <c r="M194" i="5"/>
  <c r="L194" i="5"/>
  <c r="K194" i="5"/>
  <c r="J194" i="5"/>
  <c r="I194" i="5"/>
  <c r="H194" i="5"/>
  <c r="G194" i="5"/>
  <c r="F194" i="5"/>
  <c r="E194" i="5"/>
  <c r="N187" i="5"/>
  <c r="O187" i="5" s="1"/>
  <c r="M187" i="5"/>
  <c r="L187" i="5"/>
  <c r="K187" i="5"/>
  <c r="J187" i="5"/>
  <c r="I187" i="5"/>
  <c r="H187" i="5"/>
  <c r="G187" i="5"/>
  <c r="F187" i="5"/>
  <c r="E187" i="5"/>
  <c r="N178" i="5"/>
  <c r="M178" i="5"/>
  <c r="L178" i="5"/>
  <c r="K178" i="5"/>
  <c r="J178" i="5"/>
  <c r="I178" i="5"/>
  <c r="H178" i="5"/>
  <c r="G178" i="5"/>
  <c r="F178" i="5"/>
  <c r="E178" i="5"/>
  <c r="N169" i="5"/>
  <c r="O169" i="5" s="1"/>
  <c r="M169" i="5"/>
  <c r="L169" i="5"/>
  <c r="K169" i="5"/>
  <c r="J169" i="5"/>
  <c r="I169" i="5"/>
  <c r="H169" i="5"/>
  <c r="G169" i="5"/>
  <c r="F169" i="5"/>
  <c r="E169" i="5"/>
  <c r="N159" i="5"/>
  <c r="O159" i="5" s="1"/>
  <c r="M159" i="5"/>
  <c r="L159" i="5"/>
  <c r="K159" i="5"/>
  <c r="J159" i="5"/>
  <c r="I159" i="5"/>
  <c r="H159" i="5"/>
  <c r="G159" i="5"/>
  <c r="F159" i="5"/>
  <c r="E159" i="5"/>
  <c r="N150" i="5"/>
  <c r="O150" i="5" s="1"/>
  <c r="M150" i="5"/>
  <c r="L150" i="5"/>
  <c r="K150" i="5"/>
  <c r="J150" i="5"/>
  <c r="I150" i="5"/>
  <c r="H150" i="5"/>
  <c r="G150" i="5"/>
  <c r="F150" i="5"/>
  <c r="E150" i="5"/>
  <c r="N141" i="5"/>
  <c r="O141" i="5" s="1"/>
  <c r="M141" i="5"/>
  <c r="L141" i="5"/>
  <c r="K141" i="5"/>
  <c r="J141" i="5"/>
  <c r="I141" i="5"/>
  <c r="H141" i="5"/>
  <c r="G141" i="5"/>
  <c r="F141" i="5"/>
  <c r="E141" i="5"/>
  <c r="N132" i="5"/>
  <c r="O132" i="5" s="1"/>
  <c r="M132" i="5"/>
  <c r="L132" i="5"/>
  <c r="K132" i="5"/>
  <c r="J132" i="5"/>
  <c r="I132" i="5"/>
  <c r="H132" i="5"/>
  <c r="G132" i="5"/>
  <c r="F132" i="5"/>
  <c r="E132" i="5"/>
  <c r="N120" i="5"/>
  <c r="M120" i="5"/>
  <c r="L120" i="5"/>
  <c r="K120" i="5"/>
  <c r="J120" i="5"/>
  <c r="I120" i="5"/>
  <c r="H120" i="5"/>
  <c r="G120" i="5"/>
  <c r="F120" i="5"/>
  <c r="E120" i="5"/>
  <c r="N111" i="5"/>
  <c r="O111" i="5" s="1"/>
  <c r="M111" i="5"/>
  <c r="L111" i="5"/>
  <c r="K111" i="5"/>
  <c r="J111" i="5"/>
  <c r="I111" i="5"/>
  <c r="H111" i="5"/>
  <c r="G111" i="5"/>
  <c r="F111" i="5"/>
  <c r="E111" i="5"/>
  <c r="N99" i="5"/>
  <c r="O99" i="5" s="1"/>
  <c r="M99" i="5"/>
  <c r="L99" i="5"/>
  <c r="K99" i="5"/>
  <c r="J99" i="5"/>
  <c r="I99" i="5"/>
  <c r="H99" i="5"/>
  <c r="G99" i="5"/>
  <c r="F99" i="5"/>
  <c r="E99" i="5"/>
  <c r="N92" i="5"/>
  <c r="O92" i="5" s="1"/>
  <c r="M92" i="5"/>
  <c r="L92" i="5"/>
  <c r="K92" i="5"/>
  <c r="J92" i="5"/>
  <c r="I92" i="5"/>
  <c r="H92" i="5"/>
  <c r="G92" i="5"/>
  <c r="F92" i="5"/>
  <c r="E92" i="5"/>
  <c r="N83" i="5"/>
  <c r="O83" i="5" s="1"/>
  <c r="M83" i="5"/>
  <c r="L83" i="5"/>
  <c r="K83" i="5"/>
  <c r="J83" i="5"/>
  <c r="I83" i="5"/>
  <c r="H83" i="5"/>
  <c r="G83" i="5"/>
  <c r="F83" i="5"/>
  <c r="E83" i="5"/>
  <c r="M70" i="5"/>
  <c r="L70" i="5"/>
  <c r="K70" i="5"/>
  <c r="J70" i="5"/>
  <c r="I70" i="5"/>
  <c r="H70" i="5"/>
  <c r="G70" i="5"/>
  <c r="F70" i="5"/>
  <c r="E70" i="5"/>
  <c r="N63" i="5"/>
  <c r="O63" i="5" s="1"/>
  <c r="M63" i="5"/>
  <c r="L63" i="5"/>
  <c r="K63" i="5"/>
  <c r="J63" i="5"/>
  <c r="I63" i="5"/>
  <c r="H63" i="5"/>
  <c r="G63" i="5"/>
  <c r="F63" i="5"/>
  <c r="E63" i="5"/>
  <c r="N51" i="5"/>
  <c r="O51" i="5" s="1"/>
  <c r="M51" i="5"/>
  <c r="L51" i="5"/>
  <c r="K51" i="5"/>
  <c r="J51" i="5"/>
  <c r="I51" i="5"/>
  <c r="H51" i="5"/>
  <c r="G51" i="5"/>
  <c r="F51" i="5"/>
  <c r="E51" i="5"/>
  <c r="N38" i="5"/>
  <c r="O38" i="5" s="1"/>
  <c r="M38" i="5"/>
  <c r="L38" i="5"/>
  <c r="K38" i="5"/>
  <c r="J38" i="5"/>
  <c r="I38" i="5"/>
  <c r="H38" i="5"/>
  <c r="G38" i="5"/>
  <c r="F38" i="5"/>
  <c r="E38" i="5"/>
  <c r="N30" i="5"/>
  <c r="M30" i="5"/>
  <c r="L30" i="5"/>
  <c r="K30" i="5"/>
  <c r="J30" i="5"/>
  <c r="I30" i="5"/>
  <c r="H30" i="5"/>
  <c r="G30" i="5"/>
  <c r="F30" i="5"/>
  <c r="E30" i="5"/>
  <c r="F21" i="5"/>
  <c r="G21" i="5"/>
  <c r="H21" i="5"/>
  <c r="I21" i="5"/>
  <c r="J21" i="5"/>
  <c r="K21" i="5"/>
  <c r="L21" i="5"/>
  <c r="M21" i="5"/>
  <c r="N21" i="5"/>
  <c r="O21" i="5" s="1"/>
  <c r="E21" i="5"/>
  <c r="F16" i="5"/>
  <c r="G16" i="5"/>
  <c r="H16" i="5"/>
  <c r="I16" i="5"/>
  <c r="J16" i="5"/>
  <c r="K16" i="5"/>
  <c r="L16" i="5"/>
  <c r="M16" i="5"/>
  <c r="N16" i="5"/>
  <c r="P16" i="5"/>
  <c r="E16" i="5"/>
  <c r="M14" i="9"/>
  <c r="E13" i="9"/>
  <c r="I14" i="9"/>
  <c r="E17" i="9"/>
  <c r="I16" i="9"/>
  <c r="E15" i="9"/>
  <c r="E14" i="9"/>
  <c r="M10" i="9" l="1"/>
  <c r="Q11" i="9"/>
  <c r="Q18" i="9"/>
  <c r="E10" i="9"/>
  <c r="Q13" i="9"/>
  <c r="Q20" i="9"/>
  <c r="I12" i="9"/>
  <c r="I15" i="9"/>
  <c r="I18" i="9"/>
  <c r="E11" i="9"/>
  <c r="M16" i="9"/>
  <c r="Q17" i="9"/>
  <c r="Q10" i="9"/>
  <c r="M19" i="9"/>
  <c r="M11" i="9"/>
  <c r="E12" i="9"/>
  <c r="E16" i="9"/>
  <c r="I13" i="9"/>
  <c r="E20" i="9"/>
  <c r="I10" i="9"/>
  <c r="Q15" i="9"/>
  <c r="M15" i="9"/>
  <c r="E18" i="9"/>
  <c r="I17" i="9"/>
  <c r="I20" i="9"/>
  <c r="Q19" i="9"/>
  <c r="I19" i="9"/>
  <c r="I11" i="9"/>
  <c r="E19" i="9"/>
  <c r="M18" i="9"/>
  <c r="M13" i="9"/>
  <c r="J19" i="9"/>
  <c r="F20" i="9"/>
  <c r="M17" i="9"/>
  <c r="F10" i="9"/>
  <c r="F15" i="9"/>
  <c r="Q16" i="9"/>
  <c r="Q14" i="9"/>
  <c r="M12" i="9"/>
  <c r="F14" i="9"/>
  <c r="J13" i="9"/>
  <c r="N10" i="9"/>
  <c r="G12" i="9"/>
  <c r="P10" i="9"/>
  <c r="P19" i="9"/>
  <c r="L17" i="9"/>
  <c r="G14" i="9"/>
  <c r="K18" i="9"/>
  <c r="F9" i="9"/>
  <c r="F13" i="9"/>
  <c r="F19" i="9"/>
  <c r="F16" i="9"/>
  <c r="F17" i="9"/>
  <c r="J20" i="9"/>
  <c r="J11" i="9"/>
  <c r="G18" i="9"/>
  <c r="D10" i="9"/>
  <c r="K16" i="9"/>
  <c r="K13" i="9"/>
  <c r="Q12" i="9"/>
  <c r="G20" i="9"/>
  <c r="D14" i="9"/>
  <c r="D11" i="9"/>
  <c r="N11" i="9"/>
  <c r="J18" i="9"/>
  <c r="J16" i="9"/>
  <c r="J12" i="9"/>
  <c r="K15" i="9"/>
  <c r="D18" i="9"/>
  <c r="D12" i="9"/>
  <c r="F12" i="9"/>
  <c r="D17" i="9"/>
  <c r="F11" i="9"/>
  <c r="N16" i="9"/>
  <c r="L10" i="9"/>
  <c r="H13" i="9"/>
  <c r="K19" i="9"/>
  <c r="K17" i="9"/>
  <c r="D13" i="9"/>
  <c r="O11" i="9"/>
  <c r="K12" i="9"/>
  <c r="K20" i="9"/>
  <c r="H14" i="9"/>
  <c r="D19" i="9"/>
  <c r="O13" i="9"/>
  <c r="K9" i="9"/>
  <c r="D20" i="9"/>
  <c r="H17" i="9"/>
  <c r="D16" i="9"/>
  <c r="D15" i="9"/>
  <c r="G13" i="9"/>
  <c r="K14" i="9"/>
  <c r="K11" i="9"/>
  <c r="H20" i="9"/>
  <c r="O30" i="5"/>
  <c r="O19" i="9"/>
  <c r="H11" i="9"/>
  <c r="H18" i="9"/>
  <c r="L14" i="9"/>
  <c r="G10" i="9"/>
  <c r="O9" i="9"/>
  <c r="H19" i="9"/>
  <c r="H12" i="9"/>
  <c r="L16" i="9"/>
  <c r="L15" i="9"/>
  <c r="H16" i="9"/>
  <c r="L13" i="9"/>
  <c r="O12" i="9"/>
  <c r="O18" i="9"/>
  <c r="L20" i="9"/>
  <c r="R14" i="9"/>
  <c r="R15" i="9"/>
  <c r="H9" i="9"/>
  <c r="L11" i="9"/>
  <c r="H10" i="9"/>
  <c r="L12" i="9"/>
  <c r="L18" i="9"/>
  <c r="J17" i="9"/>
  <c r="O20" i="9"/>
  <c r="G16" i="9"/>
  <c r="J9" i="9"/>
  <c r="G9" i="9"/>
  <c r="O17" i="9"/>
  <c r="G17" i="9"/>
  <c r="O14" i="9"/>
  <c r="G11" i="9"/>
  <c r="M20" i="9"/>
  <c r="G19" i="9"/>
  <c r="O16" i="9"/>
  <c r="J15" i="9"/>
  <c r="O15" i="9"/>
  <c r="J10" i="9"/>
  <c r="N13" i="9"/>
  <c r="P18" i="9"/>
  <c r="P15" i="9"/>
  <c r="N15" i="9"/>
  <c r="R19" i="9"/>
  <c r="N12" i="9"/>
  <c r="N18" i="9"/>
  <c r="R13" i="9"/>
  <c r="R9" i="9"/>
  <c r="N9" i="9"/>
  <c r="P13" i="9"/>
  <c r="P16" i="9"/>
  <c r="P11" i="9"/>
  <c r="L19" i="9"/>
  <c r="N14" i="9"/>
  <c r="R10" i="9"/>
  <c r="R17" i="9"/>
  <c r="P20" i="9"/>
  <c r="R20" i="9"/>
  <c r="P12" i="9"/>
  <c r="R16" i="9"/>
  <c r="R11" i="9"/>
  <c r="R12" i="9"/>
  <c r="P9" i="9"/>
  <c r="N20" i="9"/>
  <c r="P14" i="9"/>
  <c r="N17" i="9"/>
</calcChain>
</file>

<file path=xl/sharedStrings.xml><?xml version="1.0" encoding="utf-8"?>
<sst xmlns="http://schemas.openxmlformats.org/spreadsheetml/2006/main" count="290" uniqueCount="260">
  <si>
    <t>Birmingham</t>
  </si>
  <si>
    <t>Coventry</t>
  </si>
  <si>
    <t>Solihull</t>
  </si>
  <si>
    <t>Bradford</t>
  </si>
  <si>
    <t>Calderdale</t>
  </si>
  <si>
    <t>Kirklees</t>
  </si>
  <si>
    <t>Leeds</t>
  </si>
  <si>
    <t>Wakefield</t>
  </si>
  <si>
    <t>Plymouth</t>
  </si>
  <si>
    <t>Stoke-on-Trent</t>
  </si>
  <si>
    <t>Torbay</t>
  </si>
  <si>
    <t>York</t>
  </si>
  <si>
    <t>Devon</t>
  </si>
  <si>
    <t>Gloucestershire</t>
  </si>
  <si>
    <t>Lincolnshire</t>
  </si>
  <si>
    <t>Norfolk</t>
  </si>
  <si>
    <t>Northamptonshire</t>
  </si>
  <si>
    <t>Nottinghamshire</t>
  </si>
  <si>
    <t>Oxfordshire</t>
  </si>
  <si>
    <t>Staffordshire</t>
  </si>
  <si>
    <t>Suffolk</t>
  </si>
  <si>
    <t>Warwickshire</t>
  </si>
  <si>
    <t>Worcestershire</t>
  </si>
  <si>
    <t>East Devon</t>
  </si>
  <si>
    <t>Exeter</t>
  </si>
  <si>
    <t>Mid Devon</t>
  </si>
  <si>
    <t>North Devon</t>
  </si>
  <si>
    <t>Teignbridge</t>
  </si>
  <si>
    <t>Torridge</t>
  </si>
  <si>
    <t>West Devon</t>
  </si>
  <si>
    <t>Cheltenham</t>
  </si>
  <si>
    <t>Cotswold</t>
  </si>
  <si>
    <t>Forest of Dean</t>
  </si>
  <si>
    <t>Gloucester</t>
  </si>
  <si>
    <t>Stroud</t>
  </si>
  <si>
    <t>Tewkesbury</t>
  </si>
  <si>
    <t>North Kesteven</t>
  </si>
  <si>
    <t>Broadland</t>
  </si>
  <si>
    <t>Harrogate</t>
  </si>
  <si>
    <t>Corby</t>
  </si>
  <si>
    <t>Daventry</t>
  </si>
  <si>
    <t>East Northamptonshire</t>
  </si>
  <si>
    <t>Kettering</t>
  </si>
  <si>
    <t>Wellingborough</t>
  </si>
  <si>
    <t>Ashfield</t>
  </si>
  <si>
    <t>Bassetlaw</t>
  </si>
  <si>
    <t>Broxtowe</t>
  </si>
  <si>
    <t>Mansfield</t>
  </si>
  <si>
    <t>Rushcliffe</t>
  </si>
  <si>
    <t>Cherwell</t>
  </si>
  <si>
    <t>West Oxfordshire</t>
  </si>
  <si>
    <t>Cannock Chase</t>
  </si>
  <si>
    <t>East Staffordshire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</si>
  <si>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</si>
  <si>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</si>
  <si>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</si>
  <si>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</si>
  <si>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</si>
  <si>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</si>
  <si>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</si>
  <si>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</si>
  <si>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</si>
  <si>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</si>
  <si>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North Warwickshire</t>
  </si>
  <si>
    <t>Rugby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</si>
  <si>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</si>
  <si>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</si>
  <si>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</si>
  <si>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</si>
  <si>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</si>
  <si>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</si>
  <si>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</si>
  <si>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Local Authority</t>
  </si>
  <si>
    <t>Of which grants rolling-in from 2013-14:</t>
  </si>
  <si>
    <t>Baseline Funding Level</t>
  </si>
  <si>
    <t>Tariffs and Top-Ups</t>
  </si>
  <si>
    <t>Levy Rate</t>
  </si>
  <si>
    <t xml:space="preserve">Council Tax Freeze </t>
  </si>
  <si>
    <t>Early Intervention Funding</t>
  </si>
  <si>
    <t>GLA General Funding</t>
  </si>
  <si>
    <t>Homelessness Prevention</t>
  </si>
  <si>
    <t>Lead Local Flood Authority Funding</t>
  </si>
  <si>
    <t>Learning Disability and Health Reform Funding</t>
  </si>
  <si>
    <t>GLA Transport Funding</t>
  </si>
  <si>
    <t>London Bus Service Operators Funding</t>
  </si>
  <si>
    <t>(£ million)</t>
  </si>
  <si>
    <t>Safety Net Threshold</t>
  </si>
  <si>
    <t>Pools</t>
  </si>
  <si>
    <t>Number of LAs</t>
  </si>
  <si>
    <t>Pool</t>
  </si>
  <si>
    <t>Reference row</t>
  </si>
  <si>
    <t>Column numbers</t>
  </si>
  <si>
    <t>Local authorities within pool</t>
  </si>
  <si>
    <t>of which</t>
  </si>
  <si>
    <t>Lichfield</t>
  </si>
  <si>
    <t>Nuneaton and Bedworth</t>
  </si>
  <si>
    <t>Stratford-on-Avon</t>
  </si>
  <si>
    <t>Gedling</t>
  </si>
  <si>
    <t>Newark and Sherwood</t>
  </si>
  <si>
    <t>Staffordshire Fire Authority</t>
  </si>
  <si>
    <t>Waveney</t>
  </si>
  <si>
    <t>Cumbria</t>
  </si>
  <si>
    <t>Allerdale</t>
  </si>
  <si>
    <t>Barrow-in-Furness</t>
  </si>
  <si>
    <t>Carlisle</t>
  </si>
  <si>
    <t>Eden</t>
  </si>
  <si>
    <t>South Lakeland</t>
  </si>
  <si>
    <t>Thurrock</t>
  </si>
  <si>
    <t>Basildon</t>
  </si>
  <si>
    <t>Havering</t>
  </si>
  <si>
    <t>Barking and Dagenham</t>
  </si>
  <si>
    <t>South Kesteven</t>
  </si>
  <si>
    <t>East Lindsey</t>
  </si>
  <si>
    <t>Lincoln</t>
  </si>
  <si>
    <t>Boston</t>
  </si>
  <si>
    <t>Halton</t>
  </si>
  <si>
    <t>Warrington</t>
  </si>
  <si>
    <t>St Helens</t>
  </si>
  <si>
    <t>Breckland</t>
  </si>
  <si>
    <t>Kings Lynn and West Norfolk</t>
  </si>
  <si>
    <t>North Norfolk</t>
  </si>
  <si>
    <t>South Norfolk</t>
  </si>
  <si>
    <t>Craven</t>
  </si>
  <si>
    <t>Hambleton</t>
  </si>
  <si>
    <t>Ryedale</t>
  </si>
  <si>
    <t>Richmondshire</t>
  </si>
  <si>
    <t>Scarborough</t>
  </si>
  <si>
    <t>North Yorkshire</t>
  </si>
  <si>
    <t>Kent</t>
  </si>
  <si>
    <t>Maidstone</t>
  </si>
  <si>
    <t>Select pool by clicking on the cell below and using the drop-down menu</t>
  </si>
  <si>
    <t>Baseline funding level (£)</t>
  </si>
  <si>
    <t>Early Intervention Funding (£)</t>
  </si>
  <si>
    <t>Council Tax Freeze (£)</t>
  </si>
  <si>
    <t>GLA General Funding (£)</t>
  </si>
  <si>
    <t>GLA Transport Funding (£)</t>
  </si>
  <si>
    <t>London Bus Service Operators Funding (£)</t>
  </si>
  <si>
    <t>Homelessness Prevention (£)</t>
  </si>
  <si>
    <t>Lead Local Flood Authority Funding (£)</t>
  </si>
  <si>
    <t>Learning Disability and Health Reform Funding (£)</t>
  </si>
  <si>
    <t>Tariffs and Top-Ups (£)</t>
  </si>
  <si>
    <t>Safety Net Threshold (£)</t>
  </si>
  <si>
    <t>2015-16 Key Information</t>
  </si>
  <si>
    <t>Aylesbury Vale</t>
  </si>
  <si>
    <t>Wycombe</t>
  </si>
  <si>
    <t>Buckinghamshire</t>
  </si>
  <si>
    <t>Bath &amp; North East Somerset</t>
  </si>
  <si>
    <t>Mendip</t>
  </si>
  <si>
    <t>South Somerset</t>
  </si>
  <si>
    <t>Taunton Deane</t>
  </si>
  <si>
    <t>North Somerset</t>
  </si>
  <si>
    <t>Sedgemoor</t>
  </si>
  <si>
    <t>Somerset</t>
  </si>
  <si>
    <t>Hertfordshire</t>
  </si>
  <si>
    <t>Broxbourne</t>
  </si>
  <si>
    <t>North Hertfordshire</t>
  </si>
  <si>
    <t>Stevenage</t>
  </si>
  <si>
    <t>Three Rivers</t>
  </si>
  <si>
    <t>Welwyn Hatfield</t>
  </si>
  <si>
    <t>Manchester</t>
  </si>
  <si>
    <t>Bolton</t>
  </si>
  <si>
    <t>Bury</t>
  </si>
  <si>
    <t>Oldham</t>
  </si>
  <si>
    <t>Rochdale</t>
  </si>
  <si>
    <t>Salford</t>
  </si>
  <si>
    <t>Stockport</t>
  </si>
  <si>
    <t>Tameside</t>
  </si>
  <si>
    <t>Trafford</t>
  </si>
  <si>
    <t>Wigan</t>
  </si>
  <si>
    <t>Cheshire East</t>
  </si>
  <si>
    <t>Essex</t>
  </si>
  <si>
    <t>Braintree</t>
  </si>
  <si>
    <t>Brentwood</t>
  </si>
  <si>
    <t>Castle Point</t>
  </si>
  <si>
    <t>Chelmsford</t>
  </si>
  <si>
    <t>Colchester</t>
  </si>
  <si>
    <t>Epping Forest</t>
  </si>
  <si>
    <t>Rochford</t>
  </si>
  <si>
    <t>Tendring</t>
  </si>
  <si>
    <t>Essex Fire Authority</t>
  </si>
  <si>
    <t>West Sussex</t>
  </si>
  <si>
    <t>Adur</t>
  </si>
  <si>
    <t>Arun</t>
  </si>
  <si>
    <t>Chichester</t>
  </si>
  <si>
    <t>Worthing</t>
  </si>
  <si>
    <t>Derby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</si>
  <si>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</si>
  <si>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</si>
  <si>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</si>
  <si>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</si>
  <si>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</si>
  <si>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</si>
  <si>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</si>
  <si>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</si>
  <si>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 Fire Authority</t>
  </si>
  <si>
    <t>Derbyshire</t>
  </si>
  <si>
    <t>East Sussex Fire Authority</t>
  </si>
  <si>
    <t>Wealden</t>
  </si>
  <si>
    <t>East Sussex</t>
  </si>
  <si>
    <t>Eastbourne</t>
  </si>
  <si>
    <t>Hastings</t>
  </si>
  <si>
    <t>Lewes</t>
  </si>
  <si>
    <t>Rother</t>
  </si>
  <si>
    <t>Surrey</t>
  </si>
  <si>
    <t>Elmbridge</t>
  </si>
  <si>
    <t>Mole Valley</t>
  </si>
  <si>
    <t>Spelthorne</t>
  </si>
  <si>
    <t>Woking</t>
  </si>
  <si>
    <t>Leicestershire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</si>
  <si>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</si>
  <si>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</si>
  <si>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</si>
  <si>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</si>
  <si>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</si>
  <si>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</si>
  <si>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</si>
  <si>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</si>
  <si>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 Fire Authority</t>
  </si>
  <si>
    <t>South Northamptonshire</t>
  </si>
  <si>
    <t>West Lindsey</t>
  </si>
  <si>
    <t>Norwich</t>
  </si>
  <si>
    <t>Kent Fire Authority</t>
  </si>
  <si>
    <t>Ashford</t>
  </si>
  <si>
    <t>Canterbury</t>
  </si>
  <si>
    <t>Dover</t>
  </si>
  <si>
    <t>Gravesham</t>
  </si>
  <si>
    <t>Shepway</t>
  </si>
  <si>
    <t>Swale</t>
  </si>
  <si>
    <t>Thanet</t>
  </si>
  <si>
    <t>Tonbridge and Malling</t>
  </si>
  <si>
    <t>Tunbridge Wells</t>
  </si>
  <si>
    <t>Greater Birmingham and Solihull Pool</t>
  </si>
  <si>
    <t>Buckinghamshire Business Rates Pool</t>
  </si>
  <si>
    <t>Somerset Business Rates Pool</t>
  </si>
  <si>
    <t>Hertfordshire Business Rates Pool</t>
  </si>
  <si>
    <t>Greater Manchester and Cheshire Business Rates Pool</t>
  </si>
  <si>
    <t>Essex Business Rates Pool</t>
  </si>
  <si>
    <t>West Sussex Business Rates Pool</t>
  </si>
  <si>
    <t>Derbyshire Business Rates Pool</t>
  </si>
  <si>
    <t>East Sussex Business Rates Pool</t>
  </si>
  <si>
    <t>Surrey Business Rates Pool</t>
  </si>
  <si>
    <t>Leicestershire Business Rates Pool</t>
  </si>
  <si>
    <t>Coventry and Warwickshire Business Rates Pool</t>
  </si>
  <si>
    <t>Devon Business Rates Pool</t>
  </si>
  <si>
    <t>Gloucestershire Business Rates Pool</t>
  </si>
  <si>
    <t>Leeds City Region Business Rates Pool</t>
  </si>
  <si>
    <t>Northamptonshire Business Rates Pool</t>
  </si>
  <si>
    <t>Nottingham Business Rates Pool</t>
  </si>
  <si>
    <t>Staffordshire &amp; Stoke on Trent Business Rates Pool</t>
  </si>
  <si>
    <t>Suffolk Business Rates Pool</t>
  </si>
  <si>
    <t>Worcestershire Business Rates Pool</t>
  </si>
  <si>
    <t>Cumbria Business Rates Pool</t>
  </si>
  <si>
    <t>East London/South Essex Business Rates Pool</t>
  </si>
  <si>
    <t>Lincolnshire Business Rates Pool</t>
  </si>
  <si>
    <t>North Oxfordshire Business Rates Pool</t>
  </si>
  <si>
    <t>Mid Merseyside Business Rates Pool</t>
  </si>
  <si>
    <t>Norfolk Business Rates Pool</t>
  </si>
  <si>
    <t>North Yorkshire Business Rates Pool</t>
  </si>
  <si>
    <t>Kent Business Rates Pool</t>
  </si>
  <si>
    <t>PROVISIONAL 2015-16 KEY INFORMATION FOR POOLS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</si>
</sst>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/>
    <xf numFmtId="164" fontId="0" fillId="0" borderId="0" xfId="0" applyNumberFormat="1"/>
    <xf numFmtId="164" fontId="0" fillId="0" borderId="2" xfId="0" applyNumberFormat="1" applyBorder="1"/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2" fontId="0" fillId="0" borderId="0" xfId="0" applyNumberFormat="1"/>
    <xf numFmtId="2" fontId="0" fillId="0" borderId="2" xfId="0" applyNumberFormat="1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vertical="top" wrapText="1"/>
    </xf>
    <xf numFmtId="0" fontId="0" fillId="0" borderId="0" xfId="0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3" fontId="4" fillId="0" borderId="0" xfId="0" applyNumberFormat="1" applyFont="1"/>
    <xf numFmtId="164" fontId="4" fillId="0" borderId="0" xfId="0" applyNumberFormat="1" applyFont="1" applyBorder="1" applyAlignment="1">
      <alignment vertical="top" wrapText="1"/>
    </xf>
    <xf numFmtId="2" fontId="4" fillId="0" borderId="0" xfId="0" applyNumberFormat="1" applyFont="1"/>
    <xf numFmtId="2" fontId="4" fillId="0" borderId="0" xfId="0" applyNumberFormat="1" applyFont="1" applyBorder="1" applyAlignment="1">
      <alignment vertical="top" wrapText="1"/>
    </xf>
    <xf numFmtId="0" fontId="6" fillId="0" borderId="0" xfId="0" applyFont="1"/>
    <xf numFmtId="2" fontId="0" fillId="0" borderId="3" xfId="0" applyNumberFormat="1" applyBorder="1"/>
    <xf numFmtId="0" fontId="7" fillId="0" borderId="3" xfId="0" applyFont="1" applyBorder="1"/>
    <xf numFmtId="0" fontId="7" fillId="0" borderId="0" xfId="0" applyFont="1"/>
    <xf numFmtId="4" fontId="4" fillId="0" borderId="0" xfId="0" applyNumberFormat="1" applyFont="1"/>
    <xf numFmtId="0" fontId="3" fillId="3" borderId="0" xfId="0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80" zoomScaleNormal="80" workbookViewId="0">
      <selection sqref="A1:XFD1"/>
    </sheetView>
  </sheetViews>
  <sheetFormatPr defaultRowHeight="13.2" x14ac:dyDescent="0.25"/>
  <cols>
    <col min="1" max="1" width="10.88671875" customWidth="1"/>
    <col min="2" max="2" width="53.44140625" customWidth="1"/>
    <col min="3" max="3" width="6.6640625" hidden="1" customWidth="1"/>
    <col min="4" max="4" width="19.5546875" customWidth="1"/>
    <col min="5" max="5" width="19.88671875" customWidth="1"/>
    <col min="6" max="6" width="19.44140625" customWidth="1"/>
    <col min="7" max="7" width="19.5546875" customWidth="1"/>
    <col min="8" max="8" width="20" customWidth="1"/>
    <col min="9" max="9" width="19.88671875" customWidth="1"/>
    <col min="10" max="10" width="19.6640625" customWidth="1"/>
    <col min="11" max="11" width="16.5546875" bestFit="1" customWidth="1"/>
    <col min="12" max="18" width="15.6640625" customWidth="1"/>
  </cols>
  <sheetData>
    <row r="1" spans="1:18" s="31" customFormat="1" ht="21" x14ac:dyDescent="0.4">
      <c r="A1" s="31" t="s">
        <v>259</v>
      </c>
    </row>
    <row r="3" spans="1:18" ht="15" x14ac:dyDescent="0.25">
      <c r="B3" s="19" t="s">
        <v>130</v>
      </c>
    </row>
    <row r="4" spans="1:18" ht="15" x14ac:dyDescent="0.25">
      <c r="A4" s="19" t="s">
        <v>89</v>
      </c>
      <c r="B4" s="20" t="s">
        <v>232</v>
      </c>
    </row>
    <row r="5" spans="1:18" hidden="1" x14ac:dyDescent="0.25">
      <c r="B5" t="s">
        <v>91</v>
      </c>
      <c r="D5">
        <v>0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  <c r="Q5">
        <v>13</v>
      </c>
      <c r="R5">
        <v>14</v>
      </c>
    </row>
    <row r="7" spans="1:18" ht="15.6" x14ac:dyDescent="0.3">
      <c r="A7" s="19"/>
      <c r="B7" s="21" t="s">
        <v>92</v>
      </c>
      <c r="C7" s="19"/>
      <c r="D7" s="26" t="str">
        <f ca="1">IF(D$5&lt;VLOOKUP($B$4, 'Lookup 1'!$A$2:$C$29, 2, FALSE), OFFSET('Key Information 1516'!$B$8, VLOOKUP('LA Dropdown'!$B$4, 'Lookup 1'!$A$2:$C$29, 3, FALSE)-VLOOKUP('LA Dropdown'!$B$4, 'Lookup 1'!$A$2:$C$29, 2, FALSE)+D$5, 0), IF(D$5=VLOOKUP('LA Dropdown'!$B$4, 'Lookup 1'!$A$2:$C$29, 2, FALSE), "Total for pool", ""))</f>
        <v>Aylesbury Vale</v>
      </c>
      <c r="E7" s="26" t="str">
        <f ca="1">IF(E$5&lt;VLOOKUP($B$4, 'Lookup 1'!$A$2:$C$29, 2, FALSE), OFFSET('Key Information 1516'!$B$8, VLOOKUP('LA Dropdown'!$B$4, 'Lookup 1'!$A$2:$C$29, 3, FALSE)-VLOOKUP('LA Dropdown'!$B$4, 'Lookup 1'!$A$2:$C$29, 2, FALSE)+E$5, 0), IF(E$5=VLOOKUP('LA Dropdown'!$B$4, 'Lookup 1'!$A$2:$C$29, 2, FALSE), "Total for pool", ""))</f>
        <v>Wycombe</v>
      </c>
      <c r="F7" s="26" t="str">
        <f ca="1">IF(F$5&lt;VLOOKUP($B$4, 'Lookup 1'!$A$2:$C$29, 2, FALSE), OFFSET('Key Information 1516'!$B$8, VLOOKUP('LA Dropdown'!$B$4, 'Lookup 1'!$A$2:$C$29, 3, FALSE)-VLOOKUP('LA Dropdown'!$B$4, 'Lookup 1'!$A$2:$C$29, 2, FALSE)+F$5, 0), IF(F$5=VLOOKUP('LA Dropdown'!$B$4, 'Lookup 1'!$A$2:$C$29, 2, FALSE), "Total for pool", ""))</f>
        <v>Buckinghamshire</v>
      </c>
      <c r="G7" s="26" t="str">
        <f ca="1">IF(G$5&lt;VLOOKUP($B$4, 'Lookup 1'!$A$2:$C$29, 2, FALSE), OFFSET('Key Information 1516'!$B$8, VLOOKUP('LA Dropdown'!$B$4, 'Lookup 1'!$A$2:$C$29, 3, FALSE)-VLOOKUP('LA Dropdown'!$B$4, 'Lookup 1'!$A$2:$C$29, 2, FALSE)+G$5, 0), IF(G$5=VLOOKUP('LA Dropdown'!$B$4, 'Lookup 1'!$A$2:$C$29, 2, FALSE), "Total for pool", ""))</f>
        <v>Total for pool</v>
      </c>
      <c r="H7" s="26" t="str">
        <f ca="1">IF(H$5&lt;VLOOKUP($B$4, 'Lookup 1'!$A$2:$C$29, 2, FALSE), OFFSET('Key Information 1516'!$B$8, VLOOKUP('LA Dropdown'!$B$4, 'Lookup 1'!$A$2:$C$29, 3, FALSE)-VLOOKUP('LA Dropdown'!$B$4, 'Lookup 1'!$A$2:$C$29, 2, FALSE)+H$5, 0), IF(H$5=VLOOKUP('LA Dropdown'!$B$4, 'Lookup 1'!$A$2:$C$29, 2, FALSE), "Total for pool", ""))</f>
        <v/>
      </c>
      <c r="I7" s="26" t="str">
        <f ca="1">IF(I$5&lt;VLOOKUP($B$4, 'Lookup 1'!$A$2:$C$29, 2, FALSE), OFFSET('Key Information 1516'!$B$8, VLOOKUP('LA Dropdown'!$B$4, 'Lookup 1'!$A$2:$C$29, 3, FALSE)-VLOOKUP('LA Dropdown'!$B$4, 'Lookup 1'!$A$2:$C$29, 2, FALSE)+I$5, 0), IF(I$5=VLOOKUP('LA Dropdown'!$B$4, 'Lookup 1'!$A$2:$C$29, 2, FALSE), "Total for pool", ""))</f>
        <v/>
      </c>
      <c r="J7" s="26" t="str">
        <f ca="1">IF(J$5&lt;VLOOKUP($B$4, 'Lookup 1'!$A$2:$C$29, 2, FALSE), OFFSET('Key Information 1516'!$B$8, VLOOKUP('LA Dropdown'!$B$4, 'Lookup 1'!$A$2:$C$29, 3, FALSE)-VLOOKUP('LA Dropdown'!$B$4, 'Lookup 1'!$A$2:$C$29, 2, FALSE)+J$5, 0), IF(J$5=VLOOKUP('LA Dropdown'!$B$4, 'Lookup 1'!$A$2:$C$29, 2, FALSE), "Total for pool", ""))</f>
        <v/>
      </c>
      <c r="K7" s="26" t="str">
        <f ca="1">IF(K$5&lt;VLOOKUP($B$4, 'Lookup 1'!$A$2:$C$29, 2, FALSE), OFFSET('Key Information 1516'!$B$8, VLOOKUP('LA Dropdown'!$B$4, 'Lookup 1'!$A$2:$C$29, 3, FALSE)-VLOOKUP('LA Dropdown'!$B$4, 'Lookup 1'!$A$2:$C$29, 2, FALSE)+K$5, 0), IF(K$5=VLOOKUP('LA Dropdown'!$B$4, 'Lookup 1'!$A$2:$C$29, 2, FALSE), "Total for pool", ""))</f>
        <v/>
      </c>
      <c r="L7" s="26" t="str">
        <f ca="1">IF(L$5&lt;VLOOKUP($B$4, 'Lookup 1'!$A$2:$C$29, 2, FALSE), OFFSET('Key Information 1516'!$B$8, VLOOKUP('LA Dropdown'!$B$4, 'Lookup 1'!$A$2:$C$29, 3, FALSE)-VLOOKUP('LA Dropdown'!$B$4, 'Lookup 1'!$A$2:$C$29, 2, FALSE)+L$5, 0), IF(L$5=VLOOKUP('LA Dropdown'!$B$4, 'Lookup 1'!$A$2:$C$29, 2, FALSE), "Total for pool", ""))</f>
        <v/>
      </c>
      <c r="M7" s="26" t="str">
        <f ca="1">IF(M$5&lt;VLOOKUP($B$4, 'Lookup 1'!$A$2:$C$29, 2, FALSE), OFFSET('Key Information 1516'!$B$8, VLOOKUP('LA Dropdown'!$B$4, 'Lookup 1'!$A$2:$C$29, 3, FALSE)-VLOOKUP('LA Dropdown'!$B$4, 'Lookup 1'!$A$2:$C$29, 2, FALSE)+M$5, 0), IF(M$5=VLOOKUP('LA Dropdown'!$B$4, 'Lookup 1'!$A$2:$C$29, 2, FALSE), "Total for pool", ""))</f>
        <v/>
      </c>
      <c r="N7" s="26" t="str">
        <f ca="1">IF(N$5&lt;VLOOKUP($B$4, 'Lookup 1'!$A$2:$C$29, 2, FALSE), OFFSET('Key Information 1516'!$B$8, VLOOKUP('LA Dropdown'!$B$4, 'Lookup 1'!$A$2:$C$29, 3, FALSE)-VLOOKUP('LA Dropdown'!$B$4, 'Lookup 1'!$A$2:$C$29, 2, FALSE)+N$5, 0), IF(N$5=VLOOKUP('LA Dropdown'!$B$4, 'Lookup 1'!$A$2:$C$29, 2, FALSE), "Total for pool", ""))</f>
        <v/>
      </c>
      <c r="O7" s="26" t="str">
        <f ca="1">IF(O$5&lt;VLOOKUP($B$4, 'Lookup 1'!$A$2:$C$29, 2, FALSE), OFFSET('Key Information 1516'!$B$8, VLOOKUP('LA Dropdown'!$B$4, 'Lookup 1'!$A$2:$C$29, 3, FALSE)-VLOOKUP('LA Dropdown'!$B$4, 'Lookup 1'!$A$2:$C$29, 2, FALSE)+O$5, 0), IF(O$5=VLOOKUP('LA Dropdown'!$B$4, 'Lookup 1'!$A$2:$C$29, 2, FALSE), "Total for pool", ""))</f>
        <v/>
      </c>
      <c r="P7" s="26" t="str">
        <f ca="1">IF(P$5&lt;VLOOKUP($B$4, 'Lookup 1'!$A$2:$C$29, 2, FALSE), OFFSET('Key Information 1516'!$B$8, VLOOKUP('LA Dropdown'!$B$4, 'Lookup 1'!$A$2:$C$29, 3, FALSE)-VLOOKUP('LA Dropdown'!$B$4, 'Lookup 1'!$A$2:$C$29, 2, FALSE)+P$5, 0), IF(P$5=VLOOKUP('LA Dropdown'!$B$4, 'Lookup 1'!$A$2:$C$29, 2, FALSE), "Total for pool", ""))</f>
        <v/>
      </c>
      <c r="Q7" s="26" t="str">
        <f ca="1">IF(Q$5&lt;VLOOKUP($B$4, 'Lookup 1'!$A$2:$C$29, 2, FALSE), OFFSET('Key Information 1516'!$B$8, VLOOKUP('LA Dropdown'!$B$4, 'Lookup 1'!$A$2:$C$29, 3, FALSE)-VLOOKUP('LA Dropdown'!$B$4, 'Lookup 1'!$A$2:$C$29, 2, FALSE)+Q$5, 0), IF(Q$5=VLOOKUP('LA Dropdown'!$B$4, 'Lookup 1'!$A$2:$C$29, 2, FALSE), "Total for pool", ""))</f>
        <v/>
      </c>
      <c r="R7" s="26" t="str">
        <f ca="1">IF(R$5&lt;VLOOKUP($B$4, 'Lookup 1'!$A$2:$C$29, 2, FALSE), OFFSET('Key Information 1516'!$B$8, VLOOKUP('LA Dropdown'!$B$4, 'Lookup 1'!$A$2:$C$29, 3, FALSE)-VLOOKUP('LA Dropdown'!$B$4, 'Lookup 1'!$A$2:$C$29, 2, FALSE)+R$5, 0), IF(R$5=VLOOKUP('LA Dropdown'!$B$4, 'Lookup 1'!$A$2:$C$29, 2, FALSE), "Total for pool", ""))</f>
        <v/>
      </c>
    </row>
    <row r="8" spans="1:18" ht="1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8" ht="15" x14ac:dyDescent="0.25">
      <c r="A9" s="19"/>
      <c r="B9" s="19" t="s">
        <v>131</v>
      </c>
      <c r="C9" s="19">
        <v>0</v>
      </c>
      <c r="D9" s="22">
        <f ca="1">IF(D$7&lt;&gt;"",OFFSET('Key Information 1516'!$E$8,VLOOKUP('LA Dropdown'!$B$4,'Lookup 1'!$A$2:$C$29,3)-VLOOKUP('LA Dropdown'!$B$4,'Lookup 1'!$A$2:$C$29,2)+'LA Dropdown'!D$5,'LA Dropdown'!$C9), "")</f>
        <v>3615019.965576</v>
      </c>
      <c r="E9" s="22">
        <f ca="1">IF(E$7&lt;&gt;"",OFFSET('Key Information 1516'!$E$8,VLOOKUP('LA Dropdown'!$B$4,'Lookup 1'!$A$2:$C$29,3)-VLOOKUP('LA Dropdown'!$B$4,'Lookup 1'!$A$2:$C$29,2)+'LA Dropdown'!E$5,'LA Dropdown'!$C9), "")</f>
        <v>3037096.3172229999</v>
      </c>
      <c r="F9" s="22">
        <f ca="1">IF(F$7&lt;&gt;"",OFFSET('Key Information 1516'!$E$8,VLOOKUP('LA Dropdown'!$B$4,'Lookup 1'!$A$2:$C$29,3)-VLOOKUP('LA Dropdown'!$B$4,'Lookup 1'!$A$2:$C$29,2)+'LA Dropdown'!F$5,'LA Dropdown'!$C9), "")</f>
        <v>40395633.940255001</v>
      </c>
      <c r="G9" s="22">
        <f ca="1">IF(G$7&lt;&gt;"",OFFSET('Key Information 1516'!$E$8,VLOOKUP('LA Dropdown'!$B$4,'Lookup 1'!$A$2:$C$29,3)-VLOOKUP('LA Dropdown'!$B$4,'Lookup 1'!$A$2:$C$29,2)+'LA Dropdown'!G$5,'LA Dropdown'!$C9), "")</f>
        <v>47047750.223053999</v>
      </c>
      <c r="H9" s="22" t="str">
        <f ca="1">IF(H$7&lt;&gt;"",OFFSET('Key Information 1516'!$E$8,VLOOKUP('LA Dropdown'!$B$4,'Lookup 1'!$A$2:$C$29,3)-VLOOKUP('LA Dropdown'!$B$4,'Lookup 1'!$A$2:$C$29,2)+'LA Dropdown'!H$5,'LA Dropdown'!$C9), "")</f>
        <v/>
      </c>
      <c r="I9" s="22" t="str">
        <f ca="1">IF(I$7&lt;&gt;"",OFFSET('Key Information 1516'!$E$8,VLOOKUP('LA Dropdown'!$B$4,'Lookup 1'!$A$2:$C$29,3)-VLOOKUP('LA Dropdown'!$B$4,'Lookup 1'!$A$2:$C$29,2)+'LA Dropdown'!I$5,'LA Dropdown'!$C9), "")</f>
        <v/>
      </c>
      <c r="J9" s="22" t="str">
        <f ca="1">IF(J$7&lt;&gt;"",OFFSET('Key Information 1516'!$E$8,VLOOKUP('LA Dropdown'!$B$4,'Lookup 1'!$A$2:$C$29,3)-VLOOKUP('LA Dropdown'!$B$4,'Lookup 1'!$A$2:$C$29,2)+'LA Dropdown'!J$5,'LA Dropdown'!$C9), "")</f>
        <v/>
      </c>
      <c r="K9" s="22" t="str">
        <f ca="1">IF(K$7&lt;&gt;"",OFFSET('Key Information 1516'!$E$8,VLOOKUP('LA Dropdown'!$B$4,'Lookup 1'!$A$2:$C$29,3)-VLOOKUP('LA Dropdown'!$B$4,'Lookup 1'!$A$2:$C$29,2)+'LA Dropdown'!K$5,'LA Dropdown'!$C9), "")</f>
        <v/>
      </c>
      <c r="L9" s="22" t="str">
        <f ca="1">IF(L$7&lt;&gt;"",OFFSET('Key Information 1516'!$E$8,VLOOKUP('LA Dropdown'!$B$4,'Lookup 1'!$A$2:$C$29,3)-VLOOKUP('LA Dropdown'!$B$4,'Lookup 1'!$A$2:$C$29,2)+'LA Dropdown'!L$5,'LA Dropdown'!$C9), "")</f>
        <v/>
      </c>
      <c r="M9" s="22" t="str">
        <f ca="1">IF(M$7&lt;&gt;"",OFFSET('Key Information 1516'!$E$8,VLOOKUP('LA Dropdown'!$B$4,'Lookup 1'!$A$2:$C$29,3)-VLOOKUP('LA Dropdown'!$B$4,'Lookup 1'!$A$2:$C$29,2)+'LA Dropdown'!M$5,'LA Dropdown'!$C9), "")</f>
        <v/>
      </c>
      <c r="N9" s="22" t="str">
        <f ca="1">IF(N$7&lt;&gt;"",OFFSET('Key Information 1516'!$E$8,VLOOKUP('LA Dropdown'!$B$4,'Lookup 1'!$A$2:$C$29,3)-VLOOKUP('LA Dropdown'!$B$4,'Lookup 1'!$A$2:$C$29,2)+'LA Dropdown'!N$5,'LA Dropdown'!$C9), "")</f>
        <v/>
      </c>
      <c r="O9" s="22" t="str">
        <f ca="1">IF(O$7&lt;&gt;"",OFFSET('Key Information 1516'!$E$8,VLOOKUP('LA Dropdown'!$B$4,'Lookup 1'!$A$2:$C$29,3)-VLOOKUP('LA Dropdown'!$B$4,'Lookup 1'!$A$2:$C$29,2)+'LA Dropdown'!O$5,'LA Dropdown'!$C9), "")</f>
        <v/>
      </c>
      <c r="P9" s="22" t="str">
        <f ca="1">IF(P$7&lt;&gt;"",OFFSET('Key Information 1516'!$E$8,VLOOKUP('LA Dropdown'!$B$4,'Lookup 1'!$A$2:$C$29,3)-VLOOKUP('LA Dropdown'!$B$4,'Lookup 1'!$A$2:$C$29,2)+'LA Dropdown'!P$5,'LA Dropdown'!$C9), "")</f>
        <v/>
      </c>
      <c r="Q9" s="22" t="str">
        <f ca="1">IF(Q$7&lt;&gt;"",OFFSET('Key Information 1516'!$E$8,VLOOKUP('LA Dropdown'!$B$4,'Lookup 1'!$A$2:$C$29,3)-VLOOKUP('LA Dropdown'!$B$4,'Lookup 1'!$A$2:$C$29,2)+'LA Dropdown'!Q$5,'LA Dropdown'!$C9), "")</f>
        <v/>
      </c>
      <c r="R9" s="22" t="str">
        <f ca="1">IF(R$7&lt;&gt;"",OFFSET('Key Information 1516'!$E$8,VLOOKUP('LA Dropdown'!$B$4,'Lookup 1'!$A$2:$C$29,3)-VLOOKUP('LA Dropdown'!$B$4,'Lookup 1'!$A$2:$C$29,2)+'LA Dropdown'!R$5,'LA Dropdown'!$C9), "")</f>
        <v/>
      </c>
    </row>
    <row r="10" spans="1:18" ht="15" x14ac:dyDescent="0.25">
      <c r="A10" s="19" t="s">
        <v>93</v>
      </c>
      <c r="B10" s="23" t="s">
        <v>133</v>
      </c>
      <c r="C10" s="23">
        <v>1</v>
      </c>
      <c r="D10" s="22">
        <f ca="1">IF(D$7&lt;&gt;"",OFFSET('Key Information 1516'!$E$8,VLOOKUP('LA Dropdown'!$B$4,'Lookup 1'!$A$2:$C$29,3)-VLOOKUP('LA Dropdown'!$B$4,'Lookup 1'!$A$2:$C$29,2)+'LA Dropdown'!D$5,'LA Dropdown'!$C10), "")</f>
        <v>101358.281304</v>
      </c>
      <c r="E10" s="22">
        <f ca="1">IF(E$7&lt;&gt;"",OFFSET('Key Information 1516'!$E$8,VLOOKUP('LA Dropdown'!$B$4,'Lookup 1'!$A$2:$C$29,3)-VLOOKUP('LA Dropdown'!$B$4,'Lookup 1'!$A$2:$C$29,2)+'LA Dropdown'!E$5,'LA Dropdown'!$C10), "")</f>
        <v>95369.758442999999</v>
      </c>
      <c r="F10" s="22">
        <f ca="1">IF(F$7&lt;&gt;"",OFFSET('Key Information 1516'!$E$8,VLOOKUP('LA Dropdown'!$B$4,'Lookup 1'!$A$2:$C$29,3)-VLOOKUP('LA Dropdown'!$B$4,'Lookup 1'!$A$2:$C$29,2)+'LA Dropdown'!F$5,'LA Dropdown'!$C10), "")</f>
        <v>2392011.02709</v>
      </c>
      <c r="G10" s="22">
        <f ca="1">IF(G$7&lt;&gt;"",OFFSET('Key Information 1516'!$E$8,VLOOKUP('LA Dropdown'!$B$4,'Lookup 1'!$A$2:$C$29,3)-VLOOKUP('LA Dropdown'!$B$4,'Lookup 1'!$A$2:$C$29,2)+'LA Dropdown'!G$5,'LA Dropdown'!$C10), "")</f>
        <v>2588739.0668370002</v>
      </c>
      <c r="H10" s="22" t="str">
        <f ca="1">IF(H$7&lt;&gt;"",OFFSET('Key Information 1516'!$E$8,VLOOKUP('LA Dropdown'!$B$4,'Lookup 1'!$A$2:$C$29,3)-VLOOKUP('LA Dropdown'!$B$4,'Lookup 1'!$A$2:$C$29,2)+'LA Dropdown'!H$5,'LA Dropdown'!$C10), "")</f>
        <v/>
      </c>
      <c r="I10" s="22" t="str">
        <f ca="1">IF(I$7&lt;&gt;"",OFFSET('Key Information 1516'!$E$8,VLOOKUP('LA Dropdown'!$B$4,'Lookup 1'!$A$2:$C$29,3)-VLOOKUP('LA Dropdown'!$B$4,'Lookup 1'!$A$2:$C$29,2)+'LA Dropdown'!I$5,'LA Dropdown'!$C10), "")</f>
        <v/>
      </c>
      <c r="J10" s="22" t="str">
        <f ca="1">IF(J$7&lt;&gt;"",OFFSET('Key Information 1516'!$E$8,VLOOKUP('LA Dropdown'!$B$4,'Lookup 1'!$A$2:$C$29,3)-VLOOKUP('LA Dropdown'!$B$4,'Lookup 1'!$A$2:$C$29,2)+'LA Dropdown'!J$5,'LA Dropdown'!$C10), "")</f>
        <v/>
      </c>
      <c r="K10" s="22" t="str">
        <f ca="1">IF(K$7&lt;&gt;"",OFFSET('Key Information 1516'!$E$8,VLOOKUP('LA Dropdown'!$B$4,'Lookup 1'!$A$2:$C$29,3)-VLOOKUP('LA Dropdown'!$B$4,'Lookup 1'!$A$2:$C$29,2)+'LA Dropdown'!K$5,'LA Dropdown'!$C10), "")</f>
        <v/>
      </c>
      <c r="L10" s="22" t="str">
        <f ca="1">IF(L$7&lt;&gt;"",OFFSET('Key Information 1516'!$E$8,VLOOKUP('LA Dropdown'!$B$4,'Lookup 1'!$A$2:$C$29,3)-VLOOKUP('LA Dropdown'!$B$4,'Lookup 1'!$A$2:$C$29,2)+'LA Dropdown'!L$5,'LA Dropdown'!$C10), "")</f>
        <v/>
      </c>
      <c r="M10" s="22" t="str">
        <f ca="1">IF(M$7&lt;&gt;"",OFFSET('Key Information 1516'!$E$8,VLOOKUP('LA Dropdown'!$B$4,'Lookup 1'!$A$2:$C$29,3)-VLOOKUP('LA Dropdown'!$B$4,'Lookup 1'!$A$2:$C$29,2)+'LA Dropdown'!M$5,'LA Dropdown'!$C10), "")</f>
        <v/>
      </c>
      <c r="N10" s="22" t="str">
        <f ca="1">IF(N$7&lt;&gt;"",OFFSET('Key Information 1516'!$E$8,VLOOKUP('LA Dropdown'!$B$4,'Lookup 1'!$A$2:$C$29,3)-VLOOKUP('LA Dropdown'!$B$4,'Lookup 1'!$A$2:$C$29,2)+'LA Dropdown'!N$5,'LA Dropdown'!$C10), "")</f>
        <v/>
      </c>
      <c r="O10" s="22" t="str">
        <f ca="1">IF(O$7&lt;&gt;"",OFFSET('Key Information 1516'!$E$8,VLOOKUP('LA Dropdown'!$B$4,'Lookup 1'!$A$2:$C$29,3)-VLOOKUP('LA Dropdown'!$B$4,'Lookup 1'!$A$2:$C$29,2)+'LA Dropdown'!O$5,'LA Dropdown'!$C10), "")</f>
        <v/>
      </c>
      <c r="P10" s="22" t="str">
        <f ca="1">IF(P$7&lt;&gt;"",OFFSET('Key Information 1516'!$E$8,VLOOKUP('LA Dropdown'!$B$4,'Lookup 1'!$A$2:$C$29,3)-VLOOKUP('LA Dropdown'!$B$4,'Lookup 1'!$A$2:$C$29,2)+'LA Dropdown'!P$5,'LA Dropdown'!$C10), "")</f>
        <v/>
      </c>
      <c r="Q10" s="22" t="str">
        <f ca="1">IF(Q$7&lt;&gt;"",OFFSET('Key Information 1516'!$E$8,VLOOKUP('LA Dropdown'!$B$4,'Lookup 1'!$A$2:$C$29,3)-VLOOKUP('LA Dropdown'!$B$4,'Lookup 1'!$A$2:$C$29,2)+'LA Dropdown'!Q$5,'LA Dropdown'!$C10), "")</f>
        <v/>
      </c>
      <c r="R10" s="22" t="str">
        <f ca="1">IF(R$7&lt;&gt;"",OFFSET('Key Information 1516'!$E$8,VLOOKUP('LA Dropdown'!$B$4,'Lookup 1'!$A$2:$C$29,3)-VLOOKUP('LA Dropdown'!$B$4,'Lookup 1'!$A$2:$C$29,2)+'LA Dropdown'!R$5,'LA Dropdown'!$C10), "")</f>
        <v/>
      </c>
    </row>
    <row r="11" spans="1:18" ht="15" x14ac:dyDescent="0.25">
      <c r="A11" s="19"/>
      <c r="B11" s="23" t="s">
        <v>132</v>
      </c>
      <c r="C11" s="23">
        <v>2</v>
      </c>
      <c r="D11" s="22">
        <f ca="1">IF(D$7&lt;&gt;"",OFFSET('Key Information 1516'!$E$8,VLOOKUP('LA Dropdown'!$B$4,'Lookup 1'!$A$2:$C$29,3)-VLOOKUP('LA Dropdown'!$B$4,'Lookup 1'!$A$2:$C$29,2)+'LA Dropdown'!D$5,'LA Dropdown'!$C11), "")</f>
        <v>0</v>
      </c>
      <c r="E11" s="22">
        <f ca="1">IF(E$7&lt;&gt;"",OFFSET('Key Information 1516'!$E$8,VLOOKUP('LA Dropdown'!$B$4,'Lookup 1'!$A$2:$C$29,3)-VLOOKUP('LA Dropdown'!$B$4,'Lookup 1'!$A$2:$C$29,2)+'LA Dropdown'!E$5,'LA Dropdown'!$C11), "")</f>
        <v>0</v>
      </c>
      <c r="F11" s="22">
        <f ca="1">IF(F$7&lt;&gt;"",OFFSET('Key Information 1516'!$E$8,VLOOKUP('LA Dropdown'!$B$4,'Lookup 1'!$A$2:$C$29,3)-VLOOKUP('LA Dropdown'!$B$4,'Lookup 1'!$A$2:$C$29,2)+'LA Dropdown'!F$5,'LA Dropdown'!$C11), "")</f>
        <v>5432193.2825699998</v>
      </c>
      <c r="G11" s="22">
        <f ca="1">IF(G$7&lt;&gt;"",OFFSET('Key Information 1516'!$E$8,VLOOKUP('LA Dropdown'!$B$4,'Lookup 1'!$A$2:$C$29,3)-VLOOKUP('LA Dropdown'!$B$4,'Lookup 1'!$A$2:$C$29,2)+'LA Dropdown'!G$5,'LA Dropdown'!$C11), "")</f>
        <v>5432193.2825699998</v>
      </c>
      <c r="H11" s="22" t="str">
        <f ca="1">IF(H$7&lt;&gt;"",OFFSET('Key Information 1516'!$E$8,VLOOKUP('LA Dropdown'!$B$4,'Lookup 1'!$A$2:$C$29,3)-VLOOKUP('LA Dropdown'!$B$4,'Lookup 1'!$A$2:$C$29,2)+'LA Dropdown'!H$5,'LA Dropdown'!$C11), "")</f>
        <v/>
      </c>
      <c r="I11" s="22" t="str">
        <f ca="1">IF(I$7&lt;&gt;"",OFFSET('Key Information 1516'!$E$8,VLOOKUP('LA Dropdown'!$B$4,'Lookup 1'!$A$2:$C$29,3)-VLOOKUP('LA Dropdown'!$B$4,'Lookup 1'!$A$2:$C$29,2)+'LA Dropdown'!I$5,'LA Dropdown'!$C11), "")</f>
        <v/>
      </c>
      <c r="J11" s="22" t="str">
        <f ca="1">IF(J$7&lt;&gt;"",OFFSET('Key Information 1516'!$E$8,VLOOKUP('LA Dropdown'!$B$4,'Lookup 1'!$A$2:$C$29,3)-VLOOKUP('LA Dropdown'!$B$4,'Lookup 1'!$A$2:$C$29,2)+'LA Dropdown'!J$5,'LA Dropdown'!$C11), "")</f>
        <v/>
      </c>
      <c r="K11" s="22" t="str">
        <f ca="1">IF(K$7&lt;&gt;"",OFFSET('Key Information 1516'!$E$8,VLOOKUP('LA Dropdown'!$B$4,'Lookup 1'!$A$2:$C$29,3)-VLOOKUP('LA Dropdown'!$B$4,'Lookup 1'!$A$2:$C$29,2)+'LA Dropdown'!K$5,'LA Dropdown'!$C11), "")</f>
        <v/>
      </c>
      <c r="L11" s="22" t="str">
        <f ca="1">IF(L$7&lt;&gt;"",OFFSET('Key Information 1516'!$E$8,VLOOKUP('LA Dropdown'!$B$4,'Lookup 1'!$A$2:$C$29,3)-VLOOKUP('LA Dropdown'!$B$4,'Lookup 1'!$A$2:$C$29,2)+'LA Dropdown'!L$5,'LA Dropdown'!$C11), "")</f>
        <v/>
      </c>
      <c r="M11" s="22" t="str">
        <f ca="1">IF(M$7&lt;&gt;"",OFFSET('Key Information 1516'!$E$8,VLOOKUP('LA Dropdown'!$B$4,'Lookup 1'!$A$2:$C$29,3)-VLOOKUP('LA Dropdown'!$B$4,'Lookup 1'!$A$2:$C$29,2)+'LA Dropdown'!M$5,'LA Dropdown'!$C11), "")</f>
        <v/>
      </c>
      <c r="N11" s="22" t="str">
        <f ca="1">IF(N$7&lt;&gt;"",OFFSET('Key Information 1516'!$E$8,VLOOKUP('LA Dropdown'!$B$4,'Lookup 1'!$A$2:$C$29,3)-VLOOKUP('LA Dropdown'!$B$4,'Lookup 1'!$A$2:$C$29,2)+'LA Dropdown'!N$5,'LA Dropdown'!$C11), "")</f>
        <v/>
      </c>
      <c r="O11" s="22" t="str">
        <f ca="1">IF(O$7&lt;&gt;"",OFFSET('Key Information 1516'!$E$8,VLOOKUP('LA Dropdown'!$B$4,'Lookup 1'!$A$2:$C$29,3)-VLOOKUP('LA Dropdown'!$B$4,'Lookup 1'!$A$2:$C$29,2)+'LA Dropdown'!O$5,'LA Dropdown'!$C11), "")</f>
        <v/>
      </c>
      <c r="P11" s="22" t="str">
        <f ca="1">IF(P$7&lt;&gt;"",OFFSET('Key Information 1516'!$E$8,VLOOKUP('LA Dropdown'!$B$4,'Lookup 1'!$A$2:$C$29,3)-VLOOKUP('LA Dropdown'!$B$4,'Lookup 1'!$A$2:$C$29,2)+'LA Dropdown'!P$5,'LA Dropdown'!$C11), "")</f>
        <v/>
      </c>
      <c r="Q11" s="22" t="str">
        <f ca="1">IF(Q$7&lt;&gt;"",OFFSET('Key Information 1516'!$E$8,VLOOKUP('LA Dropdown'!$B$4,'Lookup 1'!$A$2:$C$29,3)-VLOOKUP('LA Dropdown'!$B$4,'Lookup 1'!$A$2:$C$29,2)+'LA Dropdown'!Q$5,'LA Dropdown'!$C11), "")</f>
        <v/>
      </c>
      <c r="R11" s="22" t="str">
        <f ca="1">IF(R$7&lt;&gt;"",OFFSET('Key Information 1516'!$E$8,VLOOKUP('LA Dropdown'!$B$4,'Lookup 1'!$A$2:$C$29,3)-VLOOKUP('LA Dropdown'!$B$4,'Lookup 1'!$A$2:$C$29,2)+'LA Dropdown'!R$5,'LA Dropdown'!$C11), "")</f>
        <v/>
      </c>
    </row>
    <row r="12" spans="1:18" ht="15" x14ac:dyDescent="0.25">
      <c r="A12" s="19"/>
      <c r="B12" s="23" t="s">
        <v>134</v>
      </c>
      <c r="C12" s="23">
        <v>3</v>
      </c>
      <c r="D12" s="22">
        <f ca="1">IF(D$7&lt;&gt;"",OFFSET('Key Information 1516'!$E$8,VLOOKUP('LA Dropdown'!$B$4,'Lookup 1'!$A$2:$C$29,3)-VLOOKUP('LA Dropdown'!$B$4,'Lookup 1'!$A$2:$C$29,2)+'LA Dropdown'!D$5,'LA Dropdown'!$C12), "")</f>
        <v>0</v>
      </c>
      <c r="E12" s="22">
        <f ca="1">IF(E$7&lt;&gt;"",OFFSET('Key Information 1516'!$E$8,VLOOKUP('LA Dropdown'!$B$4,'Lookup 1'!$A$2:$C$29,3)-VLOOKUP('LA Dropdown'!$B$4,'Lookup 1'!$A$2:$C$29,2)+'LA Dropdown'!E$5,'LA Dropdown'!$C12), "")</f>
        <v>0</v>
      </c>
      <c r="F12" s="22">
        <f ca="1">IF(F$7&lt;&gt;"",OFFSET('Key Information 1516'!$E$8,VLOOKUP('LA Dropdown'!$B$4,'Lookup 1'!$A$2:$C$29,3)-VLOOKUP('LA Dropdown'!$B$4,'Lookup 1'!$A$2:$C$29,2)+'LA Dropdown'!F$5,'LA Dropdown'!$C12), "")</f>
        <v>0</v>
      </c>
      <c r="G12" s="22">
        <f ca="1">IF(G$7&lt;&gt;"",OFFSET('Key Information 1516'!$E$8,VLOOKUP('LA Dropdown'!$B$4,'Lookup 1'!$A$2:$C$29,3)-VLOOKUP('LA Dropdown'!$B$4,'Lookup 1'!$A$2:$C$29,2)+'LA Dropdown'!G$5,'LA Dropdown'!$C12), "")</f>
        <v>0</v>
      </c>
      <c r="H12" s="22" t="str">
        <f ca="1">IF(H$7&lt;&gt;"",OFFSET('Key Information 1516'!$E$8,VLOOKUP('LA Dropdown'!$B$4,'Lookup 1'!$A$2:$C$29,3)-VLOOKUP('LA Dropdown'!$B$4,'Lookup 1'!$A$2:$C$29,2)+'LA Dropdown'!H$5,'LA Dropdown'!$C12), "")</f>
        <v/>
      </c>
      <c r="I12" s="22" t="str">
        <f ca="1">IF(I$7&lt;&gt;"",OFFSET('Key Information 1516'!$E$8,VLOOKUP('LA Dropdown'!$B$4,'Lookup 1'!$A$2:$C$29,3)-VLOOKUP('LA Dropdown'!$B$4,'Lookup 1'!$A$2:$C$29,2)+'LA Dropdown'!I$5,'LA Dropdown'!$C12), "")</f>
        <v/>
      </c>
      <c r="J12" s="22" t="str">
        <f ca="1">IF(J$7&lt;&gt;"",OFFSET('Key Information 1516'!$E$8,VLOOKUP('LA Dropdown'!$B$4,'Lookup 1'!$A$2:$C$29,3)-VLOOKUP('LA Dropdown'!$B$4,'Lookup 1'!$A$2:$C$29,2)+'LA Dropdown'!J$5,'LA Dropdown'!$C12), "")</f>
        <v/>
      </c>
      <c r="K12" s="22" t="str">
        <f ca="1">IF(K$7&lt;&gt;"",OFFSET('Key Information 1516'!$E$8,VLOOKUP('LA Dropdown'!$B$4,'Lookup 1'!$A$2:$C$29,3)-VLOOKUP('LA Dropdown'!$B$4,'Lookup 1'!$A$2:$C$29,2)+'LA Dropdown'!K$5,'LA Dropdown'!$C12), "")</f>
        <v/>
      </c>
      <c r="L12" s="22" t="str">
        <f ca="1">IF(L$7&lt;&gt;"",OFFSET('Key Information 1516'!$E$8,VLOOKUP('LA Dropdown'!$B$4,'Lookup 1'!$A$2:$C$29,3)-VLOOKUP('LA Dropdown'!$B$4,'Lookup 1'!$A$2:$C$29,2)+'LA Dropdown'!L$5,'LA Dropdown'!$C12), "")</f>
        <v/>
      </c>
      <c r="M12" s="22" t="str">
        <f ca="1">IF(M$7&lt;&gt;"",OFFSET('Key Information 1516'!$E$8,VLOOKUP('LA Dropdown'!$B$4,'Lookup 1'!$A$2:$C$29,3)-VLOOKUP('LA Dropdown'!$B$4,'Lookup 1'!$A$2:$C$29,2)+'LA Dropdown'!M$5,'LA Dropdown'!$C12), "")</f>
        <v/>
      </c>
      <c r="N12" s="22" t="str">
        <f ca="1">IF(N$7&lt;&gt;"",OFFSET('Key Information 1516'!$E$8,VLOOKUP('LA Dropdown'!$B$4,'Lookup 1'!$A$2:$C$29,3)-VLOOKUP('LA Dropdown'!$B$4,'Lookup 1'!$A$2:$C$29,2)+'LA Dropdown'!N$5,'LA Dropdown'!$C12), "")</f>
        <v/>
      </c>
      <c r="O12" s="22" t="str">
        <f ca="1">IF(O$7&lt;&gt;"",OFFSET('Key Information 1516'!$E$8,VLOOKUP('LA Dropdown'!$B$4,'Lookup 1'!$A$2:$C$29,3)-VLOOKUP('LA Dropdown'!$B$4,'Lookup 1'!$A$2:$C$29,2)+'LA Dropdown'!O$5,'LA Dropdown'!$C12), "")</f>
        <v/>
      </c>
      <c r="P12" s="22" t="str">
        <f ca="1">IF(P$7&lt;&gt;"",OFFSET('Key Information 1516'!$E$8,VLOOKUP('LA Dropdown'!$B$4,'Lookup 1'!$A$2:$C$29,3)-VLOOKUP('LA Dropdown'!$B$4,'Lookup 1'!$A$2:$C$29,2)+'LA Dropdown'!P$5,'LA Dropdown'!$C12), "")</f>
        <v/>
      </c>
      <c r="Q12" s="22" t="str">
        <f ca="1">IF(Q$7&lt;&gt;"",OFFSET('Key Information 1516'!$E$8,VLOOKUP('LA Dropdown'!$B$4,'Lookup 1'!$A$2:$C$29,3)-VLOOKUP('LA Dropdown'!$B$4,'Lookup 1'!$A$2:$C$29,2)+'LA Dropdown'!Q$5,'LA Dropdown'!$C12), "")</f>
        <v/>
      </c>
      <c r="R12" s="22" t="str">
        <f ca="1">IF(R$7&lt;&gt;"",OFFSET('Key Information 1516'!$E$8,VLOOKUP('LA Dropdown'!$B$4,'Lookup 1'!$A$2:$C$29,3)-VLOOKUP('LA Dropdown'!$B$4,'Lookup 1'!$A$2:$C$29,2)+'LA Dropdown'!R$5,'LA Dropdown'!$C12), "")</f>
        <v/>
      </c>
    </row>
    <row r="13" spans="1:18" ht="15" x14ac:dyDescent="0.25">
      <c r="A13" s="19"/>
      <c r="B13" s="23" t="s">
        <v>135</v>
      </c>
      <c r="C13" s="23">
        <v>4</v>
      </c>
      <c r="D13" s="22">
        <f ca="1">IF(D$7&lt;&gt;"",OFFSET('Key Information 1516'!$E$8,VLOOKUP('LA Dropdown'!$B$4,'Lookup 1'!$A$2:$C$29,3)-VLOOKUP('LA Dropdown'!$B$4,'Lookup 1'!$A$2:$C$29,2)+'LA Dropdown'!D$5,'LA Dropdown'!$C13), "")</f>
        <v>0</v>
      </c>
      <c r="E13" s="22">
        <f ca="1">IF(E$7&lt;&gt;"",OFFSET('Key Information 1516'!$E$8,VLOOKUP('LA Dropdown'!$B$4,'Lookup 1'!$A$2:$C$29,3)-VLOOKUP('LA Dropdown'!$B$4,'Lookup 1'!$A$2:$C$29,2)+'LA Dropdown'!E$5,'LA Dropdown'!$C13), "")</f>
        <v>0</v>
      </c>
      <c r="F13" s="22">
        <f ca="1">IF(F$7&lt;&gt;"",OFFSET('Key Information 1516'!$E$8,VLOOKUP('LA Dropdown'!$B$4,'Lookup 1'!$A$2:$C$29,3)-VLOOKUP('LA Dropdown'!$B$4,'Lookup 1'!$A$2:$C$29,2)+'LA Dropdown'!F$5,'LA Dropdown'!$C13), "")</f>
        <v>0</v>
      </c>
      <c r="G13" s="22">
        <f ca="1">IF(G$7&lt;&gt;"",OFFSET('Key Information 1516'!$E$8,VLOOKUP('LA Dropdown'!$B$4,'Lookup 1'!$A$2:$C$29,3)-VLOOKUP('LA Dropdown'!$B$4,'Lookup 1'!$A$2:$C$29,2)+'LA Dropdown'!G$5,'LA Dropdown'!$C13), "")</f>
        <v>0</v>
      </c>
      <c r="H13" s="22" t="str">
        <f ca="1">IF(H$7&lt;&gt;"",OFFSET('Key Information 1516'!$E$8,VLOOKUP('LA Dropdown'!$B$4,'Lookup 1'!$A$2:$C$29,3)-VLOOKUP('LA Dropdown'!$B$4,'Lookup 1'!$A$2:$C$29,2)+'LA Dropdown'!H$5,'LA Dropdown'!$C13), "")</f>
        <v/>
      </c>
      <c r="I13" s="22" t="str">
        <f ca="1">IF(I$7&lt;&gt;"",OFFSET('Key Information 1516'!$E$8,VLOOKUP('LA Dropdown'!$B$4,'Lookup 1'!$A$2:$C$29,3)-VLOOKUP('LA Dropdown'!$B$4,'Lookup 1'!$A$2:$C$29,2)+'LA Dropdown'!I$5,'LA Dropdown'!$C13), "")</f>
        <v/>
      </c>
      <c r="J13" s="22" t="str">
        <f ca="1">IF(J$7&lt;&gt;"",OFFSET('Key Information 1516'!$E$8,VLOOKUP('LA Dropdown'!$B$4,'Lookup 1'!$A$2:$C$29,3)-VLOOKUP('LA Dropdown'!$B$4,'Lookup 1'!$A$2:$C$29,2)+'LA Dropdown'!J$5,'LA Dropdown'!$C13), "")</f>
        <v/>
      </c>
      <c r="K13" s="22" t="str">
        <f ca="1">IF(K$7&lt;&gt;"",OFFSET('Key Information 1516'!$E$8,VLOOKUP('LA Dropdown'!$B$4,'Lookup 1'!$A$2:$C$29,3)-VLOOKUP('LA Dropdown'!$B$4,'Lookup 1'!$A$2:$C$29,2)+'LA Dropdown'!K$5,'LA Dropdown'!$C13), "")</f>
        <v/>
      </c>
      <c r="L13" s="22" t="str">
        <f ca="1">IF(L$7&lt;&gt;"",OFFSET('Key Information 1516'!$E$8,VLOOKUP('LA Dropdown'!$B$4,'Lookup 1'!$A$2:$C$29,3)-VLOOKUP('LA Dropdown'!$B$4,'Lookup 1'!$A$2:$C$29,2)+'LA Dropdown'!L$5,'LA Dropdown'!$C13), "")</f>
        <v/>
      </c>
      <c r="M13" s="22" t="str">
        <f ca="1">IF(M$7&lt;&gt;"",OFFSET('Key Information 1516'!$E$8,VLOOKUP('LA Dropdown'!$B$4,'Lookup 1'!$A$2:$C$29,3)-VLOOKUP('LA Dropdown'!$B$4,'Lookup 1'!$A$2:$C$29,2)+'LA Dropdown'!M$5,'LA Dropdown'!$C13), "")</f>
        <v/>
      </c>
      <c r="N13" s="22" t="str">
        <f ca="1">IF(N$7&lt;&gt;"",OFFSET('Key Information 1516'!$E$8,VLOOKUP('LA Dropdown'!$B$4,'Lookup 1'!$A$2:$C$29,3)-VLOOKUP('LA Dropdown'!$B$4,'Lookup 1'!$A$2:$C$29,2)+'LA Dropdown'!N$5,'LA Dropdown'!$C13), "")</f>
        <v/>
      </c>
      <c r="O13" s="22" t="str">
        <f ca="1">IF(O$7&lt;&gt;"",OFFSET('Key Information 1516'!$E$8,VLOOKUP('LA Dropdown'!$B$4,'Lookup 1'!$A$2:$C$29,3)-VLOOKUP('LA Dropdown'!$B$4,'Lookup 1'!$A$2:$C$29,2)+'LA Dropdown'!O$5,'LA Dropdown'!$C13), "")</f>
        <v/>
      </c>
      <c r="P13" s="22" t="str">
        <f ca="1">IF(P$7&lt;&gt;"",OFFSET('Key Information 1516'!$E$8,VLOOKUP('LA Dropdown'!$B$4,'Lookup 1'!$A$2:$C$29,3)-VLOOKUP('LA Dropdown'!$B$4,'Lookup 1'!$A$2:$C$29,2)+'LA Dropdown'!P$5,'LA Dropdown'!$C13), "")</f>
        <v/>
      </c>
      <c r="Q13" s="22" t="str">
        <f ca="1">IF(Q$7&lt;&gt;"",OFFSET('Key Information 1516'!$E$8,VLOOKUP('LA Dropdown'!$B$4,'Lookup 1'!$A$2:$C$29,3)-VLOOKUP('LA Dropdown'!$B$4,'Lookup 1'!$A$2:$C$29,2)+'LA Dropdown'!Q$5,'LA Dropdown'!$C13), "")</f>
        <v/>
      </c>
      <c r="R13" s="22" t="str">
        <f ca="1">IF(R$7&lt;&gt;"",OFFSET('Key Information 1516'!$E$8,VLOOKUP('LA Dropdown'!$B$4,'Lookup 1'!$A$2:$C$29,3)-VLOOKUP('LA Dropdown'!$B$4,'Lookup 1'!$A$2:$C$29,2)+'LA Dropdown'!R$5,'LA Dropdown'!$C13), "")</f>
        <v/>
      </c>
    </row>
    <row r="14" spans="1:18" ht="15" x14ac:dyDescent="0.25">
      <c r="A14" s="19"/>
      <c r="B14" s="23" t="s">
        <v>136</v>
      </c>
      <c r="C14" s="23">
        <v>5</v>
      </c>
      <c r="D14" s="22">
        <f ca="1">IF(D$7&lt;&gt;"",OFFSET('Key Information 1516'!$E$8,VLOOKUP('LA Dropdown'!$B$4,'Lookup 1'!$A$2:$C$29,3)-VLOOKUP('LA Dropdown'!$B$4,'Lookup 1'!$A$2:$C$29,2)+'LA Dropdown'!D$5,'LA Dropdown'!$C14), "")</f>
        <v>0</v>
      </c>
      <c r="E14" s="22">
        <f ca="1">IF(E$7&lt;&gt;"",OFFSET('Key Information 1516'!$E$8,VLOOKUP('LA Dropdown'!$B$4,'Lookup 1'!$A$2:$C$29,3)-VLOOKUP('LA Dropdown'!$B$4,'Lookup 1'!$A$2:$C$29,2)+'LA Dropdown'!E$5,'LA Dropdown'!$C14), "")</f>
        <v>0</v>
      </c>
      <c r="F14" s="22">
        <f ca="1">IF(F$7&lt;&gt;"",OFFSET('Key Information 1516'!$E$8,VLOOKUP('LA Dropdown'!$B$4,'Lookup 1'!$A$2:$C$29,3)-VLOOKUP('LA Dropdown'!$B$4,'Lookup 1'!$A$2:$C$29,2)+'LA Dropdown'!F$5,'LA Dropdown'!$C14), "")</f>
        <v>0</v>
      </c>
      <c r="G14" s="22">
        <f ca="1">IF(G$7&lt;&gt;"",OFFSET('Key Information 1516'!$E$8,VLOOKUP('LA Dropdown'!$B$4,'Lookup 1'!$A$2:$C$29,3)-VLOOKUP('LA Dropdown'!$B$4,'Lookup 1'!$A$2:$C$29,2)+'LA Dropdown'!G$5,'LA Dropdown'!$C14), "")</f>
        <v>0</v>
      </c>
      <c r="H14" s="22" t="str">
        <f ca="1">IF(H$7&lt;&gt;"",OFFSET('Key Information 1516'!$E$8,VLOOKUP('LA Dropdown'!$B$4,'Lookup 1'!$A$2:$C$29,3)-VLOOKUP('LA Dropdown'!$B$4,'Lookup 1'!$A$2:$C$29,2)+'LA Dropdown'!H$5,'LA Dropdown'!$C14), "")</f>
        <v/>
      </c>
      <c r="I14" s="22" t="str">
        <f ca="1">IF(I$7&lt;&gt;"",OFFSET('Key Information 1516'!$E$8,VLOOKUP('LA Dropdown'!$B$4,'Lookup 1'!$A$2:$C$29,3)-VLOOKUP('LA Dropdown'!$B$4,'Lookup 1'!$A$2:$C$29,2)+'LA Dropdown'!I$5,'LA Dropdown'!$C14), "")</f>
        <v/>
      </c>
      <c r="J14" s="22" t="str">
        <f ca="1">IF(J$7&lt;&gt;"",OFFSET('Key Information 1516'!$E$8,VLOOKUP('LA Dropdown'!$B$4,'Lookup 1'!$A$2:$C$29,3)-VLOOKUP('LA Dropdown'!$B$4,'Lookup 1'!$A$2:$C$29,2)+'LA Dropdown'!J$5,'LA Dropdown'!$C14), "")</f>
        <v/>
      </c>
      <c r="K14" s="22" t="str">
        <f ca="1">IF(K$7&lt;&gt;"",OFFSET('Key Information 1516'!$E$8,VLOOKUP('LA Dropdown'!$B$4,'Lookup 1'!$A$2:$C$29,3)-VLOOKUP('LA Dropdown'!$B$4,'Lookup 1'!$A$2:$C$29,2)+'LA Dropdown'!K$5,'LA Dropdown'!$C14), "")</f>
        <v/>
      </c>
      <c r="L14" s="22" t="str">
        <f ca="1">IF(L$7&lt;&gt;"",OFFSET('Key Information 1516'!$E$8,VLOOKUP('LA Dropdown'!$B$4,'Lookup 1'!$A$2:$C$29,3)-VLOOKUP('LA Dropdown'!$B$4,'Lookup 1'!$A$2:$C$29,2)+'LA Dropdown'!L$5,'LA Dropdown'!$C14), "")</f>
        <v/>
      </c>
      <c r="M14" s="22" t="str">
        <f ca="1">IF(M$7&lt;&gt;"",OFFSET('Key Information 1516'!$E$8,VLOOKUP('LA Dropdown'!$B$4,'Lookup 1'!$A$2:$C$29,3)-VLOOKUP('LA Dropdown'!$B$4,'Lookup 1'!$A$2:$C$29,2)+'LA Dropdown'!M$5,'LA Dropdown'!$C14), "")</f>
        <v/>
      </c>
      <c r="N14" s="22" t="str">
        <f ca="1">IF(N$7&lt;&gt;"",OFFSET('Key Information 1516'!$E$8,VLOOKUP('LA Dropdown'!$B$4,'Lookup 1'!$A$2:$C$29,3)-VLOOKUP('LA Dropdown'!$B$4,'Lookup 1'!$A$2:$C$29,2)+'LA Dropdown'!N$5,'LA Dropdown'!$C14), "")</f>
        <v/>
      </c>
      <c r="O14" s="22" t="str">
        <f ca="1">IF(O$7&lt;&gt;"",OFFSET('Key Information 1516'!$E$8,VLOOKUP('LA Dropdown'!$B$4,'Lookup 1'!$A$2:$C$29,3)-VLOOKUP('LA Dropdown'!$B$4,'Lookup 1'!$A$2:$C$29,2)+'LA Dropdown'!O$5,'LA Dropdown'!$C14), "")</f>
        <v/>
      </c>
      <c r="P14" s="22" t="str">
        <f ca="1">IF(P$7&lt;&gt;"",OFFSET('Key Information 1516'!$E$8,VLOOKUP('LA Dropdown'!$B$4,'Lookup 1'!$A$2:$C$29,3)-VLOOKUP('LA Dropdown'!$B$4,'Lookup 1'!$A$2:$C$29,2)+'LA Dropdown'!P$5,'LA Dropdown'!$C14), "")</f>
        <v/>
      </c>
      <c r="Q14" s="22" t="str">
        <f ca="1">IF(Q$7&lt;&gt;"",OFFSET('Key Information 1516'!$E$8,VLOOKUP('LA Dropdown'!$B$4,'Lookup 1'!$A$2:$C$29,3)-VLOOKUP('LA Dropdown'!$B$4,'Lookup 1'!$A$2:$C$29,2)+'LA Dropdown'!Q$5,'LA Dropdown'!$C14), "")</f>
        <v/>
      </c>
      <c r="R14" s="22" t="str">
        <f ca="1">IF(R$7&lt;&gt;"",OFFSET('Key Information 1516'!$E$8,VLOOKUP('LA Dropdown'!$B$4,'Lookup 1'!$A$2:$C$29,3)-VLOOKUP('LA Dropdown'!$B$4,'Lookup 1'!$A$2:$C$29,2)+'LA Dropdown'!R$5,'LA Dropdown'!$C14), "")</f>
        <v/>
      </c>
    </row>
    <row r="15" spans="1:18" ht="15" x14ac:dyDescent="0.25">
      <c r="A15" s="19"/>
      <c r="B15" s="23" t="s">
        <v>137</v>
      </c>
      <c r="C15" s="23">
        <v>6</v>
      </c>
      <c r="D15" s="22">
        <f ca="1">IF(D$7&lt;&gt;"",OFFSET('Key Information 1516'!$E$8,VLOOKUP('LA Dropdown'!$B$4,'Lookup 1'!$A$2:$C$29,3)-VLOOKUP('LA Dropdown'!$B$4,'Lookup 1'!$A$2:$C$29,2)+'LA Dropdown'!D$5,'LA Dropdown'!$C15), "")</f>
        <v>22439.528101</v>
      </c>
      <c r="E15" s="22">
        <f ca="1">IF(E$7&lt;&gt;"",OFFSET('Key Information 1516'!$E$8,VLOOKUP('LA Dropdown'!$B$4,'Lookup 1'!$A$2:$C$29,3)-VLOOKUP('LA Dropdown'!$B$4,'Lookup 1'!$A$2:$C$29,2)+'LA Dropdown'!E$5,'LA Dropdown'!$C15), "")</f>
        <v>33417.933261999999</v>
      </c>
      <c r="F15" s="22">
        <f ca="1">IF(F$7&lt;&gt;"",OFFSET('Key Information 1516'!$E$8,VLOOKUP('LA Dropdown'!$B$4,'Lookup 1'!$A$2:$C$29,3)-VLOOKUP('LA Dropdown'!$B$4,'Lookup 1'!$A$2:$C$29,2)+'LA Dropdown'!F$5,'LA Dropdown'!$C15), "")</f>
        <v>0</v>
      </c>
      <c r="G15" s="22">
        <f ca="1">IF(G$7&lt;&gt;"",OFFSET('Key Information 1516'!$E$8,VLOOKUP('LA Dropdown'!$B$4,'Lookup 1'!$A$2:$C$29,3)-VLOOKUP('LA Dropdown'!$B$4,'Lookup 1'!$A$2:$C$29,2)+'LA Dropdown'!G$5,'LA Dropdown'!$C15), "")</f>
        <v>55857.461362999995</v>
      </c>
      <c r="H15" s="22" t="str">
        <f ca="1">IF(H$7&lt;&gt;"",OFFSET('Key Information 1516'!$E$8,VLOOKUP('LA Dropdown'!$B$4,'Lookup 1'!$A$2:$C$29,3)-VLOOKUP('LA Dropdown'!$B$4,'Lookup 1'!$A$2:$C$29,2)+'LA Dropdown'!H$5,'LA Dropdown'!$C15), "")</f>
        <v/>
      </c>
      <c r="I15" s="22" t="str">
        <f ca="1">IF(I$7&lt;&gt;"",OFFSET('Key Information 1516'!$E$8,VLOOKUP('LA Dropdown'!$B$4,'Lookup 1'!$A$2:$C$29,3)-VLOOKUP('LA Dropdown'!$B$4,'Lookup 1'!$A$2:$C$29,2)+'LA Dropdown'!I$5,'LA Dropdown'!$C15), "")</f>
        <v/>
      </c>
      <c r="J15" s="22" t="str">
        <f ca="1">IF(J$7&lt;&gt;"",OFFSET('Key Information 1516'!$E$8,VLOOKUP('LA Dropdown'!$B$4,'Lookup 1'!$A$2:$C$29,3)-VLOOKUP('LA Dropdown'!$B$4,'Lookup 1'!$A$2:$C$29,2)+'LA Dropdown'!J$5,'LA Dropdown'!$C15), "")</f>
        <v/>
      </c>
      <c r="K15" s="22" t="str">
        <f ca="1">IF(K$7&lt;&gt;"",OFFSET('Key Information 1516'!$E$8,VLOOKUP('LA Dropdown'!$B$4,'Lookup 1'!$A$2:$C$29,3)-VLOOKUP('LA Dropdown'!$B$4,'Lookup 1'!$A$2:$C$29,2)+'LA Dropdown'!K$5,'LA Dropdown'!$C15), "")</f>
        <v/>
      </c>
      <c r="L15" s="22" t="str">
        <f ca="1">IF(L$7&lt;&gt;"",OFFSET('Key Information 1516'!$E$8,VLOOKUP('LA Dropdown'!$B$4,'Lookup 1'!$A$2:$C$29,3)-VLOOKUP('LA Dropdown'!$B$4,'Lookup 1'!$A$2:$C$29,2)+'LA Dropdown'!L$5,'LA Dropdown'!$C15), "")</f>
        <v/>
      </c>
      <c r="M15" s="22" t="str">
        <f ca="1">IF(M$7&lt;&gt;"",OFFSET('Key Information 1516'!$E$8,VLOOKUP('LA Dropdown'!$B$4,'Lookup 1'!$A$2:$C$29,3)-VLOOKUP('LA Dropdown'!$B$4,'Lookup 1'!$A$2:$C$29,2)+'LA Dropdown'!M$5,'LA Dropdown'!$C15), "")</f>
        <v/>
      </c>
      <c r="N15" s="22" t="str">
        <f ca="1">IF(N$7&lt;&gt;"",OFFSET('Key Information 1516'!$E$8,VLOOKUP('LA Dropdown'!$B$4,'Lookup 1'!$A$2:$C$29,3)-VLOOKUP('LA Dropdown'!$B$4,'Lookup 1'!$A$2:$C$29,2)+'LA Dropdown'!N$5,'LA Dropdown'!$C15), "")</f>
        <v/>
      </c>
      <c r="O15" s="22" t="str">
        <f ca="1">IF(O$7&lt;&gt;"",OFFSET('Key Information 1516'!$E$8,VLOOKUP('LA Dropdown'!$B$4,'Lookup 1'!$A$2:$C$29,3)-VLOOKUP('LA Dropdown'!$B$4,'Lookup 1'!$A$2:$C$29,2)+'LA Dropdown'!O$5,'LA Dropdown'!$C15), "")</f>
        <v/>
      </c>
      <c r="P15" s="22" t="str">
        <f ca="1">IF(P$7&lt;&gt;"",OFFSET('Key Information 1516'!$E$8,VLOOKUP('LA Dropdown'!$B$4,'Lookup 1'!$A$2:$C$29,3)-VLOOKUP('LA Dropdown'!$B$4,'Lookup 1'!$A$2:$C$29,2)+'LA Dropdown'!P$5,'LA Dropdown'!$C15), "")</f>
        <v/>
      </c>
      <c r="Q15" s="22" t="str">
        <f ca="1">IF(Q$7&lt;&gt;"",OFFSET('Key Information 1516'!$E$8,VLOOKUP('LA Dropdown'!$B$4,'Lookup 1'!$A$2:$C$29,3)-VLOOKUP('LA Dropdown'!$B$4,'Lookup 1'!$A$2:$C$29,2)+'LA Dropdown'!Q$5,'LA Dropdown'!$C15), "")</f>
        <v/>
      </c>
      <c r="R15" s="22" t="str">
        <f ca="1">IF(R$7&lt;&gt;"",OFFSET('Key Information 1516'!$E$8,VLOOKUP('LA Dropdown'!$B$4,'Lookup 1'!$A$2:$C$29,3)-VLOOKUP('LA Dropdown'!$B$4,'Lookup 1'!$A$2:$C$29,2)+'LA Dropdown'!R$5,'LA Dropdown'!$C15), "")</f>
        <v/>
      </c>
    </row>
    <row r="16" spans="1:18" ht="15" x14ac:dyDescent="0.25">
      <c r="A16" s="19"/>
      <c r="B16" s="19" t="s">
        <v>138</v>
      </c>
      <c r="C16" s="23">
        <v>7</v>
      </c>
      <c r="D16" s="22">
        <f ca="1">IF(D$7&lt;&gt;"",OFFSET('Key Information 1516'!$E$8,VLOOKUP('LA Dropdown'!$B$4,'Lookup 1'!$A$2:$C$29,3)-VLOOKUP('LA Dropdown'!$B$4,'Lookup 1'!$A$2:$C$29,2)+'LA Dropdown'!D$5,'LA Dropdown'!$C16), "")</f>
        <v>0</v>
      </c>
      <c r="E16" s="22">
        <f ca="1">IF(E$7&lt;&gt;"",OFFSET('Key Information 1516'!$E$8,VLOOKUP('LA Dropdown'!$B$4,'Lookup 1'!$A$2:$C$29,3)-VLOOKUP('LA Dropdown'!$B$4,'Lookup 1'!$A$2:$C$29,2)+'LA Dropdown'!E$5,'LA Dropdown'!$C16), "")</f>
        <v>0</v>
      </c>
      <c r="F16" s="22">
        <f ca="1">IF(F$7&lt;&gt;"",OFFSET('Key Information 1516'!$E$8,VLOOKUP('LA Dropdown'!$B$4,'Lookup 1'!$A$2:$C$29,3)-VLOOKUP('LA Dropdown'!$B$4,'Lookup 1'!$A$2:$C$29,2)+'LA Dropdown'!F$5,'LA Dropdown'!$C16), "")</f>
        <v>66991.099929000004</v>
      </c>
      <c r="G16" s="22">
        <f ca="1">IF(G$7&lt;&gt;"",OFFSET('Key Information 1516'!$E$8,VLOOKUP('LA Dropdown'!$B$4,'Lookup 1'!$A$2:$C$29,3)-VLOOKUP('LA Dropdown'!$B$4,'Lookup 1'!$A$2:$C$29,2)+'LA Dropdown'!G$5,'LA Dropdown'!$C16), "")</f>
        <v>66991.099929000004</v>
      </c>
      <c r="H16" s="22" t="str">
        <f ca="1">IF(H$7&lt;&gt;"",OFFSET('Key Information 1516'!$E$8,VLOOKUP('LA Dropdown'!$B$4,'Lookup 1'!$A$2:$C$29,3)-VLOOKUP('LA Dropdown'!$B$4,'Lookup 1'!$A$2:$C$29,2)+'LA Dropdown'!H$5,'LA Dropdown'!$C16), "")</f>
        <v/>
      </c>
      <c r="I16" s="22" t="str">
        <f ca="1">IF(I$7&lt;&gt;"",OFFSET('Key Information 1516'!$E$8,VLOOKUP('LA Dropdown'!$B$4,'Lookup 1'!$A$2:$C$29,3)-VLOOKUP('LA Dropdown'!$B$4,'Lookup 1'!$A$2:$C$29,2)+'LA Dropdown'!I$5,'LA Dropdown'!$C16), "")</f>
        <v/>
      </c>
      <c r="J16" s="22" t="str">
        <f ca="1">IF(J$7&lt;&gt;"",OFFSET('Key Information 1516'!$E$8,VLOOKUP('LA Dropdown'!$B$4,'Lookup 1'!$A$2:$C$29,3)-VLOOKUP('LA Dropdown'!$B$4,'Lookup 1'!$A$2:$C$29,2)+'LA Dropdown'!J$5,'LA Dropdown'!$C16), "")</f>
        <v/>
      </c>
      <c r="K16" s="22" t="str">
        <f ca="1">IF(K$7&lt;&gt;"",OFFSET('Key Information 1516'!$E$8,VLOOKUP('LA Dropdown'!$B$4,'Lookup 1'!$A$2:$C$29,3)-VLOOKUP('LA Dropdown'!$B$4,'Lookup 1'!$A$2:$C$29,2)+'LA Dropdown'!K$5,'LA Dropdown'!$C16), "")</f>
        <v/>
      </c>
      <c r="L16" s="22" t="str">
        <f ca="1">IF(L$7&lt;&gt;"",OFFSET('Key Information 1516'!$E$8,VLOOKUP('LA Dropdown'!$B$4,'Lookup 1'!$A$2:$C$29,3)-VLOOKUP('LA Dropdown'!$B$4,'Lookup 1'!$A$2:$C$29,2)+'LA Dropdown'!L$5,'LA Dropdown'!$C16), "")</f>
        <v/>
      </c>
      <c r="M16" s="22" t="str">
        <f ca="1">IF(M$7&lt;&gt;"",OFFSET('Key Information 1516'!$E$8,VLOOKUP('LA Dropdown'!$B$4,'Lookup 1'!$A$2:$C$29,3)-VLOOKUP('LA Dropdown'!$B$4,'Lookup 1'!$A$2:$C$29,2)+'LA Dropdown'!M$5,'LA Dropdown'!$C16), "")</f>
        <v/>
      </c>
      <c r="N16" s="22" t="str">
        <f ca="1">IF(N$7&lt;&gt;"",OFFSET('Key Information 1516'!$E$8,VLOOKUP('LA Dropdown'!$B$4,'Lookup 1'!$A$2:$C$29,3)-VLOOKUP('LA Dropdown'!$B$4,'Lookup 1'!$A$2:$C$29,2)+'LA Dropdown'!N$5,'LA Dropdown'!$C16), "")</f>
        <v/>
      </c>
      <c r="O16" s="22" t="str">
        <f ca="1">IF(O$7&lt;&gt;"",OFFSET('Key Information 1516'!$E$8,VLOOKUP('LA Dropdown'!$B$4,'Lookup 1'!$A$2:$C$29,3)-VLOOKUP('LA Dropdown'!$B$4,'Lookup 1'!$A$2:$C$29,2)+'LA Dropdown'!O$5,'LA Dropdown'!$C16), "")</f>
        <v/>
      </c>
      <c r="P16" s="22" t="str">
        <f ca="1">IF(P$7&lt;&gt;"",OFFSET('Key Information 1516'!$E$8,VLOOKUP('LA Dropdown'!$B$4,'Lookup 1'!$A$2:$C$29,3)-VLOOKUP('LA Dropdown'!$B$4,'Lookup 1'!$A$2:$C$29,2)+'LA Dropdown'!P$5,'LA Dropdown'!$C16), "")</f>
        <v/>
      </c>
      <c r="Q16" s="22" t="str">
        <f ca="1">IF(Q$7&lt;&gt;"",OFFSET('Key Information 1516'!$E$8,VLOOKUP('LA Dropdown'!$B$4,'Lookup 1'!$A$2:$C$29,3)-VLOOKUP('LA Dropdown'!$B$4,'Lookup 1'!$A$2:$C$29,2)+'LA Dropdown'!Q$5,'LA Dropdown'!$C16), "")</f>
        <v/>
      </c>
      <c r="R16" s="22" t="str">
        <f ca="1">IF(R$7&lt;&gt;"",OFFSET('Key Information 1516'!$E$8,VLOOKUP('LA Dropdown'!$B$4,'Lookup 1'!$A$2:$C$29,3)-VLOOKUP('LA Dropdown'!$B$4,'Lookup 1'!$A$2:$C$29,2)+'LA Dropdown'!R$5,'LA Dropdown'!$C16), "")</f>
        <v/>
      </c>
    </row>
    <row r="17" spans="1:18" ht="15" x14ac:dyDescent="0.25">
      <c r="A17" s="19"/>
      <c r="B17" s="19" t="s">
        <v>139</v>
      </c>
      <c r="C17" s="23">
        <v>8</v>
      </c>
      <c r="D17" s="22">
        <f ca="1">IF(D$7&lt;&gt;"",OFFSET('Key Information 1516'!$E$8,VLOOKUP('LA Dropdown'!$B$4,'Lookup 1'!$A$2:$C$29,3)-VLOOKUP('LA Dropdown'!$B$4,'Lookup 1'!$A$2:$C$29,2)+'LA Dropdown'!D$5,'LA Dropdown'!$C17), "")</f>
        <v>0</v>
      </c>
      <c r="E17" s="22">
        <f ca="1">IF(E$7&lt;&gt;"",OFFSET('Key Information 1516'!$E$8,VLOOKUP('LA Dropdown'!$B$4,'Lookup 1'!$A$2:$C$29,3)-VLOOKUP('LA Dropdown'!$B$4,'Lookup 1'!$A$2:$C$29,2)+'LA Dropdown'!E$5,'LA Dropdown'!$C17), "")</f>
        <v>0</v>
      </c>
      <c r="F17" s="22">
        <f ca="1">IF(F$7&lt;&gt;"",OFFSET('Key Information 1516'!$E$8,VLOOKUP('LA Dropdown'!$B$4,'Lookup 1'!$A$2:$C$29,3)-VLOOKUP('LA Dropdown'!$B$4,'Lookup 1'!$A$2:$C$29,2)+'LA Dropdown'!F$5,'LA Dropdown'!$C17), "")</f>
        <v>6820687.6325329999</v>
      </c>
      <c r="G17" s="22">
        <f ca="1">IF(G$7&lt;&gt;"",OFFSET('Key Information 1516'!$E$8,VLOOKUP('LA Dropdown'!$B$4,'Lookup 1'!$A$2:$C$29,3)-VLOOKUP('LA Dropdown'!$B$4,'Lookup 1'!$A$2:$C$29,2)+'LA Dropdown'!G$5,'LA Dropdown'!$C17), "")</f>
        <v>6820687.6325329999</v>
      </c>
      <c r="H17" s="22" t="str">
        <f ca="1">IF(H$7&lt;&gt;"",OFFSET('Key Information 1516'!$E$8,VLOOKUP('LA Dropdown'!$B$4,'Lookup 1'!$A$2:$C$29,3)-VLOOKUP('LA Dropdown'!$B$4,'Lookup 1'!$A$2:$C$29,2)+'LA Dropdown'!H$5,'LA Dropdown'!$C17), "")</f>
        <v/>
      </c>
      <c r="I17" s="22" t="str">
        <f ca="1">IF(I$7&lt;&gt;"",OFFSET('Key Information 1516'!$E$8,VLOOKUP('LA Dropdown'!$B$4,'Lookup 1'!$A$2:$C$29,3)-VLOOKUP('LA Dropdown'!$B$4,'Lookup 1'!$A$2:$C$29,2)+'LA Dropdown'!I$5,'LA Dropdown'!$C17), "")</f>
        <v/>
      </c>
      <c r="J17" s="22" t="str">
        <f ca="1">IF(J$7&lt;&gt;"",OFFSET('Key Information 1516'!$E$8,VLOOKUP('LA Dropdown'!$B$4,'Lookup 1'!$A$2:$C$29,3)-VLOOKUP('LA Dropdown'!$B$4,'Lookup 1'!$A$2:$C$29,2)+'LA Dropdown'!J$5,'LA Dropdown'!$C17), "")</f>
        <v/>
      </c>
      <c r="K17" s="22" t="str">
        <f ca="1">IF(K$7&lt;&gt;"",OFFSET('Key Information 1516'!$E$8,VLOOKUP('LA Dropdown'!$B$4,'Lookup 1'!$A$2:$C$29,3)-VLOOKUP('LA Dropdown'!$B$4,'Lookup 1'!$A$2:$C$29,2)+'LA Dropdown'!K$5,'LA Dropdown'!$C17), "")</f>
        <v/>
      </c>
      <c r="L17" s="22" t="str">
        <f ca="1">IF(L$7&lt;&gt;"",OFFSET('Key Information 1516'!$E$8,VLOOKUP('LA Dropdown'!$B$4,'Lookup 1'!$A$2:$C$29,3)-VLOOKUP('LA Dropdown'!$B$4,'Lookup 1'!$A$2:$C$29,2)+'LA Dropdown'!L$5,'LA Dropdown'!$C17), "")</f>
        <v/>
      </c>
      <c r="M17" s="22" t="str">
        <f ca="1">IF(M$7&lt;&gt;"",OFFSET('Key Information 1516'!$E$8,VLOOKUP('LA Dropdown'!$B$4,'Lookup 1'!$A$2:$C$29,3)-VLOOKUP('LA Dropdown'!$B$4,'Lookup 1'!$A$2:$C$29,2)+'LA Dropdown'!M$5,'LA Dropdown'!$C17), "")</f>
        <v/>
      </c>
      <c r="N17" s="22" t="str">
        <f ca="1">IF(N$7&lt;&gt;"",OFFSET('Key Information 1516'!$E$8,VLOOKUP('LA Dropdown'!$B$4,'Lookup 1'!$A$2:$C$29,3)-VLOOKUP('LA Dropdown'!$B$4,'Lookup 1'!$A$2:$C$29,2)+'LA Dropdown'!N$5,'LA Dropdown'!$C17), "")</f>
        <v/>
      </c>
      <c r="O17" s="22" t="str">
        <f ca="1">IF(O$7&lt;&gt;"",OFFSET('Key Information 1516'!$E$8,VLOOKUP('LA Dropdown'!$B$4,'Lookup 1'!$A$2:$C$29,3)-VLOOKUP('LA Dropdown'!$B$4,'Lookup 1'!$A$2:$C$29,2)+'LA Dropdown'!O$5,'LA Dropdown'!$C17), "")</f>
        <v/>
      </c>
      <c r="P17" s="22" t="str">
        <f ca="1">IF(P$7&lt;&gt;"",OFFSET('Key Information 1516'!$E$8,VLOOKUP('LA Dropdown'!$B$4,'Lookup 1'!$A$2:$C$29,3)-VLOOKUP('LA Dropdown'!$B$4,'Lookup 1'!$A$2:$C$29,2)+'LA Dropdown'!P$5,'LA Dropdown'!$C17), "")</f>
        <v/>
      </c>
      <c r="Q17" s="22" t="str">
        <f ca="1">IF(Q$7&lt;&gt;"",OFFSET('Key Information 1516'!$E$8,VLOOKUP('LA Dropdown'!$B$4,'Lookup 1'!$A$2:$C$29,3)-VLOOKUP('LA Dropdown'!$B$4,'Lookup 1'!$A$2:$C$29,2)+'LA Dropdown'!Q$5,'LA Dropdown'!$C17), "")</f>
        <v/>
      </c>
      <c r="R17" s="22" t="str">
        <f ca="1">IF(R$7&lt;&gt;"",OFFSET('Key Information 1516'!$E$8,VLOOKUP('LA Dropdown'!$B$4,'Lookup 1'!$A$2:$C$29,3)-VLOOKUP('LA Dropdown'!$B$4,'Lookup 1'!$A$2:$C$29,2)+'LA Dropdown'!R$5,'LA Dropdown'!$C17), "")</f>
        <v/>
      </c>
    </row>
    <row r="18" spans="1:18" ht="15" x14ac:dyDescent="0.25">
      <c r="A18" s="19"/>
      <c r="B18" s="19" t="s">
        <v>140</v>
      </c>
      <c r="C18" s="23">
        <v>9</v>
      </c>
      <c r="D18" s="22">
        <f ca="1">IF(D$7&lt;&gt;"",OFFSET('Key Information 1516'!$E$8,VLOOKUP('LA Dropdown'!$B$4,'Lookup 1'!$A$2:$C$29,3)-VLOOKUP('LA Dropdown'!$B$4,'Lookup 1'!$A$2:$C$29,2)+'LA Dropdown'!D$5,'LA Dropdown'!$C18), "")</f>
        <v>-16022556.929261001</v>
      </c>
      <c r="E18" s="22">
        <f ca="1">IF(E$7&lt;&gt;"",OFFSET('Key Information 1516'!$E$8,VLOOKUP('LA Dropdown'!$B$4,'Lookup 1'!$A$2:$C$29,3)-VLOOKUP('LA Dropdown'!$B$4,'Lookup 1'!$A$2:$C$29,2)+'LA Dropdown'!E$5,'LA Dropdown'!$C18), "")</f>
        <v>-24805597.04947</v>
      </c>
      <c r="F18" s="22">
        <f ca="1">IF(F$7&lt;&gt;"",OFFSET('Key Information 1516'!$E$8,VLOOKUP('LA Dropdown'!$B$4,'Lookup 1'!$A$2:$C$29,3)-VLOOKUP('LA Dropdown'!$B$4,'Lookup 1'!$A$2:$C$29,2)+'LA Dropdown'!F$5,'LA Dropdown'!$C18), "")</f>
        <v>25181025.342583999</v>
      </c>
      <c r="G18" s="22">
        <f ca="1">IF(G$7&lt;&gt;"",OFFSET('Key Information 1516'!$E$8,VLOOKUP('LA Dropdown'!$B$4,'Lookup 1'!$A$2:$C$29,3)-VLOOKUP('LA Dropdown'!$B$4,'Lookup 1'!$A$2:$C$29,2)+'LA Dropdown'!G$5,'LA Dropdown'!$C18), "")</f>
        <v>-15647128.636147</v>
      </c>
      <c r="H18" s="22" t="str">
        <f ca="1">IF(H$7&lt;&gt;"",OFFSET('Key Information 1516'!$E$8,VLOOKUP('LA Dropdown'!$B$4,'Lookup 1'!$A$2:$C$29,3)-VLOOKUP('LA Dropdown'!$B$4,'Lookup 1'!$A$2:$C$29,2)+'LA Dropdown'!H$5,'LA Dropdown'!$C18), "")</f>
        <v/>
      </c>
      <c r="I18" s="22" t="str">
        <f ca="1">IF(I$7&lt;&gt;"",OFFSET('Key Information 1516'!$E$8,VLOOKUP('LA Dropdown'!$B$4,'Lookup 1'!$A$2:$C$29,3)-VLOOKUP('LA Dropdown'!$B$4,'Lookup 1'!$A$2:$C$29,2)+'LA Dropdown'!I$5,'LA Dropdown'!$C18), "")</f>
        <v/>
      </c>
      <c r="J18" s="22" t="str">
        <f ca="1">IF(J$7&lt;&gt;"",OFFSET('Key Information 1516'!$E$8,VLOOKUP('LA Dropdown'!$B$4,'Lookup 1'!$A$2:$C$29,3)-VLOOKUP('LA Dropdown'!$B$4,'Lookup 1'!$A$2:$C$29,2)+'LA Dropdown'!J$5,'LA Dropdown'!$C18), "")</f>
        <v/>
      </c>
      <c r="K18" s="22" t="str">
        <f ca="1">IF(K$7&lt;&gt;"",OFFSET('Key Information 1516'!$E$8,VLOOKUP('LA Dropdown'!$B$4,'Lookup 1'!$A$2:$C$29,3)-VLOOKUP('LA Dropdown'!$B$4,'Lookup 1'!$A$2:$C$29,2)+'LA Dropdown'!K$5,'LA Dropdown'!$C18), "")</f>
        <v/>
      </c>
      <c r="L18" s="22" t="str">
        <f ca="1">IF(L$7&lt;&gt;"",OFFSET('Key Information 1516'!$E$8,VLOOKUP('LA Dropdown'!$B$4,'Lookup 1'!$A$2:$C$29,3)-VLOOKUP('LA Dropdown'!$B$4,'Lookup 1'!$A$2:$C$29,2)+'LA Dropdown'!L$5,'LA Dropdown'!$C18), "")</f>
        <v/>
      </c>
      <c r="M18" s="22" t="str">
        <f ca="1">IF(M$7&lt;&gt;"",OFFSET('Key Information 1516'!$E$8,VLOOKUP('LA Dropdown'!$B$4,'Lookup 1'!$A$2:$C$29,3)-VLOOKUP('LA Dropdown'!$B$4,'Lookup 1'!$A$2:$C$29,2)+'LA Dropdown'!M$5,'LA Dropdown'!$C18), "")</f>
        <v/>
      </c>
      <c r="N18" s="22" t="str">
        <f ca="1">IF(N$7&lt;&gt;"",OFFSET('Key Information 1516'!$E$8,VLOOKUP('LA Dropdown'!$B$4,'Lookup 1'!$A$2:$C$29,3)-VLOOKUP('LA Dropdown'!$B$4,'Lookup 1'!$A$2:$C$29,2)+'LA Dropdown'!N$5,'LA Dropdown'!$C18), "")</f>
        <v/>
      </c>
      <c r="O18" s="22" t="str">
        <f ca="1">IF(O$7&lt;&gt;"",OFFSET('Key Information 1516'!$E$8,VLOOKUP('LA Dropdown'!$B$4,'Lookup 1'!$A$2:$C$29,3)-VLOOKUP('LA Dropdown'!$B$4,'Lookup 1'!$A$2:$C$29,2)+'LA Dropdown'!O$5,'LA Dropdown'!$C18), "")</f>
        <v/>
      </c>
      <c r="P18" s="22" t="str">
        <f ca="1">IF(P$7&lt;&gt;"",OFFSET('Key Information 1516'!$E$8,VLOOKUP('LA Dropdown'!$B$4,'Lookup 1'!$A$2:$C$29,3)-VLOOKUP('LA Dropdown'!$B$4,'Lookup 1'!$A$2:$C$29,2)+'LA Dropdown'!P$5,'LA Dropdown'!$C18), "")</f>
        <v/>
      </c>
      <c r="Q18" s="22" t="str">
        <f ca="1">IF(Q$7&lt;&gt;"",OFFSET('Key Information 1516'!$E$8,VLOOKUP('LA Dropdown'!$B$4,'Lookup 1'!$A$2:$C$29,3)-VLOOKUP('LA Dropdown'!$B$4,'Lookup 1'!$A$2:$C$29,2)+'LA Dropdown'!Q$5,'LA Dropdown'!$C18), "")</f>
        <v/>
      </c>
      <c r="R18" s="22" t="str">
        <f ca="1">IF(R$7&lt;&gt;"",OFFSET('Key Information 1516'!$E$8,VLOOKUP('LA Dropdown'!$B$4,'Lookup 1'!$A$2:$C$29,3)-VLOOKUP('LA Dropdown'!$B$4,'Lookup 1'!$A$2:$C$29,2)+'LA Dropdown'!R$5,'LA Dropdown'!$C18), "")</f>
        <v/>
      </c>
    </row>
    <row r="19" spans="1:18" ht="15" x14ac:dyDescent="0.25">
      <c r="A19" s="19"/>
      <c r="B19" s="24" t="s">
        <v>76</v>
      </c>
      <c r="C19" s="25">
        <v>10</v>
      </c>
      <c r="D19" s="30">
        <f ca="1">IF(D$7&lt;&gt;"",OFFSET('Key Information 1516'!$E$8,VLOOKUP('LA Dropdown'!$B$4,'Lookup 1'!$A$2:$C$29,3)-VLOOKUP('LA Dropdown'!$B$4,'Lookup 1'!$A$2:$C$29,2)+'LA Dropdown'!D$5,'LA Dropdown'!$C19), "")</f>
        <v>0.5</v>
      </c>
      <c r="E19" s="30">
        <f ca="1">IF(E$7&lt;&gt;"",OFFSET('Key Information 1516'!$E$8,VLOOKUP('LA Dropdown'!$B$4,'Lookup 1'!$A$2:$C$29,3)-VLOOKUP('LA Dropdown'!$B$4,'Lookup 1'!$A$2:$C$29,2)+'LA Dropdown'!E$5,'LA Dropdown'!$C19), "")</f>
        <v>0.5</v>
      </c>
      <c r="F19" s="30">
        <f ca="1">IF(F$7&lt;&gt;"",OFFSET('Key Information 1516'!$E$8,VLOOKUP('LA Dropdown'!$B$4,'Lookup 1'!$A$2:$C$29,3)-VLOOKUP('LA Dropdown'!$B$4,'Lookup 1'!$A$2:$C$29,2)+'LA Dropdown'!F$5,'LA Dropdown'!$C19), "")</f>
        <v>0</v>
      </c>
      <c r="G19" s="30">
        <f ca="1">IF(G$7&lt;&gt;"",OFFSET('Key Information 1516'!$E$8,VLOOKUP('LA Dropdown'!$B$4,'Lookup 1'!$A$2:$C$29,3)-VLOOKUP('LA Dropdown'!$B$4,'Lookup 1'!$A$2:$C$29,2)+'LA Dropdown'!G$5,'LA Dropdown'!$C19), "")</f>
        <v>0.24957586521998121</v>
      </c>
      <c r="H19" s="30" t="str">
        <f ca="1">IF(H$7&lt;&gt;"",OFFSET('Key Information 1516'!$E$8,VLOOKUP('LA Dropdown'!$B$4,'Lookup 1'!$A$2:$C$29,3)-VLOOKUP('LA Dropdown'!$B$4,'Lookup 1'!$A$2:$C$29,2)+'LA Dropdown'!H$5,'LA Dropdown'!$C19), "")</f>
        <v/>
      </c>
      <c r="I19" s="30" t="str">
        <f ca="1">IF(I$7&lt;&gt;"",OFFSET('Key Information 1516'!$E$8,VLOOKUP('LA Dropdown'!$B$4,'Lookup 1'!$A$2:$C$29,3)-VLOOKUP('LA Dropdown'!$B$4,'Lookup 1'!$A$2:$C$29,2)+'LA Dropdown'!I$5,'LA Dropdown'!$C19), "")</f>
        <v/>
      </c>
      <c r="J19" s="30" t="str">
        <f ca="1">IF(J$7&lt;&gt;"",OFFSET('Key Information 1516'!$E$8,VLOOKUP('LA Dropdown'!$B$4,'Lookup 1'!$A$2:$C$29,3)-VLOOKUP('LA Dropdown'!$B$4,'Lookup 1'!$A$2:$C$29,2)+'LA Dropdown'!J$5,'LA Dropdown'!$C19), "")</f>
        <v/>
      </c>
      <c r="K19" s="30" t="str">
        <f ca="1">IF(K$7&lt;&gt;"",OFFSET('Key Information 1516'!$E$8,VLOOKUP('LA Dropdown'!$B$4,'Lookup 1'!$A$2:$C$29,3)-VLOOKUP('LA Dropdown'!$B$4,'Lookup 1'!$A$2:$C$29,2)+'LA Dropdown'!K$5,'LA Dropdown'!$C19), "")</f>
        <v/>
      </c>
      <c r="L19" s="30" t="str">
        <f ca="1">IF(L$7&lt;&gt;"",OFFSET('Key Information 1516'!$E$8,VLOOKUP('LA Dropdown'!$B$4,'Lookup 1'!$A$2:$C$29,3)-VLOOKUP('LA Dropdown'!$B$4,'Lookup 1'!$A$2:$C$29,2)+'LA Dropdown'!L$5,'LA Dropdown'!$C19), "")</f>
        <v/>
      </c>
      <c r="M19" s="30" t="str">
        <f ca="1">IF(M$7&lt;&gt;"",OFFSET('Key Information 1516'!$E$8,VLOOKUP('LA Dropdown'!$B$4,'Lookup 1'!$A$2:$C$29,3)-VLOOKUP('LA Dropdown'!$B$4,'Lookup 1'!$A$2:$C$29,2)+'LA Dropdown'!M$5,'LA Dropdown'!$C19), "")</f>
        <v/>
      </c>
      <c r="N19" s="30" t="str">
        <f ca="1">IF(N$7&lt;&gt;"",OFFSET('Key Information 1516'!$E$8,VLOOKUP('LA Dropdown'!$B$4,'Lookup 1'!$A$2:$C$29,3)-VLOOKUP('LA Dropdown'!$B$4,'Lookup 1'!$A$2:$C$29,2)+'LA Dropdown'!N$5,'LA Dropdown'!$C19), "")</f>
        <v/>
      </c>
      <c r="O19" s="30" t="str">
        <f ca="1">IF(O$7&lt;&gt;"",OFFSET('Key Information 1516'!$E$8,VLOOKUP('LA Dropdown'!$B$4,'Lookup 1'!$A$2:$C$29,3)-VLOOKUP('LA Dropdown'!$B$4,'Lookup 1'!$A$2:$C$29,2)+'LA Dropdown'!O$5,'LA Dropdown'!$C19), "")</f>
        <v/>
      </c>
      <c r="P19" s="30" t="str">
        <f ca="1">IF(P$7&lt;&gt;"",OFFSET('Key Information 1516'!$E$8,VLOOKUP('LA Dropdown'!$B$4,'Lookup 1'!$A$2:$C$29,3)-VLOOKUP('LA Dropdown'!$B$4,'Lookup 1'!$A$2:$C$29,2)+'LA Dropdown'!P$5,'LA Dropdown'!$C19), "")</f>
        <v/>
      </c>
      <c r="Q19" s="30" t="str">
        <f ca="1">IF(Q$7&lt;&gt;"",OFFSET('Key Information 1516'!$E$8,VLOOKUP('LA Dropdown'!$B$4,'Lookup 1'!$A$2:$C$29,3)-VLOOKUP('LA Dropdown'!$B$4,'Lookup 1'!$A$2:$C$29,2)+'LA Dropdown'!Q$5,'LA Dropdown'!$C19), "")</f>
        <v/>
      </c>
      <c r="R19" s="30" t="str">
        <f ca="1">IF(R$7&lt;&gt;"",OFFSET('Key Information 1516'!$E$8,VLOOKUP('LA Dropdown'!$B$4,'Lookup 1'!$A$2:$C$29,3)-VLOOKUP('LA Dropdown'!$B$4,'Lookup 1'!$A$2:$C$29,2)+'LA Dropdown'!R$5,'LA Dropdown'!$C19), "")</f>
        <v/>
      </c>
    </row>
    <row r="20" spans="1:18" ht="15" x14ac:dyDescent="0.25">
      <c r="A20" s="19"/>
      <c r="B20" s="19" t="s">
        <v>141</v>
      </c>
      <c r="C20" s="23">
        <v>11</v>
      </c>
      <c r="D20" s="22">
        <f ca="1">IF(D$7&lt;&gt;"",OFFSET('Key Information 1516'!$E$8,VLOOKUP('LA Dropdown'!$B$4,'Lookup 1'!$A$2:$C$29,3)-VLOOKUP('LA Dropdown'!$B$4,'Lookup 1'!$A$2:$C$29,2)+'LA Dropdown'!D$5,'LA Dropdown'!$C20), "")</f>
        <v>3343893.4681580001</v>
      </c>
      <c r="E20" s="22">
        <f ca="1">IF(E$7&lt;&gt;"",OFFSET('Key Information 1516'!$E$8,VLOOKUP('LA Dropdown'!$B$4,'Lookup 1'!$A$2:$C$29,3)-VLOOKUP('LA Dropdown'!$B$4,'Lookup 1'!$A$2:$C$29,2)+'LA Dropdown'!E$5,'LA Dropdown'!$C20), "")</f>
        <v>2809314.0934319999</v>
      </c>
      <c r="F20" s="22">
        <f ca="1">IF(F$7&lt;&gt;"",OFFSET('Key Information 1516'!$E$8,VLOOKUP('LA Dropdown'!$B$4,'Lookup 1'!$A$2:$C$29,3)-VLOOKUP('LA Dropdown'!$B$4,'Lookup 1'!$A$2:$C$29,2)+'LA Dropdown'!F$5,'LA Dropdown'!$C20), "")</f>
        <v>37365961.394735999</v>
      </c>
      <c r="G20" s="22">
        <f ca="1">IF(G$7&lt;&gt;"",OFFSET('Key Information 1516'!$E$8,VLOOKUP('LA Dropdown'!$B$4,'Lookup 1'!$A$2:$C$29,3)-VLOOKUP('LA Dropdown'!$B$4,'Lookup 1'!$A$2:$C$29,2)+'LA Dropdown'!G$5,'LA Dropdown'!$C20), "")</f>
        <v>43519168.956326</v>
      </c>
      <c r="H20" s="22" t="str">
        <f ca="1">IF(H$7&lt;&gt;"",OFFSET('Key Information 1516'!$E$8,VLOOKUP('LA Dropdown'!$B$4,'Lookup 1'!$A$2:$C$29,3)-VLOOKUP('LA Dropdown'!$B$4,'Lookup 1'!$A$2:$C$29,2)+'LA Dropdown'!H$5,'LA Dropdown'!$C20), "")</f>
        <v/>
      </c>
      <c r="I20" s="22" t="str">
        <f ca="1">IF(I$7&lt;&gt;"",OFFSET('Key Information 1516'!$E$8,VLOOKUP('LA Dropdown'!$B$4,'Lookup 1'!$A$2:$C$29,3)-VLOOKUP('LA Dropdown'!$B$4,'Lookup 1'!$A$2:$C$29,2)+'LA Dropdown'!I$5,'LA Dropdown'!$C20), "")</f>
        <v/>
      </c>
      <c r="J20" s="22" t="str">
        <f ca="1">IF(J$7&lt;&gt;"",OFFSET('Key Information 1516'!$E$8,VLOOKUP('LA Dropdown'!$B$4,'Lookup 1'!$A$2:$C$29,3)-VLOOKUP('LA Dropdown'!$B$4,'Lookup 1'!$A$2:$C$29,2)+'LA Dropdown'!J$5,'LA Dropdown'!$C20), "")</f>
        <v/>
      </c>
      <c r="K20" s="22" t="str">
        <f ca="1">IF(K$7&lt;&gt;"",OFFSET('Key Information 1516'!$E$8,VLOOKUP('LA Dropdown'!$B$4,'Lookup 1'!$A$2:$C$29,3)-VLOOKUP('LA Dropdown'!$B$4,'Lookup 1'!$A$2:$C$29,2)+'LA Dropdown'!K$5,'LA Dropdown'!$C20), "")</f>
        <v/>
      </c>
      <c r="L20" s="22" t="str">
        <f ca="1">IF(L$7&lt;&gt;"",OFFSET('Key Information 1516'!$E$8,VLOOKUP('LA Dropdown'!$B$4,'Lookup 1'!$A$2:$C$29,3)-VLOOKUP('LA Dropdown'!$B$4,'Lookup 1'!$A$2:$C$29,2)+'LA Dropdown'!L$5,'LA Dropdown'!$C20), "")</f>
        <v/>
      </c>
      <c r="M20" s="22" t="str">
        <f ca="1">IF(M$7&lt;&gt;"",OFFSET('Key Information 1516'!$E$8,VLOOKUP('LA Dropdown'!$B$4,'Lookup 1'!$A$2:$C$29,3)-VLOOKUP('LA Dropdown'!$B$4,'Lookup 1'!$A$2:$C$29,2)+'LA Dropdown'!M$5,'LA Dropdown'!$C20), "")</f>
        <v/>
      </c>
      <c r="N20" s="22" t="str">
        <f ca="1">IF(N$7&lt;&gt;"",OFFSET('Key Information 1516'!$E$8,VLOOKUP('LA Dropdown'!$B$4,'Lookup 1'!$A$2:$C$29,3)-VLOOKUP('LA Dropdown'!$B$4,'Lookup 1'!$A$2:$C$29,2)+'LA Dropdown'!N$5,'LA Dropdown'!$C20), "")</f>
        <v/>
      </c>
      <c r="O20" s="22" t="str">
        <f ca="1">IF(O$7&lt;&gt;"",OFFSET('Key Information 1516'!$E$8,VLOOKUP('LA Dropdown'!$B$4,'Lookup 1'!$A$2:$C$29,3)-VLOOKUP('LA Dropdown'!$B$4,'Lookup 1'!$A$2:$C$29,2)+'LA Dropdown'!O$5,'LA Dropdown'!$C20), "")</f>
        <v/>
      </c>
      <c r="P20" s="22" t="str">
        <f ca="1">IF(P$7&lt;&gt;"",OFFSET('Key Information 1516'!$E$8,VLOOKUP('LA Dropdown'!$B$4,'Lookup 1'!$A$2:$C$29,3)-VLOOKUP('LA Dropdown'!$B$4,'Lookup 1'!$A$2:$C$29,2)+'LA Dropdown'!P$5,'LA Dropdown'!$C20), "")</f>
        <v/>
      </c>
      <c r="Q20" s="22" t="str">
        <f ca="1">IF(Q$7&lt;&gt;"",OFFSET('Key Information 1516'!$E$8,VLOOKUP('LA Dropdown'!$B$4,'Lookup 1'!$A$2:$C$29,3)-VLOOKUP('LA Dropdown'!$B$4,'Lookup 1'!$A$2:$C$29,2)+'LA Dropdown'!Q$5,'LA Dropdown'!$C20), "")</f>
        <v/>
      </c>
      <c r="R20" s="22" t="str">
        <f ca="1">IF(R$7&lt;&gt;"",OFFSET('Key Information 1516'!$E$8,VLOOKUP('LA Dropdown'!$B$4,'Lookup 1'!$A$2:$C$29,3)-VLOOKUP('LA Dropdown'!$B$4,'Lookup 1'!$A$2:$C$29,2)+'LA Dropdown'!R$5,'LA Dropdown'!$C20), "")</f>
        <v/>
      </c>
    </row>
  </sheetData>
  <dataConsolidate/>
  <mergeCells count="1">
    <mergeCell ref="A1:XFD1"/>
  </mergeCells>
  <dataValidations count="1">
    <dataValidation type="list" allowBlank="1" showInputMessage="1" showErrorMessage="1" sqref="C4">
      <formula1>pools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'Lookup 1'!$A$2:$A$29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59"/>
  <sheetViews>
    <sheetView zoomScale="70" workbookViewId="0">
      <pane xSplit="3" ySplit="6" topLeftCell="E7" activePane="bottomRight" state="frozen"/>
      <selection pane="topRight" activeCell="D1" sqref="D1"/>
      <selection pane="bottomLeft" activeCell="A5" sqref="A5"/>
      <selection pane="bottomRight" activeCell="B1" sqref="B1:E1"/>
    </sheetView>
  </sheetViews>
  <sheetFormatPr defaultRowHeight="13.2" x14ac:dyDescent="0.25"/>
  <cols>
    <col min="1" max="1" width="9.109375" hidden="1" customWidth="1"/>
    <col min="2" max="2" width="50.109375" bestFit="1" customWidth="1"/>
    <col min="3" max="3" width="0.88671875" style="14" customWidth="1"/>
    <col min="4" max="4" width="4.44140625" hidden="1" customWidth="1"/>
    <col min="5" max="5" width="20.33203125" style="4" bestFit="1" customWidth="1"/>
    <col min="6" max="6" width="13.109375" style="4" customWidth="1"/>
    <col min="7" max="7" width="12.44140625" style="4" customWidth="1"/>
    <col min="8" max="8" width="13.44140625" style="4" customWidth="1"/>
    <col min="9" max="9" width="12.6640625" style="4" customWidth="1"/>
    <col min="10" max="10" width="12.5546875" style="4" customWidth="1"/>
    <col min="11" max="11" width="13.109375" style="4" customWidth="1"/>
    <col min="12" max="12" width="12.44140625" style="4" customWidth="1"/>
    <col min="13" max="13" width="14.5546875" style="4" customWidth="1"/>
    <col min="14" max="14" width="12.44140625" style="4" customWidth="1"/>
    <col min="15" max="15" width="12.5546875" style="8" customWidth="1"/>
    <col min="16" max="16" width="12.5546875" style="4" customWidth="1"/>
  </cols>
  <sheetData>
    <row r="1" spans="1:245" ht="17.399999999999999" x14ac:dyDescent="0.3">
      <c r="B1" s="32" t="s">
        <v>142</v>
      </c>
      <c r="C1" s="32"/>
      <c r="D1" s="32"/>
      <c r="E1" s="32"/>
      <c r="F1"/>
      <c r="G1"/>
      <c r="H1"/>
      <c r="I1"/>
      <c r="J1"/>
      <c r="K1"/>
      <c r="L1"/>
      <c r="M1"/>
      <c r="N1"/>
      <c r="P1"/>
    </row>
    <row r="2" spans="1:245" x14ac:dyDescent="0.25">
      <c r="C2"/>
    </row>
    <row r="3" spans="1:245" ht="13.8" thickBot="1" x14ac:dyDescent="0.3">
      <c r="C3"/>
      <c r="E3" s="10"/>
      <c r="P3" s="10" t="s">
        <v>85</v>
      </c>
    </row>
    <row r="4" spans="1:245" s="2" customFormat="1" ht="13.5" customHeight="1" x14ac:dyDescent="0.25">
      <c r="A4" s="1"/>
      <c r="B4" s="1" t="s">
        <v>72</v>
      </c>
      <c r="C4" s="1"/>
      <c r="D4" s="1"/>
      <c r="E4" s="11" t="s">
        <v>74</v>
      </c>
      <c r="F4" s="13" t="s">
        <v>73</v>
      </c>
      <c r="G4" s="13"/>
      <c r="H4" s="13"/>
      <c r="I4" s="13"/>
      <c r="J4" s="13"/>
      <c r="K4" s="13"/>
      <c r="L4" s="13"/>
      <c r="M4" s="13"/>
      <c r="N4" s="33" t="s">
        <v>75</v>
      </c>
      <c r="O4" s="35" t="s">
        <v>76</v>
      </c>
      <c r="P4" s="37" t="s">
        <v>86</v>
      </c>
    </row>
    <row r="5" spans="1:245" s="2" customFormat="1" ht="66.75" customHeight="1" x14ac:dyDescent="0.25">
      <c r="A5" s="6"/>
      <c r="B5" s="6"/>
      <c r="C5" s="6"/>
      <c r="D5" s="6"/>
      <c r="E5" s="12"/>
      <c r="F5" s="7" t="s">
        <v>77</v>
      </c>
      <c r="G5" s="7" t="s">
        <v>78</v>
      </c>
      <c r="H5" s="7" t="s">
        <v>79</v>
      </c>
      <c r="I5" s="7" t="s">
        <v>83</v>
      </c>
      <c r="J5" s="7" t="s">
        <v>84</v>
      </c>
      <c r="K5" s="7" t="s">
        <v>80</v>
      </c>
      <c r="L5" s="7" t="s">
        <v>81</v>
      </c>
      <c r="M5" s="7" t="s">
        <v>82</v>
      </c>
      <c r="N5" s="34"/>
      <c r="O5" s="36"/>
      <c r="P5" s="38"/>
    </row>
    <row r="6" spans="1:245" x14ac:dyDescent="0.25">
      <c r="B6" s="3"/>
      <c r="C6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5"/>
    </row>
    <row r="7" spans="1:245" x14ac:dyDescent="0.25"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x14ac:dyDescent="0.25">
      <c r="B8" t="s">
        <v>0</v>
      </c>
      <c r="D8">
        <v>0</v>
      </c>
      <c r="E8" s="16">
        <v>325120690.19830102</v>
      </c>
      <c r="F8" s="16">
        <v>3447082.665207</v>
      </c>
      <c r="G8" s="16">
        <v>18941755.899211001</v>
      </c>
      <c r="H8" s="16"/>
      <c r="I8" s="16"/>
      <c r="J8" s="16"/>
      <c r="K8" s="16">
        <v>449865.57408599998</v>
      </c>
      <c r="L8" s="16">
        <v>65164.824589999997</v>
      </c>
      <c r="M8" s="16">
        <v>16030908.368571</v>
      </c>
      <c r="N8" s="16">
        <v>126016605.77425</v>
      </c>
      <c r="O8" s="8">
        <f>IF(N8&gt;0, 0, IF((1-(E8/(E8-N8)))&gt;0.5, 0.5, (1-(E8/(E8-N8)))))</f>
        <v>0</v>
      </c>
      <c r="P8" s="16">
        <v>300736638.433429</v>
      </c>
    </row>
    <row r="9" spans="1:245" x14ac:dyDescent="0.25">
      <c r="B9" t="s">
        <v>2</v>
      </c>
      <c r="D9">
        <f>D8+1</f>
        <v>1</v>
      </c>
      <c r="E9" s="16">
        <v>27422172.437564999</v>
      </c>
      <c r="F9" s="16">
        <v>971970.71438699996</v>
      </c>
      <c r="G9" s="16">
        <v>2679926.3402160001</v>
      </c>
      <c r="H9" s="16"/>
      <c r="I9" s="16"/>
      <c r="J9" s="16"/>
      <c r="K9" s="16">
        <v>72832.690637000007</v>
      </c>
      <c r="L9" s="16">
        <v>49309.434148</v>
      </c>
      <c r="M9" s="16">
        <v>2178977.669067</v>
      </c>
      <c r="N9" s="16">
        <v>-26014924.467284001</v>
      </c>
      <c r="O9" s="8">
        <f t="shared" ref="O9:O73" si="0">IF(N9&gt;0, 0, IF((1-(E9/(E9-N9)))&gt;0.5, 0.5, (1-(E9/(E9-N9)))))</f>
        <v>0.48683266820438653</v>
      </c>
      <c r="P9" s="16">
        <v>25365509.504747</v>
      </c>
    </row>
    <row r="10" spans="1:245" x14ac:dyDescent="0.25">
      <c r="B10" t="s">
        <v>66</v>
      </c>
      <c r="D10">
        <f t="shared" ref="D10:D73" si="1">D9+1</f>
        <v>2</v>
      </c>
      <c r="E10" s="16">
        <v>1584862.1810659999</v>
      </c>
      <c r="F10" s="16">
        <v>73137.761631000001</v>
      </c>
      <c r="G10" s="16"/>
      <c r="H10" s="16"/>
      <c r="I10" s="16"/>
      <c r="J10" s="16"/>
      <c r="K10" s="16">
        <v>46831.510563000003</v>
      </c>
      <c r="L10" s="16"/>
      <c r="M10" s="16"/>
      <c r="N10" s="16">
        <v>-9183918.7722440008</v>
      </c>
      <c r="O10" s="8">
        <f t="shared" si="0"/>
        <v>0.5</v>
      </c>
      <c r="P10" s="16">
        <v>1465997.517486</v>
      </c>
    </row>
    <row r="11" spans="1:245" x14ac:dyDescent="0.25">
      <c r="B11" t="s">
        <v>68</v>
      </c>
      <c r="D11">
        <f t="shared" si="1"/>
        <v>3</v>
      </c>
      <c r="E11" s="16">
        <v>2002555.9389549999</v>
      </c>
      <c r="F11" s="16">
        <v>59840.816914000003</v>
      </c>
      <c r="G11" s="16"/>
      <c r="H11" s="16"/>
      <c r="I11" s="16"/>
      <c r="J11" s="16"/>
      <c r="K11" s="16">
        <v>41053.424428999999</v>
      </c>
      <c r="L11" s="16"/>
      <c r="M11" s="16"/>
      <c r="N11" s="16">
        <v>-12397095.739311</v>
      </c>
      <c r="O11" s="8">
        <f t="shared" si="0"/>
        <v>0.5</v>
      </c>
      <c r="P11" s="16">
        <v>1852364.2435339999</v>
      </c>
    </row>
    <row r="12" spans="1:245" x14ac:dyDescent="0.25">
      <c r="B12" t="s">
        <v>51</v>
      </c>
      <c r="D12">
        <f t="shared" si="1"/>
        <v>4</v>
      </c>
      <c r="E12" s="16">
        <v>2764217.5892249998</v>
      </c>
      <c r="F12" s="16">
        <v>62192.976538000003</v>
      </c>
      <c r="G12" s="16"/>
      <c r="H12" s="16"/>
      <c r="I12" s="16"/>
      <c r="J12" s="16"/>
      <c r="K12" s="16">
        <v>30652.786373999999</v>
      </c>
      <c r="L12" s="16"/>
      <c r="M12" s="16"/>
      <c r="N12" s="16">
        <v>-10532110.768751999</v>
      </c>
      <c r="O12" s="8">
        <f t="shared" si="0"/>
        <v>0.5</v>
      </c>
      <c r="P12" s="16">
        <v>2556901.270033</v>
      </c>
    </row>
    <row r="13" spans="1:245" x14ac:dyDescent="0.25">
      <c r="B13" t="s">
        <v>52</v>
      </c>
      <c r="D13">
        <f t="shared" si="1"/>
        <v>5</v>
      </c>
      <c r="E13" s="16">
        <v>2903751.5642749998</v>
      </c>
      <c r="F13" s="16">
        <v>72407.666557999997</v>
      </c>
      <c r="G13" s="16"/>
      <c r="H13" s="16"/>
      <c r="I13" s="16"/>
      <c r="J13" s="16"/>
      <c r="K13" s="16">
        <v>20753.128850000001</v>
      </c>
      <c r="L13" s="16"/>
      <c r="M13" s="16"/>
      <c r="N13" s="16">
        <v>-18679444.402344</v>
      </c>
      <c r="O13" s="8">
        <f t="shared" si="0"/>
        <v>0.5</v>
      </c>
      <c r="P13" s="16">
        <v>2685970.1969539998</v>
      </c>
    </row>
    <row r="14" spans="1:245" x14ac:dyDescent="0.25">
      <c r="B14" t="s">
        <v>94</v>
      </c>
      <c r="D14">
        <f t="shared" si="1"/>
        <v>6</v>
      </c>
      <c r="E14" s="16">
        <v>1921206.4384939999</v>
      </c>
      <c r="F14" s="16">
        <v>55923.456313000002</v>
      </c>
      <c r="G14" s="16"/>
      <c r="H14" s="16"/>
      <c r="I14" s="16"/>
      <c r="J14" s="16"/>
      <c r="K14" s="16">
        <v>29497.25216</v>
      </c>
      <c r="L14" s="16"/>
      <c r="M14" s="16"/>
      <c r="N14" s="16">
        <v>-11176269.769218</v>
      </c>
      <c r="O14" s="8">
        <f t="shared" si="0"/>
        <v>0.5</v>
      </c>
      <c r="P14" s="16">
        <v>1777115.955607</v>
      </c>
    </row>
    <row r="15" spans="1:245" ht="13.8" thickBot="1" x14ac:dyDescent="0.3">
      <c r="B15" t="s">
        <v>57</v>
      </c>
      <c r="D15">
        <f t="shared" si="1"/>
        <v>7</v>
      </c>
      <c r="E15" s="16">
        <v>2122474.5759350001</v>
      </c>
      <c r="F15" s="16">
        <v>36163.572208999998</v>
      </c>
      <c r="G15" s="16"/>
      <c r="H15" s="16"/>
      <c r="I15" s="16"/>
      <c r="J15" s="16"/>
      <c r="K15" s="16">
        <v>67384.994313999996</v>
      </c>
      <c r="L15" s="16"/>
      <c r="M15" s="16"/>
      <c r="N15" s="16">
        <v>-10552018.68478</v>
      </c>
      <c r="O15" s="8">
        <f t="shared" si="0"/>
        <v>0.5</v>
      </c>
      <c r="P15" s="16">
        <v>1963288.9827399999</v>
      </c>
    </row>
    <row r="16" spans="1:245" ht="14.4" thickTop="1" thickBot="1" x14ac:dyDescent="0.3">
      <c r="B16" s="28" t="s">
        <v>231</v>
      </c>
      <c r="C16" s="17"/>
      <c r="D16" s="17">
        <f t="shared" si="1"/>
        <v>8</v>
      </c>
      <c r="E16" s="18">
        <f>SUM(E8:E15)</f>
        <v>365841930.92381608</v>
      </c>
      <c r="F16" s="18">
        <f t="shared" ref="F16:P16" si="2">SUM(F8:F15)</f>
        <v>4778719.6297569992</v>
      </c>
      <c r="G16" s="18">
        <f t="shared" si="2"/>
        <v>21621682.239427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758871.36141300004</v>
      </c>
      <c r="L16" s="18">
        <f t="shared" si="2"/>
        <v>114474.258738</v>
      </c>
      <c r="M16" s="18">
        <f t="shared" si="2"/>
        <v>18209886.037638001</v>
      </c>
      <c r="N16" s="18">
        <f t="shared" si="2"/>
        <v>27480823.170317009</v>
      </c>
      <c r="O16" s="27">
        <f t="shared" si="0"/>
        <v>0</v>
      </c>
      <c r="P16" s="18">
        <f t="shared" si="2"/>
        <v>338403786.10452998</v>
      </c>
    </row>
    <row r="17" spans="2:16" ht="13.8" thickTop="1" x14ac:dyDescent="0.25">
      <c r="D17">
        <f t="shared" si="1"/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P17" s="16"/>
    </row>
    <row r="18" spans="2:16" x14ac:dyDescent="0.25">
      <c r="B18" t="s">
        <v>143</v>
      </c>
      <c r="D18">
        <f t="shared" si="1"/>
        <v>10</v>
      </c>
      <c r="E18" s="16">
        <v>3615019.965576</v>
      </c>
      <c r="F18" s="16">
        <v>101358.281304</v>
      </c>
      <c r="G18" s="16"/>
      <c r="H18" s="16"/>
      <c r="I18" s="16"/>
      <c r="J18" s="16"/>
      <c r="K18" s="16">
        <v>22439.528101</v>
      </c>
      <c r="L18" s="16"/>
      <c r="M18" s="16"/>
      <c r="N18" s="16">
        <v>-16022556.929261001</v>
      </c>
      <c r="O18" s="8">
        <f t="shared" si="0"/>
        <v>0.5</v>
      </c>
      <c r="P18" s="16">
        <v>3343893.4681580001</v>
      </c>
    </row>
    <row r="19" spans="2:16" x14ac:dyDescent="0.25">
      <c r="B19" t="s">
        <v>144</v>
      </c>
      <c r="D19">
        <f t="shared" si="1"/>
        <v>11</v>
      </c>
      <c r="E19" s="16">
        <v>3037096.3172229999</v>
      </c>
      <c r="F19" s="16">
        <v>95369.758442999999</v>
      </c>
      <c r="G19" s="16"/>
      <c r="H19" s="16"/>
      <c r="I19" s="16"/>
      <c r="J19" s="16"/>
      <c r="K19" s="16">
        <v>33417.933261999999</v>
      </c>
      <c r="L19" s="16"/>
      <c r="M19" s="16"/>
      <c r="N19" s="16">
        <v>-24805597.04947</v>
      </c>
      <c r="O19" s="8">
        <f t="shared" si="0"/>
        <v>0.5</v>
      </c>
      <c r="P19" s="16">
        <v>2809314.0934319999</v>
      </c>
    </row>
    <row r="20" spans="2:16" ht="13.8" thickBot="1" x14ac:dyDescent="0.3">
      <c r="B20" t="s">
        <v>145</v>
      </c>
      <c r="D20">
        <f t="shared" si="1"/>
        <v>12</v>
      </c>
      <c r="E20" s="16">
        <v>40395633.940255001</v>
      </c>
      <c r="F20" s="16">
        <v>2392011.02709</v>
      </c>
      <c r="G20" s="16">
        <v>5432193.2825699998</v>
      </c>
      <c r="H20" s="16"/>
      <c r="I20" s="16"/>
      <c r="J20" s="16"/>
      <c r="K20" s="16"/>
      <c r="L20" s="16">
        <v>66991.099929000004</v>
      </c>
      <c r="M20" s="16">
        <v>6820687.6325329999</v>
      </c>
      <c r="N20" s="16">
        <v>25181025.342583999</v>
      </c>
      <c r="O20" s="8">
        <f t="shared" si="0"/>
        <v>0</v>
      </c>
      <c r="P20" s="16">
        <v>37365961.394735999</v>
      </c>
    </row>
    <row r="21" spans="2:16" ht="14.4" thickTop="1" thickBot="1" x14ac:dyDescent="0.3">
      <c r="B21" s="28" t="s">
        <v>232</v>
      </c>
      <c r="C21" s="17"/>
      <c r="D21" s="17">
        <f t="shared" si="1"/>
        <v>13</v>
      </c>
      <c r="E21" s="18">
        <f>SUM(E18:E20)</f>
        <v>47047750.223053999</v>
      </c>
      <c r="F21" s="18">
        <f t="shared" ref="F21:P21" si="3">SUM(F18:F20)</f>
        <v>2588739.0668370002</v>
      </c>
      <c r="G21" s="18">
        <f t="shared" si="3"/>
        <v>5432193.2825699998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55857.461362999995</v>
      </c>
      <c r="L21" s="18">
        <f t="shared" si="3"/>
        <v>66991.099929000004</v>
      </c>
      <c r="M21" s="18">
        <f t="shared" si="3"/>
        <v>6820687.6325329999</v>
      </c>
      <c r="N21" s="18">
        <f t="shared" si="3"/>
        <v>-15647128.636147</v>
      </c>
      <c r="O21" s="27">
        <f t="shared" si="0"/>
        <v>0.24957586521998121</v>
      </c>
      <c r="P21" s="18">
        <f t="shared" si="3"/>
        <v>43519168.956326</v>
      </c>
    </row>
    <row r="22" spans="2:16" ht="13.8" thickTop="1" x14ac:dyDescent="0.25">
      <c r="D22">
        <f t="shared" si="1"/>
        <v>14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P22" s="16"/>
    </row>
    <row r="23" spans="2:16" x14ac:dyDescent="0.25">
      <c r="B23" t="s">
        <v>146</v>
      </c>
      <c r="D23">
        <f t="shared" si="1"/>
        <v>15</v>
      </c>
      <c r="E23" s="16">
        <v>21500316.151354998</v>
      </c>
      <c r="F23" s="16">
        <v>803422.93324200006</v>
      </c>
      <c r="G23" s="16">
        <v>1877670.763058</v>
      </c>
      <c r="H23" s="16"/>
      <c r="I23" s="16"/>
      <c r="J23" s="16"/>
      <c r="K23" s="16">
        <v>85420.708473000006</v>
      </c>
      <c r="L23" s="16">
        <v>52256.378445000002</v>
      </c>
      <c r="M23" s="16">
        <v>1417190.0779870001</v>
      </c>
      <c r="N23" s="16">
        <v>-9837347.1964779999</v>
      </c>
      <c r="O23" s="8">
        <f t="shared" si="0"/>
        <v>0.31391450879053029</v>
      </c>
      <c r="P23" s="16">
        <v>19887792.440003999</v>
      </c>
    </row>
    <row r="24" spans="2:16" x14ac:dyDescent="0.25">
      <c r="B24" t="s">
        <v>147</v>
      </c>
      <c r="D24">
        <f t="shared" si="1"/>
        <v>16</v>
      </c>
      <c r="E24" s="16">
        <v>2637928.7502159998</v>
      </c>
      <c r="F24" s="16">
        <v>62344.474378999999</v>
      </c>
      <c r="G24" s="16"/>
      <c r="H24" s="16"/>
      <c r="I24" s="16"/>
      <c r="J24" s="16"/>
      <c r="K24" s="16">
        <v>84388.862905999995</v>
      </c>
      <c r="L24" s="16"/>
      <c r="M24" s="16"/>
      <c r="N24" s="16">
        <v>-9959601.5908460002</v>
      </c>
      <c r="O24" s="8">
        <f t="shared" si="0"/>
        <v>0.5</v>
      </c>
      <c r="P24" s="16">
        <v>2440084.0939500001</v>
      </c>
    </row>
    <row r="25" spans="2:16" x14ac:dyDescent="0.25">
      <c r="B25" t="s">
        <v>148</v>
      </c>
      <c r="D25">
        <f t="shared" si="1"/>
        <v>17</v>
      </c>
      <c r="E25" s="16">
        <v>3328446.8911449998</v>
      </c>
      <c r="F25" s="16">
        <v>94584.044985</v>
      </c>
      <c r="G25" s="16"/>
      <c r="H25" s="16"/>
      <c r="I25" s="16"/>
      <c r="J25" s="16"/>
      <c r="K25" s="16">
        <v>23017.295208</v>
      </c>
      <c r="L25" s="16"/>
      <c r="M25" s="16"/>
      <c r="N25" s="16">
        <v>-13949138.406809</v>
      </c>
      <c r="O25" s="8">
        <f t="shared" si="0"/>
        <v>0.5</v>
      </c>
      <c r="P25" s="16">
        <v>3078813.3743090001</v>
      </c>
    </row>
    <row r="26" spans="2:16" x14ac:dyDescent="0.25">
      <c r="B26" t="s">
        <v>149</v>
      </c>
      <c r="D26">
        <f t="shared" si="1"/>
        <v>18</v>
      </c>
      <c r="E26" s="16">
        <v>2457951.569627</v>
      </c>
      <c r="F26" s="16">
        <v>57146.230665000003</v>
      </c>
      <c r="G26" s="16"/>
      <c r="H26" s="16"/>
      <c r="I26" s="16"/>
      <c r="J26" s="16"/>
      <c r="K26" s="16">
        <v>50752.191665999999</v>
      </c>
      <c r="L26" s="16"/>
      <c r="M26" s="16"/>
      <c r="N26" s="16">
        <v>-13729012.22885</v>
      </c>
      <c r="O26" s="8">
        <f t="shared" si="0"/>
        <v>0.5</v>
      </c>
      <c r="P26" s="16">
        <v>2273605.201905</v>
      </c>
    </row>
    <row r="27" spans="2:16" x14ac:dyDescent="0.25">
      <c r="B27" t="s">
        <v>150</v>
      </c>
      <c r="D27">
        <f t="shared" si="1"/>
        <v>19</v>
      </c>
      <c r="E27" s="16">
        <v>28846920.789131999</v>
      </c>
      <c r="F27" s="16">
        <v>936168.24661999999</v>
      </c>
      <c r="G27" s="16">
        <v>2285586.795893</v>
      </c>
      <c r="H27" s="16"/>
      <c r="I27" s="16"/>
      <c r="J27" s="16"/>
      <c r="K27" s="16">
        <v>23719.166024999999</v>
      </c>
      <c r="L27" s="16">
        <v>59935.036118999997</v>
      </c>
      <c r="M27" s="16">
        <v>2540715.081491</v>
      </c>
      <c r="N27" s="16">
        <v>319036.24114200001</v>
      </c>
      <c r="O27" s="8">
        <f t="shared" si="0"/>
        <v>0</v>
      </c>
      <c r="P27" s="16">
        <v>26683401.729947001</v>
      </c>
    </row>
    <row r="28" spans="2:16" x14ac:dyDescent="0.25">
      <c r="B28" t="s">
        <v>151</v>
      </c>
      <c r="D28">
        <f t="shared" si="1"/>
        <v>20</v>
      </c>
      <c r="E28" s="16">
        <v>3224649.5902149999</v>
      </c>
      <c r="F28" s="16">
        <v>54409.723094000001</v>
      </c>
      <c r="G28" s="16"/>
      <c r="H28" s="16"/>
      <c r="I28" s="16"/>
      <c r="J28" s="16"/>
      <c r="K28" s="16">
        <v>49720.346099000002</v>
      </c>
      <c r="L28" s="16"/>
      <c r="M28" s="16"/>
      <c r="N28" s="16">
        <v>-10555132.141592</v>
      </c>
      <c r="O28" s="8">
        <f t="shared" si="0"/>
        <v>0.5</v>
      </c>
      <c r="P28" s="16">
        <v>2982800.8709490001</v>
      </c>
    </row>
    <row r="29" spans="2:16" ht="13.8" thickBot="1" x14ac:dyDescent="0.3">
      <c r="B29" t="s">
        <v>152</v>
      </c>
      <c r="D29">
        <f t="shared" si="1"/>
        <v>21</v>
      </c>
      <c r="E29" s="16">
        <v>61992516.478542998</v>
      </c>
      <c r="F29" s="16">
        <v>2090074.5855729999</v>
      </c>
      <c r="G29" s="16">
        <v>6014737.9740530001</v>
      </c>
      <c r="H29" s="16"/>
      <c r="I29" s="16"/>
      <c r="J29" s="16"/>
      <c r="K29" s="16"/>
      <c r="L29" s="16">
        <v>77948.751961000002</v>
      </c>
      <c r="M29" s="16">
        <v>49279.549642999998</v>
      </c>
      <c r="N29" s="16">
        <v>47599305.950144</v>
      </c>
      <c r="O29" s="8">
        <f t="shared" si="0"/>
        <v>0</v>
      </c>
      <c r="P29" s="16">
        <v>57343077.742651999</v>
      </c>
    </row>
    <row r="30" spans="2:16" ht="14.4" thickTop="1" thickBot="1" x14ac:dyDescent="0.3">
      <c r="B30" s="28" t="s">
        <v>233</v>
      </c>
      <c r="C30" s="17"/>
      <c r="D30" s="17">
        <f t="shared" si="1"/>
        <v>22</v>
      </c>
      <c r="E30" s="18">
        <f>SUM(E23:E29)</f>
        <v>123988730.22023299</v>
      </c>
      <c r="F30" s="18">
        <f t="shared" ref="F30:P30" si="4">SUM(F23:F29)</f>
        <v>4098150.238558</v>
      </c>
      <c r="G30" s="18">
        <f t="shared" si="4"/>
        <v>10177995.533004001</v>
      </c>
      <c r="H30" s="18">
        <f t="shared" si="4"/>
        <v>0</v>
      </c>
      <c r="I30" s="18">
        <f t="shared" si="4"/>
        <v>0</v>
      </c>
      <c r="J30" s="18">
        <f t="shared" si="4"/>
        <v>0</v>
      </c>
      <c r="K30" s="18">
        <f t="shared" si="4"/>
        <v>317018.57037700003</v>
      </c>
      <c r="L30" s="18">
        <f t="shared" si="4"/>
        <v>190140.16652500001</v>
      </c>
      <c r="M30" s="18">
        <f t="shared" si="4"/>
        <v>4007184.7091210005</v>
      </c>
      <c r="N30" s="18">
        <f t="shared" si="4"/>
        <v>-10111889.373288997</v>
      </c>
      <c r="O30" s="27">
        <f t="shared" si="0"/>
        <v>7.5405239766524246E-2</v>
      </c>
      <c r="P30" s="18">
        <f t="shared" si="4"/>
        <v>114689575.45371599</v>
      </c>
    </row>
    <row r="31" spans="2:16" ht="13.8" thickTop="1" x14ac:dyDescent="0.25">
      <c r="D31">
        <f t="shared" si="1"/>
        <v>23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6"/>
    </row>
    <row r="32" spans="2:16" x14ac:dyDescent="0.25">
      <c r="B32" t="s">
        <v>153</v>
      </c>
      <c r="D32">
        <f t="shared" si="1"/>
        <v>24</v>
      </c>
      <c r="E32" s="16">
        <v>112601645.977723</v>
      </c>
      <c r="F32" s="16">
        <v>5215912.9283069996</v>
      </c>
      <c r="G32" s="16">
        <v>11320836.446564</v>
      </c>
      <c r="H32" s="16"/>
      <c r="I32" s="16"/>
      <c r="J32" s="16"/>
      <c r="K32" s="16"/>
      <c r="L32" s="16">
        <v>86000.965955000007</v>
      </c>
      <c r="M32" s="16">
        <v>16370390.955740999</v>
      </c>
      <c r="N32" s="16">
        <v>63699681.058651</v>
      </c>
      <c r="O32" s="8">
        <f t="shared" si="0"/>
        <v>0</v>
      </c>
      <c r="P32" s="16">
        <v>104156522.529394</v>
      </c>
    </row>
    <row r="33" spans="2:16" x14ac:dyDescent="0.25">
      <c r="B33" t="s">
        <v>154</v>
      </c>
      <c r="D33">
        <f t="shared" si="1"/>
        <v>25</v>
      </c>
      <c r="E33" s="16">
        <v>2136647.8097250001</v>
      </c>
      <c r="F33" s="16">
        <v>43538.404076999999</v>
      </c>
      <c r="G33" s="16"/>
      <c r="H33" s="16"/>
      <c r="I33" s="16"/>
      <c r="J33" s="16"/>
      <c r="K33" s="16">
        <v>26608.001561000001</v>
      </c>
      <c r="L33" s="16"/>
      <c r="M33" s="16"/>
      <c r="N33" s="16">
        <v>-13739864.823535001</v>
      </c>
      <c r="O33" s="8">
        <f t="shared" si="0"/>
        <v>0.5</v>
      </c>
      <c r="P33" s="16">
        <v>1976399.2239959999</v>
      </c>
    </row>
    <row r="34" spans="2:16" x14ac:dyDescent="0.25">
      <c r="B34" t="s">
        <v>155</v>
      </c>
      <c r="D34">
        <f t="shared" si="1"/>
        <v>26</v>
      </c>
      <c r="E34" s="16">
        <v>2474128.1562740002</v>
      </c>
      <c r="F34" s="16">
        <v>102571.92428000001</v>
      </c>
      <c r="G34" s="16"/>
      <c r="H34" s="16"/>
      <c r="I34" s="16"/>
      <c r="J34" s="16"/>
      <c r="K34" s="16">
        <v>36430.872509000001</v>
      </c>
      <c r="L34" s="16"/>
      <c r="M34" s="16"/>
      <c r="N34" s="16">
        <v>-12743673.319824999</v>
      </c>
      <c r="O34" s="8">
        <f t="shared" si="0"/>
        <v>0.5</v>
      </c>
      <c r="P34" s="16">
        <v>2288568.5445539998</v>
      </c>
    </row>
    <row r="35" spans="2:16" x14ac:dyDescent="0.25">
      <c r="B35" t="s">
        <v>156</v>
      </c>
      <c r="D35">
        <f t="shared" si="1"/>
        <v>27</v>
      </c>
      <c r="E35" s="16">
        <v>2334796.4354190002</v>
      </c>
      <c r="F35" s="16">
        <v>56333.123076000003</v>
      </c>
      <c r="G35" s="16"/>
      <c r="H35" s="16"/>
      <c r="I35" s="16"/>
      <c r="J35" s="16"/>
      <c r="K35" s="16">
        <v>29497.25216</v>
      </c>
      <c r="L35" s="16"/>
      <c r="M35" s="16"/>
      <c r="N35" s="16">
        <v>-16238124.806534</v>
      </c>
      <c r="O35" s="8">
        <f t="shared" si="0"/>
        <v>0.5</v>
      </c>
      <c r="P35" s="16">
        <v>2159686.7027619998</v>
      </c>
    </row>
    <row r="36" spans="2:16" x14ac:dyDescent="0.25">
      <c r="B36" t="s">
        <v>157</v>
      </c>
      <c r="D36">
        <f t="shared" si="1"/>
        <v>28</v>
      </c>
      <c r="E36" s="16">
        <v>1810519.461376</v>
      </c>
      <c r="F36" s="16">
        <v>62283.875243000002</v>
      </c>
      <c r="G36" s="16"/>
      <c r="H36" s="16"/>
      <c r="I36" s="16"/>
      <c r="J36" s="16"/>
      <c r="K36" s="16">
        <v>23719.166024999999</v>
      </c>
      <c r="L36" s="16"/>
      <c r="M36" s="16"/>
      <c r="N36" s="16">
        <v>-8645511.9552609995</v>
      </c>
      <c r="O36" s="8">
        <f t="shared" si="0"/>
        <v>0.5</v>
      </c>
      <c r="P36" s="16">
        <v>1674730.501773</v>
      </c>
    </row>
    <row r="37" spans="2:16" ht="13.8" thickBot="1" x14ac:dyDescent="0.3">
      <c r="B37" t="s">
        <v>158</v>
      </c>
      <c r="D37">
        <f t="shared" si="1"/>
        <v>29</v>
      </c>
      <c r="E37" s="16">
        <v>2642005.2145480001</v>
      </c>
      <c r="F37" s="16">
        <v>85552.698371999999</v>
      </c>
      <c r="G37" s="16"/>
      <c r="H37" s="16"/>
      <c r="I37" s="16"/>
      <c r="J37" s="16"/>
      <c r="K37" s="16">
        <v>44767.819431000004</v>
      </c>
      <c r="L37" s="16"/>
      <c r="M37" s="16"/>
      <c r="N37" s="16">
        <v>-19746799.511059001</v>
      </c>
      <c r="O37" s="8">
        <f t="shared" si="0"/>
        <v>0.5</v>
      </c>
      <c r="P37" s="16">
        <v>2443854.8234569998</v>
      </c>
    </row>
    <row r="38" spans="2:16" ht="14.4" thickTop="1" thickBot="1" x14ac:dyDescent="0.3">
      <c r="B38" s="28" t="s">
        <v>234</v>
      </c>
      <c r="C38" s="17"/>
      <c r="D38" s="17">
        <f t="shared" si="1"/>
        <v>30</v>
      </c>
      <c r="E38" s="18">
        <f>SUM(E32:E37)</f>
        <v>123999743.05506501</v>
      </c>
      <c r="F38" s="18">
        <f t="shared" ref="F38:P38" si="5">SUM(F32:F37)</f>
        <v>5566192.9533549994</v>
      </c>
      <c r="G38" s="18">
        <f t="shared" si="5"/>
        <v>11320836.446564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161023.11168600002</v>
      </c>
      <c r="L38" s="18">
        <f t="shared" si="5"/>
        <v>86000.965955000007</v>
      </c>
      <c r="M38" s="18">
        <f t="shared" si="5"/>
        <v>16370390.955740999</v>
      </c>
      <c r="N38" s="18">
        <f t="shared" si="5"/>
        <v>-7414293.3575630039</v>
      </c>
      <c r="O38" s="27">
        <f t="shared" si="0"/>
        <v>5.641934119033376E-2</v>
      </c>
      <c r="P38" s="18">
        <f t="shared" si="5"/>
        <v>114699762.32593599</v>
      </c>
    </row>
    <row r="39" spans="2:16" ht="13.8" thickTop="1" x14ac:dyDescent="0.25">
      <c r="D39">
        <f t="shared" si="1"/>
        <v>31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</row>
    <row r="40" spans="2:16" x14ac:dyDescent="0.25">
      <c r="B40" t="s">
        <v>159</v>
      </c>
      <c r="D40">
        <f t="shared" si="1"/>
        <v>32</v>
      </c>
      <c r="E40" s="16">
        <v>162252875.67137101</v>
      </c>
      <c r="F40" s="16">
        <v>1453625.101121</v>
      </c>
      <c r="G40" s="16">
        <v>9131358.9338460006</v>
      </c>
      <c r="H40" s="16"/>
      <c r="I40" s="16"/>
      <c r="J40" s="16"/>
      <c r="K40" s="16">
        <v>499173.34798399999</v>
      </c>
      <c r="L40" s="16">
        <v>55535.372802999998</v>
      </c>
      <c r="M40" s="16">
        <v>6325842.9721640004</v>
      </c>
      <c r="N40" s="16">
        <v>7511969.6107339999</v>
      </c>
      <c r="O40" s="8">
        <f t="shared" si="0"/>
        <v>0</v>
      </c>
      <c r="P40" s="16">
        <v>150083909.99601799</v>
      </c>
    </row>
    <row r="41" spans="2:16" x14ac:dyDescent="0.25">
      <c r="B41" t="s">
        <v>160</v>
      </c>
      <c r="D41">
        <f t="shared" si="1"/>
        <v>33</v>
      </c>
      <c r="E41" s="16">
        <v>61861852.758657999</v>
      </c>
      <c r="F41" s="16">
        <v>1048348.454495</v>
      </c>
      <c r="G41" s="16">
        <v>4540063.2211720003</v>
      </c>
      <c r="H41" s="16"/>
      <c r="I41" s="16"/>
      <c r="J41" s="16"/>
      <c r="K41" s="16">
        <v>63133.9234</v>
      </c>
      <c r="L41" s="16">
        <v>49724.496724999997</v>
      </c>
      <c r="M41" s="16">
        <v>3284779.0854710001</v>
      </c>
      <c r="N41" s="16">
        <v>19172359.592776</v>
      </c>
      <c r="O41" s="8">
        <f t="shared" si="0"/>
        <v>0</v>
      </c>
      <c r="P41" s="16">
        <v>57222213.801757999</v>
      </c>
    </row>
    <row r="42" spans="2:16" x14ac:dyDescent="0.25">
      <c r="B42" t="s">
        <v>161</v>
      </c>
      <c r="D42">
        <f t="shared" si="1"/>
        <v>34</v>
      </c>
      <c r="E42" s="16">
        <v>32682430.191011</v>
      </c>
      <c r="F42" s="16">
        <v>783172.86023600004</v>
      </c>
      <c r="G42" s="16">
        <v>2475549.8256219998</v>
      </c>
      <c r="H42" s="16"/>
      <c r="I42" s="16"/>
      <c r="J42" s="16"/>
      <c r="K42" s="16">
        <v>192315.50949200001</v>
      </c>
      <c r="L42" s="16">
        <v>50430.103106000002</v>
      </c>
      <c r="M42" s="16">
        <v>1822037.549908</v>
      </c>
      <c r="N42" s="16">
        <v>7587646.4426819999</v>
      </c>
      <c r="O42" s="8">
        <f t="shared" si="0"/>
        <v>0</v>
      </c>
      <c r="P42" s="16">
        <v>30231247.926685002</v>
      </c>
    </row>
    <row r="43" spans="2:16" x14ac:dyDescent="0.25">
      <c r="B43" t="s">
        <v>162</v>
      </c>
      <c r="D43">
        <f t="shared" si="1"/>
        <v>35</v>
      </c>
      <c r="E43" s="16">
        <v>58806711.561028004</v>
      </c>
      <c r="F43" s="16">
        <v>879897.79799300001</v>
      </c>
      <c r="G43" s="16">
        <v>4361206.669609</v>
      </c>
      <c r="H43" s="16"/>
      <c r="I43" s="16"/>
      <c r="J43" s="16"/>
      <c r="K43" s="16">
        <v>33995.700369999999</v>
      </c>
      <c r="L43" s="16">
        <v>50222.571817999997</v>
      </c>
      <c r="M43" s="16">
        <v>2275835.4268490002</v>
      </c>
      <c r="N43" s="16">
        <v>29986975.630644001</v>
      </c>
      <c r="O43" s="8">
        <f t="shared" si="0"/>
        <v>0</v>
      </c>
      <c r="P43" s="16">
        <v>54396208.193951003</v>
      </c>
    </row>
    <row r="44" spans="2:16" x14ac:dyDescent="0.25">
      <c r="B44" t="s">
        <v>163</v>
      </c>
      <c r="D44">
        <f t="shared" si="1"/>
        <v>36</v>
      </c>
      <c r="E44" s="16">
        <v>55689369.128757</v>
      </c>
      <c r="F44" s="16">
        <v>818409.18264799996</v>
      </c>
      <c r="G44" s="16">
        <v>3965403.1083229999</v>
      </c>
      <c r="H44" s="16"/>
      <c r="I44" s="16"/>
      <c r="J44" s="16"/>
      <c r="K44" s="16">
        <v>56076.199341</v>
      </c>
      <c r="L44" s="16">
        <v>51550.772063999997</v>
      </c>
      <c r="M44" s="16">
        <v>3472341.7133940002</v>
      </c>
      <c r="N44" s="16">
        <v>25589945.381666999</v>
      </c>
      <c r="O44" s="8">
        <f t="shared" si="0"/>
        <v>0</v>
      </c>
      <c r="P44" s="16">
        <v>51512666.4441</v>
      </c>
    </row>
    <row r="45" spans="2:16" x14ac:dyDescent="0.25">
      <c r="B45" t="s">
        <v>164</v>
      </c>
      <c r="D45">
        <f t="shared" si="1"/>
        <v>37</v>
      </c>
      <c r="E45" s="16">
        <v>65922723.822287001</v>
      </c>
      <c r="F45" s="16">
        <v>964272.54877200001</v>
      </c>
      <c r="G45" s="16">
        <v>4008339.367966</v>
      </c>
      <c r="H45" s="16"/>
      <c r="I45" s="16"/>
      <c r="J45" s="16"/>
      <c r="K45" s="16">
        <v>29744.629455999999</v>
      </c>
      <c r="L45" s="16">
        <v>50845.165682999999</v>
      </c>
      <c r="M45" s="16">
        <v>3094208.499053</v>
      </c>
      <c r="N45" s="16">
        <v>25445674.871247999</v>
      </c>
      <c r="O45" s="8">
        <f t="shared" si="0"/>
        <v>0</v>
      </c>
      <c r="P45" s="16">
        <v>60978519.535616003</v>
      </c>
    </row>
    <row r="46" spans="2:16" x14ac:dyDescent="0.25">
      <c r="B46" t="s">
        <v>165</v>
      </c>
      <c r="D46">
        <f t="shared" si="1"/>
        <v>38</v>
      </c>
      <c r="E46" s="16">
        <v>43489165.288799003</v>
      </c>
      <c r="F46" s="16">
        <v>1409217.5560079999</v>
      </c>
      <c r="G46" s="16">
        <v>3247378.1661009998</v>
      </c>
      <c r="H46" s="16"/>
      <c r="I46" s="16"/>
      <c r="J46" s="16"/>
      <c r="K46" s="16">
        <v>45799.664997</v>
      </c>
      <c r="L46" s="16">
        <v>50554.621878999998</v>
      </c>
      <c r="M46" s="16">
        <v>2450410.7467370001</v>
      </c>
      <c r="N46" s="16">
        <v>-1696608.237489</v>
      </c>
      <c r="O46" s="8">
        <f t="shared" si="0"/>
        <v>3.7547398331068793E-2</v>
      </c>
      <c r="P46" s="16">
        <v>40227477.892139003</v>
      </c>
    </row>
    <row r="47" spans="2:16" x14ac:dyDescent="0.25">
      <c r="B47" t="s">
        <v>166</v>
      </c>
      <c r="D47">
        <f t="shared" si="1"/>
        <v>39</v>
      </c>
      <c r="E47" s="16">
        <v>51097321.914966002</v>
      </c>
      <c r="F47" s="16">
        <v>802789.13268699998</v>
      </c>
      <c r="G47" s="16">
        <v>3579777.516696</v>
      </c>
      <c r="H47" s="16"/>
      <c r="I47" s="16"/>
      <c r="J47" s="16"/>
      <c r="K47" s="16">
        <v>36430.872509000001</v>
      </c>
      <c r="L47" s="16">
        <v>49516.965436999999</v>
      </c>
      <c r="M47" s="16">
        <v>2373840.4175940002</v>
      </c>
      <c r="N47" s="16">
        <v>23843833.493213002</v>
      </c>
      <c r="O47" s="8">
        <f t="shared" si="0"/>
        <v>0</v>
      </c>
      <c r="P47" s="16">
        <v>47265022.771343999</v>
      </c>
    </row>
    <row r="48" spans="2:16" x14ac:dyDescent="0.25">
      <c r="B48" t="s">
        <v>167</v>
      </c>
      <c r="D48">
        <f t="shared" si="1"/>
        <v>40</v>
      </c>
      <c r="E48" s="16">
        <v>33053819.71596</v>
      </c>
      <c r="F48" s="16">
        <v>913419.49690000003</v>
      </c>
      <c r="G48" s="16">
        <v>2808719.5016749999</v>
      </c>
      <c r="H48" s="16"/>
      <c r="I48" s="16"/>
      <c r="J48" s="16"/>
      <c r="K48" s="16">
        <v>39196.019396999996</v>
      </c>
      <c r="L48" s="16">
        <v>48562.321510000002</v>
      </c>
      <c r="M48" s="16">
        <v>2168504.395062</v>
      </c>
      <c r="N48" s="16">
        <v>-44141543.872326002</v>
      </c>
      <c r="O48" s="8">
        <f t="shared" si="0"/>
        <v>0.5</v>
      </c>
      <c r="P48" s="16">
        <v>30574783.237263002</v>
      </c>
    </row>
    <row r="49" spans="2:16" x14ac:dyDescent="0.25">
      <c r="B49" t="s">
        <v>168</v>
      </c>
      <c r="D49">
        <f t="shared" si="1"/>
        <v>41</v>
      </c>
      <c r="E49" s="16">
        <v>64071916.944406003</v>
      </c>
      <c r="F49" s="16">
        <v>1174566.0787239999</v>
      </c>
      <c r="G49" s="16">
        <v>4261129.7897309996</v>
      </c>
      <c r="H49" s="16"/>
      <c r="I49" s="16"/>
      <c r="J49" s="16"/>
      <c r="K49" s="16">
        <v>37339.029427000001</v>
      </c>
      <c r="L49" s="16">
        <v>53252.528630000001</v>
      </c>
      <c r="M49" s="16">
        <v>2972830.9195340001</v>
      </c>
      <c r="N49" s="16">
        <v>25748460.539117001</v>
      </c>
      <c r="O49" s="8">
        <f t="shared" si="0"/>
        <v>0</v>
      </c>
      <c r="P49" s="16">
        <v>59266523.173574999</v>
      </c>
    </row>
    <row r="50" spans="2:16" ht="13.8" thickBot="1" x14ac:dyDescent="0.3">
      <c r="B50" t="s">
        <v>169</v>
      </c>
      <c r="D50">
        <f t="shared" si="1"/>
        <v>42</v>
      </c>
      <c r="E50" s="16">
        <v>38606878.205160998</v>
      </c>
      <c r="F50" s="16">
        <v>1854077.890478</v>
      </c>
      <c r="G50" s="16">
        <v>3965219.2577360002</v>
      </c>
      <c r="H50" s="16"/>
      <c r="I50" s="16"/>
      <c r="J50" s="16"/>
      <c r="K50" s="16">
        <v>89341.804638000001</v>
      </c>
      <c r="L50" s="16">
        <v>51758.303352000003</v>
      </c>
      <c r="M50" s="16">
        <v>4486086.400843</v>
      </c>
      <c r="N50" s="16">
        <v>-28848878.019517001</v>
      </c>
      <c r="O50" s="8">
        <f t="shared" si="0"/>
        <v>0.42767110820652143</v>
      </c>
      <c r="P50" s="16">
        <v>35711362.339773998</v>
      </c>
    </row>
    <row r="51" spans="2:16" ht="14.4" thickTop="1" thickBot="1" x14ac:dyDescent="0.3">
      <c r="B51" s="28" t="s">
        <v>235</v>
      </c>
      <c r="C51" s="17"/>
      <c r="D51" s="17">
        <f t="shared" si="1"/>
        <v>43</v>
      </c>
      <c r="E51" s="18">
        <f>SUM(E40:E50)</f>
        <v>667535065.20240402</v>
      </c>
      <c r="F51" s="18">
        <f t="shared" ref="F51:P51" si="6">SUM(F40:F50)</f>
        <v>12101796.100062</v>
      </c>
      <c r="G51" s="18">
        <f t="shared" si="6"/>
        <v>46344145.358476996</v>
      </c>
      <c r="H51" s="18">
        <f t="shared" si="6"/>
        <v>0</v>
      </c>
      <c r="I51" s="18">
        <f t="shared" si="6"/>
        <v>0</v>
      </c>
      <c r="J51" s="18">
        <f t="shared" si="6"/>
        <v>0</v>
      </c>
      <c r="K51" s="18">
        <f t="shared" si="6"/>
        <v>1122546.701011</v>
      </c>
      <c r="L51" s="18">
        <f t="shared" si="6"/>
        <v>561953.22300699994</v>
      </c>
      <c r="M51" s="18">
        <f t="shared" si="6"/>
        <v>34726718.126609005</v>
      </c>
      <c r="N51" s="18">
        <f t="shared" si="6"/>
        <v>90199835.432749003</v>
      </c>
      <c r="O51" s="27">
        <f t="shared" si="0"/>
        <v>0</v>
      </c>
      <c r="P51" s="18">
        <f t="shared" si="6"/>
        <v>617469935.31222308</v>
      </c>
    </row>
    <row r="52" spans="2:16" ht="13.8" thickTop="1" x14ac:dyDescent="0.25">
      <c r="D52">
        <f t="shared" si="1"/>
        <v>44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P52" s="16"/>
    </row>
    <row r="53" spans="2:16" x14ac:dyDescent="0.25">
      <c r="B53" t="s">
        <v>170</v>
      </c>
      <c r="D53">
        <f t="shared" si="1"/>
        <v>45</v>
      </c>
      <c r="E53" s="16">
        <v>160318565.85899499</v>
      </c>
      <c r="F53" s="16">
        <v>6004765.9199090004</v>
      </c>
      <c r="G53" s="16">
        <v>15053688.304586001</v>
      </c>
      <c r="H53" s="16"/>
      <c r="I53" s="16"/>
      <c r="J53" s="16"/>
      <c r="K53" s="16"/>
      <c r="L53" s="16">
        <v>90691.173074999999</v>
      </c>
      <c r="M53" s="16">
        <v>19319203.864193998</v>
      </c>
      <c r="N53" s="16">
        <v>117623850.559155</v>
      </c>
      <c r="O53" s="8">
        <f t="shared" si="0"/>
        <v>0</v>
      </c>
      <c r="P53" s="16">
        <v>148294673.41957</v>
      </c>
    </row>
    <row r="54" spans="2:16" x14ac:dyDescent="0.25">
      <c r="B54" t="s">
        <v>171</v>
      </c>
      <c r="D54">
        <f t="shared" si="1"/>
        <v>46</v>
      </c>
      <c r="E54" s="16">
        <v>3164805.977928</v>
      </c>
      <c r="F54" s="16">
        <v>90533.864358999999</v>
      </c>
      <c r="G54" s="16"/>
      <c r="H54" s="16"/>
      <c r="I54" s="16"/>
      <c r="J54" s="16"/>
      <c r="K54" s="16">
        <v>29497.25216</v>
      </c>
      <c r="L54" s="16"/>
      <c r="M54" s="16"/>
      <c r="N54" s="16">
        <v>-12905985.772623001</v>
      </c>
      <c r="O54" s="8">
        <f t="shared" si="0"/>
        <v>0.5</v>
      </c>
      <c r="P54" s="16">
        <v>2927445.5295830001</v>
      </c>
    </row>
    <row r="55" spans="2:16" x14ac:dyDescent="0.25">
      <c r="B55" t="s">
        <v>172</v>
      </c>
      <c r="D55">
        <f t="shared" si="1"/>
        <v>47</v>
      </c>
      <c r="E55" s="16">
        <v>1505959.343287</v>
      </c>
      <c r="F55" s="16">
        <v>58562.009115000001</v>
      </c>
      <c r="G55" s="16"/>
      <c r="H55" s="16"/>
      <c r="I55" s="16"/>
      <c r="J55" s="16"/>
      <c r="K55" s="16">
        <v>20753.128850000001</v>
      </c>
      <c r="L55" s="16"/>
      <c r="M55" s="16"/>
      <c r="N55" s="16">
        <v>-10554217.264327001</v>
      </c>
      <c r="O55" s="8">
        <f t="shared" si="0"/>
        <v>0.5</v>
      </c>
      <c r="P55" s="16">
        <v>1393012.3925409999</v>
      </c>
    </row>
    <row r="56" spans="2:16" x14ac:dyDescent="0.25">
      <c r="B56" t="s">
        <v>173</v>
      </c>
      <c r="D56">
        <f t="shared" si="1"/>
        <v>48</v>
      </c>
      <c r="E56" s="16">
        <v>2054157.597662</v>
      </c>
      <c r="F56" s="16">
        <v>76368.608731</v>
      </c>
      <c r="G56" s="16"/>
      <c r="H56" s="16"/>
      <c r="I56" s="16"/>
      <c r="J56" s="16"/>
      <c r="K56" s="16">
        <v>35275.338294000001</v>
      </c>
      <c r="L56" s="16"/>
      <c r="M56" s="16"/>
      <c r="N56" s="16">
        <v>-3991102.3218430001</v>
      </c>
      <c r="O56" s="8">
        <f t="shared" si="0"/>
        <v>0.5</v>
      </c>
      <c r="P56" s="16">
        <v>1900095.7778370001</v>
      </c>
    </row>
    <row r="57" spans="2:16" x14ac:dyDescent="0.25">
      <c r="B57" t="s">
        <v>174</v>
      </c>
      <c r="D57">
        <f t="shared" si="1"/>
        <v>49</v>
      </c>
      <c r="E57" s="16">
        <v>3093291.1329140002</v>
      </c>
      <c r="F57" s="16">
        <v>110630.77927499999</v>
      </c>
      <c r="G57" s="16"/>
      <c r="H57" s="16"/>
      <c r="I57" s="16"/>
      <c r="J57" s="16"/>
      <c r="K57" s="16">
        <v>26608.001561000001</v>
      </c>
      <c r="L57" s="16"/>
      <c r="M57" s="16"/>
      <c r="N57" s="16">
        <v>-28072029.587150998</v>
      </c>
      <c r="O57" s="8">
        <f t="shared" si="0"/>
        <v>0.5</v>
      </c>
      <c r="P57" s="16">
        <v>2861294.2979450002</v>
      </c>
    </row>
    <row r="58" spans="2:16" x14ac:dyDescent="0.25">
      <c r="B58" t="s">
        <v>175</v>
      </c>
      <c r="D58">
        <f t="shared" si="1"/>
        <v>50</v>
      </c>
      <c r="E58" s="16">
        <v>3927188.9410000001</v>
      </c>
      <c r="F58" s="16">
        <v>110830.839437</v>
      </c>
      <c r="G58" s="16"/>
      <c r="H58" s="16"/>
      <c r="I58" s="16"/>
      <c r="J58" s="16"/>
      <c r="K58" s="16">
        <v>81500.027369999996</v>
      </c>
      <c r="L58" s="16"/>
      <c r="M58" s="16"/>
      <c r="N58" s="16">
        <v>-19952832.359843001</v>
      </c>
      <c r="O58" s="8">
        <f t="shared" si="0"/>
        <v>0.5</v>
      </c>
      <c r="P58" s="16">
        <v>3632649.7704250002</v>
      </c>
    </row>
    <row r="59" spans="2:16" x14ac:dyDescent="0.25">
      <c r="B59" s="29" t="s">
        <v>176</v>
      </c>
      <c r="D59">
        <f t="shared" si="1"/>
        <v>51</v>
      </c>
      <c r="E59" s="16">
        <v>3022620.2974840002</v>
      </c>
      <c r="F59" s="16">
        <v>84301.284702000004</v>
      </c>
      <c r="G59" s="16"/>
      <c r="H59" s="16"/>
      <c r="I59" s="16"/>
      <c r="J59" s="16"/>
      <c r="K59" s="16">
        <v>46831.510563000003</v>
      </c>
      <c r="L59" s="16"/>
      <c r="M59" s="16"/>
      <c r="N59" s="16">
        <v>-10229675.168403</v>
      </c>
      <c r="O59" s="8">
        <f t="shared" si="0"/>
        <v>0.5</v>
      </c>
      <c r="P59" s="16">
        <v>2795923.7751730001</v>
      </c>
    </row>
    <row r="60" spans="2:16" x14ac:dyDescent="0.25">
      <c r="B60" t="s">
        <v>177</v>
      </c>
      <c r="D60">
        <f t="shared" si="1"/>
        <v>52</v>
      </c>
      <c r="E60" s="16">
        <v>1577265.3261869999</v>
      </c>
      <c r="F60" s="16">
        <v>65509.741590999998</v>
      </c>
      <c r="G60" s="16"/>
      <c r="H60" s="16"/>
      <c r="I60" s="16"/>
      <c r="J60" s="16"/>
      <c r="K60" s="16">
        <v>20753.128850000001</v>
      </c>
      <c r="L60" s="16"/>
      <c r="M60" s="16"/>
      <c r="N60" s="16">
        <v>-4843526.035658</v>
      </c>
      <c r="O60" s="8">
        <f t="shared" si="0"/>
        <v>0.5</v>
      </c>
      <c r="P60" s="16">
        <v>1458970.4267229999</v>
      </c>
    </row>
    <row r="61" spans="2:16" x14ac:dyDescent="0.25">
      <c r="B61" t="s">
        <v>178</v>
      </c>
      <c r="D61">
        <f t="shared" si="1"/>
        <v>53</v>
      </c>
      <c r="E61" s="16">
        <v>4591580.7116759997</v>
      </c>
      <c r="F61" s="16">
        <v>79774.197174999994</v>
      </c>
      <c r="G61" s="16"/>
      <c r="H61" s="16"/>
      <c r="I61" s="16"/>
      <c r="J61" s="16"/>
      <c r="K61" s="16">
        <v>35275.338294000001</v>
      </c>
      <c r="L61" s="16"/>
      <c r="M61" s="16"/>
      <c r="N61" s="16">
        <v>-5289313.4735080004</v>
      </c>
      <c r="O61" s="8">
        <f t="shared" si="0"/>
        <v>0.5</v>
      </c>
      <c r="P61" s="16">
        <v>4247212.1583000002</v>
      </c>
    </row>
    <row r="62" spans="2:16" ht="13.8" thickBot="1" x14ac:dyDescent="0.3">
      <c r="B62" t="s">
        <v>179</v>
      </c>
      <c r="D62">
        <f t="shared" si="1"/>
        <v>54</v>
      </c>
      <c r="E62" s="16">
        <v>14993156.607806001</v>
      </c>
      <c r="F62" s="16">
        <v>445072.84651</v>
      </c>
      <c r="G62" s="16"/>
      <c r="H62" s="16"/>
      <c r="I62" s="16"/>
      <c r="J62" s="16"/>
      <c r="K62" s="16"/>
      <c r="L62" s="16"/>
      <c r="M62" s="16"/>
      <c r="N62" s="16">
        <v>8690254.4204290006</v>
      </c>
      <c r="O62" s="8">
        <f t="shared" si="0"/>
        <v>0</v>
      </c>
      <c r="P62" s="16">
        <v>13868669.862221001</v>
      </c>
    </row>
    <row r="63" spans="2:16" ht="14.4" thickTop="1" thickBot="1" x14ac:dyDescent="0.3">
      <c r="B63" s="28" t="s">
        <v>236</v>
      </c>
      <c r="C63" s="17"/>
      <c r="D63" s="17">
        <f t="shared" si="1"/>
        <v>55</v>
      </c>
      <c r="E63" s="18">
        <f>SUM(E53:E62)</f>
        <v>198248591.79493904</v>
      </c>
      <c r="F63" s="18">
        <f t="shared" ref="F63:P63" si="7">SUM(F53:F62)</f>
        <v>7126350.0908040004</v>
      </c>
      <c r="G63" s="18">
        <f t="shared" si="7"/>
        <v>15053688.304586001</v>
      </c>
      <c r="H63" s="18">
        <f t="shared" si="7"/>
        <v>0</v>
      </c>
      <c r="I63" s="18">
        <f t="shared" si="7"/>
        <v>0</v>
      </c>
      <c r="J63" s="18">
        <f t="shared" si="7"/>
        <v>0</v>
      </c>
      <c r="K63" s="18">
        <f t="shared" si="7"/>
        <v>296493.72594199999</v>
      </c>
      <c r="L63" s="18">
        <f t="shared" si="7"/>
        <v>90691.173074999999</v>
      </c>
      <c r="M63" s="18">
        <f t="shared" si="7"/>
        <v>19319203.864193998</v>
      </c>
      <c r="N63" s="18">
        <f t="shared" si="7"/>
        <v>30475422.996227995</v>
      </c>
      <c r="O63" s="27">
        <f t="shared" si="0"/>
        <v>0</v>
      </c>
      <c r="P63" s="18">
        <f t="shared" si="7"/>
        <v>183379947.41031802</v>
      </c>
    </row>
    <row r="64" spans="2:16" ht="13.8" thickTop="1" x14ac:dyDescent="0.25">
      <c r="D64">
        <f t="shared" si="1"/>
        <v>56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16"/>
    </row>
    <row r="65" spans="2:16" x14ac:dyDescent="0.25">
      <c r="B65" t="s">
        <v>180</v>
      </c>
      <c r="D65">
        <f t="shared" si="1"/>
        <v>57</v>
      </c>
      <c r="E65" s="16">
        <v>71935076.986693993</v>
      </c>
      <c r="F65" s="16">
        <v>3945806.5004210002</v>
      </c>
      <c r="G65" s="16">
        <v>7736038.3955450002</v>
      </c>
      <c r="H65" s="16"/>
      <c r="I65" s="16"/>
      <c r="J65" s="16"/>
      <c r="K65" s="16"/>
      <c r="L65" s="16">
        <v>73341.557356999998</v>
      </c>
      <c r="M65" s="16">
        <v>8438661.7417699993</v>
      </c>
      <c r="N65" s="16">
        <v>40376993.352150999</v>
      </c>
      <c r="O65" s="8">
        <f t="shared" si="0"/>
        <v>0</v>
      </c>
      <c r="P65" s="16">
        <v>66539946.212692</v>
      </c>
    </row>
    <row r="66" spans="2:16" x14ac:dyDescent="0.25">
      <c r="B66" t="s">
        <v>181</v>
      </c>
      <c r="D66">
        <f t="shared" si="1"/>
        <v>58</v>
      </c>
      <c r="E66" s="16">
        <v>1603903.464897</v>
      </c>
      <c r="F66" s="16">
        <v>64044.155632000002</v>
      </c>
      <c r="G66" s="16"/>
      <c r="H66" s="16"/>
      <c r="I66" s="16"/>
      <c r="J66" s="16"/>
      <c r="K66" s="16">
        <v>23719.166024999999</v>
      </c>
      <c r="L66" s="16"/>
      <c r="M66" s="16"/>
      <c r="N66" s="16">
        <v>-5160013.3049990004</v>
      </c>
      <c r="O66" s="8">
        <f t="shared" si="0"/>
        <v>0.5</v>
      </c>
      <c r="P66" s="16">
        <v>1483610.7050300001</v>
      </c>
    </row>
    <row r="67" spans="2:16" x14ac:dyDescent="0.25">
      <c r="B67" t="s">
        <v>182</v>
      </c>
      <c r="D67">
        <f t="shared" si="1"/>
        <v>59</v>
      </c>
      <c r="E67" s="16">
        <v>3329777.2394460002</v>
      </c>
      <c r="F67" s="16">
        <v>102164.33282900001</v>
      </c>
      <c r="G67" s="16"/>
      <c r="H67" s="16"/>
      <c r="I67" s="16"/>
      <c r="J67" s="16"/>
      <c r="K67" s="16">
        <v>41053.424428999999</v>
      </c>
      <c r="L67" s="16"/>
      <c r="M67" s="16"/>
      <c r="N67" s="16">
        <v>-8748400.5136920009</v>
      </c>
      <c r="O67" s="8">
        <f t="shared" si="0"/>
        <v>0.5</v>
      </c>
      <c r="P67" s="16">
        <v>3080043.946488</v>
      </c>
    </row>
    <row r="68" spans="2:16" x14ac:dyDescent="0.25">
      <c r="B68" t="s">
        <v>183</v>
      </c>
      <c r="D68">
        <f t="shared" si="1"/>
        <v>60</v>
      </c>
      <c r="E68" s="16">
        <v>2043872.609338</v>
      </c>
      <c r="F68" s="16">
        <v>73270.166593000002</v>
      </c>
      <c r="G68" s="16"/>
      <c r="H68" s="16"/>
      <c r="I68" s="16"/>
      <c r="J68" s="16"/>
      <c r="K68" s="16">
        <v>46831.510563000003</v>
      </c>
      <c r="L68" s="16"/>
      <c r="M68" s="16"/>
      <c r="N68" s="16">
        <v>-15301210.240483001</v>
      </c>
      <c r="O68" s="8">
        <f t="shared" si="0"/>
        <v>0.5</v>
      </c>
      <c r="P68" s="16">
        <v>1890582.1636369999</v>
      </c>
    </row>
    <row r="69" spans="2:16" ht="13.8" thickBot="1" x14ac:dyDescent="0.3">
      <c r="B69" t="s">
        <v>184</v>
      </c>
      <c r="D69">
        <f t="shared" si="1"/>
        <v>61</v>
      </c>
      <c r="E69" s="16">
        <v>2443814.1562290001</v>
      </c>
      <c r="F69" s="16">
        <v>87066.016527999993</v>
      </c>
      <c r="G69" s="16"/>
      <c r="H69" s="16"/>
      <c r="I69" s="16"/>
      <c r="J69" s="16"/>
      <c r="K69" s="16">
        <v>61854.285475999997</v>
      </c>
      <c r="L69" s="16"/>
      <c r="M69" s="16"/>
      <c r="N69" s="16">
        <v>-9996007.4339910001</v>
      </c>
      <c r="O69" s="8">
        <f t="shared" si="0"/>
        <v>0.5</v>
      </c>
      <c r="P69" s="16">
        <v>2260528.0945120002</v>
      </c>
    </row>
    <row r="70" spans="2:16" ht="14.4" thickTop="1" thickBot="1" x14ac:dyDescent="0.3">
      <c r="B70" s="28" t="s">
        <v>237</v>
      </c>
      <c r="C70" s="17"/>
      <c r="D70" s="17">
        <f t="shared" si="1"/>
        <v>62</v>
      </c>
      <c r="E70" s="18">
        <f>SUM(E65:E69)</f>
        <v>81356444.456604004</v>
      </c>
      <c r="F70" s="18">
        <f t="shared" ref="F70:P70" si="8">SUM(F65:F69)</f>
        <v>4272351.172003</v>
      </c>
      <c r="G70" s="18">
        <f t="shared" si="8"/>
        <v>7736038.3955450002</v>
      </c>
      <c r="H70" s="18">
        <f t="shared" si="8"/>
        <v>0</v>
      </c>
      <c r="I70" s="18">
        <f t="shared" si="8"/>
        <v>0</v>
      </c>
      <c r="J70" s="18">
        <f t="shared" si="8"/>
        <v>0</v>
      </c>
      <c r="K70" s="18">
        <f t="shared" si="8"/>
        <v>173458.386493</v>
      </c>
      <c r="L70" s="18">
        <f t="shared" si="8"/>
        <v>73341.557356999998</v>
      </c>
      <c r="M70" s="18">
        <f t="shared" si="8"/>
        <v>8438661.7417699993</v>
      </c>
      <c r="N70" s="18">
        <f t="shared" si="8"/>
        <v>1171361.8589859977</v>
      </c>
      <c r="O70" s="27">
        <f t="shared" si="0"/>
        <v>0</v>
      </c>
      <c r="P70" s="18">
        <f t="shared" si="8"/>
        <v>75254711.122358993</v>
      </c>
    </row>
    <row r="71" spans="2:16" ht="13.8" thickTop="1" x14ac:dyDescent="0.25">
      <c r="D71">
        <f t="shared" si="1"/>
        <v>63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P71" s="16"/>
    </row>
    <row r="72" spans="2:16" x14ac:dyDescent="0.25">
      <c r="B72" t="s">
        <v>185</v>
      </c>
      <c r="D72">
        <f t="shared" si="1"/>
        <v>64</v>
      </c>
      <c r="E72" s="16">
        <v>52388248.461599</v>
      </c>
      <c r="F72" s="16">
        <v>845413.98403299996</v>
      </c>
      <c r="G72" s="16">
        <v>3594366.9175869999</v>
      </c>
      <c r="H72" s="16"/>
      <c r="I72" s="16"/>
      <c r="J72" s="16"/>
      <c r="K72" s="16">
        <v>95945.035174999997</v>
      </c>
      <c r="L72" s="16">
        <v>51675.290837</v>
      </c>
      <c r="M72" s="16">
        <v>2703172.234381</v>
      </c>
      <c r="N72" s="16">
        <v>13160065.873713</v>
      </c>
      <c r="O72" s="8">
        <f t="shared" si="0"/>
        <v>0</v>
      </c>
      <c r="P72" s="16">
        <v>48459129.826978996</v>
      </c>
    </row>
    <row r="73" spans="2:16" x14ac:dyDescent="0.25">
      <c r="B73" t="s">
        <v>186</v>
      </c>
      <c r="D73">
        <f t="shared" si="1"/>
        <v>65</v>
      </c>
      <c r="E73" s="16">
        <v>2924658.2797590001</v>
      </c>
      <c r="F73" s="16">
        <v>64829.038965</v>
      </c>
      <c r="G73" s="16"/>
      <c r="H73" s="16"/>
      <c r="I73" s="16"/>
      <c r="J73" s="16"/>
      <c r="K73" s="16">
        <v>32386.087695999999</v>
      </c>
      <c r="L73" s="16"/>
      <c r="M73" s="16"/>
      <c r="N73" s="16">
        <v>-9051396.8602440003</v>
      </c>
      <c r="O73" s="8">
        <f t="shared" si="0"/>
        <v>0.5</v>
      </c>
      <c r="P73" s="16">
        <v>2705308.9087769999</v>
      </c>
    </row>
    <row r="74" spans="2:16" x14ac:dyDescent="0.25">
      <c r="B74" t="s">
        <v>187</v>
      </c>
      <c r="D74">
        <f t="shared" ref="D74:D137" si="9">D73+1</f>
        <v>66</v>
      </c>
      <c r="E74" s="16">
        <v>2656067.1496469998</v>
      </c>
      <c r="F74" s="16">
        <v>37406.684627000002</v>
      </c>
      <c r="G74" s="16"/>
      <c r="H74" s="16"/>
      <c r="I74" s="16"/>
      <c r="J74" s="16"/>
      <c r="K74" s="16">
        <v>20829.915427</v>
      </c>
      <c r="L74" s="16"/>
      <c r="M74" s="16"/>
      <c r="N74" s="16">
        <v>-5577419.9396799998</v>
      </c>
      <c r="O74" s="8">
        <f t="shared" ref="O74:O83" si="10">IF(N74&gt;0, 0, IF((1-(E74/(E74-N74)))&gt;0.5, 0.5, (1-(E74/(E74-N74)))))</f>
        <v>0.5</v>
      </c>
      <c r="P74" s="16">
        <v>2456862.1134230001</v>
      </c>
    </row>
    <row r="75" spans="2:16" x14ac:dyDescent="0.25">
      <c r="B75" t="s">
        <v>188</v>
      </c>
      <c r="D75">
        <f t="shared" si="9"/>
        <v>67</v>
      </c>
      <c r="E75" s="16">
        <v>3061874.1214049999</v>
      </c>
      <c r="F75" s="16">
        <v>47088.019236</v>
      </c>
      <c r="G75" s="16"/>
      <c r="H75" s="16"/>
      <c r="I75" s="16"/>
      <c r="J75" s="16"/>
      <c r="K75" s="16">
        <v>35275.338294000001</v>
      </c>
      <c r="L75" s="16"/>
      <c r="M75" s="16"/>
      <c r="N75" s="16">
        <v>-11049251.637357</v>
      </c>
      <c r="O75" s="8">
        <f t="shared" si="10"/>
        <v>0.5</v>
      </c>
      <c r="P75" s="16">
        <v>2832233.5622990001</v>
      </c>
    </row>
    <row r="76" spans="2:16" x14ac:dyDescent="0.25">
      <c r="B76" t="s">
        <v>189</v>
      </c>
      <c r="D76">
        <f t="shared" si="9"/>
        <v>68</v>
      </c>
      <c r="E76" s="16">
        <v>1520358.016084</v>
      </c>
      <c r="F76" s="16">
        <v>58801.500222000002</v>
      </c>
      <c r="G76" s="16"/>
      <c r="H76" s="16"/>
      <c r="I76" s="16"/>
      <c r="J76" s="16"/>
      <c r="K76" s="16">
        <v>58387.682831999999</v>
      </c>
      <c r="L76" s="16"/>
      <c r="M76" s="16"/>
      <c r="N76" s="16">
        <v>-5460334.2931359997</v>
      </c>
      <c r="O76" s="8">
        <f t="shared" si="10"/>
        <v>0.5</v>
      </c>
      <c r="P76" s="16">
        <v>1406331.164878</v>
      </c>
    </row>
    <row r="77" spans="2:16" x14ac:dyDescent="0.25">
      <c r="B77" t="s">
        <v>190</v>
      </c>
      <c r="D77">
        <f t="shared" si="9"/>
        <v>69</v>
      </c>
      <c r="E77" s="16">
        <v>3017037.057728</v>
      </c>
      <c r="F77" s="16">
        <v>60953.184621</v>
      </c>
      <c r="G77" s="16"/>
      <c r="H77" s="16"/>
      <c r="I77" s="16"/>
      <c r="J77" s="16"/>
      <c r="K77" s="16">
        <v>41053.424428999999</v>
      </c>
      <c r="L77" s="16"/>
      <c r="M77" s="16"/>
      <c r="N77" s="16">
        <v>-6569730.7139050001</v>
      </c>
      <c r="O77" s="8">
        <f t="shared" si="10"/>
        <v>0.5</v>
      </c>
      <c r="P77" s="16">
        <v>2790759.2783980002</v>
      </c>
    </row>
    <row r="78" spans="2:16" x14ac:dyDescent="0.25">
      <c r="B78" t="s">
        <v>191</v>
      </c>
      <c r="D78">
        <f t="shared" si="9"/>
        <v>70</v>
      </c>
      <c r="E78" s="16">
        <v>2148984.7059519999</v>
      </c>
      <c r="F78" s="16">
        <v>57914.511494999999</v>
      </c>
      <c r="G78" s="16"/>
      <c r="H78" s="16"/>
      <c r="I78" s="16"/>
      <c r="J78" s="16"/>
      <c r="K78" s="16">
        <v>53641.442263999998</v>
      </c>
      <c r="L78" s="16"/>
      <c r="M78" s="16"/>
      <c r="N78" s="16">
        <v>-7188674.5441349996</v>
      </c>
      <c r="O78" s="8">
        <f t="shared" si="10"/>
        <v>0.5</v>
      </c>
      <c r="P78" s="16">
        <v>1987810.8530049999</v>
      </c>
    </row>
    <row r="79" spans="2:16" x14ac:dyDescent="0.25">
      <c r="B79" t="s">
        <v>192</v>
      </c>
      <c r="D79">
        <f t="shared" si="9"/>
        <v>71</v>
      </c>
      <c r="E79" s="16">
        <v>2543073.0668990002</v>
      </c>
      <c r="F79" s="16">
        <v>58532.124608999999</v>
      </c>
      <c r="G79" s="16"/>
      <c r="H79" s="16"/>
      <c r="I79" s="16"/>
      <c r="J79" s="16"/>
      <c r="K79" s="16">
        <v>43942.259964999997</v>
      </c>
      <c r="L79" s="16"/>
      <c r="M79" s="16"/>
      <c r="N79" s="16">
        <v>-2982214.9850639999</v>
      </c>
      <c r="O79" s="8">
        <f t="shared" si="10"/>
        <v>0.5</v>
      </c>
      <c r="P79" s="16">
        <v>2352342.5868819999</v>
      </c>
    </row>
    <row r="80" spans="2:16" x14ac:dyDescent="0.25">
      <c r="B80" t="s">
        <v>193</v>
      </c>
      <c r="D80">
        <f t="shared" si="9"/>
        <v>72</v>
      </c>
      <c r="E80" s="16">
        <v>2290654.1992899999</v>
      </c>
      <c r="F80" s="16">
        <v>49664.312651</v>
      </c>
      <c r="G80" s="16"/>
      <c r="H80" s="16"/>
      <c r="I80" s="16"/>
      <c r="J80" s="16"/>
      <c r="K80" s="16">
        <v>26608.001561000001</v>
      </c>
      <c r="L80" s="16"/>
      <c r="M80" s="16"/>
      <c r="N80" s="16">
        <v>-6200361.5235930001</v>
      </c>
      <c r="O80" s="8">
        <f t="shared" si="10"/>
        <v>0.5</v>
      </c>
      <c r="P80" s="16">
        <v>2118855.1343439999</v>
      </c>
    </row>
    <row r="81" spans="2:16" x14ac:dyDescent="0.25">
      <c r="B81" t="s">
        <v>194</v>
      </c>
      <c r="D81">
        <f t="shared" si="9"/>
        <v>73</v>
      </c>
      <c r="E81" s="16">
        <v>8153299.7189649995</v>
      </c>
      <c r="F81" s="16">
        <v>230545.263209</v>
      </c>
      <c r="G81" s="16"/>
      <c r="H81" s="16"/>
      <c r="I81" s="16"/>
      <c r="J81" s="16"/>
      <c r="K81" s="16"/>
      <c r="L81" s="16"/>
      <c r="M81" s="16"/>
      <c r="N81" s="16">
        <v>5496672.2617509998</v>
      </c>
      <c r="O81" s="8">
        <f t="shared" si="10"/>
        <v>0</v>
      </c>
      <c r="P81" s="16">
        <v>7541802.2400430003</v>
      </c>
    </row>
    <row r="82" spans="2:16" ht="13.8" thickBot="1" x14ac:dyDescent="0.3">
      <c r="B82" t="s">
        <v>195</v>
      </c>
      <c r="D82">
        <f t="shared" si="9"/>
        <v>74</v>
      </c>
      <c r="E82" s="16">
        <v>102447197.089642</v>
      </c>
      <c r="F82" s="16">
        <v>2889380.513115</v>
      </c>
      <c r="G82" s="16">
        <v>8817074.1719959993</v>
      </c>
      <c r="H82" s="16"/>
      <c r="I82" s="16"/>
      <c r="J82" s="16"/>
      <c r="K82" s="16"/>
      <c r="L82" s="16">
        <v>70228.588029000006</v>
      </c>
      <c r="M82" s="16">
        <v>6013685.1996259997</v>
      </c>
      <c r="N82" s="16">
        <v>85742725.942695007</v>
      </c>
      <c r="O82" s="8">
        <f t="shared" si="10"/>
        <v>0</v>
      </c>
      <c r="P82" s="16">
        <v>94763657.307918996</v>
      </c>
    </row>
    <row r="83" spans="2:16" ht="14.4" thickTop="1" thickBot="1" x14ac:dyDescent="0.3">
      <c r="B83" s="28" t="s">
        <v>238</v>
      </c>
      <c r="C83" s="17"/>
      <c r="D83" s="17">
        <f t="shared" si="9"/>
        <v>75</v>
      </c>
      <c r="E83" s="18">
        <f>SUM(E72:E82)</f>
        <v>183151451.86697</v>
      </c>
      <c r="F83" s="18">
        <f t="shared" ref="F83:P83" si="11">SUM(F72:F82)</f>
        <v>4400529.1367830001</v>
      </c>
      <c r="G83" s="18">
        <f t="shared" si="11"/>
        <v>12411441.089582998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408069.18764299998</v>
      </c>
      <c r="L83" s="18">
        <f t="shared" si="11"/>
        <v>121903.87886600001</v>
      </c>
      <c r="M83" s="18">
        <f t="shared" si="11"/>
        <v>8716857.4340070002</v>
      </c>
      <c r="N83" s="18">
        <f t="shared" si="11"/>
        <v>50320079.581045002</v>
      </c>
      <c r="O83" s="27">
        <f t="shared" si="10"/>
        <v>0</v>
      </c>
      <c r="P83" s="18">
        <f t="shared" si="11"/>
        <v>169415092.97694701</v>
      </c>
    </row>
    <row r="84" spans="2:16" ht="13.8" thickTop="1" x14ac:dyDescent="0.25">
      <c r="D84">
        <f t="shared" si="9"/>
        <v>76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P84" s="16"/>
    </row>
    <row r="85" spans="2:16" x14ac:dyDescent="0.25">
      <c r="B85" t="s">
        <v>196</v>
      </c>
      <c r="D85">
        <f t="shared" si="9"/>
        <v>77</v>
      </c>
      <c r="E85" s="16">
        <v>7046387.9489019997</v>
      </c>
      <c r="F85" s="16">
        <v>256034.25606300001</v>
      </c>
      <c r="G85" s="16"/>
      <c r="H85" s="16"/>
      <c r="I85" s="16"/>
      <c r="J85" s="16"/>
      <c r="K85" s="16"/>
      <c r="L85" s="16"/>
      <c r="M85" s="16"/>
      <c r="N85" s="16">
        <v>4728824.4831710001</v>
      </c>
      <c r="O85" s="8">
        <f t="shared" ref="O85:O92" si="12">IF(N85&gt;0, 0, IF((1-(E85/(E85-N85)))&gt;0.5, 0.5, (1-(E85/(E85-N85)))))</f>
        <v>0</v>
      </c>
      <c r="P85" s="16">
        <v>6517908.8527340004</v>
      </c>
    </row>
    <row r="86" spans="2:16" x14ac:dyDescent="0.25">
      <c r="B86" t="s">
        <v>197</v>
      </c>
      <c r="D86">
        <f t="shared" si="9"/>
        <v>78</v>
      </c>
      <c r="E86" s="16">
        <v>2680087.5960269999</v>
      </c>
      <c r="F86" s="16">
        <v>113389.285162</v>
      </c>
      <c r="G86" s="16"/>
      <c r="H86" s="16"/>
      <c r="I86" s="16"/>
      <c r="J86" s="16"/>
      <c r="K86" s="16">
        <v>43942.259964999997</v>
      </c>
      <c r="L86" s="16"/>
      <c r="M86" s="16"/>
      <c r="N86" s="16">
        <v>-9311036.4706909992</v>
      </c>
      <c r="O86" s="8">
        <f t="shared" si="12"/>
        <v>0.5</v>
      </c>
      <c r="P86" s="16">
        <v>2479081.026325</v>
      </c>
    </row>
    <row r="87" spans="2:16" x14ac:dyDescent="0.25">
      <c r="B87" t="s">
        <v>198</v>
      </c>
      <c r="D87">
        <f t="shared" si="9"/>
        <v>79</v>
      </c>
      <c r="E87" s="16">
        <v>68129943.793015003</v>
      </c>
      <c r="F87" s="16">
        <v>2482233.5945159998</v>
      </c>
      <c r="G87" s="16">
        <v>5774844.562647</v>
      </c>
      <c r="H87" s="16"/>
      <c r="I87" s="16"/>
      <c r="J87" s="16"/>
      <c r="K87" s="16"/>
      <c r="L87" s="16">
        <v>65538.380909</v>
      </c>
      <c r="M87" s="16">
        <v>7596068.1079479996</v>
      </c>
      <c r="N87" s="16">
        <v>56828425.013217002</v>
      </c>
      <c r="O87" s="8">
        <f t="shared" si="12"/>
        <v>0</v>
      </c>
      <c r="P87" s="16">
        <v>63020198.008538999</v>
      </c>
    </row>
    <row r="88" spans="2:16" x14ac:dyDescent="0.25">
      <c r="B88" t="s">
        <v>199</v>
      </c>
      <c r="D88">
        <f t="shared" si="9"/>
        <v>80</v>
      </c>
      <c r="E88" s="16">
        <v>3314796.340599</v>
      </c>
      <c r="F88" s="16">
        <v>85510.361988999997</v>
      </c>
      <c r="G88" s="16"/>
      <c r="H88" s="16"/>
      <c r="I88" s="16"/>
      <c r="J88" s="16"/>
      <c r="K88" s="16">
        <v>75721.941235999999</v>
      </c>
      <c r="L88" s="16"/>
      <c r="M88" s="16"/>
      <c r="N88" s="16">
        <v>-10040201.205399999</v>
      </c>
      <c r="O88" s="8">
        <f t="shared" si="12"/>
        <v>0.5</v>
      </c>
      <c r="P88" s="16">
        <v>3066186.6150549999</v>
      </c>
    </row>
    <row r="89" spans="2:16" x14ac:dyDescent="0.25">
      <c r="B89" t="s">
        <v>200</v>
      </c>
      <c r="D89">
        <f t="shared" si="9"/>
        <v>81</v>
      </c>
      <c r="E89" s="16">
        <v>3466669.8338250001</v>
      </c>
      <c r="F89" s="16">
        <v>72100.105188999994</v>
      </c>
      <c r="G89" s="16"/>
      <c r="H89" s="16"/>
      <c r="I89" s="16"/>
      <c r="J89" s="16"/>
      <c r="K89" s="16">
        <v>76753.786802000002</v>
      </c>
      <c r="L89" s="16"/>
      <c r="M89" s="16"/>
      <c r="N89" s="16">
        <v>-5326223.8187279999</v>
      </c>
      <c r="O89" s="8">
        <f t="shared" si="12"/>
        <v>0.5</v>
      </c>
      <c r="P89" s="16">
        <v>3206669.5962879998</v>
      </c>
    </row>
    <row r="90" spans="2:16" x14ac:dyDescent="0.25">
      <c r="B90" t="s">
        <v>201</v>
      </c>
      <c r="D90">
        <f t="shared" si="9"/>
        <v>82</v>
      </c>
      <c r="E90" s="16">
        <v>2035665.6305529999</v>
      </c>
      <c r="F90" s="16">
        <v>76903.209329999998</v>
      </c>
      <c r="G90" s="16"/>
      <c r="H90" s="16"/>
      <c r="I90" s="16"/>
      <c r="J90" s="16"/>
      <c r="K90" s="16">
        <v>39196.019396999996</v>
      </c>
      <c r="L90" s="16"/>
      <c r="M90" s="16"/>
      <c r="N90" s="16">
        <v>-7338093.5746449996</v>
      </c>
      <c r="O90" s="8">
        <f t="shared" si="12"/>
        <v>0.5</v>
      </c>
      <c r="P90" s="16">
        <v>1882990.708261</v>
      </c>
    </row>
    <row r="91" spans="2:16" ht="13.8" thickBot="1" x14ac:dyDescent="0.3">
      <c r="B91" t="s">
        <v>202</v>
      </c>
      <c r="D91">
        <f t="shared" si="9"/>
        <v>83</v>
      </c>
      <c r="E91" s="16">
        <v>2155964.9991799998</v>
      </c>
      <c r="F91" s="16">
        <v>74270.467403999995</v>
      </c>
      <c r="G91" s="16"/>
      <c r="H91" s="16"/>
      <c r="I91" s="16"/>
      <c r="J91" s="16"/>
      <c r="K91" s="16">
        <v>43942.259964999997</v>
      </c>
      <c r="L91" s="16"/>
      <c r="M91" s="16"/>
      <c r="N91" s="16">
        <v>-4560234.3667409997</v>
      </c>
      <c r="O91" s="8">
        <f t="shared" si="12"/>
        <v>0.5</v>
      </c>
      <c r="P91" s="16">
        <v>1994267.624241</v>
      </c>
    </row>
    <row r="92" spans="2:16" ht="14.4" thickTop="1" thickBot="1" x14ac:dyDescent="0.3">
      <c r="B92" s="28" t="s">
        <v>239</v>
      </c>
      <c r="C92" s="17"/>
      <c r="D92" s="17">
        <f t="shared" si="9"/>
        <v>84</v>
      </c>
      <c r="E92" s="18">
        <f>SUM(E85:E91)</f>
        <v>88829516.14210102</v>
      </c>
      <c r="F92" s="18">
        <f t="shared" ref="F92:P92" si="13">SUM(F85:F91)</f>
        <v>3160441.2796529992</v>
      </c>
      <c r="G92" s="18">
        <f t="shared" si="13"/>
        <v>5774844.562647</v>
      </c>
      <c r="H92" s="18">
        <f t="shared" si="13"/>
        <v>0</v>
      </c>
      <c r="I92" s="18">
        <f t="shared" si="13"/>
        <v>0</v>
      </c>
      <c r="J92" s="18">
        <f t="shared" si="13"/>
        <v>0</v>
      </c>
      <c r="K92" s="18">
        <f t="shared" si="13"/>
        <v>279556.26736499998</v>
      </c>
      <c r="L92" s="18">
        <f t="shared" si="13"/>
        <v>65538.380909</v>
      </c>
      <c r="M92" s="18">
        <f t="shared" si="13"/>
        <v>7596068.1079479996</v>
      </c>
      <c r="N92" s="18">
        <f t="shared" si="13"/>
        <v>24981460.060183004</v>
      </c>
      <c r="O92" s="27">
        <f t="shared" si="12"/>
        <v>0</v>
      </c>
      <c r="P92" s="18">
        <f t="shared" si="13"/>
        <v>82167302.431442976</v>
      </c>
    </row>
    <row r="93" spans="2:16" ht="13.8" thickTop="1" x14ac:dyDescent="0.25">
      <c r="D93">
        <f t="shared" si="9"/>
        <v>85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6"/>
    </row>
    <row r="94" spans="2:16" x14ac:dyDescent="0.25">
      <c r="B94" t="s">
        <v>203</v>
      </c>
      <c r="D94">
        <f t="shared" si="9"/>
        <v>86</v>
      </c>
      <c r="E94" s="16">
        <v>104486663.096191</v>
      </c>
      <c r="F94" s="16">
        <v>5743158.6186239999</v>
      </c>
      <c r="G94" s="16">
        <v>10227930.899179</v>
      </c>
      <c r="H94" s="16"/>
      <c r="I94" s="16"/>
      <c r="J94" s="16"/>
      <c r="K94" s="16"/>
      <c r="L94" s="16">
        <v>90068.579209999996</v>
      </c>
      <c r="M94" s="16">
        <v>28291620.307613999</v>
      </c>
      <c r="N94" s="16">
        <v>58915046.398446001</v>
      </c>
      <c r="O94" s="8">
        <f t="shared" ref="O94:O99" si="14">IF(N94&gt;0, 0, IF((1-(E94/(E94-N94)))&gt;0.5, 0.5, (1-(E94/(E94-N94)))))</f>
        <v>0</v>
      </c>
      <c r="P94" s="16">
        <v>96650163.363977</v>
      </c>
    </row>
    <row r="95" spans="2:16" x14ac:dyDescent="0.25">
      <c r="B95" t="s">
        <v>204</v>
      </c>
      <c r="D95">
        <f t="shared" si="9"/>
        <v>87</v>
      </c>
      <c r="E95" s="16">
        <v>2113243.7713879999</v>
      </c>
      <c r="F95" s="16">
        <v>129836.9699</v>
      </c>
      <c r="G95" s="16"/>
      <c r="H95" s="16"/>
      <c r="I95" s="16"/>
      <c r="J95" s="16"/>
      <c r="K95" s="16">
        <v>38164.17383</v>
      </c>
      <c r="L95" s="16"/>
      <c r="M95" s="16"/>
      <c r="N95" s="16">
        <v>-18764555.668900002</v>
      </c>
      <c r="O95" s="8">
        <f t="shared" si="14"/>
        <v>0.5</v>
      </c>
      <c r="P95" s="16">
        <v>1954750.488534</v>
      </c>
    </row>
    <row r="96" spans="2:16" x14ac:dyDescent="0.25">
      <c r="B96" t="s">
        <v>205</v>
      </c>
      <c r="D96">
        <f t="shared" si="9"/>
        <v>88</v>
      </c>
      <c r="E96" s="16">
        <v>1167389.802777</v>
      </c>
      <c r="F96" s="16">
        <v>63950.766552000001</v>
      </c>
      <c r="G96" s="16"/>
      <c r="H96" s="16"/>
      <c r="I96" s="16"/>
      <c r="J96" s="16"/>
      <c r="K96" s="16">
        <v>20753.128850000001</v>
      </c>
      <c r="L96" s="16"/>
      <c r="M96" s="16"/>
      <c r="N96" s="16">
        <v>-13320400.643268</v>
      </c>
      <c r="O96" s="8">
        <f t="shared" si="14"/>
        <v>0.5</v>
      </c>
      <c r="P96" s="16">
        <v>1079835.5675689999</v>
      </c>
    </row>
    <row r="97" spans="2:16" x14ac:dyDescent="0.25">
      <c r="B97" t="s">
        <v>206</v>
      </c>
      <c r="D97">
        <f t="shared" si="9"/>
        <v>89</v>
      </c>
      <c r="E97" s="16">
        <v>1750680.175515</v>
      </c>
      <c r="F97" s="16">
        <v>70288.772102999996</v>
      </c>
      <c r="G97" s="16"/>
      <c r="H97" s="16"/>
      <c r="I97" s="16"/>
      <c r="J97" s="16"/>
      <c r="K97" s="16">
        <v>20753.128850000001</v>
      </c>
      <c r="L97" s="16"/>
      <c r="M97" s="16"/>
      <c r="N97" s="16">
        <v>-14097139.164449999</v>
      </c>
      <c r="O97" s="8">
        <f t="shared" si="14"/>
        <v>0.5</v>
      </c>
      <c r="P97" s="16">
        <v>1619379.1623509999</v>
      </c>
    </row>
    <row r="98" spans="2:16" ht="13.8" thickBot="1" x14ac:dyDescent="0.3">
      <c r="B98" t="s">
        <v>207</v>
      </c>
      <c r="D98">
        <f t="shared" si="9"/>
        <v>90</v>
      </c>
      <c r="E98" s="16">
        <v>1937428.2284830001</v>
      </c>
      <c r="F98" s="16">
        <v>86592.845189999993</v>
      </c>
      <c r="G98" s="16"/>
      <c r="H98" s="16"/>
      <c r="I98" s="16"/>
      <c r="J98" s="16"/>
      <c r="K98" s="16">
        <v>29497.25216</v>
      </c>
      <c r="L98" s="16"/>
      <c r="M98" s="16"/>
      <c r="N98" s="16">
        <v>-15573045.321080999</v>
      </c>
      <c r="O98" s="8">
        <f t="shared" si="14"/>
        <v>0.5</v>
      </c>
      <c r="P98" s="16">
        <v>1792121.1113470001</v>
      </c>
    </row>
    <row r="99" spans="2:16" ht="14.4" thickTop="1" thickBot="1" x14ac:dyDescent="0.3">
      <c r="B99" s="28" t="s">
        <v>240</v>
      </c>
      <c r="C99" s="17"/>
      <c r="D99" s="17">
        <f t="shared" si="9"/>
        <v>91</v>
      </c>
      <c r="E99" s="18">
        <f>SUM(E94:E98)</f>
        <v>111455405.07435401</v>
      </c>
      <c r="F99" s="18">
        <f t="shared" ref="F99:P99" si="15">SUM(F94:F98)</f>
        <v>6093827.9723690003</v>
      </c>
      <c r="G99" s="18">
        <f t="shared" si="15"/>
        <v>10227930.899179</v>
      </c>
      <c r="H99" s="18">
        <f t="shared" si="15"/>
        <v>0</v>
      </c>
      <c r="I99" s="18">
        <f t="shared" si="15"/>
        <v>0</v>
      </c>
      <c r="J99" s="18">
        <f t="shared" si="15"/>
        <v>0</v>
      </c>
      <c r="K99" s="18">
        <f t="shared" si="15"/>
        <v>109167.68369000001</v>
      </c>
      <c r="L99" s="18">
        <f t="shared" si="15"/>
        <v>90068.579209999996</v>
      </c>
      <c r="M99" s="18">
        <f t="shared" si="15"/>
        <v>28291620.307613999</v>
      </c>
      <c r="N99" s="18">
        <f t="shared" si="15"/>
        <v>-2840094.3992530033</v>
      </c>
      <c r="O99" s="27">
        <f t="shared" si="14"/>
        <v>2.4848698438111549E-2</v>
      </c>
      <c r="P99" s="18">
        <f t="shared" si="15"/>
        <v>103096249.69377801</v>
      </c>
    </row>
    <row r="100" spans="2:16" ht="13.8" thickTop="1" x14ac:dyDescent="0.25">
      <c r="D100">
        <f t="shared" si="9"/>
        <v>92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P100" s="16"/>
    </row>
    <row r="101" spans="2:16" x14ac:dyDescent="0.25">
      <c r="B101" t="s">
        <v>208</v>
      </c>
      <c r="D101">
        <f t="shared" si="9"/>
        <v>93</v>
      </c>
      <c r="E101" s="16">
        <v>56158636.148313001</v>
      </c>
      <c r="F101" s="16">
        <v>2478141.9076319998</v>
      </c>
      <c r="G101" s="16">
        <v>6141650.3437900003</v>
      </c>
      <c r="H101" s="16"/>
      <c r="I101" s="16"/>
      <c r="J101" s="16"/>
      <c r="K101" s="16"/>
      <c r="L101" s="16">
        <v>63546.080539000002</v>
      </c>
      <c r="M101" s="16">
        <v>4680499.6365989996</v>
      </c>
      <c r="N101" s="16">
        <v>36439177.435428999</v>
      </c>
      <c r="O101" s="8">
        <f t="shared" ref="O101:O111" si="16">IF(N101&gt;0, 0, IF((1-(E101/(E101-N101)))&gt;0.5, 0.5, (1-(E101/(E101-N101)))))</f>
        <v>0</v>
      </c>
      <c r="P101" s="16">
        <v>51946738.437190004</v>
      </c>
    </row>
    <row r="102" spans="2:16" x14ac:dyDescent="0.25">
      <c r="B102" t="s">
        <v>209</v>
      </c>
      <c r="D102">
        <f t="shared" si="9"/>
        <v>94</v>
      </c>
      <c r="E102" s="16">
        <v>91965919.336348996</v>
      </c>
      <c r="F102" s="16">
        <v>972180.73605099996</v>
      </c>
      <c r="G102" s="16">
        <v>5663010.5862689996</v>
      </c>
      <c r="H102" s="16"/>
      <c r="I102" s="16"/>
      <c r="J102" s="16"/>
      <c r="K102" s="16">
        <v>223888.48959899999</v>
      </c>
      <c r="L102" s="16">
        <v>57237.129369000002</v>
      </c>
      <c r="M102" s="16">
        <v>4430570.9510439998</v>
      </c>
      <c r="N102" s="16">
        <v>43851311.038089</v>
      </c>
      <c r="O102" s="8">
        <f t="shared" si="16"/>
        <v>0</v>
      </c>
      <c r="P102" s="16">
        <v>85068475.386123002</v>
      </c>
    </row>
    <row r="103" spans="2:16" x14ac:dyDescent="0.25">
      <c r="B103" t="s">
        <v>210</v>
      </c>
      <c r="D103">
        <f t="shared" si="9"/>
        <v>95</v>
      </c>
      <c r="E103" s="16">
        <v>2024208.919547</v>
      </c>
      <c r="F103" s="16">
        <v>45010.215976</v>
      </c>
      <c r="G103" s="16"/>
      <c r="H103" s="16"/>
      <c r="I103" s="16"/>
      <c r="J103" s="16"/>
      <c r="K103" s="16">
        <v>23719.166024999999</v>
      </c>
      <c r="L103" s="16"/>
      <c r="M103" s="16"/>
      <c r="N103" s="16">
        <v>-13798187.894335</v>
      </c>
      <c r="O103" s="8">
        <f t="shared" si="16"/>
        <v>0.5</v>
      </c>
      <c r="P103" s="16">
        <v>1872393.250581</v>
      </c>
    </row>
    <row r="104" spans="2:16" x14ac:dyDescent="0.25">
      <c r="B104" t="s">
        <v>211</v>
      </c>
      <c r="D104">
        <f t="shared" si="9"/>
        <v>96</v>
      </c>
      <c r="E104" s="16">
        <v>3896195.3796649999</v>
      </c>
      <c r="F104" s="16">
        <v>71135.084696999998</v>
      </c>
      <c r="G104" s="16"/>
      <c r="H104" s="16"/>
      <c r="I104" s="16"/>
      <c r="J104" s="16"/>
      <c r="K104" s="16">
        <v>43364.492857999998</v>
      </c>
      <c r="L104" s="16"/>
      <c r="M104" s="16"/>
      <c r="N104" s="16">
        <v>-13989983.2191</v>
      </c>
      <c r="O104" s="8">
        <f t="shared" si="16"/>
        <v>0.5</v>
      </c>
      <c r="P104" s="16">
        <v>3603980.7261899998</v>
      </c>
    </row>
    <row r="105" spans="2:16" x14ac:dyDescent="0.25">
      <c r="B105" t="s">
        <v>212</v>
      </c>
      <c r="D105">
        <f t="shared" si="9"/>
        <v>97</v>
      </c>
      <c r="E105" s="16">
        <v>1607008.5533420001</v>
      </c>
      <c r="F105" s="16">
        <v>57941.905624999999</v>
      </c>
      <c r="G105" s="16"/>
      <c r="H105" s="16"/>
      <c r="I105" s="16"/>
      <c r="J105" s="16"/>
      <c r="K105" s="16">
        <v>38164.17383</v>
      </c>
      <c r="L105" s="16"/>
      <c r="M105" s="16"/>
      <c r="N105" s="16">
        <v>-11914039.871022999</v>
      </c>
      <c r="O105" s="8">
        <f t="shared" si="16"/>
        <v>0.5</v>
      </c>
      <c r="P105" s="16">
        <v>1486482.911841</v>
      </c>
    </row>
    <row r="106" spans="2:16" x14ac:dyDescent="0.25">
      <c r="B106" t="s">
        <v>213</v>
      </c>
      <c r="D106">
        <f t="shared" si="9"/>
        <v>98</v>
      </c>
      <c r="E106" s="16">
        <v>2358702.5455419999</v>
      </c>
      <c r="F106" s="16">
        <v>43545.875204000004</v>
      </c>
      <c r="G106" s="16"/>
      <c r="H106" s="16"/>
      <c r="I106" s="16"/>
      <c r="J106" s="16"/>
      <c r="K106" s="16">
        <v>20753.128850000001</v>
      </c>
      <c r="L106" s="16"/>
      <c r="M106" s="16"/>
      <c r="N106" s="16">
        <v>-8967258.7016809992</v>
      </c>
      <c r="O106" s="8">
        <f t="shared" si="16"/>
        <v>0.5</v>
      </c>
      <c r="P106" s="16">
        <v>2181799.8546259999</v>
      </c>
    </row>
    <row r="107" spans="2:16" x14ac:dyDescent="0.25">
      <c r="B107" t="s">
        <v>214</v>
      </c>
      <c r="D107">
        <f t="shared" si="9"/>
        <v>99</v>
      </c>
      <c r="E107" s="16">
        <v>1204984.016968</v>
      </c>
      <c r="F107" s="16">
        <v>34935.817106000002</v>
      </c>
      <c r="G107" s="16"/>
      <c r="H107" s="16"/>
      <c r="I107" s="16"/>
      <c r="J107" s="16"/>
      <c r="K107" s="16">
        <v>29497.25216</v>
      </c>
      <c r="L107" s="16"/>
      <c r="M107" s="16"/>
      <c r="N107" s="16">
        <v>-3955621.0322349998</v>
      </c>
      <c r="O107" s="8">
        <f t="shared" si="16"/>
        <v>0.5</v>
      </c>
      <c r="P107" s="16">
        <v>1114610.215695</v>
      </c>
    </row>
    <row r="108" spans="2:16" x14ac:dyDescent="0.25">
      <c r="B108" t="s">
        <v>215</v>
      </c>
      <c r="D108">
        <f t="shared" si="9"/>
        <v>100</v>
      </c>
      <c r="E108" s="16">
        <v>2181570.7289470001</v>
      </c>
      <c r="F108" s="16">
        <v>58773.691029000001</v>
      </c>
      <c r="G108" s="16"/>
      <c r="H108" s="16"/>
      <c r="I108" s="16"/>
      <c r="J108" s="16"/>
      <c r="K108" s="16">
        <v>20753.128850000001</v>
      </c>
      <c r="L108" s="16"/>
      <c r="M108" s="16"/>
      <c r="N108" s="16">
        <v>-16832573.397537</v>
      </c>
      <c r="O108" s="8">
        <f t="shared" si="16"/>
        <v>0.5</v>
      </c>
      <c r="P108" s="16">
        <v>2017952.9242759999</v>
      </c>
    </row>
    <row r="109" spans="2:16" x14ac:dyDescent="0.25">
      <c r="B109" t="s">
        <v>216</v>
      </c>
      <c r="D109">
        <f t="shared" si="9"/>
        <v>101</v>
      </c>
      <c r="E109" s="16">
        <v>1399797.0484549999</v>
      </c>
      <c r="F109" s="16">
        <v>37720.056873000001</v>
      </c>
      <c r="G109" s="16"/>
      <c r="H109" s="16"/>
      <c r="I109" s="16"/>
      <c r="J109" s="16"/>
      <c r="K109" s="16">
        <v>20753.128850000001</v>
      </c>
      <c r="L109" s="16"/>
      <c r="M109" s="16"/>
      <c r="N109" s="16">
        <v>-3511905.7237379998</v>
      </c>
      <c r="O109" s="8">
        <f t="shared" si="16"/>
        <v>0.5</v>
      </c>
      <c r="P109" s="16">
        <v>1294812.2698210001</v>
      </c>
    </row>
    <row r="110" spans="2:16" ht="13.8" thickBot="1" x14ac:dyDescent="0.3">
      <c r="B110" t="s">
        <v>217</v>
      </c>
      <c r="D110">
        <f t="shared" si="9"/>
        <v>102</v>
      </c>
      <c r="E110" s="16">
        <v>8175489.0645439997</v>
      </c>
      <c r="F110" s="16">
        <v>176259.22876299999</v>
      </c>
      <c r="G110" s="16"/>
      <c r="H110" s="16"/>
      <c r="I110" s="16"/>
      <c r="J110" s="16"/>
      <c r="K110" s="16"/>
      <c r="L110" s="16"/>
      <c r="M110" s="16"/>
      <c r="N110" s="16">
        <v>4903880.1036069999</v>
      </c>
      <c r="O110" s="8">
        <f t="shared" si="16"/>
        <v>0</v>
      </c>
      <c r="P110" s="16">
        <v>7562327.3847040003</v>
      </c>
    </row>
    <row r="111" spans="2:16" ht="14.4" thickTop="1" thickBot="1" x14ac:dyDescent="0.3">
      <c r="B111" s="28" t="s">
        <v>241</v>
      </c>
      <c r="C111" s="17"/>
      <c r="D111" s="17">
        <f t="shared" si="9"/>
        <v>103</v>
      </c>
      <c r="E111" s="18">
        <f>SUM(E101:E110)</f>
        <v>170972511.74167201</v>
      </c>
      <c r="F111" s="18">
        <f t="shared" ref="F111:P111" si="17">SUM(F101:F110)</f>
        <v>3975644.5189560005</v>
      </c>
      <c r="G111" s="18">
        <f t="shared" si="17"/>
        <v>11804660.930059001</v>
      </c>
      <c r="H111" s="18">
        <f t="shared" si="17"/>
        <v>0</v>
      </c>
      <c r="I111" s="18">
        <f t="shared" si="17"/>
        <v>0</v>
      </c>
      <c r="J111" s="18">
        <f t="shared" si="17"/>
        <v>0</v>
      </c>
      <c r="K111" s="18">
        <f t="shared" si="17"/>
        <v>420892.96102199989</v>
      </c>
      <c r="L111" s="18">
        <f t="shared" si="17"/>
        <v>120783.209908</v>
      </c>
      <c r="M111" s="18">
        <f t="shared" si="17"/>
        <v>9111070.5876429994</v>
      </c>
      <c r="N111" s="18">
        <f t="shared" si="17"/>
        <v>12224798.737475999</v>
      </c>
      <c r="O111" s="27">
        <f t="shared" si="16"/>
        <v>0</v>
      </c>
      <c r="P111" s="18">
        <f t="shared" si="17"/>
        <v>158149573.36104697</v>
      </c>
    </row>
    <row r="112" spans="2:16" ht="13.8" thickTop="1" x14ac:dyDescent="0.25">
      <c r="D112">
        <f t="shared" si="9"/>
        <v>104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P112" s="16"/>
    </row>
    <row r="113" spans="2:16" x14ac:dyDescent="0.25">
      <c r="B113" t="s">
        <v>1</v>
      </c>
      <c r="D113">
        <f t="shared" si="9"/>
        <v>105</v>
      </c>
      <c r="E113" s="16">
        <v>73392924.078114003</v>
      </c>
      <c r="F113" s="16">
        <v>1222922.944258</v>
      </c>
      <c r="G113" s="16">
        <v>4597187.7216130001</v>
      </c>
      <c r="H113" s="16"/>
      <c r="I113" s="16"/>
      <c r="J113" s="16"/>
      <c r="K113" s="16">
        <v>44767.819431000004</v>
      </c>
      <c r="L113" s="16">
        <v>52878.972309999997</v>
      </c>
      <c r="M113" s="16">
        <v>609702.43692799995</v>
      </c>
      <c r="N113" s="16">
        <v>15958094.658608001</v>
      </c>
      <c r="O113" s="8">
        <f t="shared" ref="O113:O120" si="18">IF(N113&gt;0, 0, IF((1-(E113/(E113-N113)))&gt;0.5, 0.5, (1-(E113/(E113-N113)))))</f>
        <v>0</v>
      </c>
      <c r="P113" s="16">
        <v>67888454.772256002</v>
      </c>
    </row>
    <row r="114" spans="2:16" x14ac:dyDescent="0.25">
      <c r="B114" t="s">
        <v>63</v>
      </c>
      <c r="D114">
        <f t="shared" si="9"/>
        <v>106</v>
      </c>
      <c r="E114" s="16">
        <v>1744132.8046629999</v>
      </c>
      <c r="F114" s="16">
        <v>46381.582730000002</v>
      </c>
      <c r="G114" s="16"/>
      <c r="H114" s="16"/>
      <c r="I114" s="16"/>
      <c r="J114" s="16"/>
      <c r="K114" s="16">
        <v>23719.166024999999</v>
      </c>
      <c r="L114" s="16"/>
      <c r="M114" s="16"/>
      <c r="N114" s="16">
        <v>-14528229.050559999</v>
      </c>
      <c r="O114" s="8">
        <f t="shared" si="18"/>
        <v>0.5</v>
      </c>
      <c r="P114" s="16">
        <v>1613322.8443130001</v>
      </c>
    </row>
    <row r="115" spans="2:16" x14ac:dyDescent="0.25">
      <c r="B115" t="s">
        <v>95</v>
      </c>
      <c r="D115">
        <f t="shared" si="9"/>
        <v>107</v>
      </c>
      <c r="E115" s="16">
        <v>3350680.8565400001</v>
      </c>
      <c r="F115" s="16">
        <v>83307.624893</v>
      </c>
      <c r="G115" s="16"/>
      <c r="H115" s="16"/>
      <c r="I115" s="16"/>
      <c r="J115" s="16"/>
      <c r="K115" s="16">
        <v>32386.087695999999</v>
      </c>
      <c r="L115" s="16"/>
      <c r="M115" s="16"/>
      <c r="N115" s="16">
        <v>-9816291.9803059995</v>
      </c>
      <c r="O115" s="8">
        <f t="shared" si="18"/>
        <v>0.5</v>
      </c>
      <c r="P115" s="16">
        <v>3099379.7922990001</v>
      </c>
    </row>
    <row r="116" spans="2:16" x14ac:dyDescent="0.25">
      <c r="B116" t="s">
        <v>64</v>
      </c>
      <c r="D116">
        <f t="shared" si="9"/>
        <v>108</v>
      </c>
      <c r="E116" s="16">
        <v>2191320.2507429998</v>
      </c>
      <c r="F116" s="16">
        <v>62586.040799000002</v>
      </c>
      <c r="G116" s="16"/>
      <c r="H116" s="16"/>
      <c r="I116" s="16"/>
      <c r="J116" s="16"/>
      <c r="K116" s="16">
        <v>29497.25216</v>
      </c>
      <c r="L116" s="16"/>
      <c r="M116" s="16"/>
      <c r="N116" s="16">
        <v>-13655991.870131999</v>
      </c>
      <c r="O116" s="8">
        <f t="shared" si="18"/>
        <v>0.5</v>
      </c>
      <c r="P116" s="16">
        <v>2026971.2319380001</v>
      </c>
    </row>
    <row r="117" spans="2:16" x14ac:dyDescent="0.25">
      <c r="B117" t="s">
        <v>96</v>
      </c>
      <c r="D117">
        <f t="shared" si="9"/>
        <v>109</v>
      </c>
      <c r="E117" s="16">
        <v>2242193.97395</v>
      </c>
      <c r="F117" s="16">
        <v>69753.756441000005</v>
      </c>
      <c r="G117" s="16"/>
      <c r="H117" s="16"/>
      <c r="I117" s="16"/>
      <c r="J117" s="16"/>
      <c r="K117" s="16">
        <v>41053.424428999999</v>
      </c>
      <c r="L117" s="16"/>
      <c r="M117" s="16"/>
      <c r="N117" s="16">
        <v>-18593162.564734999</v>
      </c>
      <c r="O117" s="8">
        <f t="shared" si="18"/>
        <v>0.5</v>
      </c>
      <c r="P117" s="16">
        <v>2074029.4259039999</v>
      </c>
    </row>
    <row r="118" spans="2:16" x14ac:dyDescent="0.25">
      <c r="B118" t="s">
        <v>21</v>
      </c>
      <c r="D118">
        <f t="shared" si="9"/>
        <v>110</v>
      </c>
      <c r="E118" s="16">
        <v>58174806.671058998</v>
      </c>
      <c r="F118" s="16">
        <v>2414318.9803539999</v>
      </c>
      <c r="G118" s="16">
        <v>5859701.4894730002</v>
      </c>
      <c r="H118" s="16"/>
      <c r="I118" s="16"/>
      <c r="J118" s="16"/>
      <c r="K118" s="16"/>
      <c r="L118" s="16">
        <v>59146.417222999997</v>
      </c>
      <c r="M118" s="16">
        <v>5120349.7507030005</v>
      </c>
      <c r="N118" s="16">
        <v>35140681.675471999</v>
      </c>
      <c r="O118" s="8">
        <f t="shared" si="18"/>
        <v>0</v>
      </c>
      <c r="P118" s="16">
        <v>53811696.170728996</v>
      </c>
    </row>
    <row r="119" spans="2:16" ht="13.8" thickBot="1" x14ac:dyDescent="0.3">
      <c r="B119" t="s">
        <v>65</v>
      </c>
      <c r="D119">
        <f t="shared" si="9"/>
        <v>111</v>
      </c>
      <c r="E119" s="16">
        <v>3128446.8922239998</v>
      </c>
      <c r="F119" s="16">
        <v>81164.241745000007</v>
      </c>
      <c r="G119" s="16"/>
      <c r="H119" s="16"/>
      <c r="I119" s="16"/>
      <c r="J119" s="16"/>
      <c r="K119" s="16">
        <v>27639.847128000001</v>
      </c>
      <c r="L119" s="16"/>
      <c r="M119" s="16"/>
      <c r="N119" s="16">
        <v>-22886047.702509001</v>
      </c>
      <c r="O119" s="8">
        <f t="shared" si="18"/>
        <v>0.5</v>
      </c>
      <c r="P119" s="16">
        <v>2893813.3753069998</v>
      </c>
    </row>
    <row r="120" spans="2:16" ht="14.4" thickTop="1" thickBot="1" x14ac:dyDescent="0.3">
      <c r="B120" s="28" t="s">
        <v>242</v>
      </c>
      <c r="C120" s="17"/>
      <c r="D120" s="17">
        <f t="shared" si="9"/>
        <v>112</v>
      </c>
      <c r="E120" s="18">
        <f>SUM(E113:E119)</f>
        <v>144224505.52729303</v>
      </c>
      <c r="F120" s="18">
        <f t="shared" ref="F120:P120" si="19">SUM(F113:F119)</f>
        <v>3980435.1712199999</v>
      </c>
      <c r="G120" s="18">
        <f t="shared" si="19"/>
        <v>10456889.211086001</v>
      </c>
      <c r="H120" s="18">
        <f t="shared" si="19"/>
        <v>0</v>
      </c>
      <c r="I120" s="18">
        <f t="shared" si="19"/>
        <v>0</v>
      </c>
      <c r="J120" s="18">
        <f t="shared" si="19"/>
        <v>0</v>
      </c>
      <c r="K120" s="18">
        <f t="shared" si="19"/>
        <v>199063.596869</v>
      </c>
      <c r="L120" s="18">
        <f t="shared" si="19"/>
        <v>112025.38953299999</v>
      </c>
      <c r="M120" s="18">
        <f t="shared" si="19"/>
        <v>5730052.1876310008</v>
      </c>
      <c r="N120" s="18">
        <f t="shared" si="19"/>
        <v>-28380946.834162004</v>
      </c>
      <c r="O120" s="27">
        <f t="shared" si="18"/>
        <v>0.16442671100985351</v>
      </c>
      <c r="P120" s="18">
        <f t="shared" si="19"/>
        <v>133407667.612746</v>
      </c>
    </row>
    <row r="121" spans="2:16" ht="13.8" thickTop="1" x14ac:dyDescent="0.25">
      <c r="D121">
        <f t="shared" si="9"/>
        <v>113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P121" s="16"/>
    </row>
    <row r="122" spans="2:16" x14ac:dyDescent="0.25">
      <c r="B122" t="s">
        <v>12</v>
      </c>
      <c r="D122">
        <f t="shared" si="9"/>
        <v>114</v>
      </c>
      <c r="E122" s="16">
        <v>93167883.466942996</v>
      </c>
      <c r="F122" s="16">
        <v>3363038.7193029998</v>
      </c>
      <c r="G122" s="16">
        <v>7783159.4780949997</v>
      </c>
      <c r="H122" s="16"/>
      <c r="I122" s="16"/>
      <c r="J122" s="16"/>
      <c r="K122" s="16"/>
      <c r="L122" s="16">
        <v>86000.965955000007</v>
      </c>
      <c r="M122" s="16">
        <v>4123614.3276579999</v>
      </c>
      <c r="N122" s="16">
        <v>71513518.182430997</v>
      </c>
      <c r="O122" s="8">
        <f t="shared" ref="O122:O132" si="20">IF(N122&gt;0, 0, IF((1-(E122/(E122-N122)))&gt;0.5, 0.5, (1-(E122/(E122-N122)))))</f>
        <v>0</v>
      </c>
      <c r="P122" s="16">
        <v>86180292.206922993</v>
      </c>
    </row>
    <row r="123" spans="2:16" x14ac:dyDescent="0.25">
      <c r="B123" t="s">
        <v>23</v>
      </c>
      <c r="D123">
        <f t="shared" si="9"/>
        <v>115</v>
      </c>
      <c r="E123" s="16">
        <v>2420909.0101669999</v>
      </c>
      <c r="F123" s="16">
        <v>72124.593880999993</v>
      </c>
      <c r="G123" s="16"/>
      <c r="H123" s="16"/>
      <c r="I123" s="16"/>
      <c r="J123" s="16"/>
      <c r="K123" s="16">
        <v>41053.424428999999</v>
      </c>
      <c r="L123" s="16"/>
      <c r="M123" s="16"/>
      <c r="N123" s="16">
        <v>-10338717.441543</v>
      </c>
      <c r="O123" s="8">
        <f t="shared" si="20"/>
        <v>0.5</v>
      </c>
      <c r="P123" s="16">
        <v>2239340.8344049999</v>
      </c>
    </row>
    <row r="124" spans="2:16" x14ac:dyDescent="0.25">
      <c r="B124" t="s">
        <v>24</v>
      </c>
      <c r="D124">
        <f t="shared" si="9"/>
        <v>116</v>
      </c>
      <c r="E124" s="16">
        <v>3748499.2312650001</v>
      </c>
      <c r="F124" s="16">
        <v>49151.710369</v>
      </c>
      <c r="G124" s="16"/>
      <c r="H124" s="16"/>
      <c r="I124" s="16"/>
      <c r="J124" s="16"/>
      <c r="K124" s="16">
        <v>208617.92232899999</v>
      </c>
      <c r="L124" s="16"/>
      <c r="M124" s="16"/>
      <c r="N124" s="16">
        <v>-26371110.586234</v>
      </c>
      <c r="O124" s="8">
        <f t="shared" si="20"/>
        <v>0.5</v>
      </c>
      <c r="P124" s="16">
        <v>3467361.7889200002</v>
      </c>
    </row>
    <row r="125" spans="2:16" x14ac:dyDescent="0.25">
      <c r="B125" t="s">
        <v>25</v>
      </c>
      <c r="D125">
        <f t="shared" si="9"/>
        <v>117</v>
      </c>
      <c r="E125" s="16">
        <v>2008631.3487799999</v>
      </c>
      <c r="F125" s="16">
        <v>53455.494229999997</v>
      </c>
      <c r="G125" s="16"/>
      <c r="H125" s="16"/>
      <c r="I125" s="16"/>
      <c r="J125" s="16"/>
      <c r="K125" s="16">
        <v>23719.166024999999</v>
      </c>
      <c r="L125" s="16"/>
      <c r="M125" s="16"/>
      <c r="N125" s="16">
        <v>-4062697.6652680002</v>
      </c>
      <c r="O125" s="8">
        <f t="shared" si="20"/>
        <v>0.5</v>
      </c>
      <c r="P125" s="16">
        <v>1857983.9976220001</v>
      </c>
    </row>
    <row r="126" spans="2:16" x14ac:dyDescent="0.25">
      <c r="B126" t="s">
        <v>26</v>
      </c>
      <c r="D126">
        <f t="shared" si="9"/>
        <v>118</v>
      </c>
      <c r="E126" s="16">
        <v>2714457.9549389998</v>
      </c>
      <c r="F126" s="16">
        <v>59443.186966000001</v>
      </c>
      <c r="G126" s="16"/>
      <c r="H126" s="16"/>
      <c r="I126" s="16"/>
      <c r="J126" s="16"/>
      <c r="K126" s="16">
        <v>49018.890343999999</v>
      </c>
      <c r="L126" s="16"/>
      <c r="M126" s="16"/>
      <c r="N126" s="16">
        <v>-10269618.558991</v>
      </c>
      <c r="O126" s="8">
        <f t="shared" si="20"/>
        <v>0.5</v>
      </c>
      <c r="P126" s="16">
        <v>2510873.6083189999</v>
      </c>
    </row>
    <row r="127" spans="2:16" x14ac:dyDescent="0.25">
      <c r="B127" t="s">
        <v>27</v>
      </c>
      <c r="D127">
        <f t="shared" si="9"/>
        <v>119</v>
      </c>
      <c r="E127" s="16">
        <v>3080275.532139</v>
      </c>
      <c r="F127" s="16">
        <v>76876.230261999997</v>
      </c>
      <c r="G127" s="16"/>
      <c r="H127" s="16"/>
      <c r="I127" s="16"/>
      <c r="J127" s="16"/>
      <c r="K127" s="16">
        <v>46831.510563000003</v>
      </c>
      <c r="L127" s="16"/>
      <c r="M127" s="16"/>
      <c r="N127" s="16">
        <v>-9360770.0350609999</v>
      </c>
      <c r="O127" s="8">
        <f t="shared" si="20"/>
        <v>0.5</v>
      </c>
      <c r="P127" s="16">
        <v>2849254.8672290002</v>
      </c>
    </row>
    <row r="128" spans="2:16" x14ac:dyDescent="0.25">
      <c r="B128" t="s">
        <v>29</v>
      </c>
      <c r="D128">
        <f t="shared" si="9"/>
        <v>120</v>
      </c>
      <c r="E128" s="16">
        <v>1495717.4236940001</v>
      </c>
      <c r="F128" s="16">
        <v>41573.497838000003</v>
      </c>
      <c r="G128" s="16"/>
      <c r="H128" s="16"/>
      <c r="I128" s="16"/>
      <c r="J128" s="16"/>
      <c r="K128" s="16">
        <v>20753.128850000001</v>
      </c>
      <c r="L128" s="16"/>
      <c r="M128" s="16"/>
      <c r="N128" s="16">
        <v>-2993827.3352470002</v>
      </c>
      <c r="O128" s="8">
        <f t="shared" si="20"/>
        <v>0.5</v>
      </c>
      <c r="P128" s="16">
        <v>1383538.6169169999</v>
      </c>
    </row>
    <row r="129" spans="2:16" x14ac:dyDescent="0.25">
      <c r="B129" t="s">
        <v>28</v>
      </c>
      <c r="D129">
        <f t="shared" si="9"/>
        <v>121</v>
      </c>
      <c r="E129" s="16">
        <v>2160623.5192869999</v>
      </c>
      <c r="F129" s="16">
        <v>35490.755771999997</v>
      </c>
      <c r="G129" s="16"/>
      <c r="H129" s="16"/>
      <c r="I129" s="16"/>
      <c r="J129" s="16"/>
      <c r="K129" s="16">
        <v>43942.259964999997</v>
      </c>
      <c r="L129" s="16"/>
      <c r="M129" s="16"/>
      <c r="N129" s="16">
        <v>-2209039.2317860001</v>
      </c>
      <c r="O129" s="8">
        <f t="shared" si="20"/>
        <v>0.5</v>
      </c>
      <c r="P129" s="16">
        <v>1998576.7553409999</v>
      </c>
    </row>
    <row r="130" spans="2:16" x14ac:dyDescent="0.25">
      <c r="B130" t="s">
        <v>8</v>
      </c>
      <c r="D130">
        <f t="shared" si="9"/>
        <v>122</v>
      </c>
      <c r="E130" s="16">
        <v>52945838.096798003</v>
      </c>
      <c r="F130" s="16">
        <v>995339.56759800005</v>
      </c>
      <c r="G130" s="16">
        <v>3520407.4491380001</v>
      </c>
      <c r="H130" s="16"/>
      <c r="I130" s="16"/>
      <c r="J130" s="16"/>
      <c r="K130" s="16">
        <v>229872.86183499999</v>
      </c>
      <c r="L130" s="16">
        <v>49724.496724999997</v>
      </c>
      <c r="M130" s="16">
        <v>1032733.800348</v>
      </c>
      <c r="N130" s="16">
        <v>9162207.7007960007</v>
      </c>
      <c r="O130" s="8">
        <f t="shared" si="20"/>
        <v>0</v>
      </c>
      <c r="P130" s="16">
        <v>48974900.239537999</v>
      </c>
    </row>
    <row r="131" spans="2:16" ht="13.8" thickBot="1" x14ac:dyDescent="0.3">
      <c r="B131" t="s">
        <v>10</v>
      </c>
      <c r="D131">
        <f t="shared" si="9"/>
        <v>123</v>
      </c>
      <c r="E131" s="16">
        <v>29534430.413897999</v>
      </c>
      <c r="F131" s="16">
        <v>638896.27834399999</v>
      </c>
      <c r="G131" s="16">
        <v>1838974.5968569999</v>
      </c>
      <c r="H131" s="16"/>
      <c r="I131" s="16"/>
      <c r="J131" s="16"/>
      <c r="K131" s="16">
        <v>27639.847128000001</v>
      </c>
      <c r="L131" s="16">
        <v>49641.484210000002</v>
      </c>
      <c r="M131" s="16">
        <v>14381.088168</v>
      </c>
      <c r="N131" s="16">
        <v>10802464.524278</v>
      </c>
      <c r="O131" s="8">
        <f t="shared" si="20"/>
        <v>0</v>
      </c>
      <c r="P131" s="16">
        <v>27319348.132856</v>
      </c>
    </row>
    <row r="132" spans="2:16" ht="14.4" thickTop="1" thickBot="1" x14ac:dyDescent="0.3">
      <c r="B132" s="28" t="s">
        <v>243</v>
      </c>
      <c r="C132" s="17"/>
      <c r="D132" s="17">
        <f t="shared" si="9"/>
        <v>124</v>
      </c>
      <c r="E132" s="18">
        <f>SUM(E122:E131)</f>
        <v>193277265.99790999</v>
      </c>
      <c r="F132" s="18">
        <f t="shared" ref="F132:P132" si="21">SUM(F122:F131)</f>
        <v>5385390.0345629994</v>
      </c>
      <c r="G132" s="18">
        <f t="shared" si="21"/>
        <v>13142541.524089999</v>
      </c>
      <c r="H132" s="18">
        <f t="shared" si="21"/>
        <v>0</v>
      </c>
      <c r="I132" s="18">
        <f t="shared" si="21"/>
        <v>0</v>
      </c>
      <c r="J132" s="18">
        <f t="shared" si="21"/>
        <v>0</v>
      </c>
      <c r="K132" s="18">
        <f t="shared" si="21"/>
        <v>691449.0114679999</v>
      </c>
      <c r="L132" s="18">
        <f t="shared" si="21"/>
        <v>185366.94688999999</v>
      </c>
      <c r="M132" s="18">
        <f t="shared" si="21"/>
        <v>5170729.2161739999</v>
      </c>
      <c r="N132" s="18">
        <f t="shared" si="21"/>
        <v>25872409.553374998</v>
      </c>
      <c r="O132" s="27">
        <f t="shared" si="20"/>
        <v>0</v>
      </c>
      <c r="P132" s="18">
        <f t="shared" si="21"/>
        <v>178781471.04807001</v>
      </c>
    </row>
    <row r="133" spans="2:16" ht="13.8" thickTop="1" x14ac:dyDescent="0.25">
      <c r="D133">
        <f t="shared" si="9"/>
        <v>125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P133" s="16"/>
    </row>
    <row r="134" spans="2:16" x14ac:dyDescent="0.25">
      <c r="B134" t="s">
        <v>31</v>
      </c>
      <c r="D134">
        <f t="shared" si="9"/>
        <v>126</v>
      </c>
      <c r="E134" s="16">
        <v>1704796.718326</v>
      </c>
      <c r="F134" s="16">
        <v>56730.753024999998</v>
      </c>
      <c r="G134" s="16"/>
      <c r="H134" s="16"/>
      <c r="I134" s="16"/>
      <c r="J134" s="16"/>
      <c r="K134" s="16">
        <v>20829.915427</v>
      </c>
      <c r="L134" s="16"/>
      <c r="M134" s="16"/>
      <c r="N134" s="16">
        <v>-10223963.562587</v>
      </c>
      <c r="O134" s="8">
        <f t="shared" ref="O134:O141" si="22">IF(N134&gt;0, 0, IF((1-(E134/(E134-N134)))&gt;0.5, 0.5, (1-(E134/(E134-N134)))))</f>
        <v>0.5</v>
      </c>
      <c r="P134" s="16">
        <v>1576936.9644520001</v>
      </c>
    </row>
    <row r="135" spans="2:16" x14ac:dyDescent="0.25">
      <c r="B135" t="s">
        <v>34</v>
      </c>
      <c r="D135">
        <f t="shared" si="9"/>
        <v>127</v>
      </c>
      <c r="E135" s="16">
        <v>2241969.7559250002</v>
      </c>
      <c r="F135" s="16">
        <v>83832.263990000007</v>
      </c>
      <c r="G135" s="16"/>
      <c r="H135" s="16"/>
      <c r="I135" s="16"/>
      <c r="J135" s="16"/>
      <c r="K135" s="16">
        <v>29497.25216</v>
      </c>
      <c r="L135" s="16"/>
      <c r="M135" s="16"/>
      <c r="N135" s="16">
        <v>-7637936.4162290003</v>
      </c>
      <c r="O135" s="8">
        <f t="shared" si="22"/>
        <v>0.5</v>
      </c>
      <c r="P135" s="16">
        <v>2073822.0242310001</v>
      </c>
    </row>
    <row r="136" spans="2:16" x14ac:dyDescent="0.25">
      <c r="B136" t="s">
        <v>30</v>
      </c>
      <c r="D136">
        <f t="shared" si="9"/>
        <v>128</v>
      </c>
      <c r="E136" s="16">
        <v>2578950.3638880001</v>
      </c>
      <c r="F136" s="16">
        <v>82176.994433</v>
      </c>
      <c r="G136" s="16"/>
      <c r="H136" s="16"/>
      <c r="I136" s="16"/>
      <c r="J136" s="16"/>
      <c r="K136" s="16">
        <v>38164.17383</v>
      </c>
      <c r="L136" s="16"/>
      <c r="M136" s="16"/>
      <c r="N136" s="16">
        <v>-19084297.728851002</v>
      </c>
      <c r="O136" s="8">
        <f t="shared" si="22"/>
        <v>0.5</v>
      </c>
      <c r="P136" s="16">
        <v>2385529.086596</v>
      </c>
    </row>
    <row r="137" spans="2:16" x14ac:dyDescent="0.25">
      <c r="B137" t="s">
        <v>32</v>
      </c>
      <c r="D137">
        <f t="shared" si="9"/>
        <v>129</v>
      </c>
      <c r="E137" s="16">
        <v>2352707.4584869999</v>
      </c>
      <c r="F137" s="16">
        <v>49316.490211999997</v>
      </c>
      <c r="G137" s="16"/>
      <c r="H137" s="16"/>
      <c r="I137" s="16"/>
      <c r="J137" s="16"/>
      <c r="K137" s="16">
        <v>20753.128850000001</v>
      </c>
      <c r="L137" s="16"/>
      <c r="M137" s="16"/>
      <c r="N137" s="16">
        <v>-2350783.1969590001</v>
      </c>
      <c r="O137" s="8">
        <f t="shared" si="22"/>
        <v>0.49979544324960323</v>
      </c>
      <c r="P137" s="16">
        <v>2176254.3991009998</v>
      </c>
    </row>
    <row r="138" spans="2:16" x14ac:dyDescent="0.25">
      <c r="B138" t="s">
        <v>33</v>
      </c>
      <c r="D138">
        <f t="shared" ref="D138:D201" si="23">D137+1</f>
        <v>130</v>
      </c>
      <c r="E138" s="16">
        <v>3362298.4272730001</v>
      </c>
      <c r="F138" s="16">
        <v>73278.467845000006</v>
      </c>
      <c r="G138" s="16"/>
      <c r="H138" s="16"/>
      <c r="I138" s="16"/>
      <c r="J138" s="16"/>
      <c r="K138" s="16">
        <v>156615.147119</v>
      </c>
      <c r="L138" s="16"/>
      <c r="M138" s="16"/>
      <c r="N138" s="16">
        <v>-16503835.021059001</v>
      </c>
      <c r="O138" s="8">
        <f t="shared" si="22"/>
        <v>0.5</v>
      </c>
      <c r="P138" s="16">
        <v>3110126.045227</v>
      </c>
    </row>
    <row r="139" spans="2:16" x14ac:dyDescent="0.25">
      <c r="B139" t="s">
        <v>35</v>
      </c>
      <c r="D139">
        <f t="shared" si="23"/>
        <v>131</v>
      </c>
      <c r="E139" s="16">
        <v>1675678.520004</v>
      </c>
      <c r="F139" s="16">
        <v>32884.992913000002</v>
      </c>
      <c r="G139" s="16"/>
      <c r="H139" s="16"/>
      <c r="I139" s="16"/>
      <c r="J139" s="16"/>
      <c r="K139" s="16">
        <v>20753.128850000001</v>
      </c>
      <c r="L139" s="16"/>
      <c r="M139" s="16"/>
      <c r="N139" s="16">
        <v>-12127585.491746999</v>
      </c>
      <c r="O139" s="8">
        <f t="shared" si="22"/>
        <v>0.5</v>
      </c>
      <c r="P139" s="16">
        <v>1550002.6310040001</v>
      </c>
    </row>
    <row r="140" spans="2:16" ht="13.8" thickBot="1" x14ac:dyDescent="0.3">
      <c r="B140" t="s">
        <v>13</v>
      </c>
      <c r="D140">
        <f t="shared" si="23"/>
        <v>132</v>
      </c>
      <c r="E140" s="16">
        <v>68769595.183291003</v>
      </c>
      <c r="F140" s="16">
        <v>2531279.0488649998</v>
      </c>
      <c r="G140" s="16">
        <v>6481127.3016860001</v>
      </c>
      <c r="H140" s="16"/>
      <c r="I140" s="16"/>
      <c r="J140" s="16"/>
      <c r="K140" s="16"/>
      <c r="L140" s="16">
        <v>67364.656247999999</v>
      </c>
      <c r="M140" s="16">
        <v>4955204.2375010001</v>
      </c>
      <c r="N140" s="16">
        <v>48308393.931356996</v>
      </c>
      <c r="O140" s="8">
        <f t="shared" si="22"/>
        <v>0</v>
      </c>
      <c r="P140" s="16">
        <v>63611875.544545002</v>
      </c>
    </row>
    <row r="141" spans="2:16" ht="14.4" thickTop="1" thickBot="1" x14ac:dyDescent="0.3">
      <c r="B141" s="28" t="s">
        <v>244</v>
      </c>
      <c r="C141" s="17"/>
      <c r="D141" s="17">
        <f t="shared" si="23"/>
        <v>133</v>
      </c>
      <c r="E141" s="18">
        <f>SUM(E134:E140)</f>
        <v>82685996.427193999</v>
      </c>
      <c r="F141" s="18">
        <f t="shared" ref="F141:P141" si="24">SUM(F134:F140)</f>
        <v>2909499.0112829995</v>
      </c>
      <c r="G141" s="18">
        <f t="shared" si="24"/>
        <v>6481127.3016860001</v>
      </c>
      <c r="H141" s="18">
        <f t="shared" si="24"/>
        <v>0</v>
      </c>
      <c r="I141" s="18">
        <f t="shared" si="24"/>
        <v>0</v>
      </c>
      <c r="J141" s="18">
        <f t="shared" si="24"/>
        <v>0</v>
      </c>
      <c r="K141" s="18">
        <f t="shared" si="24"/>
        <v>286612.74623599998</v>
      </c>
      <c r="L141" s="18">
        <f t="shared" si="24"/>
        <v>67364.656247999999</v>
      </c>
      <c r="M141" s="18">
        <f t="shared" si="24"/>
        <v>4955204.2375010001</v>
      </c>
      <c r="N141" s="18">
        <f t="shared" si="24"/>
        <v>-19620007.486075014</v>
      </c>
      <c r="O141" s="27">
        <f t="shared" si="22"/>
        <v>0.19177767418917158</v>
      </c>
      <c r="P141" s="18">
        <f t="shared" si="24"/>
        <v>76484546.695156008</v>
      </c>
    </row>
    <row r="142" spans="2:16" ht="13.8" thickTop="1" x14ac:dyDescent="0.25">
      <c r="D142">
        <f t="shared" si="23"/>
        <v>134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6"/>
    </row>
    <row r="143" spans="2:16" x14ac:dyDescent="0.25">
      <c r="B143" t="s">
        <v>3</v>
      </c>
      <c r="D143">
        <f t="shared" si="23"/>
        <v>135</v>
      </c>
      <c r="E143" s="16">
        <v>126392959.109449</v>
      </c>
      <c r="F143" s="16">
        <v>1691157.5277519999</v>
      </c>
      <c r="G143" s="16">
        <v>9043366.2930830009</v>
      </c>
      <c r="H143" s="16"/>
      <c r="I143" s="16"/>
      <c r="J143" s="16"/>
      <c r="K143" s="16">
        <v>49720.346099000002</v>
      </c>
      <c r="L143" s="16">
        <v>54746.753906999998</v>
      </c>
      <c r="M143" s="16">
        <v>5234097.2348680003</v>
      </c>
      <c r="N143" s="16">
        <v>56568239.664636001</v>
      </c>
      <c r="O143" s="8">
        <f t="shared" ref="O143:O150" si="25">IF(N143&gt;0, 0, IF((1-(E143/(E143-N143)))&gt;0.5, 0.5, (1-(E143/(E143-N143)))))</f>
        <v>0</v>
      </c>
      <c r="P143" s="16">
        <v>116913487.176241</v>
      </c>
    </row>
    <row r="144" spans="2:16" x14ac:dyDescent="0.25">
      <c r="B144" t="s">
        <v>4</v>
      </c>
      <c r="D144">
        <f t="shared" si="23"/>
        <v>136</v>
      </c>
      <c r="E144" s="16">
        <v>38327447.492756002</v>
      </c>
      <c r="F144" s="16">
        <v>835958.85852899996</v>
      </c>
      <c r="G144" s="16">
        <v>3145742.706892</v>
      </c>
      <c r="H144" s="16"/>
      <c r="I144" s="16"/>
      <c r="J144" s="16"/>
      <c r="K144" s="16">
        <v>43335.853539999996</v>
      </c>
      <c r="L144" s="16">
        <v>56739.054277000003</v>
      </c>
      <c r="M144" s="16">
        <v>653345.02171200002</v>
      </c>
      <c r="N144" s="16">
        <v>9558779.8729619998</v>
      </c>
      <c r="O144" s="8">
        <f t="shared" si="25"/>
        <v>0</v>
      </c>
      <c r="P144" s="16">
        <v>35452888.930799</v>
      </c>
    </row>
    <row r="145" spans="2:16" x14ac:dyDescent="0.25">
      <c r="B145" t="s">
        <v>5</v>
      </c>
      <c r="D145">
        <f t="shared" si="23"/>
        <v>137</v>
      </c>
      <c r="E145" s="16">
        <v>75040793.533519998</v>
      </c>
      <c r="F145" s="16">
        <v>1613433.7397070001</v>
      </c>
      <c r="G145" s="16">
        <v>6258109.5660920003</v>
      </c>
      <c r="H145" s="16"/>
      <c r="I145" s="16"/>
      <c r="J145" s="16"/>
      <c r="K145" s="16">
        <v>54342.898019</v>
      </c>
      <c r="L145" s="16">
        <v>57444.660657</v>
      </c>
      <c r="M145" s="16">
        <v>814207.089118</v>
      </c>
      <c r="N145" s="16">
        <v>21252145.676132001</v>
      </c>
      <c r="O145" s="8">
        <f t="shared" si="25"/>
        <v>0</v>
      </c>
      <c r="P145" s="16">
        <v>69412734.018506005</v>
      </c>
    </row>
    <row r="146" spans="2:16" x14ac:dyDescent="0.25">
      <c r="B146" t="s">
        <v>6</v>
      </c>
      <c r="D146">
        <f t="shared" si="23"/>
        <v>138</v>
      </c>
      <c r="E146" s="16">
        <v>143798218.56379899</v>
      </c>
      <c r="F146" s="16">
        <v>2777475.4917279999</v>
      </c>
      <c r="G146" s="16">
        <v>9555593.9169200007</v>
      </c>
      <c r="H146" s="16"/>
      <c r="I146" s="16"/>
      <c r="J146" s="16"/>
      <c r="K146" s="16">
        <v>363194.28206900001</v>
      </c>
      <c r="L146" s="16">
        <v>60433.111212000003</v>
      </c>
      <c r="M146" s="16">
        <v>4367509.663594</v>
      </c>
      <c r="N146" s="16">
        <v>-32876878.385352001</v>
      </c>
      <c r="O146" s="8">
        <f t="shared" si="25"/>
        <v>0.18608665823918757</v>
      </c>
      <c r="P146" s="16">
        <v>133013352.171514</v>
      </c>
    </row>
    <row r="147" spans="2:16" x14ac:dyDescent="0.25">
      <c r="B147" t="s">
        <v>7</v>
      </c>
      <c r="D147">
        <f t="shared" si="23"/>
        <v>139</v>
      </c>
      <c r="E147" s="16">
        <v>65470985.438428</v>
      </c>
      <c r="F147" s="16">
        <v>1162659.5936400001</v>
      </c>
      <c r="G147" s="16">
        <v>4464080.6912669996</v>
      </c>
      <c r="H147" s="16"/>
      <c r="I147" s="16"/>
      <c r="J147" s="16"/>
      <c r="K147" s="16">
        <v>43859.662512000003</v>
      </c>
      <c r="L147" s="16">
        <v>53211.022371999999</v>
      </c>
      <c r="M147" s="16">
        <v>3755525.6276810002</v>
      </c>
      <c r="N147" s="16">
        <v>6919764.3179839998</v>
      </c>
      <c r="O147" s="8">
        <f t="shared" si="25"/>
        <v>0</v>
      </c>
      <c r="P147" s="16">
        <v>60560661.530545004</v>
      </c>
    </row>
    <row r="148" spans="2:16" x14ac:dyDescent="0.25">
      <c r="B148" t="s">
        <v>38</v>
      </c>
      <c r="D148">
        <f t="shared" si="23"/>
        <v>140</v>
      </c>
      <c r="E148" s="16">
        <v>3396814.3114780001</v>
      </c>
      <c r="F148" s="16">
        <v>141759.22736200001</v>
      </c>
      <c r="G148" s="16"/>
      <c r="H148" s="16"/>
      <c r="I148" s="16"/>
      <c r="J148" s="16"/>
      <c r="K148" s="16">
        <v>33636.671240000003</v>
      </c>
      <c r="L148" s="16"/>
      <c r="M148" s="16"/>
      <c r="N148" s="16">
        <v>-20924534.013946</v>
      </c>
      <c r="O148" s="8">
        <f t="shared" si="25"/>
        <v>0.5</v>
      </c>
      <c r="P148" s="16">
        <v>3142053.2381170001</v>
      </c>
    </row>
    <row r="149" spans="2:16" ht="13.8" thickBot="1" x14ac:dyDescent="0.3">
      <c r="B149" t="s">
        <v>11</v>
      </c>
      <c r="D149">
        <f t="shared" si="23"/>
        <v>141</v>
      </c>
      <c r="E149" s="16">
        <v>24101865.709128998</v>
      </c>
      <c r="F149" s="16">
        <v>758860.15472500003</v>
      </c>
      <c r="G149" s="16">
        <v>2032172.4207240001</v>
      </c>
      <c r="H149" s="16"/>
      <c r="I149" s="16"/>
      <c r="J149" s="16"/>
      <c r="K149" s="16">
        <v>168121.92694100001</v>
      </c>
      <c r="L149" s="16">
        <v>49807.509241</v>
      </c>
      <c r="M149" s="16">
        <v>1764840.266547</v>
      </c>
      <c r="N149" s="16">
        <v>-22757111.239268001</v>
      </c>
      <c r="O149" s="8">
        <f t="shared" si="25"/>
        <v>0.4856510474893434</v>
      </c>
      <c r="P149" s="16">
        <v>22294225.780944001</v>
      </c>
    </row>
    <row r="150" spans="2:16" ht="14.4" thickTop="1" thickBot="1" x14ac:dyDescent="0.3">
      <c r="B150" s="28" t="s">
        <v>245</v>
      </c>
      <c r="C150" s="17"/>
      <c r="D150" s="17">
        <f t="shared" si="23"/>
        <v>142</v>
      </c>
      <c r="E150" s="18">
        <f>SUM(E143:E149)</f>
        <v>476529084.15855902</v>
      </c>
      <c r="F150" s="18">
        <f t="shared" ref="F150:P150" si="26">SUM(F143:F149)</f>
        <v>8981304.5934429988</v>
      </c>
      <c r="G150" s="18">
        <f t="shared" si="26"/>
        <v>34499065.594977997</v>
      </c>
      <c r="H150" s="18">
        <f t="shared" si="26"/>
        <v>0</v>
      </c>
      <c r="I150" s="18">
        <f t="shared" si="26"/>
        <v>0</v>
      </c>
      <c r="J150" s="18">
        <f t="shared" si="26"/>
        <v>0</v>
      </c>
      <c r="K150" s="18">
        <f t="shared" si="26"/>
        <v>756211.64042000007</v>
      </c>
      <c r="L150" s="18">
        <f t="shared" si="26"/>
        <v>332382.11166599998</v>
      </c>
      <c r="M150" s="18">
        <f t="shared" si="26"/>
        <v>16589524.903520001</v>
      </c>
      <c r="N150" s="18">
        <f t="shared" si="26"/>
        <v>17740405.893148009</v>
      </c>
      <c r="O150" s="27">
        <f t="shared" si="25"/>
        <v>0</v>
      </c>
      <c r="P150" s="18">
        <f t="shared" si="26"/>
        <v>440789402.84666598</v>
      </c>
    </row>
    <row r="151" spans="2:16" ht="13.8" thickTop="1" x14ac:dyDescent="0.25">
      <c r="D151">
        <f t="shared" si="23"/>
        <v>143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P151" s="16"/>
    </row>
    <row r="152" spans="2:16" x14ac:dyDescent="0.25">
      <c r="B152" t="s">
        <v>39</v>
      </c>
      <c r="D152">
        <f t="shared" si="23"/>
        <v>144</v>
      </c>
      <c r="E152" s="16">
        <v>1919188.5717239999</v>
      </c>
      <c r="F152" s="16">
        <v>33992.379868999997</v>
      </c>
      <c r="G152" s="16"/>
      <c r="H152" s="16"/>
      <c r="I152" s="16"/>
      <c r="J152" s="16"/>
      <c r="K152" s="16">
        <v>29497.25216</v>
      </c>
      <c r="L152" s="16"/>
      <c r="M152" s="16"/>
      <c r="N152" s="16">
        <v>-10488859.133775</v>
      </c>
      <c r="O152" s="8">
        <f t="shared" ref="O152:O159" si="27">IF(N152&gt;0, 0, IF((1-(E152/(E152-N152)))&gt;0.5, 0.5, (1-(E152/(E152-N152)))))</f>
        <v>0.5</v>
      </c>
      <c r="P152" s="16">
        <v>1775249.428845</v>
      </c>
    </row>
    <row r="153" spans="2:16" x14ac:dyDescent="0.25">
      <c r="B153" t="s">
        <v>40</v>
      </c>
      <c r="D153">
        <f t="shared" si="23"/>
        <v>145</v>
      </c>
      <c r="E153" s="16">
        <v>1922212.572101</v>
      </c>
      <c r="F153" s="16">
        <v>41314.913851999998</v>
      </c>
      <c r="G153" s="16"/>
      <c r="H153" s="16"/>
      <c r="I153" s="16"/>
      <c r="J153" s="16"/>
      <c r="K153" s="16">
        <v>22563.631810999999</v>
      </c>
      <c r="L153" s="16"/>
      <c r="M153" s="16"/>
      <c r="N153" s="16">
        <v>-12715672.885898</v>
      </c>
      <c r="O153" s="8">
        <f t="shared" si="27"/>
        <v>0.5</v>
      </c>
      <c r="P153" s="16">
        <v>1778046.629193</v>
      </c>
    </row>
    <row r="154" spans="2:16" x14ac:dyDescent="0.25">
      <c r="B154" t="s">
        <v>41</v>
      </c>
      <c r="D154">
        <f t="shared" si="23"/>
        <v>146</v>
      </c>
      <c r="E154" s="16">
        <v>2187290.7939630002</v>
      </c>
      <c r="F154" s="16">
        <v>37810.540515000001</v>
      </c>
      <c r="G154" s="16"/>
      <c r="H154" s="16"/>
      <c r="I154" s="16"/>
      <c r="J154" s="16"/>
      <c r="K154" s="16">
        <v>20753.128850000001</v>
      </c>
      <c r="L154" s="16"/>
      <c r="M154" s="16"/>
      <c r="N154" s="16">
        <v>-5847552.5243549999</v>
      </c>
      <c r="O154" s="8">
        <f t="shared" si="27"/>
        <v>0.5</v>
      </c>
      <c r="P154" s="16">
        <v>2023243.9844150001</v>
      </c>
    </row>
    <row r="155" spans="2:16" x14ac:dyDescent="0.25">
      <c r="B155" t="s">
        <v>43</v>
      </c>
      <c r="D155">
        <f t="shared" si="23"/>
        <v>147</v>
      </c>
      <c r="E155" s="16">
        <v>2196858.4178470001</v>
      </c>
      <c r="F155" s="16">
        <v>33126.974395999998</v>
      </c>
      <c r="G155" s="16"/>
      <c r="H155" s="16"/>
      <c r="I155" s="16"/>
      <c r="J155" s="16"/>
      <c r="K155" s="16">
        <v>23719.166024999999</v>
      </c>
      <c r="L155" s="16"/>
      <c r="M155" s="16"/>
      <c r="N155" s="16">
        <v>-8641971.6556240004</v>
      </c>
      <c r="O155" s="8">
        <f t="shared" si="27"/>
        <v>0.5</v>
      </c>
      <c r="P155" s="16">
        <v>2032094.036509</v>
      </c>
    </row>
    <row r="156" spans="2:16" x14ac:dyDescent="0.25">
      <c r="B156" t="s">
        <v>42</v>
      </c>
      <c r="D156">
        <f t="shared" si="23"/>
        <v>148</v>
      </c>
      <c r="E156" s="16">
        <v>2291140.087146</v>
      </c>
      <c r="F156" s="16">
        <v>66292.134548999995</v>
      </c>
      <c r="G156" s="16"/>
      <c r="H156" s="16"/>
      <c r="I156" s="16"/>
      <c r="J156" s="16"/>
      <c r="K156" s="16">
        <v>46831.510563000003</v>
      </c>
      <c r="L156" s="16"/>
      <c r="M156" s="16"/>
      <c r="N156" s="16">
        <v>-8988543.9532980006</v>
      </c>
      <c r="O156" s="8">
        <f t="shared" si="27"/>
        <v>0.5</v>
      </c>
      <c r="P156" s="16">
        <v>2119304.5806100001</v>
      </c>
    </row>
    <row r="157" spans="2:16" x14ac:dyDescent="0.25">
      <c r="B157" t="s">
        <v>16</v>
      </c>
      <c r="D157">
        <f t="shared" si="23"/>
        <v>149</v>
      </c>
      <c r="E157" s="16">
        <v>83516928.591471002</v>
      </c>
      <c r="F157" s="16">
        <v>2499249.9149859999</v>
      </c>
      <c r="G157" s="16">
        <v>8781859.6846050005</v>
      </c>
      <c r="H157" s="16"/>
      <c r="I157" s="16"/>
      <c r="J157" s="16"/>
      <c r="K157" s="16"/>
      <c r="L157" s="16">
        <v>62217.880293000002</v>
      </c>
      <c r="M157" s="16">
        <v>5219780.4813989997</v>
      </c>
      <c r="N157" s="16">
        <v>57471451.695868</v>
      </c>
      <c r="O157" s="8">
        <f t="shared" si="27"/>
        <v>0</v>
      </c>
      <c r="P157" s="16">
        <v>77253158.947109997</v>
      </c>
    </row>
    <row r="158" spans="2:16" ht="13.8" thickBot="1" x14ac:dyDescent="0.3">
      <c r="B158" t="s">
        <v>218</v>
      </c>
      <c r="D158">
        <f t="shared" si="23"/>
        <v>150</v>
      </c>
      <c r="E158" s="16">
        <v>1711600.998651</v>
      </c>
      <c r="F158" s="16">
        <v>59307.876565999999</v>
      </c>
      <c r="G158" s="16"/>
      <c r="H158" s="16"/>
      <c r="I158" s="16"/>
      <c r="J158" s="16"/>
      <c r="K158" s="16">
        <v>27185.768669000001</v>
      </c>
      <c r="L158" s="16"/>
      <c r="M158" s="16"/>
      <c r="N158" s="16">
        <v>-6343438.3048820002</v>
      </c>
      <c r="O158" s="8">
        <f t="shared" si="27"/>
        <v>0.5</v>
      </c>
      <c r="P158" s="16">
        <v>1583230.9237520001</v>
      </c>
    </row>
    <row r="159" spans="2:16" ht="14.4" thickTop="1" thickBot="1" x14ac:dyDescent="0.3">
      <c r="B159" s="28" t="s">
        <v>246</v>
      </c>
      <c r="C159" s="17"/>
      <c r="D159" s="17">
        <f t="shared" si="23"/>
        <v>151</v>
      </c>
      <c r="E159" s="18">
        <f>SUM(E152:E158)</f>
        <v>95745220.032903001</v>
      </c>
      <c r="F159" s="18">
        <f t="shared" ref="F159:P159" si="28">SUM(F152:F158)</f>
        <v>2771094.7347329999</v>
      </c>
      <c r="G159" s="18">
        <f t="shared" si="28"/>
        <v>8781859.6846050005</v>
      </c>
      <c r="H159" s="18">
        <f t="shared" si="28"/>
        <v>0</v>
      </c>
      <c r="I159" s="18">
        <f t="shared" si="28"/>
        <v>0</v>
      </c>
      <c r="J159" s="18">
        <f t="shared" si="28"/>
        <v>0</v>
      </c>
      <c r="K159" s="18">
        <f t="shared" si="28"/>
        <v>170550.45807800003</v>
      </c>
      <c r="L159" s="18">
        <f t="shared" si="28"/>
        <v>62217.880293000002</v>
      </c>
      <c r="M159" s="18">
        <f t="shared" si="28"/>
        <v>5219780.4813989997</v>
      </c>
      <c r="N159" s="18">
        <f t="shared" si="28"/>
        <v>4445413.2380359964</v>
      </c>
      <c r="O159" s="27">
        <f t="shared" si="27"/>
        <v>0</v>
      </c>
      <c r="P159" s="18">
        <f t="shared" si="28"/>
        <v>88564328.530433998</v>
      </c>
    </row>
    <row r="160" spans="2:16" ht="13.8" thickTop="1" x14ac:dyDescent="0.25">
      <c r="D160">
        <f t="shared" si="23"/>
        <v>152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P160" s="16"/>
    </row>
    <row r="161" spans="2:16" x14ac:dyDescent="0.25">
      <c r="B161" t="s">
        <v>17</v>
      </c>
      <c r="D161">
        <f t="shared" si="23"/>
        <v>153</v>
      </c>
      <c r="E161" s="16">
        <v>98838520.400325</v>
      </c>
      <c r="F161" s="16">
        <v>3187097.0134109999</v>
      </c>
      <c r="G161" s="16">
        <v>9156512.9791819993</v>
      </c>
      <c r="H161" s="16"/>
      <c r="I161" s="16"/>
      <c r="J161" s="16"/>
      <c r="K161" s="16"/>
      <c r="L161" s="16">
        <v>72677.457232999994</v>
      </c>
      <c r="M161" s="16">
        <v>4733465.772051</v>
      </c>
      <c r="N161" s="16">
        <v>79616788.658158004</v>
      </c>
      <c r="O161" s="8">
        <f t="shared" ref="O161:O169" si="29">IF(N161&gt;0, 0, IF((1-(E161/(E161-N161)))&gt;0.5, 0.5, (1-(E161/(E161-N161)))))</f>
        <v>0</v>
      </c>
      <c r="P161" s="16">
        <v>91425631.370300993</v>
      </c>
    </row>
    <row r="162" spans="2:16" x14ac:dyDescent="0.25">
      <c r="B162" t="s">
        <v>44</v>
      </c>
      <c r="D162">
        <f t="shared" si="23"/>
        <v>154</v>
      </c>
      <c r="E162" s="16">
        <v>3526298.0136799999</v>
      </c>
      <c r="F162" s="16">
        <v>61339.607880000003</v>
      </c>
      <c r="G162" s="16"/>
      <c r="H162" s="16"/>
      <c r="I162" s="16"/>
      <c r="J162" s="16"/>
      <c r="K162" s="16">
        <v>20753.128850000001</v>
      </c>
      <c r="L162" s="16"/>
      <c r="M162" s="16"/>
      <c r="N162" s="16">
        <v>-9272892.7679149993</v>
      </c>
      <c r="O162" s="8">
        <f t="shared" si="29"/>
        <v>0.5</v>
      </c>
      <c r="P162" s="16">
        <v>3261825.6626539999</v>
      </c>
    </row>
    <row r="163" spans="2:16" x14ac:dyDescent="0.25">
      <c r="B163" t="s">
        <v>47</v>
      </c>
      <c r="D163">
        <f t="shared" si="23"/>
        <v>155</v>
      </c>
      <c r="E163" s="16">
        <v>3387258.4015009999</v>
      </c>
      <c r="F163" s="16">
        <v>60605.777243999997</v>
      </c>
      <c r="G163" s="16"/>
      <c r="H163" s="16"/>
      <c r="I163" s="16"/>
      <c r="J163" s="16"/>
      <c r="K163" s="16">
        <v>55498.432234</v>
      </c>
      <c r="L163" s="16"/>
      <c r="M163" s="16"/>
      <c r="N163" s="16">
        <v>-7414236.8980940003</v>
      </c>
      <c r="O163" s="8">
        <f t="shared" si="29"/>
        <v>0.5</v>
      </c>
      <c r="P163" s="16">
        <v>3133214.0213890001</v>
      </c>
    </row>
    <row r="164" spans="2:16" x14ac:dyDescent="0.25">
      <c r="B164" t="s">
        <v>46</v>
      </c>
      <c r="D164">
        <f t="shared" si="23"/>
        <v>156</v>
      </c>
      <c r="E164" s="16">
        <v>2629807.0044510001</v>
      </c>
      <c r="F164" s="16">
        <v>60199.015917999997</v>
      </c>
      <c r="G164" s="16"/>
      <c r="H164" s="16"/>
      <c r="I164" s="16"/>
      <c r="J164" s="16"/>
      <c r="K164" s="16">
        <v>36430.872509000001</v>
      </c>
      <c r="L164" s="16"/>
      <c r="M164" s="16"/>
      <c r="N164" s="16">
        <v>-7154660.5054200003</v>
      </c>
      <c r="O164" s="8">
        <f t="shared" si="29"/>
        <v>0.5</v>
      </c>
      <c r="P164" s="16">
        <v>2432571.4791179998</v>
      </c>
    </row>
    <row r="165" spans="2:16" x14ac:dyDescent="0.25">
      <c r="B165" t="s">
        <v>45</v>
      </c>
      <c r="D165">
        <f t="shared" si="23"/>
        <v>157</v>
      </c>
      <c r="E165" s="16">
        <v>3681515.9391319999</v>
      </c>
      <c r="F165" s="16">
        <v>57431.378655</v>
      </c>
      <c r="G165" s="16"/>
      <c r="H165" s="16"/>
      <c r="I165" s="16"/>
      <c r="J165" s="16"/>
      <c r="K165" s="16">
        <v>38164.17383</v>
      </c>
      <c r="L165" s="16"/>
      <c r="M165" s="16"/>
      <c r="N165" s="16">
        <v>-15283425.659194</v>
      </c>
      <c r="O165" s="8">
        <f t="shared" si="29"/>
        <v>0.5</v>
      </c>
      <c r="P165" s="16">
        <v>3405402.2436970002</v>
      </c>
    </row>
    <row r="166" spans="2:16" x14ac:dyDescent="0.25">
      <c r="B166" t="s">
        <v>97</v>
      </c>
      <c r="D166">
        <f t="shared" si="23"/>
        <v>158</v>
      </c>
      <c r="E166" s="16">
        <v>2792241.7551250001</v>
      </c>
      <c r="F166" s="16">
        <v>57652.607007999999</v>
      </c>
      <c r="G166" s="16"/>
      <c r="H166" s="16"/>
      <c r="I166" s="16"/>
      <c r="J166" s="16"/>
      <c r="K166" s="16">
        <v>32386.087695999999</v>
      </c>
      <c r="L166" s="16"/>
      <c r="M166" s="16"/>
      <c r="N166" s="16">
        <v>-5482181.1930250004</v>
      </c>
      <c r="O166" s="8">
        <f t="shared" si="29"/>
        <v>0.5</v>
      </c>
      <c r="P166" s="16">
        <v>2582823.6234909999</v>
      </c>
    </row>
    <row r="167" spans="2:16" x14ac:dyDescent="0.25">
      <c r="B167" t="s">
        <v>98</v>
      </c>
      <c r="D167">
        <f t="shared" si="23"/>
        <v>159</v>
      </c>
      <c r="E167" s="16">
        <v>3337986.28462</v>
      </c>
      <c r="F167" s="16">
        <v>67215.233720000004</v>
      </c>
      <c r="G167" s="16"/>
      <c r="H167" s="16"/>
      <c r="I167" s="16"/>
      <c r="J167" s="16"/>
      <c r="K167" s="16">
        <v>32386.087695999999</v>
      </c>
      <c r="L167" s="16"/>
      <c r="M167" s="16"/>
      <c r="N167" s="16">
        <v>-10448376.642806999</v>
      </c>
      <c r="O167" s="8">
        <f t="shared" si="29"/>
        <v>0.5</v>
      </c>
      <c r="P167" s="16">
        <v>3087637.3132739998</v>
      </c>
    </row>
    <row r="168" spans="2:16" ht="13.8" thickBot="1" x14ac:dyDescent="0.3">
      <c r="B168" t="s">
        <v>48</v>
      </c>
      <c r="D168">
        <f t="shared" si="23"/>
        <v>160</v>
      </c>
      <c r="E168" s="16">
        <v>2164058.9988779998</v>
      </c>
      <c r="F168" s="16">
        <v>56275.014315</v>
      </c>
      <c r="G168" s="16"/>
      <c r="H168" s="16"/>
      <c r="I168" s="16"/>
      <c r="J168" s="16"/>
      <c r="K168" s="16">
        <v>20753.128850000001</v>
      </c>
      <c r="L168" s="16"/>
      <c r="M168" s="16"/>
      <c r="N168" s="16">
        <v>-8854978.9639529996</v>
      </c>
      <c r="O168" s="8">
        <f t="shared" si="29"/>
        <v>0.5</v>
      </c>
      <c r="P168" s="16">
        <v>2001754.573962</v>
      </c>
    </row>
    <row r="169" spans="2:16" ht="14.4" thickTop="1" thickBot="1" x14ac:dyDescent="0.3">
      <c r="B169" s="28" t="s">
        <v>247</v>
      </c>
      <c r="C169" s="17"/>
      <c r="D169" s="17">
        <f t="shared" si="23"/>
        <v>161</v>
      </c>
      <c r="E169" s="18">
        <f>SUM(E161:E168)</f>
        <v>120357686.79771201</v>
      </c>
      <c r="F169" s="18">
        <f t="shared" ref="F169:P169" si="30">SUM(F161:F168)</f>
        <v>3607815.648151</v>
      </c>
      <c r="G169" s="18">
        <f t="shared" si="30"/>
        <v>9156512.9791819993</v>
      </c>
      <c r="H169" s="18">
        <f t="shared" si="30"/>
        <v>0</v>
      </c>
      <c r="I169" s="18">
        <f t="shared" si="30"/>
        <v>0</v>
      </c>
      <c r="J169" s="18">
        <f t="shared" si="30"/>
        <v>0</v>
      </c>
      <c r="K169" s="18">
        <f t="shared" si="30"/>
        <v>236371.91166499999</v>
      </c>
      <c r="L169" s="18">
        <f t="shared" si="30"/>
        <v>72677.457232999994</v>
      </c>
      <c r="M169" s="18">
        <f t="shared" si="30"/>
        <v>4733465.772051</v>
      </c>
      <c r="N169" s="18">
        <f t="shared" si="30"/>
        <v>15706036.027750012</v>
      </c>
      <c r="O169" s="27">
        <f t="shared" si="29"/>
        <v>0</v>
      </c>
      <c r="P169" s="18">
        <f t="shared" si="30"/>
        <v>111330860.28788601</v>
      </c>
    </row>
    <row r="170" spans="2:16" ht="13.8" thickTop="1" x14ac:dyDescent="0.25">
      <c r="D170">
        <f t="shared" si="23"/>
        <v>162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P170" s="16"/>
    </row>
    <row r="171" spans="2:16" x14ac:dyDescent="0.25">
      <c r="B171" t="s">
        <v>9</v>
      </c>
      <c r="D171">
        <f t="shared" si="23"/>
        <v>163</v>
      </c>
      <c r="E171" s="16">
        <v>66136271.676749997</v>
      </c>
      <c r="F171" s="16">
        <v>846112.53434999997</v>
      </c>
      <c r="G171" s="16">
        <v>4219700.3602299998</v>
      </c>
      <c r="H171" s="16"/>
      <c r="I171" s="16"/>
      <c r="J171" s="16"/>
      <c r="K171" s="16">
        <v>260042.93043199999</v>
      </c>
      <c r="L171" s="16">
        <v>50098.053044</v>
      </c>
      <c r="M171" s="16">
        <v>5095886.7925389996</v>
      </c>
      <c r="N171" s="16">
        <v>25402495.800368</v>
      </c>
      <c r="O171" s="8">
        <f t="shared" ref="O171:O178" si="31">IF(N171&gt;0, 0, IF((1-(E171/(E171-N171)))&gt;0.5, 0.5, (1-(E171/(E171-N171)))))</f>
        <v>0</v>
      </c>
      <c r="P171" s="16">
        <v>61176051.300994001</v>
      </c>
    </row>
    <row r="172" spans="2:16" x14ac:dyDescent="0.25">
      <c r="B172" t="s">
        <v>19</v>
      </c>
      <c r="D172">
        <f t="shared" si="23"/>
        <v>164</v>
      </c>
      <c r="E172" s="16">
        <v>91843892.377019003</v>
      </c>
      <c r="F172" s="16">
        <v>3073217.5393460002</v>
      </c>
      <c r="G172" s="16">
        <v>9252623.3588020001</v>
      </c>
      <c r="H172" s="16"/>
      <c r="I172" s="16"/>
      <c r="J172" s="16"/>
      <c r="K172" s="16"/>
      <c r="L172" s="16">
        <v>68194.781401999993</v>
      </c>
      <c r="M172" s="16">
        <v>8585574.3860880006</v>
      </c>
      <c r="N172" s="16">
        <v>68098062.756227002</v>
      </c>
      <c r="O172" s="8">
        <f t="shared" si="31"/>
        <v>0</v>
      </c>
      <c r="P172" s="16">
        <v>84955600.448742002</v>
      </c>
    </row>
    <row r="173" spans="2:16" x14ac:dyDescent="0.25">
      <c r="B173" t="s">
        <v>99</v>
      </c>
      <c r="D173">
        <f t="shared" si="23"/>
        <v>165</v>
      </c>
      <c r="E173" s="16">
        <v>8730193.5655680001</v>
      </c>
      <c r="F173" s="16">
        <v>252098.217646</v>
      </c>
      <c r="G173" s="16"/>
      <c r="H173" s="16"/>
      <c r="I173" s="16"/>
      <c r="J173" s="16"/>
      <c r="K173" s="16"/>
      <c r="L173" s="16"/>
      <c r="M173" s="16"/>
      <c r="N173" s="16">
        <v>5260466.2428630004</v>
      </c>
      <c r="O173" s="8">
        <f t="shared" si="31"/>
        <v>0</v>
      </c>
      <c r="P173" s="16">
        <v>8075429.0481510004</v>
      </c>
    </row>
    <row r="174" spans="2:16" x14ac:dyDescent="0.25">
      <c r="B174" t="s">
        <v>54</v>
      </c>
      <c r="D174">
        <f t="shared" si="23"/>
        <v>166</v>
      </c>
      <c r="E174" s="16">
        <v>2130946.4182989998</v>
      </c>
      <c r="F174" s="16">
        <v>39267.825223</v>
      </c>
      <c r="G174" s="16"/>
      <c r="H174" s="16"/>
      <c r="I174" s="16"/>
      <c r="J174" s="16"/>
      <c r="K174" s="16">
        <v>20753.128850000001</v>
      </c>
      <c r="L174" s="16"/>
      <c r="M174" s="16"/>
      <c r="N174" s="16">
        <v>-5822423.707494</v>
      </c>
      <c r="O174" s="8">
        <f t="shared" si="31"/>
        <v>0.5</v>
      </c>
      <c r="P174" s="16">
        <v>1971125.4369260001</v>
      </c>
    </row>
    <row r="175" spans="2:16" x14ac:dyDescent="0.25">
      <c r="B175" t="s">
        <v>56</v>
      </c>
      <c r="D175">
        <f t="shared" si="23"/>
        <v>167</v>
      </c>
      <c r="E175" s="16">
        <v>2380166.0196309998</v>
      </c>
      <c r="F175" s="16">
        <v>54008.772644999997</v>
      </c>
      <c r="G175" s="16"/>
      <c r="H175" s="16"/>
      <c r="I175" s="16"/>
      <c r="J175" s="16"/>
      <c r="K175" s="16">
        <v>23719.166024999999</v>
      </c>
      <c r="L175" s="16"/>
      <c r="M175" s="16"/>
      <c r="N175" s="16">
        <v>-4715943.0543679995</v>
      </c>
      <c r="O175" s="8">
        <f t="shared" si="31"/>
        <v>0.5</v>
      </c>
      <c r="P175" s="16">
        <v>2201653.5681579998</v>
      </c>
    </row>
    <row r="176" spans="2:16" x14ac:dyDescent="0.25">
      <c r="B176" t="s">
        <v>53</v>
      </c>
      <c r="D176">
        <f t="shared" si="23"/>
        <v>168</v>
      </c>
      <c r="E176" s="16">
        <v>3390884.0507820002</v>
      </c>
      <c r="F176" s="16">
        <v>71713.266866999998</v>
      </c>
      <c r="G176" s="16"/>
      <c r="H176" s="16"/>
      <c r="I176" s="16"/>
      <c r="J176" s="16"/>
      <c r="K176" s="16">
        <v>52609.596698000001</v>
      </c>
      <c r="L176" s="16"/>
      <c r="M176" s="16"/>
      <c r="N176" s="16">
        <v>-9507764.9711320009</v>
      </c>
      <c r="O176" s="8">
        <f t="shared" si="31"/>
        <v>0.5</v>
      </c>
      <c r="P176" s="16">
        <v>3136567.746973</v>
      </c>
    </row>
    <row r="177" spans="2:16" ht="13.8" thickBot="1" x14ac:dyDescent="0.3">
      <c r="B177" t="s">
        <v>55</v>
      </c>
      <c r="D177">
        <f t="shared" si="23"/>
        <v>169</v>
      </c>
      <c r="E177" s="16">
        <v>2563502.217249</v>
      </c>
      <c r="F177" s="16">
        <v>71472.945634999996</v>
      </c>
      <c r="G177" s="16"/>
      <c r="H177" s="16"/>
      <c r="I177" s="16"/>
      <c r="J177" s="16"/>
      <c r="K177" s="16">
        <v>20829.915427</v>
      </c>
      <c r="L177" s="16"/>
      <c r="M177" s="16"/>
      <c r="N177" s="16">
        <v>-14373894.181335</v>
      </c>
      <c r="O177" s="8">
        <f t="shared" si="31"/>
        <v>0.5</v>
      </c>
      <c r="P177" s="16">
        <v>2371239.5509560001</v>
      </c>
    </row>
    <row r="178" spans="2:16" ht="14.4" thickTop="1" thickBot="1" x14ac:dyDescent="0.3">
      <c r="B178" s="28" t="s">
        <v>248</v>
      </c>
      <c r="C178" s="17"/>
      <c r="D178" s="17">
        <f t="shared" si="23"/>
        <v>170</v>
      </c>
      <c r="E178" s="18">
        <f>SUM(E171:E177)</f>
        <v>177175856.32529798</v>
      </c>
      <c r="F178" s="18">
        <f t="shared" ref="F178:P178" si="32">SUM(F171:F177)</f>
        <v>4407891.1017120006</v>
      </c>
      <c r="G178" s="18">
        <f t="shared" si="32"/>
        <v>13472323.719032001</v>
      </c>
      <c r="H178" s="18">
        <f t="shared" si="32"/>
        <v>0</v>
      </c>
      <c r="I178" s="18">
        <f t="shared" si="32"/>
        <v>0</v>
      </c>
      <c r="J178" s="18">
        <f t="shared" si="32"/>
        <v>0</v>
      </c>
      <c r="K178" s="18">
        <f t="shared" si="32"/>
        <v>377954.73743199999</v>
      </c>
      <c r="L178" s="18">
        <f t="shared" si="32"/>
        <v>118292.83444599999</v>
      </c>
      <c r="M178" s="18">
        <f t="shared" si="32"/>
        <v>13681461.178626999</v>
      </c>
      <c r="N178" s="18">
        <f t="shared" si="32"/>
        <v>64340998.88512899</v>
      </c>
      <c r="O178" s="27">
        <f t="shared" si="31"/>
        <v>0</v>
      </c>
      <c r="P178" s="18">
        <f t="shared" si="32"/>
        <v>163887667.10090002</v>
      </c>
    </row>
    <row r="179" spans="2:16" ht="13.8" thickTop="1" x14ac:dyDescent="0.25">
      <c r="D179">
        <f t="shared" si="23"/>
        <v>171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P179" s="16"/>
    </row>
    <row r="180" spans="2:16" x14ac:dyDescent="0.25">
      <c r="B180" t="s">
        <v>58</v>
      </c>
      <c r="D180">
        <f t="shared" si="23"/>
        <v>172</v>
      </c>
      <c r="E180" s="16">
        <v>1941123.725906</v>
      </c>
      <c r="F180" s="16">
        <v>48138.957681</v>
      </c>
      <c r="G180" s="16"/>
      <c r="H180" s="16"/>
      <c r="I180" s="16"/>
      <c r="J180" s="16"/>
      <c r="K180" s="16">
        <v>20753.128850000001</v>
      </c>
      <c r="L180" s="16"/>
      <c r="M180" s="16"/>
      <c r="N180" s="16">
        <v>-7206707.9377840003</v>
      </c>
      <c r="O180" s="8">
        <f t="shared" ref="O180:O187" si="33">IF(N180&gt;0, 0, IF((1-(E180/(E180-N180)))&gt;0.5, 0.5, (1-(E180/(E180-N180)))))</f>
        <v>0.5</v>
      </c>
      <c r="P180" s="16">
        <v>1795539.446463</v>
      </c>
    </row>
    <row r="181" spans="2:16" x14ac:dyDescent="0.25">
      <c r="B181" t="s">
        <v>59</v>
      </c>
      <c r="D181">
        <f t="shared" si="23"/>
        <v>173</v>
      </c>
      <c r="E181" s="16">
        <v>1818961.686405</v>
      </c>
      <c r="F181" s="16">
        <v>25410.546027</v>
      </c>
      <c r="G181" s="16"/>
      <c r="H181" s="16"/>
      <c r="I181" s="16"/>
      <c r="J181" s="16"/>
      <c r="K181" s="16">
        <v>20753.128850000001</v>
      </c>
      <c r="L181" s="16"/>
      <c r="M181" s="16"/>
      <c r="N181" s="16">
        <v>-6965431.789694</v>
      </c>
      <c r="O181" s="8">
        <f t="shared" si="33"/>
        <v>0.5</v>
      </c>
      <c r="P181" s="16">
        <v>1682539.559925</v>
      </c>
    </row>
    <row r="182" spans="2:16" x14ac:dyDescent="0.25">
      <c r="B182" t="s">
        <v>60</v>
      </c>
      <c r="D182">
        <f t="shared" si="23"/>
        <v>174</v>
      </c>
      <c r="E182" s="16">
        <v>3954709.9595940001</v>
      </c>
      <c r="F182" s="16">
        <v>134327.94698400001</v>
      </c>
      <c r="G182" s="16"/>
      <c r="H182" s="16"/>
      <c r="I182" s="16"/>
      <c r="J182" s="16"/>
      <c r="K182" s="16">
        <v>52609.596698000001</v>
      </c>
      <c r="L182" s="16"/>
      <c r="M182" s="16"/>
      <c r="N182" s="16">
        <v>-17927208.012492001</v>
      </c>
      <c r="O182" s="8">
        <f t="shared" si="33"/>
        <v>0.5</v>
      </c>
      <c r="P182" s="16">
        <v>3658106.7126239999</v>
      </c>
    </row>
    <row r="183" spans="2:16" x14ac:dyDescent="0.25">
      <c r="B183" t="s">
        <v>61</v>
      </c>
      <c r="D183">
        <f t="shared" si="23"/>
        <v>175</v>
      </c>
      <c r="E183" s="16">
        <v>2064106.7637819999</v>
      </c>
      <c r="F183" s="16">
        <v>56147.175042000003</v>
      </c>
      <c r="G183" s="16"/>
      <c r="H183" s="16"/>
      <c r="I183" s="16"/>
      <c r="J183" s="16"/>
      <c r="K183" s="16">
        <v>23719.166024999999</v>
      </c>
      <c r="L183" s="16"/>
      <c r="M183" s="16"/>
      <c r="N183" s="16">
        <v>-6560537.3133340003</v>
      </c>
      <c r="O183" s="8">
        <f t="shared" si="33"/>
        <v>0.5</v>
      </c>
      <c r="P183" s="16">
        <v>1909298.7564979999</v>
      </c>
    </row>
    <row r="184" spans="2:16" x14ac:dyDescent="0.25">
      <c r="B184" t="s">
        <v>62</v>
      </c>
      <c r="D184">
        <f t="shared" si="23"/>
        <v>176</v>
      </c>
      <c r="E184" s="16">
        <v>2286876.726421</v>
      </c>
      <c r="F184" s="16">
        <v>69437.063695000004</v>
      </c>
      <c r="G184" s="16"/>
      <c r="H184" s="16"/>
      <c r="I184" s="16"/>
      <c r="J184" s="16"/>
      <c r="K184" s="16">
        <v>20753.128850000001</v>
      </c>
      <c r="L184" s="16"/>
      <c r="M184" s="16"/>
      <c r="N184" s="16">
        <v>-15916101.611715</v>
      </c>
      <c r="O184" s="8">
        <f t="shared" si="33"/>
        <v>0.5</v>
      </c>
      <c r="P184" s="16">
        <v>2115360.9719400001</v>
      </c>
    </row>
    <row r="185" spans="2:16" x14ac:dyDescent="0.25">
      <c r="B185" t="s">
        <v>100</v>
      </c>
      <c r="D185">
        <f t="shared" si="23"/>
        <v>177</v>
      </c>
      <c r="E185" s="16">
        <v>3670477.7824439998</v>
      </c>
      <c r="F185" s="16">
        <v>61447.524149999997</v>
      </c>
      <c r="G185" s="16"/>
      <c r="H185" s="16"/>
      <c r="I185" s="16"/>
      <c r="J185" s="16"/>
      <c r="K185" s="16">
        <v>41053.424428999999</v>
      </c>
      <c r="L185" s="16"/>
      <c r="M185" s="16"/>
      <c r="N185" s="16">
        <v>-7022237.5953860004</v>
      </c>
      <c r="O185" s="8">
        <f t="shared" si="33"/>
        <v>0.5</v>
      </c>
      <c r="P185" s="16">
        <v>3395191.9487609998</v>
      </c>
    </row>
    <row r="186" spans="2:16" ht="13.8" thickBot="1" x14ac:dyDescent="0.3">
      <c r="B186" t="s">
        <v>20</v>
      </c>
      <c r="D186">
        <f t="shared" si="23"/>
        <v>178</v>
      </c>
      <c r="E186" s="16">
        <v>93216893.544725001</v>
      </c>
      <c r="F186" s="16">
        <v>2997057.2920289999</v>
      </c>
      <c r="G186" s="16">
        <v>8026588.9555369997</v>
      </c>
      <c r="H186" s="16"/>
      <c r="I186" s="16"/>
      <c r="J186" s="16"/>
      <c r="K186" s="16"/>
      <c r="L186" s="16">
        <v>71681.307048999995</v>
      </c>
      <c r="M186" s="16">
        <v>5999067.5257890001</v>
      </c>
      <c r="N186" s="16">
        <v>68985862.815739006</v>
      </c>
      <c r="O186" s="8">
        <f t="shared" si="33"/>
        <v>0</v>
      </c>
      <c r="P186" s="16">
        <v>86225626.528871</v>
      </c>
    </row>
    <row r="187" spans="2:16" ht="14.4" thickTop="1" thickBot="1" x14ac:dyDescent="0.3">
      <c r="B187" s="28" t="s">
        <v>249</v>
      </c>
      <c r="C187" s="17"/>
      <c r="D187" s="17">
        <f t="shared" si="23"/>
        <v>179</v>
      </c>
      <c r="E187" s="18">
        <f>SUM(E180:E186)</f>
        <v>108953150.18927699</v>
      </c>
      <c r="F187" s="18">
        <f t="shared" ref="F187:P187" si="34">SUM(F180:F186)</f>
        <v>3391966.5056079999</v>
      </c>
      <c r="G187" s="18">
        <f t="shared" si="34"/>
        <v>8026588.9555369997</v>
      </c>
      <c r="H187" s="18">
        <f t="shared" si="34"/>
        <v>0</v>
      </c>
      <c r="I187" s="18">
        <f t="shared" si="34"/>
        <v>0</v>
      </c>
      <c r="J187" s="18">
        <f t="shared" si="34"/>
        <v>0</v>
      </c>
      <c r="K187" s="18">
        <f t="shared" si="34"/>
        <v>179641.57370199999</v>
      </c>
      <c r="L187" s="18">
        <f t="shared" si="34"/>
        <v>71681.307048999995</v>
      </c>
      <c r="M187" s="18">
        <f t="shared" si="34"/>
        <v>5999067.5257890001</v>
      </c>
      <c r="N187" s="18">
        <f t="shared" si="34"/>
        <v>7387638.5553340018</v>
      </c>
      <c r="O187" s="27">
        <f t="shared" si="33"/>
        <v>0</v>
      </c>
      <c r="P187" s="18">
        <f t="shared" si="34"/>
        <v>100781663.925082</v>
      </c>
    </row>
    <row r="188" spans="2:16" ht="13.8" thickTop="1" x14ac:dyDescent="0.25">
      <c r="D188">
        <f t="shared" si="23"/>
        <v>180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6"/>
    </row>
    <row r="189" spans="2:16" x14ac:dyDescent="0.25">
      <c r="B189" t="s">
        <v>22</v>
      </c>
      <c r="D189">
        <f t="shared" si="23"/>
        <v>181</v>
      </c>
      <c r="E189" s="16">
        <v>57623420.117168002</v>
      </c>
      <c r="F189" s="16">
        <v>2268453.1238549999</v>
      </c>
      <c r="G189" s="16">
        <v>6277681.6763800001</v>
      </c>
      <c r="H189" s="16"/>
      <c r="I189" s="16"/>
      <c r="J189" s="16"/>
      <c r="K189" s="16"/>
      <c r="L189" s="16">
        <v>59478.467284999999</v>
      </c>
      <c r="M189" s="16">
        <v>4189812.6580650001</v>
      </c>
      <c r="N189" s="16">
        <v>40742917.854093</v>
      </c>
      <c r="O189" s="8">
        <f t="shared" ref="O189:O194" si="35">IF(N189&gt;0, 0, IF((1-(E189/(E189-N189)))&gt;0.5, 0.5, (1-(E189/(E189-N189)))))</f>
        <v>0</v>
      </c>
      <c r="P189" s="16">
        <v>53301663.608379997</v>
      </c>
    </row>
    <row r="190" spans="2:16" x14ac:dyDescent="0.25">
      <c r="B190" t="s">
        <v>70</v>
      </c>
      <c r="D190">
        <f t="shared" si="23"/>
        <v>182</v>
      </c>
      <c r="E190" s="16">
        <v>2407238.3672529999</v>
      </c>
      <c r="F190" s="16">
        <v>54321.729828000003</v>
      </c>
      <c r="G190" s="16"/>
      <c r="H190" s="16"/>
      <c r="I190" s="16"/>
      <c r="J190" s="16"/>
      <c r="K190" s="16">
        <v>36430.872509000001</v>
      </c>
      <c r="L190" s="16"/>
      <c r="M190" s="16"/>
      <c r="N190" s="16">
        <v>-13435008.770106001</v>
      </c>
      <c r="O190" s="8">
        <f t="shared" si="35"/>
        <v>0.5</v>
      </c>
      <c r="P190" s="16">
        <v>2226695.4897090001</v>
      </c>
    </row>
    <row r="191" spans="2:16" x14ac:dyDescent="0.25">
      <c r="B191" t="s">
        <v>69</v>
      </c>
      <c r="D191">
        <f t="shared" si="23"/>
        <v>183</v>
      </c>
      <c r="E191" s="16">
        <v>2373582.9920259998</v>
      </c>
      <c r="F191" s="16">
        <v>55492.206295000004</v>
      </c>
      <c r="G191" s="16"/>
      <c r="H191" s="16"/>
      <c r="I191" s="16"/>
      <c r="J191" s="16"/>
      <c r="K191" s="16">
        <v>67054.604502999995</v>
      </c>
      <c r="L191" s="16"/>
      <c r="M191" s="16"/>
      <c r="N191" s="16">
        <v>-13675783.977732001</v>
      </c>
      <c r="O191" s="8">
        <f t="shared" si="35"/>
        <v>0.5</v>
      </c>
      <c r="P191" s="16">
        <v>2195564.2676240001</v>
      </c>
    </row>
    <row r="192" spans="2:16" x14ac:dyDescent="0.25">
      <c r="B192" t="s">
        <v>71</v>
      </c>
      <c r="D192">
        <f t="shared" si="23"/>
        <v>184</v>
      </c>
      <c r="E192" s="16">
        <v>2580554.9601929998</v>
      </c>
      <c r="F192" s="16">
        <v>71986.793105000004</v>
      </c>
      <c r="G192" s="16"/>
      <c r="H192" s="16"/>
      <c r="I192" s="16"/>
      <c r="J192" s="16"/>
      <c r="K192" s="16">
        <v>45097.794178999997</v>
      </c>
      <c r="L192" s="16"/>
      <c r="M192" s="16"/>
      <c r="N192" s="16">
        <v>-8916054.4702780005</v>
      </c>
      <c r="O192" s="8">
        <f t="shared" si="35"/>
        <v>0.5</v>
      </c>
      <c r="P192" s="16">
        <v>2387013.3381790002</v>
      </c>
    </row>
    <row r="193" spans="2:16" ht="13.8" thickBot="1" x14ac:dyDescent="0.3">
      <c r="B193" t="s">
        <v>67</v>
      </c>
      <c r="D193">
        <f t="shared" si="23"/>
        <v>185</v>
      </c>
      <c r="E193" s="16">
        <v>1659470.6376130001</v>
      </c>
      <c r="F193" s="16">
        <v>41921.320276999999</v>
      </c>
      <c r="G193" s="16"/>
      <c r="H193" s="16"/>
      <c r="I193" s="16"/>
      <c r="J193" s="16"/>
      <c r="K193" s="16">
        <v>42208.958642999998</v>
      </c>
      <c r="L193" s="16"/>
      <c r="M193" s="16"/>
      <c r="N193" s="16">
        <v>-4808328.4714759998</v>
      </c>
      <c r="O193" s="8">
        <f t="shared" si="35"/>
        <v>0.5</v>
      </c>
      <c r="P193" s="16">
        <v>1535010.3397919999</v>
      </c>
    </row>
    <row r="194" spans="2:16" ht="14.4" thickTop="1" thickBot="1" x14ac:dyDescent="0.3">
      <c r="B194" s="28" t="s">
        <v>250</v>
      </c>
      <c r="C194" s="17"/>
      <c r="D194" s="17">
        <f t="shared" si="23"/>
        <v>186</v>
      </c>
      <c r="E194" s="18">
        <f>SUM(E189:E193)</f>
        <v>66644267.074253</v>
      </c>
      <c r="F194" s="18">
        <f t="shared" ref="F194:P194" si="36">SUM(F189:F193)</f>
        <v>2492175.1733599999</v>
      </c>
      <c r="G194" s="18">
        <f t="shared" si="36"/>
        <v>6277681.6763800001</v>
      </c>
      <c r="H194" s="18">
        <f t="shared" si="36"/>
        <v>0</v>
      </c>
      <c r="I194" s="18">
        <f t="shared" si="36"/>
        <v>0</v>
      </c>
      <c r="J194" s="18">
        <f t="shared" si="36"/>
        <v>0</v>
      </c>
      <c r="K194" s="18">
        <f t="shared" si="36"/>
        <v>190792.22983399997</v>
      </c>
      <c r="L194" s="18">
        <f t="shared" si="36"/>
        <v>59478.467284999999</v>
      </c>
      <c r="M194" s="18">
        <f t="shared" si="36"/>
        <v>4189812.6580650001</v>
      </c>
      <c r="N194" s="18">
        <f t="shared" si="36"/>
        <v>-92257.83549900353</v>
      </c>
      <c r="O194" s="27">
        <f t="shared" si="35"/>
        <v>1.3824189321179903E-3</v>
      </c>
      <c r="P194" s="18">
        <f t="shared" si="36"/>
        <v>61645947.043683991</v>
      </c>
    </row>
    <row r="195" spans="2:16" ht="13.8" thickTop="1" x14ac:dyDescent="0.25">
      <c r="D195">
        <f t="shared" si="23"/>
        <v>187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6"/>
    </row>
    <row r="196" spans="2:16" x14ac:dyDescent="0.25">
      <c r="B196" t="s">
        <v>101</v>
      </c>
      <c r="D196">
        <f t="shared" si="23"/>
        <v>188</v>
      </c>
      <c r="E196" s="16">
        <v>80641263.142833993</v>
      </c>
      <c r="F196" s="16">
        <v>2132895.3464549999</v>
      </c>
      <c r="G196" s="16">
        <v>5846634.2747989995</v>
      </c>
      <c r="H196" s="16"/>
      <c r="I196" s="16"/>
      <c r="J196" s="16"/>
      <c r="K196" s="16"/>
      <c r="L196" s="16">
        <v>66742.062382000004</v>
      </c>
      <c r="M196" s="16">
        <v>7032704.5023050001</v>
      </c>
      <c r="N196" s="16">
        <v>61532811.365259998</v>
      </c>
      <c r="O196" s="8">
        <f t="shared" ref="O196:O202" si="37">IF(N196&gt;0, 0, IF((1-(E196/(E196-N196)))&gt;0.5, 0.5, (1-(E196/(E196-N196)))))</f>
        <v>0</v>
      </c>
      <c r="P196" s="16">
        <v>74593168.407121003</v>
      </c>
    </row>
    <row r="197" spans="2:16" x14ac:dyDescent="0.25">
      <c r="B197" t="s">
        <v>102</v>
      </c>
      <c r="D197">
        <f t="shared" si="23"/>
        <v>189</v>
      </c>
      <c r="E197" s="16">
        <v>3317897.8977819998</v>
      </c>
      <c r="F197" s="16">
        <v>47383.958852999996</v>
      </c>
      <c r="G197" s="16"/>
      <c r="H197" s="16"/>
      <c r="I197" s="16"/>
      <c r="J197" s="16"/>
      <c r="K197" s="16">
        <v>32386.087695999999</v>
      </c>
      <c r="L197" s="16"/>
      <c r="M197" s="16"/>
      <c r="N197" s="16">
        <v>-6894498.7673439998</v>
      </c>
      <c r="O197" s="8">
        <f t="shared" si="37"/>
        <v>0.5</v>
      </c>
      <c r="P197" s="16">
        <v>3069055.5554479999</v>
      </c>
    </row>
    <row r="198" spans="2:16" x14ac:dyDescent="0.25">
      <c r="B198" t="s">
        <v>103</v>
      </c>
      <c r="D198">
        <f t="shared" si="23"/>
        <v>190</v>
      </c>
      <c r="E198" s="16">
        <v>2840373.2691790001</v>
      </c>
      <c r="F198" s="16">
        <v>45156.733065</v>
      </c>
      <c r="G198" s="16"/>
      <c r="H198" s="16"/>
      <c r="I198" s="16"/>
      <c r="J198" s="16"/>
      <c r="K198" s="16">
        <v>39196.019396999996</v>
      </c>
      <c r="L198" s="16"/>
      <c r="M198" s="16"/>
      <c r="N198" s="16">
        <v>-6280371.1590449996</v>
      </c>
      <c r="O198" s="8">
        <f t="shared" si="37"/>
        <v>0.5</v>
      </c>
      <c r="P198" s="16">
        <v>2627345.2739900001</v>
      </c>
    </row>
    <row r="199" spans="2:16" x14ac:dyDescent="0.25">
      <c r="B199" t="s">
        <v>104</v>
      </c>
      <c r="D199">
        <f t="shared" si="23"/>
        <v>191</v>
      </c>
      <c r="E199" s="16">
        <v>3027073.839743</v>
      </c>
      <c r="F199" s="16">
        <v>69619.691229000004</v>
      </c>
      <c r="G199" s="16"/>
      <c r="H199" s="16"/>
      <c r="I199" s="16"/>
      <c r="J199" s="16"/>
      <c r="K199" s="16">
        <v>27639.847128000001</v>
      </c>
      <c r="L199" s="16"/>
      <c r="M199" s="16"/>
      <c r="N199" s="16">
        <v>-13446317.502563</v>
      </c>
      <c r="O199" s="8">
        <f t="shared" si="37"/>
        <v>0.5</v>
      </c>
      <c r="P199" s="16">
        <v>2800043.3017620002</v>
      </c>
    </row>
    <row r="200" spans="2:16" x14ac:dyDescent="0.25">
      <c r="B200" t="s">
        <v>105</v>
      </c>
      <c r="D200">
        <f t="shared" si="23"/>
        <v>192</v>
      </c>
      <c r="E200" s="16">
        <v>1557148.6237880001</v>
      </c>
      <c r="F200" s="16">
        <v>37290.052043000003</v>
      </c>
      <c r="G200" s="16"/>
      <c r="H200" s="16"/>
      <c r="I200" s="16"/>
      <c r="J200" s="16"/>
      <c r="K200" s="16">
        <v>52609.596698000001</v>
      </c>
      <c r="L200" s="16"/>
      <c r="M200" s="16"/>
      <c r="N200" s="16">
        <v>-6414583.2511120001</v>
      </c>
      <c r="O200" s="8">
        <f t="shared" si="37"/>
        <v>0.5</v>
      </c>
      <c r="P200" s="16">
        <v>1440362.477004</v>
      </c>
    </row>
    <row r="201" spans="2:16" ht="13.8" thickBot="1" x14ac:dyDescent="0.3">
      <c r="B201" t="s">
        <v>106</v>
      </c>
      <c r="D201">
        <f t="shared" si="23"/>
        <v>193</v>
      </c>
      <c r="E201" s="16">
        <v>2041368.439453</v>
      </c>
      <c r="F201" s="16">
        <v>84595.149007</v>
      </c>
      <c r="G201" s="16"/>
      <c r="H201" s="16"/>
      <c r="I201" s="16"/>
      <c r="J201" s="16"/>
      <c r="K201" s="16">
        <v>27639.847128000001</v>
      </c>
      <c r="L201" s="16"/>
      <c r="M201" s="16"/>
      <c r="N201" s="16">
        <v>-14104146.491859</v>
      </c>
      <c r="O201" s="8">
        <f t="shared" si="37"/>
        <v>0.5</v>
      </c>
      <c r="P201" s="16">
        <v>1888265.8064939999</v>
      </c>
    </row>
    <row r="202" spans="2:16" ht="14.4" thickTop="1" thickBot="1" x14ac:dyDescent="0.3">
      <c r="B202" s="28" t="s">
        <v>251</v>
      </c>
      <c r="C202" s="17"/>
      <c r="D202" s="17">
        <f t="shared" ref="D202:D258" si="38">D201+1</f>
        <v>194</v>
      </c>
      <c r="E202" s="18">
        <f>SUM(E196:E201)</f>
        <v>93425125.212779</v>
      </c>
      <c r="F202" s="18">
        <f t="shared" ref="F202:P202" si="39">SUM(F196:F201)</f>
        <v>2416940.930652</v>
      </c>
      <c r="G202" s="18">
        <f t="shared" si="39"/>
        <v>5846634.2747989995</v>
      </c>
      <c r="H202" s="18">
        <f t="shared" si="39"/>
        <v>0</v>
      </c>
      <c r="I202" s="18">
        <f t="shared" si="39"/>
        <v>0</v>
      </c>
      <c r="J202" s="18">
        <f t="shared" si="39"/>
        <v>0</v>
      </c>
      <c r="K202" s="18">
        <f t="shared" si="39"/>
        <v>179471.398047</v>
      </c>
      <c r="L202" s="18">
        <f t="shared" si="39"/>
        <v>66742.062382000004</v>
      </c>
      <c r="M202" s="18">
        <f t="shared" si="39"/>
        <v>7032704.5023050001</v>
      </c>
      <c r="N202" s="18">
        <f t="shared" si="39"/>
        <v>14392894.193336997</v>
      </c>
      <c r="O202" s="27">
        <f t="shared" si="37"/>
        <v>0</v>
      </c>
      <c r="P202" s="18">
        <f t="shared" si="39"/>
        <v>86418240.821819007</v>
      </c>
    </row>
    <row r="203" spans="2:16" ht="13.8" thickTop="1" x14ac:dyDescent="0.25">
      <c r="D203">
        <f t="shared" si="38"/>
        <v>195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P203" s="16"/>
    </row>
    <row r="204" spans="2:16" x14ac:dyDescent="0.25">
      <c r="B204" t="s">
        <v>107</v>
      </c>
      <c r="D204">
        <f t="shared" si="38"/>
        <v>196</v>
      </c>
      <c r="E204" s="16">
        <v>30139399.032620002</v>
      </c>
      <c r="F204" s="16">
        <v>595162.79485499999</v>
      </c>
      <c r="G204" s="16">
        <v>2404123.5127559998</v>
      </c>
      <c r="H204" s="16"/>
      <c r="I204" s="16"/>
      <c r="J204" s="16"/>
      <c r="K204" s="16">
        <v>36100.482698</v>
      </c>
      <c r="L204" s="16">
        <v>53626.084948999996</v>
      </c>
      <c r="M204" s="16">
        <v>1925181.0153570001</v>
      </c>
      <c r="N204" s="16">
        <v>-23668507.699676</v>
      </c>
      <c r="O204" s="8">
        <f>IF(N204&gt;0, 0, IF((1-(E204/(E204-N204)))&gt;0.5, 0.5, (1-(E204/(E204-N204)))))</f>
        <v>0.43987044167005196</v>
      </c>
      <c r="P204" s="16">
        <v>27878944.105174001</v>
      </c>
    </row>
    <row r="205" spans="2:16" x14ac:dyDescent="0.25">
      <c r="B205" t="s">
        <v>108</v>
      </c>
      <c r="D205">
        <f t="shared" si="38"/>
        <v>197</v>
      </c>
      <c r="E205" s="16">
        <v>5174767.8995200004</v>
      </c>
      <c r="F205" s="16">
        <v>168309.53522600001</v>
      </c>
      <c r="G205" s="16"/>
      <c r="H205" s="16"/>
      <c r="I205" s="16"/>
      <c r="J205" s="16"/>
      <c r="K205" s="16">
        <v>82738.159037000005</v>
      </c>
      <c r="L205" s="16"/>
      <c r="M205" s="16"/>
      <c r="N205" s="16">
        <v>-25954021.552382998</v>
      </c>
      <c r="O205" s="8">
        <f>IF(N205&gt;0, 0, IF((1-(E205/(E205-N205)))&gt;0.5, 0.5, (1-(E205/(E205-N205)))))</f>
        <v>0.5</v>
      </c>
      <c r="P205" s="16">
        <v>4786660.3070560005</v>
      </c>
    </row>
    <row r="206" spans="2:16" x14ac:dyDescent="0.25">
      <c r="B206" t="s">
        <v>109</v>
      </c>
      <c r="D206">
        <f t="shared" si="38"/>
        <v>198</v>
      </c>
      <c r="E206" s="16">
        <v>31365241.472929999</v>
      </c>
      <c r="F206" s="16">
        <v>1112446.9833239999</v>
      </c>
      <c r="G206" s="16">
        <v>2758547.545684</v>
      </c>
      <c r="H206" s="16"/>
      <c r="I206" s="16"/>
      <c r="J206" s="16"/>
      <c r="K206" s="16">
        <v>166025.03080199999</v>
      </c>
      <c r="L206" s="16">
        <v>54788.260165</v>
      </c>
      <c r="M206" s="16">
        <v>3246478.3560529999</v>
      </c>
      <c r="N206" s="16">
        <v>9383967.7475649994</v>
      </c>
      <c r="O206" s="8">
        <f>IF(N206&gt;0, 0, IF((1-(E206/(E206-N206)))&gt;0.5, 0.5, (1-(E206/(E206-N206)))))</f>
        <v>0</v>
      </c>
      <c r="P206" s="16">
        <v>29012848.362461001</v>
      </c>
    </row>
    <row r="207" spans="2:16" ht="13.8" thickBot="1" x14ac:dyDescent="0.3">
      <c r="B207" t="s">
        <v>110</v>
      </c>
      <c r="D207">
        <f t="shared" si="38"/>
        <v>199</v>
      </c>
      <c r="E207" s="16">
        <v>52368609.586203001</v>
      </c>
      <c r="F207" s="16">
        <v>556063.069976</v>
      </c>
      <c r="G207" s="16">
        <v>4126731.5322690001</v>
      </c>
      <c r="H207" s="16"/>
      <c r="I207" s="16"/>
      <c r="J207" s="16"/>
      <c r="K207" s="16">
        <v>175406.27516700001</v>
      </c>
      <c r="L207" s="16">
        <v>50513.115620999997</v>
      </c>
      <c r="M207" s="16">
        <v>1803504.1757199999</v>
      </c>
      <c r="N207" s="16">
        <v>35002554.683987997</v>
      </c>
      <c r="O207" s="8">
        <f>IF(N207&gt;0, 0, IF((1-(E207/(E207-N207)))&gt;0.5, 0.5, (1-(E207/(E207-N207)))))</f>
        <v>0</v>
      </c>
      <c r="P207" s="16">
        <v>48440963.867237002</v>
      </c>
    </row>
    <row r="208" spans="2:16" ht="14.4" thickTop="1" thickBot="1" x14ac:dyDescent="0.3">
      <c r="B208" s="28" t="s">
        <v>252</v>
      </c>
      <c r="C208" s="17"/>
      <c r="D208" s="17">
        <f t="shared" si="38"/>
        <v>200</v>
      </c>
      <c r="E208" s="18">
        <f>SUM(E204:E207)</f>
        <v>119048017.991273</v>
      </c>
      <c r="F208" s="18">
        <f t="shared" ref="F208:P208" si="40">SUM(F204:F207)</f>
        <v>2431982.3833809998</v>
      </c>
      <c r="G208" s="18">
        <f t="shared" si="40"/>
        <v>9289402.5907090008</v>
      </c>
      <c r="H208" s="18">
        <f t="shared" si="40"/>
        <v>0</v>
      </c>
      <c r="I208" s="18">
        <f t="shared" si="40"/>
        <v>0</v>
      </c>
      <c r="J208" s="18">
        <f t="shared" si="40"/>
        <v>0</v>
      </c>
      <c r="K208" s="18">
        <f t="shared" si="40"/>
        <v>460269.94770400005</v>
      </c>
      <c r="L208" s="18">
        <f t="shared" si="40"/>
        <v>158927.460735</v>
      </c>
      <c r="M208" s="18">
        <f t="shared" si="40"/>
        <v>6975163.5471299998</v>
      </c>
      <c r="N208" s="18">
        <f t="shared" si="40"/>
        <v>-5236006.820505999</v>
      </c>
      <c r="O208" s="27">
        <f>IF(N208&gt;0, 0, IF((1-(E208/(E208-N208)))&gt;0.5, 0.5, (1-(E208/(E208-N208)))))</f>
        <v>4.2129363193987523E-2</v>
      </c>
      <c r="P208" s="18">
        <f t="shared" si="40"/>
        <v>110119416.641928</v>
      </c>
    </row>
    <row r="209" spans="2:16" ht="13.8" thickTop="1" x14ac:dyDescent="0.25">
      <c r="D209">
        <f t="shared" si="38"/>
        <v>201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P209" s="16"/>
    </row>
    <row r="210" spans="2:16" x14ac:dyDescent="0.25">
      <c r="B210" t="s">
        <v>14</v>
      </c>
      <c r="D210">
        <f t="shared" si="38"/>
        <v>202</v>
      </c>
      <c r="E210" s="16">
        <v>101166854.876554</v>
      </c>
      <c r="F210" s="16">
        <v>2611990.0422769999</v>
      </c>
      <c r="G210" s="16">
        <v>8129798.9024280002</v>
      </c>
      <c r="H210" s="16"/>
      <c r="I210" s="16"/>
      <c r="J210" s="16"/>
      <c r="K210" s="16"/>
      <c r="L210" s="16">
        <v>99033.930873000005</v>
      </c>
      <c r="M210" s="16">
        <v>2532449.5253329999</v>
      </c>
      <c r="N210" s="16">
        <v>81744570.227495</v>
      </c>
      <c r="O210" s="8">
        <f t="shared" ref="O210:O258" si="41">IF(N210&gt;0, 0, IF((1-(E210/(E210-N210)))&gt;0.5, 0.5, (1-(E210/(E210-N210)))))</f>
        <v>0</v>
      </c>
      <c r="P210" s="16">
        <v>93579340.760812998</v>
      </c>
    </row>
    <row r="211" spans="2:16" x14ac:dyDescent="0.25">
      <c r="B211" t="s">
        <v>36</v>
      </c>
      <c r="D211">
        <f t="shared" si="38"/>
        <v>203</v>
      </c>
      <c r="E211" s="16">
        <v>2826073.63148</v>
      </c>
      <c r="F211" s="16">
        <v>53013.867647999999</v>
      </c>
      <c r="G211" s="16"/>
      <c r="H211" s="16"/>
      <c r="I211" s="16"/>
      <c r="J211" s="16"/>
      <c r="K211" s="16">
        <v>32386.087695999999</v>
      </c>
      <c r="L211" s="16"/>
      <c r="M211" s="16"/>
      <c r="N211" s="16">
        <v>-6166967.7919889996</v>
      </c>
      <c r="O211" s="8">
        <f t="shared" si="41"/>
        <v>0.5</v>
      </c>
      <c r="P211" s="16">
        <v>2614118.1091189999</v>
      </c>
    </row>
    <row r="212" spans="2:16" x14ac:dyDescent="0.25">
      <c r="B212" t="s">
        <v>111</v>
      </c>
      <c r="D212">
        <f t="shared" si="38"/>
        <v>204</v>
      </c>
      <c r="E212" s="16">
        <v>3330291.10763</v>
      </c>
      <c r="F212" s="16">
        <v>65291.418676000001</v>
      </c>
      <c r="G212" s="16"/>
      <c r="H212" s="16"/>
      <c r="I212" s="16"/>
      <c r="J212" s="16"/>
      <c r="K212" s="16">
        <v>43942.259964999997</v>
      </c>
      <c r="L212" s="16"/>
      <c r="M212" s="16"/>
      <c r="N212" s="16">
        <v>-12765094.452344</v>
      </c>
      <c r="O212" s="8">
        <f t="shared" si="41"/>
        <v>0.5</v>
      </c>
      <c r="P212" s="16">
        <v>3080519.274557</v>
      </c>
    </row>
    <row r="213" spans="2:16" x14ac:dyDescent="0.25">
      <c r="B213" t="s">
        <v>112</v>
      </c>
      <c r="D213">
        <f t="shared" si="38"/>
        <v>205</v>
      </c>
      <c r="E213" s="16">
        <v>5582794.5592280002</v>
      </c>
      <c r="F213" s="16">
        <v>55825.501544999999</v>
      </c>
      <c r="G213" s="16"/>
      <c r="H213" s="16"/>
      <c r="I213" s="16"/>
      <c r="J213" s="16"/>
      <c r="K213" s="16">
        <v>41053.424428999999</v>
      </c>
      <c r="L213" s="16"/>
      <c r="M213" s="16"/>
      <c r="N213" s="16">
        <v>-7205677.3282960001</v>
      </c>
      <c r="O213" s="8">
        <f t="shared" si="41"/>
        <v>0.5</v>
      </c>
      <c r="P213" s="16">
        <v>5164084.9672849998</v>
      </c>
    </row>
    <row r="214" spans="2:16" x14ac:dyDescent="0.25">
      <c r="B214" t="s">
        <v>113</v>
      </c>
      <c r="D214">
        <f t="shared" si="38"/>
        <v>206</v>
      </c>
      <c r="E214" s="16">
        <v>3461833.2314459998</v>
      </c>
      <c r="F214" s="16">
        <v>65103.395327999999</v>
      </c>
      <c r="G214" s="16"/>
      <c r="H214" s="16"/>
      <c r="I214" s="16"/>
      <c r="J214" s="16"/>
      <c r="K214" s="16">
        <v>46129.639746000001</v>
      </c>
      <c r="L214" s="16"/>
      <c r="M214" s="16"/>
      <c r="N214" s="16">
        <v>-12829207.729869001</v>
      </c>
      <c r="O214" s="8">
        <f t="shared" si="41"/>
        <v>0.5</v>
      </c>
      <c r="P214" s="16">
        <v>3202195.7390879998</v>
      </c>
    </row>
    <row r="215" spans="2:16" x14ac:dyDescent="0.25">
      <c r="B215" t="s">
        <v>114</v>
      </c>
      <c r="D215">
        <f t="shared" si="38"/>
        <v>207</v>
      </c>
      <c r="E215" s="16">
        <v>2453276.3682909999</v>
      </c>
      <c r="F215" s="16">
        <v>34157.989837000001</v>
      </c>
      <c r="G215" s="16"/>
      <c r="H215" s="16"/>
      <c r="I215" s="16"/>
      <c r="J215" s="16"/>
      <c r="K215" s="16">
        <v>33417.933261999999</v>
      </c>
      <c r="L215" s="16"/>
      <c r="M215" s="16"/>
      <c r="N215" s="16">
        <v>-5130035.5765230004</v>
      </c>
      <c r="O215" s="8">
        <f t="shared" si="41"/>
        <v>0.5</v>
      </c>
      <c r="P215" s="16">
        <v>2269280.6406689999</v>
      </c>
    </row>
    <row r="216" spans="2:16" ht="13.8" thickBot="1" x14ac:dyDescent="0.3">
      <c r="B216" t="s">
        <v>219</v>
      </c>
      <c r="D216">
        <f t="shared" si="38"/>
        <v>208</v>
      </c>
      <c r="E216" s="16">
        <v>2743457.066052</v>
      </c>
      <c r="F216" s="16">
        <v>59786.443717000002</v>
      </c>
      <c r="G216" s="16"/>
      <c r="H216" s="16"/>
      <c r="I216" s="16"/>
      <c r="J216" s="16"/>
      <c r="K216" s="16">
        <v>26608.001561000001</v>
      </c>
      <c r="L216" s="16"/>
      <c r="M216" s="16"/>
      <c r="N216" s="16">
        <v>-3463006.0882310001</v>
      </c>
      <c r="O216" s="8">
        <f t="shared" si="41"/>
        <v>0.5</v>
      </c>
      <c r="P216" s="16">
        <v>2537697.7860980001</v>
      </c>
    </row>
    <row r="217" spans="2:16" ht="14.4" thickTop="1" thickBot="1" x14ac:dyDescent="0.3">
      <c r="B217" s="28" t="s">
        <v>253</v>
      </c>
      <c r="C217" s="17"/>
      <c r="D217" s="17">
        <f t="shared" si="38"/>
        <v>209</v>
      </c>
      <c r="E217" s="18">
        <f>SUM(E210:E216)</f>
        <v>121564580.840681</v>
      </c>
      <c r="F217" s="18">
        <f t="shared" ref="F217:P217" si="42">SUM(F210:F216)</f>
        <v>2945168.6590280002</v>
      </c>
      <c r="G217" s="18">
        <f t="shared" si="42"/>
        <v>8129798.9024280002</v>
      </c>
      <c r="H217" s="18">
        <f t="shared" si="42"/>
        <v>0</v>
      </c>
      <c r="I217" s="18">
        <f t="shared" si="42"/>
        <v>0</v>
      </c>
      <c r="J217" s="18">
        <f t="shared" si="42"/>
        <v>0</v>
      </c>
      <c r="K217" s="18">
        <f t="shared" si="42"/>
        <v>223537.346659</v>
      </c>
      <c r="L217" s="18">
        <f t="shared" si="42"/>
        <v>99033.930873000005</v>
      </c>
      <c r="M217" s="18">
        <f t="shared" si="42"/>
        <v>2532449.5253329999</v>
      </c>
      <c r="N217" s="18">
        <f t="shared" si="42"/>
        <v>34184581.260243006</v>
      </c>
      <c r="O217" s="27">
        <f t="shared" si="41"/>
        <v>0</v>
      </c>
      <c r="P217" s="18">
        <f t="shared" si="42"/>
        <v>112447237.277629</v>
      </c>
    </row>
    <row r="218" spans="2:16" ht="13.8" thickTop="1" x14ac:dyDescent="0.25">
      <c r="D218">
        <f t="shared" si="38"/>
        <v>210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P218" s="16"/>
    </row>
    <row r="219" spans="2:16" x14ac:dyDescent="0.25">
      <c r="B219" t="s">
        <v>49</v>
      </c>
      <c r="D219">
        <f t="shared" si="38"/>
        <v>211</v>
      </c>
      <c r="E219" s="16">
        <v>3466055.1333070002</v>
      </c>
      <c r="F219" s="16">
        <v>64506.950405000003</v>
      </c>
      <c r="G219" s="16"/>
      <c r="H219" s="16"/>
      <c r="I219" s="16"/>
      <c r="J219" s="16"/>
      <c r="K219" s="16">
        <v>42085.269995000002</v>
      </c>
      <c r="L219" s="16"/>
      <c r="M219" s="16"/>
      <c r="N219" s="16">
        <v>-23745566.520477999</v>
      </c>
      <c r="O219" s="8">
        <f t="shared" si="41"/>
        <v>0.5</v>
      </c>
      <c r="P219" s="16">
        <v>3206100.9983089999</v>
      </c>
    </row>
    <row r="220" spans="2:16" x14ac:dyDescent="0.25">
      <c r="B220" t="s">
        <v>50</v>
      </c>
      <c r="D220">
        <f t="shared" si="38"/>
        <v>212</v>
      </c>
      <c r="E220" s="16">
        <v>1947814.8338659999</v>
      </c>
      <c r="F220" s="16">
        <v>35760.961510000001</v>
      </c>
      <c r="G220" s="16"/>
      <c r="H220" s="16"/>
      <c r="I220" s="16"/>
      <c r="J220" s="16"/>
      <c r="K220" s="16">
        <v>55498.432234</v>
      </c>
      <c r="L220" s="16"/>
      <c r="M220" s="16"/>
      <c r="N220" s="16">
        <v>-10300047.149496</v>
      </c>
      <c r="O220" s="8">
        <f t="shared" si="41"/>
        <v>0.5</v>
      </c>
      <c r="P220" s="16">
        <v>1801728.7213260001</v>
      </c>
    </row>
    <row r="221" spans="2:16" ht="13.8" thickBot="1" x14ac:dyDescent="0.3">
      <c r="B221" t="s">
        <v>18</v>
      </c>
      <c r="D221">
        <f t="shared" si="38"/>
        <v>213</v>
      </c>
      <c r="E221" s="16">
        <v>65308571.180771999</v>
      </c>
      <c r="F221" s="16">
        <v>2933181.6518029999</v>
      </c>
      <c r="G221" s="16">
        <v>7209507.3727179999</v>
      </c>
      <c r="H221" s="16"/>
      <c r="I221" s="16"/>
      <c r="J221" s="16"/>
      <c r="K221" s="16"/>
      <c r="L221" s="16">
        <v>65413.862136000003</v>
      </c>
      <c r="M221" s="16">
        <v>8390975.2022980005</v>
      </c>
      <c r="N221" s="16">
        <v>37084865.074190997</v>
      </c>
      <c r="O221" s="8">
        <f t="shared" si="41"/>
        <v>0</v>
      </c>
      <c r="P221" s="16">
        <v>60410428.342214003</v>
      </c>
    </row>
    <row r="222" spans="2:16" ht="14.4" thickTop="1" thickBot="1" x14ac:dyDescent="0.3">
      <c r="B222" s="28" t="s">
        <v>254</v>
      </c>
      <c r="C222" s="17"/>
      <c r="D222" s="17">
        <f t="shared" si="38"/>
        <v>214</v>
      </c>
      <c r="E222" s="18">
        <f>SUM(E219:E221)</f>
        <v>70722441.147945002</v>
      </c>
      <c r="F222" s="18">
        <f t="shared" ref="F222:P222" si="43">SUM(F219:F221)</f>
        <v>3033449.563718</v>
      </c>
      <c r="G222" s="18">
        <f t="shared" si="43"/>
        <v>7209507.3727179999</v>
      </c>
      <c r="H222" s="18">
        <f t="shared" si="43"/>
        <v>0</v>
      </c>
      <c r="I222" s="18">
        <f t="shared" si="43"/>
        <v>0</v>
      </c>
      <c r="J222" s="18">
        <f t="shared" si="43"/>
        <v>0</v>
      </c>
      <c r="K222" s="18">
        <f t="shared" si="43"/>
        <v>97583.702229000002</v>
      </c>
      <c r="L222" s="18">
        <f t="shared" si="43"/>
        <v>65413.862136000003</v>
      </c>
      <c r="M222" s="18">
        <f t="shared" si="43"/>
        <v>8390975.2022980005</v>
      </c>
      <c r="N222" s="18">
        <f t="shared" si="43"/>
        <v>3039251.4042169973</v>
      </c>
      <c r="O222" s="27">
        <f t="shared" si="41"/>
        <v>0</v>
      </c>
      <c r="P222" s="18">
        <f t="shared" si="43"/>
        <v>65418258.061849006</v>
      </c>
    </row>
    <row r="223" spans="2:16" ht="13.8" thickTop="1" x14ac:dyDescent="0.25">
      <c r="D223">
        <f t="shared" si="38"/>
        <v>215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P223" s="16"/>
    </row>
    <row r="224" spans="2:16" x14ac:dyDescent="0.25">
      <c r="B224" t="s">
        <v>115</v>
      </c>
      <c r="D224">
        <f t="shared" si="38"/>
        <v>216</v>
      </c>
      <c r="E224" s="16">
        <v>32768540.526480999</v>
      </c>
      <c r="F224" s="16">
        <v>451050.16268100002</v>
      </c>
      <c r="G224" s="16">
        <v>2711570.5731589999</v>
      </c>
      <c r="H224" s="16"/>
      <c r="I224" s="16"/>
      <c r="J224" s="16"/>
      <c r="K224" s="16">
        <v>20753.128850000001</v>
      </c>
      <c r="L224" s="16">
        <v>47981.233902</v>
      </c>
      <c r="M224" s="16">
        <v>1910123.375188</v>
      </c>
      <c r="N224" s="16">
        <v>7449080.1354949996</v>
      </c>
      <c r="O224" s="8">
        <f t="shared" si="41"/>
        <v>0</v>
      </c>
      <c r="P224" s="16">
        <v>30310899.986995</v>
      </c>
    </row>
    <row r="225" spans="2:16" x14ac:dyDescent="0.25">
      <c r="B225" t="s">
        <v>116</v>
      </c>
      <c r="D225">
        <f t="shared" si="38"/>
        <v>217</v>
      </c>
      <c r="E225" s="16">
        <v>28435915.563781001</v>
      </c>
      <c r="F225" s="16">
        <v>827460.86732700001</v>
      </c>
      <c r="G225" s="16">
        <v>2544255.6312040002</v>
      </c>
      <c r="H225" s="16"/>
      <c r="I225" s="16"/>
      <c r="J225" s="16"/>
      <c r="K225" s="16">
        <v>46831.510563000003</v>
      </c>
      <c r="L225" s="16">
        <v>51509.265806000003</v>
      </c>
      <c r="M225" s="16">
        <v>2089776.155581</v>
      </c>
      <c r="N225" s="16">
        <v>-23468410.525872</v>
      </c>
      <c r="O225" s="8">
        <f t="shared" si="41"/>
        <v>0.45214748545883476</v>
      </c>
      <c r="P225" s="16">
        <v>26303221.896497</v>
      </c>
    </row>
    <row r="226" spans="2:16" ht="13.8" thickBot="1" x14ac:dyDescent="0.3">
      <c r="B226" t="s">
        <v>117</v>
      </c>
      <c r="D226">
        <f t="shared" si="38"/>
        <v>218</v>
      </c>
      <c r="E226" s="16">
        <v>41950661.375588</v>
      </c>
      <c r="F226" s="16">
        <v>669423.71582000004</v>
      </c>
      <c r="G226" s="16">
        <v>3051470.2295169998</v>
      </c>
      <c r="H226" s="16"/>
      <c r="I226" s="16"/>
      <c r="J226" s="16"/>
      <c r="K226" s="16">
        <v>20829.915427</v>
      </c>
      <c r="L226" s="16">
        <v>49516.965436999999</v>
      </c>
      <c r="M226" s="16">
        <v>1296081.4590179999</v>
      </c>
      <c r="N226" s="16">
        <v>17996604.321695998</v>
      </c>
      <c r="O226" s="8">
        <f t="shared" si="41"/>
        <v>0</v>
      </c>
      <c r="P226" s="16">
        <v>38804361.772418998</v>
      </c>
    </row>
    <row r="227" spans="2:16" ht="14.4" thickTop="1" thickBot="1" x14ac:dyDescent="0.3">
      <c r="B227" s="28" t="s">
        <v>255</v>
      </c>
      <c r="C227" s="17"/>
      <c r="D227" s="17">
        <f t="shared" si="38"/>
        <v>219</v>
      </c>
      <c r="E227" s="18">
        <f>SUM(E224:E226)</f>
        <v>103155117.46585</v>
      </c>
      <c r="F227" s="18">
        <f t="shared" ref="F227:P227" si="44">SUM(F224:F226)</f>
        <v>1947934.7458280001</v>
      </c>
      <c r="G227" s="18">
        <f t="shared" si="44"/>
        <v>8307296.4338799994</v>
      </c>
      <c r="H227" s="18">
        <f t="shared" si="44"/>
        <v>0</v>
      </c>
      <c r="I227" s="18">
        <f t="shared" si="44"/>
        <v>0</v>
      </c>
      <c r="J227" s="18">
        <f t="shared" si="44"/>
        <v>0</v>
      </c>
      <c r="K227" s="18">
        <f t="shared" si="44"/>
        <v>88414.554839999997</v>
      </c>
      <c r="L227" s="18">
        <f t="shared" si="44"/>
        <v>149007.46514499999</v>
      </c>
      <c r="M227" s="18">
        <f t="shared" si="44"/>
        <v>5295980.9897869993</v>
      </c>
      <c r="N227" s="18">
        <f t="shared" si="44"/>
        <v>1977273.9313189983</v>
      </c>
      <c r="O227" s="27">
        <f t="shared" si="41"/>
        <v>0</v>
      </c>
      <c r="P227" s="18">
        <f t="shared" si="44"/>
        <v>95418483.655910999</v>
      </c>
    </row>
    <row r="228" spans="2:16" ht="13.8" thickTop="1" x14ac:dyDescent="0.25">
      <c r="D228">
        <f t="shared" si="38"/>
        <v>220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P228" s="16"/>
    </row>
    <row r="229" spans="2:16" x14ac:dyDescent="0.25">
      <c r="B229" t="s">
        <v>118</v>
      </c>
      <c r="D229">
        <f t="shared" si="38"/>
        <v>221</v>
      </c>
      <c r="E229" s="16">
        <v>3593642.1054529999</v>
      </c>
      <c r="F229" s="16">
        <v>30484.686031000001</v>
      </c>
      <c r="G229" s="16"/>
      <c r="H229" s="16"/>
      <c r="I229" s="16"/>
      <c r="J229" s="16"/>
      <c r="K229" s="16">
        <v>58387.682831999999</v>
      </c>
      <c r="L229" s="16"/>
      <c r="M229" s="16"/>
      <c r="N229" s="16">
        <v>-7901887.7344079996</v>
      </c>
      <c r="O229" s="8">
        <f t="shared" si="41"/>
        <v>0.5</v>
      </c>
      <c r="P229" s="16">
        <v>3324118.9475440001</v>
      </c>
    </row>
    <row r="230" spans="2:16" x14ac:dyDescent="0.25">
      <c r="B230" t="s">
        <v>37</v>
      </c>
      <c r="D230">
        <f t="shared" si="38"/>
        <v>222</v>
      </c>
      <c r="E230" s="16">
        <v>2609905.246977</v>
      </c>
      <c r="F230" s="16">
        <v>53523.564491999998</v>
      </c>
      <c r="G230" s="16"/>
      <c r="H230" s="16"/>
      <c r="I230" s="16"/>
      <c r="J230" s="16"/>
      <c r="K230" s="16">
        <v>46831.510563000003</v>
      </c>
      <c r="L230" s="16"/>
      <c r="M230" s="16"/>
      <c r="N230" s="16">
        <v>-8921442.8629349992</v>
      </c>
      <c r="O230" s="8">
        <f t="shared" si="41"/>
        <v>0.5</v>
      </c>
      <c r="P230" s="16">
        <v>2414162.3534530001</v>
      </c>
    </row>
    <row r="231" spans="2:16" x14ac:dyDescent="0.25">
      <c r="B231" t="s">
        <v>119</v>
      </c>
      <c r="D231">
        <f t="shared" si="38"/>
        <v>223</v>
      </c>
      <c r="E231" s="16">
        <v>4983945.4480689997</v>
      </c>
      <c r="F231" s="16">
        <v>65347.037061000003</v>
      </c>
      <c r="G231" s="16"/>
      <c r="H231" s="16"/>
      <c r="I231" s="16"/>
      <c r="J231" s="16"/>
      <c r="K231" s="16">
        <v>52609.596698000001</v>
      </c>
      <c r="L231" s="16"/>
      <c r="M231" s="16"/>
      <c r="N231" s="16">
        <v>-11722149.541416001</v>
      </c>
      <c r="O231" s="8">
        <f t="shared" si="41"/>
        <v>0.5</v>
      </c>
      <c r="P231" s="16">
        <v>4610149.5394639997</v>
      </c>
    </row>
    <row r="232" spans="2:16" x14ac:dyDescent="0.25">
      <c r="B232" t="s">
        <v>120</v>
      </c>
      <c r="D232">
        <f t="shared" si="38"/>
        <v>224</v>
      </c>
      <c r="E232" s="16">
        <v>2927278.725259</v>
      </c>
      <c r="F232" s="16">
        <v>59409.566896999997</v>
      </c>
      <c r="G232" s="16"/>
      <c r="H232" s="16"/>
      <c r="I232" s="16"/>
      <c r="J232" s="16"/>
      <c r="K232" s="16">
        <v>49720.346099000002</v>
      </c>
      <c r="L232" s="16"/>
      <c r="M232" s="16"/>
      <c r="N232" s="16">
        <v>-6748810.7857219996</v>
      </c>
      <c r="O232" s="8">
        <f t="shared" si="41"/>
        <v>0.5</v>
      </c>
      <c r="P232" s="16">
        <v>2707732.8208650001</v>
      </c>
    </row>
    <row r="233" spans="2:16" x14ac:dyDescent="0.25">
      <c r="B233" t="s">
        <v>121</v>
      </c>
      <c r="D233">
        <f t="shared" si="38"/>
        <v>225</v>
      </c>
      <c r="E233" s="16">
        <v>2833083.7264709999</v>
      </c>
      <c r="F233" s="16">
        <v>63042.194571</v>
      </c>
      <c r="G233" s="16"/>
      <c r="H233" s="16"/>
      <c r="I233" s="16"/>
      <c r="J233" s="16"/>
      <c r="K233" s="16">
        <v>81500.027369999996</v>
      </c>
      <c r="L233" s="16"/>
      <c r="M233" s="16"/>
      <c r="N233" s="16">
        <v>-8170276.9499989999</v>
      </c>
      <c r="O233" s="8">
        <f t="shared" si="41"/>
        <v>0.5</v>
      </c>
      <c r="P233" s="16">
        <v>2620602.4469860001</v>
      </c>
    </row>
    <row r="234" spans="2:16" x14ac:dyDescent="0.25">
      <c r="B234" t="s">
        <v>15</v>
      </c>
      <c r="D234">
        <f t="shared" si="38"/>
        <v>226</v>
      </c>
      <c r="E234" s="16">
        <v>140697910.34985301</v>
      </c>
      <c r="F234" s="16">
        <v>3550138.5524519999</v>
      </c>
      <c r="G234" s="16">
        <v>9921079.5855149999</v>
      </c>
      <c r="H234" s="16"/>
      <c r="I234" s="16"/>
      <c r="J234" s="16"/>
      <c r="K234" s="16"/>
      <c r="L234" s="16">
        <v>82431.427792999995</v>
      </c>
      <c r="M234" s="16">
        <v>17147717.659579001</v>
      </c>
      <c r="N234" s="16">
        <v>114729389.647535</v>
      </c>
      <c r="O234" s="8">
        <f t="shared" si="41"/>
        <v>0</v>
      </c>
      <c r="P234" s="16">
        <v>130145567.073614</v>
      </c>
    </row>
    <row r="235" spans="2:16" ht="13.8" thickBot="1" x14ac:dyDescent="0.3">
      <c r="B235" t="s">
        <v>220</v>
      </c>
      <c r="D235">
        <f t="shared" si="38"/>
        <v>227</v>
      </c>
      <c r="E235" s="16">
        <v>5433541.3554779999</v>
      </c>
      <c r="F235" s="16">
        <v>95545.329914000002</v>
      </c>
      <c r="G235" s="16"/>
      <c r="H235" s="16"/>
      <c r="I235" s="16"/>
      <c r="J235" s="16"/>
      <c r="K235" s="16">
        <v>139280.88871500001</v>
      </c>
      <c r="L235" s="16"/>
      <c r="M235" s="16"/>
      <c r="N235" s="16">
        <v>-25885223.596730001</v>
      </c>
      <c r="O235" s="8">
        <f t="shared" si="41"/>
        <v>0.5</v>
      </c>
      <c r="P235" s="16">
        <v>5026025.7538170004</v>
      </c>
    </row>
    <row r="236" spans="2:16" ht="14.4" thickTop="1" thickBot="1" x14ac:dyDescent="0.3">
      <c r="B236" s="28" t="s">
        <v>256</v>
      </c>
      <c r="C236" s="17"/>
      <c r="D236" s="17">
        <f t="shared" si="38"/>
        <v>228</v>
      </c>
      <c r="E236" s="18">
        <f>SUM(E229:E235)</f>
        <v>163079306.95756</v>
      </c>
      <c r="F236" s="18">
        <f t="shared" ref="F236:P236" si="45">SUM(F229:F235)</f>
        <v>3917490.9314179998</v>
      </c>
      <c r="G236" s="18">
        <f t="shared" si="45"/>
        <v>9921079.5855149999</v>
      </c>
      <c r="H236" s="18">
        <f t="shared" si="45"/>
        <v>0</v>
      </c>
      <c r="I236" s="18">
        <f t="shared" si="45"/>
        <v>0</v>
      </c>
      <c r="J236" s="18">
        <f t="shared" si="45"/>
        <v>0</v>
      </c>
      <c r="K236" s="18">
        <f t="shared" si="45"/>
        <v>428330.05227700004</v>
      </c>
      <c r="L236" s="18">
        <f t="shared" si="45"/>
        <v>82431.427792999995</v>
      </c>
      <c r="M236" s="18">
        <f t="shared" si="45"/>
        <v>17147717.659579001</v>
      </c>
      <c r="N236" s="18">
        <f t="shared" si="45"/>
        <v>45379598.176325001</v>
      </c>
      <c r="O236" s="27">
        <f t="shared" si="41"/>
        <v>0</v>
      </c>
      <c r="P236" s="18">
        <f t="shared" si="45"/>
        <v>150848358.935743</v>
      </c>
    </row>
    <row r="237" spans="2:16" ht="13.8" thickTop="1" x14ac:dyDescent="0.25">
      <c r="D237">
        <f t="shared" si="38"/>
        <v>229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16"/>
    </row>
    <row r="238" spans="2:16" x14ac:dyDescent="0.25">
      <c r="B238" t="s">
        <v>122</v>
      </c>
      <c r="D238">
        <f t="shared" si="38"/>
        <v>230</v>
      </c>
      <c r="E238" s="16">
        <v>1348299.836287</v>
      </c>
      <c r="F238" s="16">
        <v>35287.790172000001</v>
      </c>
      <c r="G238" s="16"/>
      <c r="H238" s="16"/>
      <c r="I238" s="16"/>
      <c r="J238" s="16"/>
      <c r="K238" s="16">
        <v>35275.338294000001</v>
      </c>
      <c r="L238" s="16"/>
      <c r="M238" s="16"/>
      <c r="N238" s="16">
        <v>-5827408.7880880004</v>
      </c>
      <c r="O238" s="8">
        <f t="shared" si="41"/>
        <v>0.5</v>
      </c>
      <c r="P238" s="16">
        <v>1247177.3485659999</v>
      </c>
    </row>
    <row r="239" spans="2:16" x14ac:dyDescent="0.25">
      <c r="B239" t="s">
        <v>123</v>
      </c>
      <c r="D239">
        <f t="shared" si="38"/>
        <v>231</v>
      </c>
      <c r="E239" s="16">
        <v>1894767.265711</v>
      </c>
      <c r="F239" s="16">
        <v>33536.226096999999</v>
      </c>
      <c r="G239" s="16"/>
      <c r="H239" s="16"/>
      <c r="I239" s="16"/>
      <c r="J239" s="16"/>
      <c r="K239" s="16">
        <v>29497.25216</v>
      </c>
      <c r="L239" s="16"/>
      <c r="M239" s="16"/>
      <c r="N239" s="16">
        <v>-8861141.1003670003</v>
      </c>
      <c r="O239" s="8">
        <f t="shared" si="41"/>
        <v>0.5</v>
      </c>
      <c r="P239" s="16">
        <v>1752659.7207830001</v>
      </c>
    </row>
    <row r="240" spans="2:16" x14ac:dyDescent="0.25">
      <c r="B240" t="s">
        <v>124</v>
      </c>
      <c r="D240">
        <f t="shared" si="38"/>
        <v>232</v>
      </c>
      <c r="E240" s="16">
        <v>1487257.8947340001</v>
      </c>
      <c r="F240" s="16">
        <v>39091.423626999996</v>
      </c>
      <c r="G240" s="16"/>
      <c r="H240" s="16"/>
      <c r="I240" s="16"/>
      <c r="J240" s="16"/>
      <c r="K240" s="16">
        <v>35275.338294000001</v>
      </c>
      <c r="L240" s="16"/>
      <c r="M240" s="16"/>
      <c r="N240" s="16">
        <v>-5131039.8163310001</v>
      </c>
      <c r="O240" s="8">
        <f t="shared" si="41"/>
        <v>0.5</v>
      </c>
      <c r="P240" s="16">
        <v>1375713.552629</v>
      </c>
    </row>
    <row r="241" spans="2:16" x14ac:dyDescent="0.25">
      <c r="B241" t="s">
        <v>125</v>
      </c>
      <c r="D241">
        <f t="shared" si="38"/>
        <v>233</v>
      </c>
      <c r="E241" s="16">
        <v>1365289.8339740001</v>
      </c>
      <c r="F241" s="16">
        <v>37947.926227999997</v>
      </c>
      <c r="G241" s="16"/>
      <c r="H241" s="16"/>
      <c r="I241" s="16"/>
      <c r="J241" s="16"/>
      <c r="K241" s="16">
        <v>32431.744578999998</v>
      </c>
      <c r="L241" s="16"/>
      <c r="M241" s="16"/>
      <c r="N241" s="16">
        <v>-3731323.9768309998</v>
      </c>
      <c r="O241" s="8">
        <f t="shared" si="41"/>
        <v>0.5</v>
      </c>
      <c r="P241" s="16">
        <v>1262893.0964259999</v>
      </c>
    </row>
    <row r="242" spans="2:16" x14ac:dyDescent="0.25">
      <c r="B242" t="s">
        <v>126</v>
      </c>
      <c r="D242">
        <f t="shared" si="38"/>
        <v>234</v>
      </c>
      <c r="E242" s="16">
        <v>3890120.8761490001</v>
      </c>
      <c r="F242" s="16">
        <v>91093.368713000003</v>
      </c>
      <c r="G242" s="16"/>
      <c r="H242" s="16"/>
      <c r="I242" s="16"/>
      <c r="J242" s="16"/>
      <c r="K242" s="16">
        <v>27185.768669000001</v>
      </c>
      <c r="L242" s="16"/>
      <c r="M242" s="16"/>
      <c r="N242" s="16">
        <v>-9093070.2319729999</v>
      </c>
      <c r="O242" s="8">
        <f t="shared" si="41"/>
        <v>0.5</v>
      </c>
      <c r="P242" s="16">
        <v>3598361.8104369999</v>
      </c>
    </row>
    <row r="243" spans="2:16" ht="13.8" thickBot="1" x14ac:dyDescent="0.3">
      <c r="B243" t="s">
        <v>127</v>
      </c>
      <c r="D243">
        <f t="shared" si="38"/>
        <v>235</v>
      </c>
      <c r="E243" s="16">
        <v>61460766.428897999</v>
      </c>
      <c r="F243" s="16">
        <v>2552155.8663639999</v>
      </c>
      <c r="G243" s="16">
        <v>6290993.6175549999</v>
      </c>
      <c r="H243" s="16"/>
      <c r="I243" s="16"/>
      <c r="J243" s="16"/>
      <c r="K243" s="16"/>
      <c r="L243" s="16">
        <v>69772.019193999993</v>
      </c>
      <c r="M243" s="16">
        <v>3894554.1583489999</v>
      </c>
      <c r="N243" s="16">
        <v>42587901.544160001</v>
      </c>
      <c r="O243" s="8">
        <f t="shared" si="41"/>
        <v>0</v>
      </c>
      <c r="P243" s="16">
        <v>56851208.946731001</v>
      </c>
    </row>
    <row r="244" spans="2:16" ht="14.4" thickTop="1" thickBot="1" x14ac:dyDescent="0.3">
      <c r="B244" s="28" t="s">
        <v>257</v>
      </c>
      <c r="C244" s="17"/>
      <c r="D244" s="17">
        <f t="shared" si="38"/>
        <v>236</v>
      </c>
      <c r="E244" s="18">
        <f>SUM(E238:E243)</f>
        <v>71446502.135753006</v>
      </c>
      <c r="F244" s="18">
        <f t="shared" ref="F244:P244" si="46">SUM(F238:F243)</f>
        <v>2789112.6012009997</v>
      </c>
      <c r="G244" s="18">
        <f t="shared" si="46"/>
        <v>6290993.6175549999</v>
      </c>
      <c r="H244" s="18">
        <f t="shared" si="46"/>
        <v>0</v>
      </c>
      <c r="I244" s="18">
        <f t="shared" si="46"/>
        <v>0</v>
      </c>
      <c r="J244" s="18">
        <f t="shared" si="46"/>
        <v>0</v>
      </c>
      <c r="K244" s="18">
        <f t="shared" si="46"/>
        <v>159665.44199600001</v>
      </c>
      <c r="L244" s="18">
        <f t="shared" si="46"/>
        <v>69772.019193999993</v>
      </c>
      <c r="M244" s="18">
        <f t="shared" si="46"/>
        <v>3894554.1583489999</v>
      </c>
      <c r="N244" s="18">
        <f t="shared" si="46"/>
        <v>9943917.6305700019</v>
      </c>
      <c r="O244" s="27">
        <f t="shared" si="41"/>
        <v>0</v>
      </c>
      <c r="P244" s="18">
        <f t="shared" si="46"/>
        <v>66088014.475572005</v>
      </c>
    </row>
    <row r="245" spans="2:16" ht="13.8" thickTop="1" x14ac:dyDescent="0.25">
      <c r="D245">
        <f t="shared" si="38"/>
        <v>237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P245" s="16"/>
    </row>
    <row r="246" spans="2:16" x14ac:dyDescent="0.25">
      <c r="B246" t="s">
        <v>128</v>
      </c>
      <c r="D246">
        <f t="shared" si="38"/>
        <v>238</v>
      </c>
      <c r="E246" s="16">
        <v>170539912.895987</v>
      </c>
      <c r="F246" s="16">
        <v>5952919.6232899996</v>
      </c>
      <c r="G246" s="16">
        <v>16923001.995491002</v>
      </c>
      <c r="H246" s="16"/>
      <c r="I246" s="16"/>
      <c r="J246" s="16"/>
      <c r="K246" s="16"/>
      <c r="L246" s="16">
        <v>107957.776279</v>
      </c>
      <c r="M246" s="16">
        <v>15190647.386432</v>
      </c>
      <c r="N246" s="16">
        <v>122939055.938796</v>
      </c>
      <c r="O246" s="8">
        <f t="shared" si="41"/>
        <v>0</v>
      </c>
      <c r="P246" s="16">
        <v>157749419.42878801</v>
      </c>
    </row>
    <row r="247" spans="2:16" x14ac:dyDescent="0.25">
      <c r="B247" t="s">
        <v>129</v>
      </c>
      <c r="D247">
        <f t="shared" si="38"/>
        <v>239</v>
      </c>
      <c r="E247" s="16">
        <v>2958685.2226280002</v>
      </c>
      <c r="F247" s="16">
        <v>139158.03019200001</v>
      </c>
      <c r="G247" s="16"/>
      <c r="H247" s="16"/>
      <c r="I247" s="16"/>
      <c r="J247" s="16"/>
      <c r="K247" s="16">
        <v>42085.269995000002</v>
      </c>
      <c r="L247" s="16"/>
      <c r="M247" s="16"/>
      <c r="N247" s="16">
        <v>-19491273.111331999</v>
      </c>
      <c r="O247" s="8">
        <f t="shared" si="41"/>
        <v>0.5</v>
      </c>
      <c r="P247" s="16">
        <v>2736783.8309309999</v>
      </c>
    </row>
    <row r="248" spans="2:16" x14ac:dyDescent="0.25">
      <c r="B248" t="s">
        <v>221</v>
      </c>
      <c r="D248">
        <f t="shared" si="38"/>
        <v>240</v>
      </c>
      <c r="E248" s="16">
        <v>13526375.995654</v>
      </c>
      <c r="F248" s="16">
        <v>448126.46188900003</v>
      </c>
      <c r="G248" s="16"/>
      <c r="H248" s="16"/>
      <c r="I248" s="16"/>
      <c r="J248" s="16"/>
      <c r="K248" s="16"/>
      <c r="L248" s="16"/>
      <c r="M248" s="16"/>
      <c r="N248" s="16">
        <v>7353087.1616590004</v>
      </c>
      <c r="O248" s="8">
        <f t="shared" si="41"/>
        <v>0</v>
      </c>
      <c r="P248" s="16">
        <v>12511897.795980001</v>
      </c>
    </row>
    <row r="249" spans="2:16" x14ac:dyDescent="0.25">
      <c r="B249" t="s">
        <v>222</v>
      </c>
      <c r="D249">
        <f t="shared" si="38"/>
        <v>241</v>
      </c>
      <c r="E249" s="16">
        <v>2611792.6970540001</v>
      </c>
      <c r="F249" s="16">
        <v>66189.614092000003</v>
      </c>
      <c r="G249" s="16"/>
      <c r="H249" s="16"/>
      <c r="I249" s="16"/>
      <c r="J249" s="16"/>
      <c r="K249" s="16">
        <v>20753.128850000001</v>
      </c>
      <c r="L249" s="16"/>
      <c r="M249" s="16"/>
      <c r="N249" s="16">
        <v>-15494655.286496</v>
      </c>
      <c r="O249" s="8">
        <f t="shared" si="41"/>
        <v>0.5</v>
      </c>
      <c r="P249" s="16">
        <v>2415908.244775</v>
      </c>
    </row>
    <row r="250" spans="2:16" x14ac:dyDescent="0.25">
      <c r="B250" t="s">
        <v>223</v>
      </c>
      <c r="D250">
        <f t="shared" si="38"/>
        <v>242</v>
      </c>
      <c r="E250" s="16">
        <v>4254330.8374920003</v>
      </c>
      <c r="F250" s="16">
        <v>96722.447381999998</v>
      </c>
      <c r="G250" s="16"/>
      <c r="H250" s="16"/>
      <c r="I250" s="16"/>
      <c r="J250" s="16"/>
      <c r="K250" s="16">
        <v>134534.648147</v>
      </c>
      <c r="L250" s="16"/>
      <c r="M250" s="16"/>
      <c r="N250" s="16">
        <v>-16471544.78877</v>
      </c>
      <c r="O250" s="8">
        <f t="shared" si="41"/>
        <v>0.5</v>
      </c>
      <c r="P250" s="16">
        <v>3935256.0246799998</v>
      </c>
    </row>
    <row r="251" spans="2:16" x14ac:dyDescent="0.25">
      <c r="B251" t="s">
        <v>224</v>
      </c>
      <c r="D251">
        <f t="shared" si="38"/>
        <v>243</v>
      </c>
      <c r="E251" s="16">
        <v>3362745.8388800002</v>
      </c>
      <c r="F251" s="16">
        <v>66363.110249999998</v>
      </c>
      <c r="G251" s="16"/>
      <c r="H251" s="16"/>
      <c r="I251" s="16"/>
      <c r="J251" s="16"/>
      <c r="K251" s="16">
        <v>68788.320886999994</v>
      </c>
      <c r="L251" s="16"/>
      <c r="M251" s="16"/>
      <c r="N251" s="16">
        <v>-10516896.195741</v>
      </c>
      <c r="O251" s="8">
        <f t="shared" si="41"/>
        <v>0.5</v>
      </c>
      <c r="P251" s="16">
        <v>3110539.9009639998</v>
      </c>
    </row>
    <row r="252" spans="2:16" x14ac:dyDescent="0.25">
      <c r="B252" t="s">
        <v>225</v>
      </c>
      <c r="D252">
        <f t="shared" si="38"/>
        <v>244</v>
      </c>
      <c r="E252" s="16">
        <v>2690922.479733</v>
      </c>
      <c r="F252" s="16">
        <v>60770.142024000001</v>
      </c>
      <c r="G252" s="16"/>
      <c r="H252" s="16"/>
      <c r="I252" s="16"/>
      <c r="J252" s="16"/>
      <c r="K252" s="16">
        <v>41053.424428999999</v>
      </c>
      <c r="L252" s="16"/>
      <c r="M252" s="16"/>
      <c r="N252" s="16">
        <v>-6399136.5432350002</v>
      </c>
      <c r="O252" s="8">
        <f t="shared" si="41"/>
        <v>0.5</v>
      </c>
      <c r="P252" s="16">
        <v>2489103.293753</v>
      </c>
    </row>
    <row r="253" spans="2:16" x14ac:dyDescent="0.25">
      <c r="B253" t="s">
        <v>226</v>
      </c>
      <c r="D253">
        <f t="shared" si="38"/>
        <v>245</v>
      </c>
      <c r="E253" s="16">
        <v>3387735.7423479999</v>
      </c>
      <c r="F253" s="16">
        <v>101249.949972</v>
      </c>
      <c r="G253" s="16"/>
      <c r="H253" s="16"/>
      <c r="I253" s="16"/>
      <c r="J253" s="16"/>
      <c r="K253" s="16">
        <v>46831.510563000003</v>
      </c>
      <c r="L253" s="16"/>
      <c r="M253" s="16"/>
      <c r="N253" s="16">
        <v>-6351011.2305690004</v>
      </c>
      <c r="O253" s="8">
        <f t="shared" si="41"/>
        <v>0.5</v>
      </c>
      <c r="P253" s="16">
        <v>3133655.5616720002</v>
      </c>
    </row>
    <row r="254" spans="2:16" x14ac:dyDescent="0.25">
      <c r="B254" t="s">
        <v>227</v>
      </c>
      <c r="D254">
        <f t="shared" si="38"/>
        <v>246</v>
      </c>
      <c r="E254" s="16">
        <v>3893970.5330500002</v>
      </c>
      <c r="F254" s="16">
        <v>79609.832395000005</v>
      </c>
      <c r="G254" s="16"/>
      <c r="H254" s="16"/>
      <c r="I254" s="16"/>
      <c r="J254" s="16"/>
      <c r="K254" s="16">
        <v>38164.17383</v>
      </c>
      <c r="L254" s="16"/>
      <c r="M254" s="16"/>
      <c r="N254" s="16">
        <v>-11518546.569985</v>
      </c>
      <c r="O254" s="8">
        <f t="shared" si="41"/>
        <v>0.5</v>
      </c>
      <c r="P254" s="16">
        <v>3601922.7430710001</v>
      </c>
    </row>
    <row r="255" spans="2:16" x14ac:dyDescent="0.25">
      <c r="B255" t="s">
        <v>228</v>
      </c>
      <c r="D255">
        <f t="shared" si="38"/>
        <v>247</v>
      </c>
      <c r="E255" s="16">
        <v>4586979.3978350004</v>
      </c>
      <c r="F255" s="16">
        <v>102414.20050000001</v>
      </c>
      <c r="G255" s="16"/>
      <c r="H255" s="16"/>
      <c r="I255" s="16"/>
      <c r="J255" s="16"/>
      <c r="K255" s="16">
        <v>52609.596698000001</v>
      </c>
      <c r="L255" s="16"/>
      <c r="M255" s="16"/>
      <c r="N255" s="16">
        <v>-8554979.7099210005</v>
      </c>
      <c r="O255" s="8">
        <f t="shared" si="41"/>
        <v>0.5</v>
      </c>
      <c r="P255" s="16">
        <v>4242955.9429970002</v>
      </c>
    </row>
    <row r="256" spans="2:16" x14ac:dyDescent="0.25">
      <c r="B256" t="s">
        <v>229</v>
      </c>
      <c r="D256">
        <f t="shared" si="38"/>
        <v>248</v>
      </c>
      <c r="E256" s="16">
        <v>2089115.4330579999</v>
      </c>
      <c r="F256" s="16">
        <v>87424.630594000002</v>
      </c>
      <c r="G256" s="16"/>
      <c r="H256" s="16"/>
      <c r="I256" s="16"/>
      <c r="J256" s="16"/>
      <c r="K256" s="16">
        <v>23719.166024999999</v>
      </c>
      <c r="L256" s="16"/>
      <c r="M256" s="16"/>
      <c r="N256" s="16">
        <v>-20150220.423661999</v>
      </c>
      <c r="O256" s="8">
        <f t="shared" si="41"/>
        <v>0.5</v>
      </c>
      <c r="P256" s="16">
        <v>1932431.7755789999</v>
      </c>
    </row>
    <row r="257" spans="2:16" ht="13.8" thickBot="1" x14ac:dyDescent="0.3">
      <c r="B257" t="s">
        <v>230</v>
      </c>
      <c r="D257">
        <f t="shared" si="38"/>
        <v>249</v>
      </c>
      <c r="E257" s="16">
        <v>2155309.982268</v>
      </c>
      <c r="F257" s="16">
        <v>68111.353824000005</v>
      </c>
      <c r="G257" s="16"/>
      <c r="H257" s="16"/>
      <c r="I257" s="16"/>
      <c r="J257" s="16"/>
      <c r="K257" s="16">
        <v>36430.872509000001</v>
      </c>
      <c r="L257" s="16"/>
      <c r="M257" s="16"/>
      <c r="N257" s="16">
        <v>-17802130.965690002</v>
      </c>
      <c r="O257" s="8">
        <f t="shared" si="41"/>
        <v>0.5</v>
      </c>
      <c r="P257" s="16">
        <v>1993661.7335979999</v>
      </c>
    </row>
    <row r="258" spans="2:16" ht="14.4" thickTop="1" thickBot="1" x14ac:dyDescent="0.3">
      <c r="B258" s="28" t="s">
        <v>258</v>
      </c>
      <c r="C258" s="17"/>
      <c r="D258" s="17">
        <f t="shared" si="38"/>
        <v>250</v>
      </c>
      <c r="E258" s="18">
        <f>SUM(E246:E257)</f>
        <v>216057877.05598694</v>
      </c>
      <c r="F258" s="18">
        <f t="shared" ref="F258:P258" si="47">SUM(F246:F257)</f>
        <v>7269059.396404</v>
      </c>
      <c r="G258" s="18">
        <f t="shared" si="47"/>
        <v>16923001.995491002</v>
      </c>
      <c r="H258" s="18">
        <f t="shared" si="47"/>
        <v>0</v>
      </c>
      <c r="I258" s="18">
        <f t="shared" si="47"/>
        <v>0</v>
      </c>
      <c r="J258" s="18">
        <f t="shared" si="47"/>
        <v>0</v>
      </c>
      <c r="K258" s="18">
        <f t="shared" si="47"/>
        <v>504970.11193299998</v>
      </c>
      <c r="L258" s="18">
        <f t="shared" si="47"/>
        <v>107957.776279</v>
      </c>
      <c r="M258" s="18">
        <f t="shared" si="47"/>
        <v>15190647.386432</v>
      </c>
      <c r="N258" s="18">
        <f t="shared" si="47"/>
        <v>-2458251.7249460071</v>
      </c>
      <c r="O258" s="27">
        <f t="shared" si="41"/>
        <v>1.1249749566131451E-2</v>
      </c>
      <c r="P258" s="18">
        <f t="shared" si="47"/>
        <v>199853536.276788</v>
      </c>
    </row>
    <row r="259" spans="2:16" ht="13.8" thickTop="1" x14ac:dyDescent="0.25"/>
  </sheetData>
  <mergeCells count="4">
    <mergeCell ref="B1:E1"/>
    <mergeCell ref="N4:N5"/>
    <mergeCell ref="O4:O5"/>
    <mergeCell ref="P4:P5"/>
  </mergeCells>
  <pageMargins left="0.15748031496062992" right="0.15748031496062992" top="0.78740157480314965" bottom="0.78740157480314965" header="0.51181102362204722" footer="0.51181102362204722"/>
  <pageSetup paperSize="9" scale="80" fitToHeight="0" orientation="landscape" r:id="rId1"/>
  <headerFooter alignWithMargins="0"/>
  <colBreaks count="2" manualBreakCount="2">
    <brk id="5" max="1048575" man="1"/>
    <brk id="15" max="5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1" sqref="B11"/>
    </sheetView>
  </sheetViews>
  <sheetFormatPr defaultRowHeight="13.2" x14ac:dyDescent="0.25"/>
  <cols>
    <col min="1" max="1" width="37.33203125" bestFit="1" customWidth="1"/>
    <col min="2" max="2" width="14.44140625" bestFit="1" customWidth="1"/>
  </cols>
  <sheetData>
    <row r="1" spans="1:6" x14ac:dyDescent="0.25">
      <c r="A1" s="15" t="s">
        <v>87</v>
      </c>
      <c r="B1" s="15" t="s">
        <v>88</v>
      </c>
      <c r="C1" s="15" t="s">
        <v>90</v>
      </c>
    </row>
    <row r="2" spans="1:6" x14ac:dyDescent="0.25">
      <c r="A2" s="14" t="s">
        <v>232</v>
      </c>
      <c r="B2">
        <v>3</v>
      </c>
      <c r="C2">
        <v>13</v>
      </c>
      <c r="E2" s="14"/>
      <c r="F2" s="14"/>
    </row>
    <row r="3" spans="1:6" x14ac:dyDescent="0.25">
      <c r="A3" s="14" t="s">
        <v>242</v>
      </c>
      <c r="B3">
        <v>7</v>
      </c>
      <c r="C3">
        <v>112</v>
      </c>
      <c r="E3" s="14"/>
      <c r="F3" s="14"/>
    </row>
    <row r="4" spans="1:6" x14ac:dyDescent="0.25">
      <c r="A4" t="s">
        <v>251</v>
      </c>
      <c r="B4">
        <v>6</v>
      </c>
      <c r="C4">
        <v>194</v>
      </c>
      <c r="E4" s="14"/>
      <c r="F4" s="14"/>
    </row>
    <row r="5" spans="1:6" x14ac:dyDescent="0.25">
      <c r="A5" s="14" t="s">
        <v>238</v>
      </c>
      <c r="B5">
        <v>11</v>
      </c>
      <c r="C5">
        <v>75</v>
      </c>
      <c r="E5" s="14"/>
      <c r="F5" s="14"/>
    </row>
    <row r="6" spans="1:6" x14ac:dyDescent="0.25">
      <c r="A6" s="14" t="s">
        <v>243</v>
      </c>
      <c r="B6">
        <v>10</v>
      </c>
      <c r="C6">
        <v>124</v>
      </c>
      <c r="E6" s="14"/>
      <c r="F6" s="14"/>
    </row>
    <row r="7" spans="1:6" x14ac:dyDescent="0.25">
      <c r="A7" t="s">
        <v>252</v>
      </c>
      <c r="B7">
        <v>4</v>
      </c>
      <c r="C7">
        <v>200</v>
      </c>
      <c r="E7" s="14"/>
      <c r="F7" s="14"/>
    </row>
    <row r="8" spans="1:6" x14ac:dyDescent="0.25">
      <c r="A8" s="14" t="s">
        <v>239</v>
      </c>
      <c r="B8">
        <v>7</v>
      </c>
      <c r="C8">
        <v>84</v>
      </c>
      <c r="E8" s="14"/>
      <c r="F8" s="14"/>
    </row>
    <row r="9" spans="1:6" x14ac:dyDescent="0.25">
      <c r="A9" s="14" t="s">
        <v>236</v>
      </c>
      <c r="B9">
        <v>10</v>
      </c>
      <c r="C9">
        <v>55</v>
      </c>
      <c r="E9" s="14"/>
      <c r="F9" s="14"/>
    </row>
    <row r="10" spans="1:6" x14ac:dyDescent="0.25">
      <c r="A10" s="14" t="s">
        <v>244</v>
      </c>
      <c r="B10">
        <v>7</v>
      </c>
      <c r="C10">
        <v>133</v>
      </c>
      <c r="E10" s="14"/>
      <c r="F10" s="14"/>
    </row>
    <row r="11" spans="1:6" x14ac:dyDescent="0.25">
      <c r="A11" t="s">
        <v>231</v>
      </c>
      <c r="B11">
        <v>8</v>
      </c>
      <c r="C11">
        <v>8</v>
      </c>
      <c r="E11" s="14"/>
      <c r="F11" s="14"/>
    </row>
    <row r="12" spans="1:6" x14ac:dyDescent="0.25">
      <c r="A12" s="14" t="s">
        <v>235</v>
      </c>
      <c r="B12">
        <v>11</v>
      </c>
      <c r="C12">
        <v>43</v>
      </c>
      <c r="E12" s="14"/>
      <c r="F12" s="14"/>
    </row>
    <row r="13" spans="1:6" x14ac:dyDescent="0.25">
      <c r="A13" s="14" t="s">
        <v>234</v>
      </c>
      <c r="B13">
        <v>6</v>
      </c>
      <c r="C13">
        <v>30</v>
      </c>
      <c r="E13" s="14"/>
      <c r="F13" s="14"/>
    </row>
    <row r="14" spans="1:6" x14ac:dyDescent="0.25">
      <c r="A14" t="s">
        <v>258</v>
      </c>
      <c r="B14">
        <v>12</v>
      </c>
      <c r="C14">
        <v>250</v>
      </c>
      <c r="E14" s="14"/>
      <c r="F14" s="14"/>
    </row>
    <row r="15" spans="1:6" x14ac:dyDescent="0.25">
      <c r="A15" s="14" t="s">
        <v>245</v>
      </c>
      <c r="B15">
        <v>7</v>
      </c>
      <c r="C15">
        <v>142</v>
      </c>
      <c r="E15" s="14"/>
      <c r="F15" s="14"/>
    </row>
    <row r="16" spans="1:6" x14ac:dyDescent="0.25">
      <c r="A16" s="14" t="s">
        <v>241</v>
      </c>
      <c r="B16">
        <v>10</v>
      </c>
      <c r="C16">
        <v>103</v>
      </c>
      <c r="E16" s="14"/>
      <c r="F16" s="14"/>
    </row>
    <row r="17" spans="1:6" x14ac:dyDescent="0.25">
      <c r="A17" t="s">
        <v>253</v>
      </c>
      <c r="B17">
        <v>7</v>
      </c>
      <c r="C17">
        <v>209</v>
      </c>
      <c r="E17" s="14"/>
      <c r="F17" s="14"/>
    </row>
    <row r="18" spans="1:6" x14ac:dyDescent="0.25">
      <c r="A18" t="s">
        <v>255</v>
      </c>
      <c r="B18">
        <v>3</v>
      </c>
      <c r="C18">
        <v>219</v>
      </c>
      <c r="E18" s="14"/>
      <c r="F18" s="14"/>
    </row>
    <row r="19" spans="1:6" x14ac:dyDescent="0.25">
      <c r="A19" t="s">
        <v>256</v>
      </c>
      <c r="B19">
        <v>7</v>
      </c>
      <c r="C19">
        <v>228</v>
      </c>
      <c r="E19" s="14"/>
      <c r="F19" s="14"/>
    </row>
    <row r="20" spans="1:6" x14ac:dyDescent="0.25">
      <c r="A20" t="s">
        <v>254</v>
      </c>
      <c r="B20">
        <v>3</v>
      </c>
      <c r="C20">
        <v>214</v>
      </c>
    </row>
    <row r="21" spans="1:6" x14ac:dyDescent="0.25">
      <c r="A21" t="s">
        <v>257</v>
      </c>
      <c r="B21">
        <v>6</v>
      </c>
      <c r="C21">
        <v>236</v>
      </c>
    </row>
    <row r="22" spans="1:6" x14ac:dyDescent="0.25">
      <c r="A22" s="14" t="s">
        <v>246</v>
      </c>
      <c r="B22">
        <v>7</v>
      </c>
      <c r="C22">
        <v>151</v>
      </c>
    </row>
    <row r="23" spans="1:6" x14ac:dyDescent="0.25">
      <c r="A23" s="14" t="s">
        <v>247</v>
      </c>
      <c r="B23">
        <v>8</v>
      </c>
      <c r="C23">
        <v>161</v>
      </c>
    </row>
    <row r="24" spans="1:6" x14ac:dyDescent="0.25">
      <c r="A24" s="14" t="s">
        <v>233</v>
      </c>
      <c r="B24">
        <v>7</v>
      </c>
      <c r="C24">
        <v>22</v>
      </c>
    </row>
    <row r="25" spans="1:6" x14ac:dyDescent="0.25">
      <c r="A25" s="14" t="s">
        <v>248</v>
      </c>
      <c r="B25">
        <v>7</v>
      </c>
      <c r="C25">
        <v>170</v>
      </c>
    </row>
    <row r="26" spans="1:6" x14ac:dyDescent="0.25">
      <c r="A26" s="14" t="s">
        <v>249</v>
      </c>
      <c r="B26">
        <v>7</v>
      </c>
      <c r="C26">
        <v>179</v>
      </c>
    </row>
    <row r="27" spans="1:6" x14ac:dyDescent="0.25">
      <c r="A27" s="14" t="s">
        <v>240</v>
      </c>
      <c r="B27">
        <v>5</v>
      </c>
      <c r="C27">
        <v>91</v>
      </c>
    </row>
    <row r="28" spans="1:6" x14ac:dyDescent="0.25">
      <c r="A28" s="14" t="s">
        <v>237</v>
      </c>
      <c r="B28">
        <v>5</v>
      </c>
      <c r="C28">
        <v>62</v>
      </c>
    </row>
    <row r="29" spans="1:6" x14ac:dyDescent="0.25">
      <c r="A29" t="s">
        <v>250</v>
      </c>
      <c r="B29">
        <v>5</v>
      </c>
      <c r="C29">
        <v>186</v>
      </c>
    </row>
  </sheetData>
  <dataConsolidate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800FAFC-AD44-46BF-BD83-BC61769B56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 Dropdown</vt:lpstr>
      <vt:lpstr>Key Information 1516</vt:lpstr>
      <vt:lpstr>Lookup 1</vt:lpstr>
      <vt:lpstr>'Lookup 1'!pools</vt:lpstr>
      <vt:lpstr>'Key Information 1516'!Print_Area</vt:lpstr>
      <vt:lpstr>'Key Information 1516'!Print_Titles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fchikhal</dc:creator>
  <cp:lastModifiedBy>Kerry Mac Hale</cp:lastModifiedBy>
  <cp:lastPrinted>2014-12-08T11:24:01Z</cp:lastPrinted>
  <dcterms:created xsi:type="dcterms:W3CDTF">2001-11-15T07:27:09Z</dcterms:created>
  <dcterms:modified xsi:type="dcterms:W3CDTF">2014-12-18T09:18:29Z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a26131c3-9e4d-42d7-ae03-a2f4a5455bbc</vt:lpwstr>
  </property>
  <property fmtid="{D5CDD505-2E9C-101B-9397-08002B2CF9AE}" pid="3" name="bjSaver">
    <vt:lpwstr>o5fJV8S8DurcbLz9I51XwmpE+64uAzj2</vt:lpwstr>
  </property>
  <property fmtid="{D5CDD505-2E9C-101B-9397-08002B2CF9AE}" pid="4" name="bjDocumentSecurityLabel">
    <vt:lpwstr>No Marking</vt:lpwstr>
  </property>
</Properties>
</file>