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506" windowWidth="15000" windowHeight="6990" activeTab="0"/>
  </bookViews>
  <sheets>
    <sheet name="ToC" sheetId="1" r:id="rId1"/>
    <sheet name="Register Activity - All Comp" sheetId="2" r:id="rId2"/>
    <sheet name="Register Activity - Public Comp" sheetId="3" r:id="rId3"/>
    <sheet name="Register Activity - LLP" sheetId="4" r:id="rId4"/>
    <sheet name="Company Insol &amp; Liquidations" sheetId="5" r:id="rId5"/>
    <sheet name="Company Dissolutions" sheetId="6" r:id="rId6"/>
    <sheet name="Stat Doc Compliance Rates" sheetId="7" r:id="rId7"/>
    <sheet name="Comp House Workload" sheetId="8" r:id="rId8"/>
    <sheet name="Electronic Filing" sheetId="9" r:id="rId9"/>
    <sheet name="Disputes &amp; Complaints" sheetId="10" r:id="rId10"/>
    <sheet name="Searches" sheetId="11" r:id="rId11"/>
  </sheets>
  <definedNames/>
  <calcPr fullCalcOnLoad="1"/>
</workbook>
</file>

<file path=xl/sharedStrings.xml><?xml version="1.0" encoding="utf-8"?>
<sst xmlns="http://schemas.openxmlformats.org/spreadsheetml/2006/main" count="488" uniqueCount="186">
  <si>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</si>
  <si>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</si>
  <si>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</si>
  <si>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</si>
  <si>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</si>
  <si>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</si>
  <si>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</si>
  <si>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</si>
  <si>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</si>
  <si>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</si>
  <si>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</si>
  <si>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</si>
  <si>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</si>
  <si>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</si>
  <si>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</si>
  <si>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</si>
  <si>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</si>
  <si>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</si>
  <si>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</si>
  <si>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</si>
  <si>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</si>
  <si>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</si>
  <si>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</si>
  <si>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</si>
  <si>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</si>
  <si>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</si>
  <si>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</si>
  <si>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</si>
  <si>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</si>
  <si>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</si>
  <si>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</si>
  <si>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</si>
  <si>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</si>
  <si>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</si>
  <si>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</si>
  <si>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</si>
  <si>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</si>
  <si>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</si>
  <si>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</si>
  <si>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</si>
  <si>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</si>
  <si>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</si>
  <si>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</si>
  <si>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</si>
  <si>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</si>
  <si>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</si>
  <si>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</si>
  <si>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</si>
  <si>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</si>
  <si>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</si>
  <si>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</si>
  <si>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</si>
  <si>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</si>
  <si>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</si>
  <si>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</si>
  <si>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</si>
  <si>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</si>
  <si>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</si>
  <si>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</si>
  <si>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</si>
  <si>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</si>
  <si>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</si>
  <si>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</si>
  <si>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</si>
  <si>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</si>
  <si>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</si>
  <si>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</si>
  <si>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</si>
  <si>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</si>
  <si>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</si>
  <si>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</si>
  <si>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</si>
  <si>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</si>
  <si>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</si>
  <si>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2014 (Count)</t>
  </si>
  <si>
    <t>2013 (Count)</t>
  </si>
  <si>
    <t>Per cent</t>
  </si>
  <si>
    <t>Changes of Company Name</t>
  </si>
  <si>
    <t>Late Filing Penalties Disputes Cleared (Count)</t>
  </si>
  <si>
    <t>Total Complaints Received (Count)</t>
  </si>
  <si>
    <t>Total Complaints excludes those received about Late Filing Penalties.</t>
  </si>
  <si>
    <t>Register Searches</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</si>
  <si>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</si>
  <si>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</si>
  <si>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</si>
  <si>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</si>
  <si>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</si>
  <si>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</si>
  <si>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</si>
  <si>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</si>
  <si>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</si>
  <si>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</si>
  <si>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Soft compliance is termed as those who are up-to-date in their filing of either their latest Accounts or Annual Return.</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</si>
  <si>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</si>
  <si>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</si>
  <si>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</si>
  <si>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</si>
  <si>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</si>
  <si>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</si>
  <si>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</si>
  <si>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</si>
  <si>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</si>
  <si>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</si>
  <si>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</si>
  <si>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</si>
  <si>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</si>
  <si>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</si>
  <si>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</si>
  <si>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</si>
  <si>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</si>
  <si>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</si>
  <si>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</si>
  <si>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</si>
  <si>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</si>
  <si>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</si>
  <si>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</si>
  <si>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</si>
  <si>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</si>
  <si>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</si>
  <si>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</si>
  <si>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</si>
  <si>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</si>
  <si>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</si>
  <si>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</si>
  <si>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</si>
  <si>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</si>
  <si>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</si>
  <si>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</si>
  <si>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</si>
  <si>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</si>
  <si>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</si>
  <si>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</si>
  <si>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</si>
  <si>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</si>
  <si>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</si>
  <si>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</si>
  <si>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</si>
  <si>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</si>
  <si>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</si>
  <si>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</si>
  <si>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</si>
  <si>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</si>
  <si>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</si>
  <si>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</si>
  <si>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</si>
  <si>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</si>
  <si>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</si>
  <si>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</si>
  <si>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</si>
  <si>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</si>
  <si>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</si>
  <si>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</si>
  <si>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Count of Late Filing Penalties Diputes Cleared and Total Complaints Received.</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</si>
  <si>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</si>
  <si>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</si>
  <si>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</si>
  <si>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</si>
  <si>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</si>
  <si>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</si>
  <si>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</si>
  <si>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</si>
  <si>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</si>
  <si>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Free searches CHD &amp; WEB; XML Gateway and Contact Centre</t>
  </si>
  <si>
    <t>Unexplained fluctuation in free searches create extreme changes to the annual change.</t>
  </si>
  <si>
    <t xml:space="preserve">From </t>
  </si>
  <si>
    <t>Second filings</t>
  </si>
  <si>
    <t>Total Paid Searches (including screen enquiries; Company Reports &amp; Archive Fiche)</t>
  </si>
  <si>
    <t>Image Based Searches (including additional documents) paid</t>
  </si>
  <si>
    <t>Total for Period</t>
  </si>
  <si>
    <t>Total for Period' figures is a sum of the weeks.</t>
  </si>
  <si>
    <t>Monthly Statistics - Register Activity  June 2014</t>
  </si>
  <si>
    <t>Monthly Statistics - June 2014</t>
  </si>
  <si>
    <t>Electronic Filing - June 2014</t>
  </si>
  <si>
    <t>UK Disputes &amp; Complaints - June 2014</t>
  </si>
  <si>
    <t>Monthly Statistics - Register Activity June 2014</t>
  </si>
  <si>
    <t>From 31/05 to 06/06</t>
  </si>
  <si>
    <t>From 7 to 13</t>
  </si>
  <si>
    <t>From 14 to 20</t>
  </si>
  <si>
    <t>From 21 to 27</t>
  </si>
  <si>
    <t>June 14 (Count)</t>
  </si>
  <si>
    <t>June 13 (Count)</t>
  </si>
  <si>
    <t xml:space="preserve">From 07 to 13 </t>
  </si>
  <si>
    <t>Company Insolvency and Liquidations - June 2014</t>
  </si>
  <si>
    <t>June 2014 (Count)</t>
  </si>
  <si>
    <t>June 2013 (Count)</t>
  </si>
  <si>
    <t>For the purpose of Companies Act 2006 and related legislation, the Channel Islands and Isle of Man are not regarded as integral parts of the United Kingdom Companies Register.</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</si>
</sst>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s>
  <fonts count="19">
    <font>
      <sz val="10"/>
      <name val="Arial"/>
      <family val="0"/>
    </font>
    <font>
      <b/>
      <sz val="12"/>
      <name val="Arial"/>
      <family val="2"/>
    </font>
    <font>
      <b/>
      <sz val="10"/>
      <name val="Arial"/>
      <family val="2"/>
    </font>
    <font>
      <sz val="10"/>
      <color indexed="9"/>
      <name val="Arial"/>
      <family val="0"/>
    </font>
    <font>
      <sz val="10"/>
      <color indexed="14"/>
      <name val="Arial"/>
      <family val="0"/>
    </font>
    <font>
      <sz val="8"/>
      <name val="Arial"/>
      <family val="0"/>
    </font>
    <font>
      <sz val="12"/>
      <name val="Arial"/>
      <family val="0"/>
    </font>
    <font>
      <sz val="10"/>
      <name val="Segoe UI"/>
      <family val="2"/>
    </font>
    <font>
      <sz val="10"/>
      <color indexed="8"/>
      <name val="Arial"/>
      <family val="0"/>
    </font>
    <font>
      <sz val="8"/>
      <color indexed="12"/>
      <name val="Arial"/>
      <family val="0"/>
    </font>
    <font>
      <sz val="10"/>
      <color indexed="48"/>
      <name val="Arial"/>
      <family val="0"/>
    </font>
    <font>
      <b/>
      <sz val="10"/>
      <color indexed="48"/>
      <name val="Arial"/>
      <family val="2"/>
    </font>
    <font>
      <b/>
      <sz val="10"/>
      <color indexed="12"/>
      <name val="Arial"/>
      <family val="2"/>
    </font>
    <font>
      <u val="single"/>
      <sz val="10"/>
      <color indexed="12"/>
      <name val="Arial"/>
      <family val="0"/>
    </font>
    <font>
      <sz val="10"/>
      <color indexed="12"/>
      <name val="Arial"/>
      <family val="0"/>
    </font>
    <font>
      <u val="single"/>
      <sz val="10"/>
      <color indexed="36"/>
      <name val="Arial"/>
      <family val="0"/>
    </font>
    <font>
      <i/>
      <sz val="10"/>
      <name val="Arial"/>
      <family val="2"/>
    </font>
    <font>
      <i/>
      <sz val="10"/>
      <color indexed="56"/>
      <name val="Arial"/>
      <family val="2"/>
    </font>
    <font>
      <sz val="10"/>
      <name val="Tahoma"/>
      <family val="2"/>
    </font>
  </fonts>
  <fills count="3">
    <fill>
      <patternFill/>
    </fill>
    <fill>
      <patternFill patternType="gray125"/>
    </fill>
    <fill>
      <patternFill patternType="solid">
        <fgColor indexed="22"/>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37" fontId="6" fillId="0" borderId="0">
      <alignment/>
      <protection/>
    </xf>
    <xf numFmtId="9"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15" applyNumberFormat="1" applyAlignment="1">
      <alignment/>
    </xf>
    <xf numFmtId="164" fontId="2" fillId="0" borderId="0" xfId="15" applyNumberFormat="1" applyFont="1" applyAlignment="1">
      <alignment/>
    </xf>
    <xf numFmtId="164" fontId="0" fillId="0" borderId="0" xfId="15" applyNumberFormat="1" applyFont="1" applyAlignment="1">
      <alignment/>
    </xf>
    <xf numFmtId="37" fontId="2" fillId="0" borderId="0" xfId="21" applyFont="1">
      <alignment/>
      <protection/>
    </xf>
    <xf numFmtId="37" fontId="2" fillId="0" borderId="0" xfId="21" applyFont="1">
      <alignment/>
      <protection/>
    </xf>
    <xf numFmtId="167" fontId="0" fillId="0" borderId="0" xfId="22" applyNumberForma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15"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21" applyFont="1" applyBorder="1">
      <alignment/>
      <protection/>
    </xf>
    <xf numFmtId="0" fontId="0" fillId="0" borderId="1" xfId="0" applyBorder="1" applyAlignment="1">
      <alignment/>
    </xf>
    <xf numFmtId="167" fontId="0" fillId="2" borderId="0" xfId="22" applyNumberFormat="1" applyFill="1" applyAlignment="1">
      <alignment/>
    </xf>
    <xf numFmtId="0" fontId="2" fillId="0" borderId="0" xfId="0" applyFont="1" applyAlignment="1">
      <alignment/>
    </xf>
    <xf numFmtId="164" fontId="2" fillId="0" borderId="2" xfId="15" applyNumberFormat="1" applyFont="1" applyBorder="1" applyAlignment="1">
      <alignment/>
    </xf>
    <xf numFmtId="164" fontId="2" fillId="0" borderId="3" xfId="15" applyNumberFormat="1" applyFont="1" applyBorder="1" applyAlignment="1">
      <alignment/>
    </xf>
    <xf numFmtId="164" fontId="2" fillId="0" borderId="0" xfId="15" applyNumberFormat="1" applyFont="1" applyBorder="1" applyAlignment="1">
      <alignment/>
    </xf>
    <xf numFmtId="164" fontId="3" fillId="0" borderId="1" xfId="15" applyNumberFormat="1" applyFont="1" applyBorder="1" applyAlignment="1">
      <alignment/>
    </xf>
    <xf numFmtId="164" fontId="0" fillId="0" borderId="1" xfId="15" applyNumberFormat="1" applyBorder="1" applyAlignment="1">
      <alignment/>
    </xf>
    <xf numFmtId="164" fontId="0" fillId="0" borderId="1" xfId="15" applyNumberFormat="1" applyFont="1" applyBorder="1" applyAlignment="1">
      <alignment/>
    </xf>
    <xf numFmtId="0" fontId="0" fillId="0" borderId="0" xfId="0" applyFont="1" applyAlignment="1">
      <alignment/>
    </xf>
    <xf numFmtId="164" fontId="4" fillId="0" borderId="1" xfId="15"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21" applyFont="1">
      <alignment/>
      <protection/>
    </xf>
    <xf numFmtId="37" fontId="0" fillId="0" borderId="0" xfId="21" applyFont="1" applyAlignment="1">
      <alignment wrapText="1"/>
      <protection/>
    </xf>
    <xf numFmtId="0" fontId="11" fillId="0" borderId="0" xfId="0" applyFont="1" applyAlignment="1">
      <alignment/>
    </xf>
    <xf numFmtId="37" fontId="0" fillId="0" borderId="4" xfId="21" applyFont="1" applyBorder="1">
      <alignment/>
      <protection/>
    </xf>
    <xf numFmtId="37" fontId="0" fillId="0" borderId="1" xfId="21" applyFont="1" applyBorder="1">
      <alignment/>
      <protection/>
    </xf>
    <xf numFmtId="37" fontId="0" fillId="0" borderId="0" xfId="21" applyFont="1">
      <alignment/>
      <protection/>
    </xf>
    <xf numFmtId="167" fontId="0" fillId="0" borderId="5" xfId="22" applyNumberFormat="1" applyBorder="1" applyAlignment="1">
      <alignment/>
    </xf>
    <xf numFmtId="167" fontId="0" fillId="0" borderId="0" xfId="22" applyNumberFormat="1" applyBorder="1" applyAlignment="1">
      <alignment/>
    </xf>
    <xf numFmtId="167" fontId="0" fillId="0" borderId="6" xfId="22" applyNumberFormat="1" applyBorder="1" applyAlignment="1">
      <alignment/>
    </xf>
    <xf numFmtId="0" fontId="12" fillId="0" borderId="0" xfId="0" applyFont="1" applyAlignment="1">
      <alignment/>
    </xf>
    <xf numFmtId="0" fontId="2" fillId="0" borderId="5" xfId="0" applyFont="1" applyBorder="1" applyAlignment="1">
      <alignment/>
    </xf>
    <xf numFmtId="3" fontId="0" fillId="0" borderId="5"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0" fillId="0" borderId="1" xfId="0" applyFont="1" applyBorder="1" applyAlignment="1">
      <alignment/>
    </xf>
    <xf numFmtId="0" fontId="5" fillId="0" borderId="0" xfId="0" applyFont="1" applyAlignment="1" quotePrefix="1">
      <alignment/>
    </xf>
    <xf numFmtId="0" fontId="13" fillId="0" borderId="0" xfId="20"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5" xfId="0" applyFont="1" applyBorder="1" applyAlignment="1">
      <alignment wrapText="1"/>
    </xf>
    <xf numFmtId="0" fontId="0" fillId="0" borderId="0" xfId="0" applyFont="1" applyAlignment="1">
      <alignment/>
    </xf>
    <xf numFmtId="167" fontId="0" fillId="2" borderId="0" xfId="22" applyNumberFormat="1" applyFont="1" applyFill="1" applyAlignment="1">
      <alignment/>
    </xf>
    <xf numFmtId="0" fontId="8" fillId="0" borderId="0" xfId="0" applyFont="1" applyAlignment="1">
      <alignment/>
    </xf>
    <xf numFmtId="0" fontId="5" fillId="0" borderId="0" xfId="0" applyFont="1" applyAlignment="1" quotePrefix="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wrapText="1"/>
    </xf>
    <xf numFmtId="0" fontId="0" fillId="0" borderId="0" xfId="0" applyFont="1" applyAlignment="1" quotePrefix="1">
      <alignment/>
    </xf>
    <xf numFmtId="0" fontId="0" fillId="0" borderId="0" xfId="0" applyFont="1" applyAlignment="1">
      <alignment wrapText="1"/>
    </xf>
    <xf numFmtId="0" fontId="10" fillId="0" borderId="0" xfId="0" applyFont="1" applyBorder="1" applyAlignment="1">
      <alignment/>
    </xf>
    <xf numFmtId="164" fontId="0" fillId="0" borderId="0" xfId="15"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15" applyNumberFormat="1" applyFont="1" applyAlignment="1">
      <alignment/>
    </xf>
    <xf numFmtId="164" fontId="0" fillId="0" borderId="0" xfId="15" applyNumberFormat="1" applyFont="1" applyAlignment="1">
      <alignment/>
    </xf>
    <xf numFmtId="0" fontId="0" fillId="0" borderId="6" xfId="0" applyFont="1" applyBorder="1" applyAlignment="1">
      <alignment horizontal="center"/>
    </xf>
    <xf numFmtId="2" fontId="0" fillId="0" borderId="6" xfId="0" applyNumberFormat="1" applyBorder="1" applyAlignment="1">
      <alignment/>
    </xf>
    <xf numFmtId="164" fontId="0" fillId="0" borderId="1" xfId="0" applyNumberFormat="1" applyBorder="1" applyAlignment="1">
      <alignment/>
    </xf>
    <xf numFmtId="0" fontId="0" fillId="0" borderId="0" xfId="0" applyFont="1" applyFill="1" applyBorder="1" applyAlignment="1">
      <alignment/>
    </xf>
    <xf numFmtId="3" fontId="0" fillId="0" borderId="0" xfId="0" applyNumberFormat="1" applyBorder="1" applyAlignment="1">
      <alignment/>
    </xf>
    <xf numFmtId="0" fontId="0" fillId="0" borderId="6" xfId="0" applyBorder="1" applyAlignment="1">
      <alignment/>
    </xf>
    <xf numFmtId="0" fontId="0" fillId="0" borderId="6" xfId="0" applyFont="1" applyBorder="1" applyAlignment="1">
      <alignment/>
    </xf>
    <xf numFmtId="167" fontId="0" fillId="2" borderId="6" xfId="22" applyNumberFormat="1" applyFill="1" applyBorder="1" applyAlignment="1">
      <alignment/>
    </xf>
    <xf numFmtId="0" fontId="2" fillId="0" borderId="6" xfId="0" applyFont="1" applyBorder="1" applyAlignment="1">
      <alignment horizontal="center" wrapText="1"/>
    </xf>
    <xf numFmtId="167" fontId="0" fillId="2" borderId="6" xfId="22" applyNumberFormat="1" applyFont="1" applyFill="1" applyBorder="1" applyAlignment="1">
      <alignment/>
    </xf>
    <xf numFmtId="0" fontId="2" fillId="0" borderId="6" xfId="0" applyFont="1" applyBorder="1" applyAlignment="1">
      <alignment wrapText="1"/>
    </xf>
    <xf numFmtId="164" fontId="0" fillId="0" borderId="0" xfId="15" applyNumberFormat="1" applyFont="1" applyFill="1" applyBorder="1" applyAlignment="1">
      <alignment/>
    </xf>
    <xf numFmtId="0" fontId="0" fillId="0" borderId="0" xfId="0" applyFill="1" applyBorder="1" applyAlignment="1">
      <alignment/>
    </xf>
    <xf numFmtId="167" fontId="0" fillId="2" borderId="6" xfId="22" applyNumberFormat="1" applyFill="1" applyBorder="1" applyAlignment="1">
      <alignment/>
    </xf>
    <xf numFmtId="167" fontId="0" fillId="2" borderId="0" xfId="22" applyNumberFormat="1" applyFill="1" applyAlignment="1">
      <alignment/>
    </xf>
    <xf numFmtId="0" fontId="0" fillId="0" borderId="0" xfId="0" applyFont="1" applyAlignment="1">
      <alignment horizontal="center"/>
    </xf>
    <xf numFmtId="164" fontId="0" fillId="0" borderId="0" xfId="15" applyNumberFormat="1" applyFont="1" applyFill="1" applyBorder="1" applyAlignment="1">
      <alignment/>
    </xf>
    <xf numFmtId="0" fontId="5" fillId="0" borderId="0" xfId="0" applyFont="1" applyAlignment="1">
      <alignment/>
    </xf>
    <xf numFmtId="0" fontId="5" fillId="0" borderId="0" xfId="0" applyFont="1" applyAlignment="1">
      <alignment/>
    </xf>
    <xf numFmtId="164" fontId="3" fillId="0" borderId="0" xfId="15" applyNumberFormat="1" applyFont="1" applyBorder="1" applyAlignment="1">
      <alignment/>
    </xf>
    <xf numFmtId="164" fontId="0" fillId="0" borderId="0" xfId="15" applyNumberForma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6" xfId="0" applyFont="1" applyBorder="1" applyAlignment="1">
      <alignment/>
    </xf>
    <xf numFmtId="164" fontId="0" fillId="0" borderId="0" xfId="15" applyNumberFormat="1" applyAlignment="1">
      <alignment horizontal="right"/>
    </xf>
    <xf numFmtId="3" fontId="2" fillId="0" borderId="0" xfId="0" applyNumberFormat="1" applyFont="1" applyAlignment="1">
      <alignment/>
    </xf>
    <xf numFmtId="164" fontId="0" fillId="0" borderId="0" xfId="15" applyNumberFormat="1" applyFont="1" applyBorder="1" applyAlignment="1">
      <alignment/>
    </xf>
    <xf numFmtId="164" fontId="2" fillId="0" borderId="0" xfId="15" applyNumberFormat="1" applyFont="1" applyFill="1" applyBorder="1" applyAlignment="1">
      <alignment/>
    </xf>
    <xf numFmtId="0" fontId="0" fillId="0" borderId="0" xfId="0" applyAlignment="1" quotePrefix="1">
      <alignment/>
    </xf>
    <xf numFmtId="164" fontId="0" fillId="0" borderId="0" xfId="15" applyNumberFormat="1" applyFont="1" applyAlignment="1">
      <alignment/>
    </xf>
    <xf numFmtId="0" fontId="16" fillId="0" borderId="0" xfId="0" applyFont="1" applyFill="1" applyAlignment="1">
      <alignment/>
    </xf>
    <xf numFmtId="0" fontId="18" fillId="0" borderId="0" xfId="0" applyFont="1" applyFill="1" applyAlignment="1">
      <alignment/>
    </xf>
    <xf numFmtId="0" fontId="0" fillId="0" borderId="0" xfId="0" applyFill="1" applyAlignment="1">
      <alignment/>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6"/>
  <sheetViews>
    <sheetView tabSelected="1" workbookViewId="0" topLeftCell="A1">
      <selection activeCell="B22" sqref="B22"/>
    </sheetView>
  </sheetViews>
  <sheetFormatPr defaultColWidth="9.140625" defaultRowHeight="12.75"/>
  <cols>
    <col min="3" max="3" width="40.00390625" style="0" bestFit="1" customWidth="1"/>
  </cols>
  <sheetData>
    <row r="1" ht="12.75">
      <c r="A1" s="49" t="s">
        <v>104</v>
      </c>
    </row>
    <row r="4" ht="12.75">
      <c r="B4" t="s">
        <v>118</v>
      </c>
    </row>
    <row r="6" spans="2:4" ht="12.75">
      <c r="B6" t="s">
        <v>139</v>
      </c>
      <c r="C6" t="s">
        <v>140</v>
      </c>
      <c r="D6" t="s">
        <v>141</v>
      </c>
    </row>
    <row r="7" spans="2:4" ht="12.75">
      <c r="B7" t="s">
        <v>119</v>
      </c>
      <c r="C7" s="54" t="s">
        <v>120</v>
      </c>
      <c r="D7" t="s">
        <v>143</v>
      </c>
    </row>
    <row r="8" spans="2:4" ht="12.75">
      <c r="B8" t="s">
        <v>121</v>
      </c>
      <c r="C8" s="54" t="s">
        <v>122</v>
      </c>
      <c r="D8" t="s">
        <v>144</v>
      </c>
    </row>
    <row r="9" spans="2:4" ht="12.75">
      <c r="B9" t="s">
        <v>123</v>
      </c>
      <c r="C9" s="54" t="s">
        <v>142</v>
      </c>
      <c r="D9" t="s">
        <v>145</v>
      </c>
    </row>
    <row r="10" spans="2:4" ht="12.75">
      <c r="B10" t="s">
        <v>125</v>
      </c>
      <c r="C10" s="54" t="s">
        <v>126</v>
      </c>
      <c r="D10" t="s">
        <v>146</v>
      </c>
    </row>
    <row r="11" spans="2:4" ht="12.75">
      <c r="B11" t="s">
        <v>127</v>
      </c>
      <c r="C11" s="54" t="s">
        <v>128</v>
      </c>
      <c r="D11" t="s">
        <v>147</v>
      </c>
    </row>
    <row r="12" spans="2:4" ht="12.75">
      <c r="B12" t="s">
        <v>129</v>
      </c>
      <c r="C12" s="54" t="s">
        <v>132</v>
      </c>
      <c r="D12" t="s">
        <v>149</v>
      </c>
    </row>
    <row r="13" spans="2:4" ht="12.75">
      <c r="B13" t="s">
        <v>130</v>
      </c>
      <c r="C13" s="54" t="s">
        <v>135</v>
      </c>
      <c r="D13" t="s">
        <v>148</v>
      </c>
    </row>
    <row r="14" spans="2:4" ht="12.75">
      <c r="B14" t="s">
        <v>131</v>
      </c>
      <c r="C14" s="54" t="s">
        <v>136</v>
      </c>
      <c r="D14" t="s">
        <v>150</v>
      </c>
    </row>
    <row r="15" spans="2:4" ht="12.75">
      <c r="B15" t="s">
        <v>133</v>
      </c>
      <c r="C15" s="54" t="s">
        <v>137</v>
      </c>
      <c r="D15" t="s">
        <v>152</v>
      </c>
    </row>
    <row r="16" spans="2:4" ht="12.75">
      <c r="B16" t="s">
        <v>134</v>
      </c>
      <c r="C16" s="54" t="s">
        <v>138</v>
      </c>
      <c r="D16" t="s">
        <v>151</v>
      </c>
    </row>
    <row r="20" spans="1:3" ht="12.75">
      <c r="A20" t="s">
        <v>156</v>
      </c>
      <c r="C20" s="14"/>
    </row>
    <row r="21" ht="12.75">
      <c r="C21" s="50"/>
    </row>
    <row r="22" ht="12.75">
      <c r="C22" s="50"/>
    </row>
    <row r="23" ht="12.75">
      <c r="C23" s="49"/>
    </row>
    <row r="24" ht="12.75">
      <c r="C24" s="14"/>
    </row>
    <row r="25" ht="12.75">
      <c r="C25" s="50"/>
    </row>
    <row r="26" ht="12.75">
      <c r="C26" s="50"/>
    </row>
  </sheetData>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31"/>
  <sheetViews>
    <sheetView workbookViewId="0" topLeftCell="A1">
      <selection activeCell="A14" sqref="A14"/>
    </sheetView>
  </sheetViews>
  <sheetFormatPr defaultColWidth="9.140625" defaultRowHeight="12.75"/>
  <cols>
    <col min="1" max="1" width="55.28125" style="0" bestFit="1" customWidth="1"/>
    <col min="2" max="2" width="9.28125" style="0" bestFit="1" customWidth="1"/>
  </cols>
  <sheetData>
    <row r="1" ht="15.75">
      <c r="A1" s="1" t="s">
        <v>173</v>
      </c>
    </row>
    <row r="3" spans="1:2" ht="12.75">
      <c r="A3" s="14" t="s">
        <v>78</v>
      </c>
      <c r="B3" s="20">
        <v>2424</v>
      </c>
    </row>
    <row r="4" spans="1:4" ht="12.75">
      <c r="A4" s="50" t="s">
        <v>113</v>
      </c>
      <c r="B4" s="20">
        <v>2293</v>
      </c>
      <c r="D4" s="39"/>
    </row>
    <row r="5" spans="1:4" ht="12.75">
      <c r="A5" s="50" t="s">
        <v>114</v>
      </c>
      <c r="B5" s="24">
        <f>B4/B3</f>
        <v>0.945957095709571</v>
      </c>
      <c r="D5" s="39"/>
    </row>
    <row r="6" spans="1:4" ht="12.75">
      <c r="A6" s="49"/>
      <c r="D6" s="39"/>
    </row>
    <row r="7" spans="1:4" ht="12.75">
      <c r="A7" s="14" t="s">
        <v>79</v>
      </c>
      <c r="B7" s="102">
        <v>2196</v>
      </c>
      <c r="D7" s="39"/>
    </row>
    <row r="8" spans="1:4" ht="12.75">
      <c r="A8" s="50" t="s">
        <v>115</v>
      </c>
      <c r="B8" s="102">
        <f>B7*B9</f>
        <v>2178.432</v>
      </c>
      <c r="C8" s="19"/>
      <c r="D8" s="39"/>
    </row>
    <row r="9" spans="1:4" ht="12.75">
      <c r="A9" s="50" t="s">
        <v>116</v>
      </c>
      <c r="B9" s="24">
        <v>0.992</v>
      </c>
      <c r="D9" s="39"/>
    </row>
    <row r="10" ht="12.75">
      <c r="A10" s="49"/>
    </row>
    <row r="11" ht="12.75">
      <c r="A11" s="14" t="s">
        <v>73</v>
      </c>
    </row>
    <row r="12" ht="12.75">
      <c r="A12" s="49" t="s">
        <v>80</v>
      </c>
    </row>
    <row r="31" ht="12.75">
      <c r="B31" t="s">
        <v>18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16"/>
  <sheetViews>
    <sheetView workbookViewId="0" topLeftCell="A1">
      <selection activeCell="E10" sqref="E10"/>
    </sheetView>
  </sheetViews>
  <sheetFormatPr defaultColWidth="9.140625" defaultRowHeight="12.75"/>
  <cols>
    <col min="1" max="1" width="69.140625" style="0" customWidth="1"/>
    <col min="2" max="3" width="13.7109375" style="0" customWidth="1"/>
    <col min="4" max="4" width="16.00390625" style="0" bestFit="1" customWidth="1"/>
  </cols>
  <sheetData>
    <row r="1" ht="15.75">
      <c r="A1" s="1" t="s">
        <v>174</v>
      </c>
    </row>
    <row r="3" ht="12.75">
      <c r="A3" s="14" t="s">
        <v>81</v>
      </c>
    </row>
    <row r="4" spans="1:4" ht="12.75">
      <c r="A4" s="14"/>
      <c r="D4" s="14"/>
    </row>
    <row r="5" spans="2:4" s="12" customFormat="1" ht="25.5" customHeight="1">
      <c r="B5" s="65" t="s">
        <v>179</v>
      </c>
      <c r="C5" s="65" t="s">
        <v>180</v>
      </c>
      <c r="D5" s="65" t="s">
        <v>69</v>
      </c>
    </row>
    <row r="6" spans="1:4" ht="12.75">
      <c r="A6" t="s">
        <v>167</v>
      </c>
      <c r="B6" s="4">
        <v>420625</v>
      </c>
      <c r="C6" s="4">
        <v>392732</v>
      </c>
      <c r="D6" s="81">
        <f>(B6-C6)/C6</f>
        <v>0.07102298768625934</v>
      </c>
    </row>
    <row r="7" spans="1:4" ht="12.75">
      <c r="A7" t="s">
        <v>166</v>
      </c>
      <c r="B7" s="4">
        <v>510923</v>
      </c>
      <c r="C7" s="4">
        <v>476747</v>
      </c>
      <c r="D7" s="81">
        <f>(B7-C7)/C7</f>
        <v>0.07168582078125295</v>
      </c>
    </row>
    <row r="8" spans="1:4" ht="12.75">
      <c r="A8" t="s">
        <v>162</v>
      </c>
      <c r="B8" s="4">
        <v>81625106</v>
      </c>
      <c r="C8" s="4">
        <v>63709316</v>
      </c>
      <c r="D8" s="81">
        <f>(B8-C8)/C8</f>
        <v>0.28121146364214616</v>
      </c>
    </row>
    <row r="10" ht="12.75">
      <c r="A10" s="14" t="s">
        <v>61</v>
      </c>
    </row>
    <row r="11" ht="12.75">
      <c r="A11" s="49" t="s">
        <v>163</v>
      </c>
    </row>
    <row r="12" ht="12.75">
      <c r="A12" s="66" t="s">
        <v>117</v>
      </c>
    </row>
    <row r="13" ht="12.75">
      <c r="A13" s="49" t="s">
        <v>105</v>
      </c>
    </row>
    <row r="14" ht="38.25">
      <c r="A14" s="67" t="s">
        <v>106</v>
      </c>
    </row>
    <row r="15" ht="89.25">
      <c r="A15" s="67" t="s">
        <v>107</v>
      </c>
    </row>
    <row r="16" ht="25.5">
      <c r="A16" s="67" t="s">
        <v>108</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98"/>
  <sheetViews>
    <sheetView workbookViewId="0" topLeftCell="A43">
      <selection activeCell="A83" sqref="A83:IV83"/>
    </sheetView>
  </sheetViews>
  <sheetFormatPr defaultColWidth="9.140625" defaultRowHeight="12.75"/>
  <cols>
    <col min="1" max="1" width="5.57421875" style="0" customWidth="1"/>
    <col min="2" max="2" width="33.00390625" style="0" customWidth="1"/>
    <col min="3" max="3" width="13.8515625" style="0" bestFit="1" customWidth="1"/>
    <col min="4" max="4" width="13.57421875" style="0" customWidth="1"/>
    <col min="5" max="5" width="13.8515625" style="0" bestFit="1" customWidth="1"/>
    <col min="6" max="6" width="13.28125" style="0" bestFit="1" customWidth="1"/>
    <col min="7" max="7" width="14.8515625" style="0" bestFit="1" customWidth="1"/>
    <col min="8" max="8" width="10.28125" style="0" bestFit="1" customWidth="1"/>
  </cols>
  <sheetData>
    <row r="1" ht="15.75">
      <c r="A1" s="1" t="s">
        <v>170</v>
      </c>
    </row>
    <row r="3" spans="1:3" ht="15.75">
      <c r="A3" s="1" t="s">
        <v>82</v>
      </c>
      <c r="B3" s="2"/>
      <c r="C3" s="14" t="s">
        <v>47</v>
      </c>
    </row>
    <row r="4" spans="3:9" ht="12.75">
      <c r="C4" s="16" t="s">
        <v>175</v>
      </c>
      <c r="D4" s="16" t="s">
        <v>176</v>
      </c>
      <c r="E4" s="16" t="s">
        <v>177</v>
      </c>
      <c r="F4" s="16" t="s">
        <v>178</v>
      </c>
      <c r="G4" s="21" t="s">
        <v>56</v>
      </c>
      <c r="I4" s="16"/>
    </row>
    <row r="5" spans="1:9" ht="12.75">
      <c r="A5" s="25" t="s">
        <v>0</v>
      </c>
      <c r="C5" s="16"/>
      <c r="D5" s="16"/>
      <c r="E5" s="16"/>
      <c r="F5" s="16"/>
      <c r="G5" s="21"/>
      <c r="I5" s="16"/>
    </row>
    <row r="6" spans="1:9" ht="12.75">
      <c r="A6" s="25"/>
      <c r="C6" s="16"/>
      <c r="D6" s="16"/>
      <c r="E6" s="16"/>
      <c r="F6" s="16"/>
      <c r="G6" s="21"/>
      <c r="I6" s="16"/>
    </row>
    <row r="7" spans="1:7" ht="12.75">
      <c r="A7" s="3" t="s">
        <v>1</v>
      </c>
      <c r="C7" s="4">
        <v>3066330</v>
      </c>
      <c r="D7" s="4">
        <f>C11</f>
        <v>3067754</v>
      </c>
      <c r="E7" s="4">
        <f>D11</f>
        <v>3072407</v>
      </c>
      <c r="F7" s="4">
        <f>E11</f>
        <v>3074158</v>
      </c>
      <c r="G7" s="104">
        <v>3066330</v>
      </c>
    </row>
    <row r="8" spans="2:7" ht="12.75">
      <c r="B8" t="s">
        <v>2</v>
      </c>
      <c r="C8" s="4">
        <v>11076</v>
      </c>
      <c r="D8" s="4">
        <v>10392</v>
      </c>
      <c r="E8" s="4">
        <v>10202</v>
      </c>
      <c r="F8" s="4">
        <v>10154</v>
      </c>
      <c r="G8" s="4">
        <v>44137</v>
      </c>
    </row>
    <row r="9" spans="2:7" ht="12.75">
      <c r="B9" t="s">
        <v>3</v>
      </c>
      <c r="C9" s="6">
        <v>9746</v>
      </c>
      <c r="D9" s="4">
        <v>5834</v>
      </c>
      <c r="E9" s="4">
        <v>8542</v>
      </c>
      <c r="F9" s="4">
        <v>5113</v>
      </c>
      <c r="G9" s="4">
        <v>29379</v>
      </c>
    </row>
    <row r="10" spans="2:7" ht="12.75">
      <c r="B10" t="s">
        <v>4</v>
      </c>
      <c r="C10" s="30">
        <v>91</v>
      </c>
      <c r="D10" s="4">
        <v>87</v>
      </c>
      <c r="E10" s="4">
        <v>83</v>
      </c>
      <c r="F10" s="4">
        <v>102</v>
      </c>
      <c r="G10" s="4">
        <v>388</v>
      </c>
    </row>
    <row r="11" spans="1:7" ht="12.75">
      <c r="A11" s="3" t="s">
        <v>5</v>
      </c>
      <c r="C11" s="26">
        <v>3067754</v>
      </c>
      <c r="D11" s="26">
        <v>3072407</v>
      </c>
      <c r="E11" s="26">
        <v>3074158</v>
      </c>
      <c r="F11" s="26">
        <v>3079301</v>
      </c>
      <c r="G11" s="26">
        <v>3081477</v>
      </c>
    </row>
    <row r="12" spans="2:7" ht="12.75">
      <c r="B12" t="s">
        <v>6</v>
      </c>
      <c r="C12" s="4">
        <v>76301</v>
      </c>
      <c r="D12" s="4">
        <v>75892</v>
      </c>
      <c r="E12" s="4">
        <v>75938</v>
      </c>
      <c r="F12" s="4">
        <v>76002</v>
      </c>
      <c r="G12" s="4">
        <v>75985</v>
      </c>
    </row>
    <row r="13" spans="2:7" ht="12.75">
      <c r="B13" t="s">
        <v>7</v>
      </c>
      <c r="C13" s="4">
        <v>180923</v>
      </c>
      <c r="D13" s="4">
        <v>185009</v>
      </c>
      <c r="E13" s="4">
        <v>181693</v>
      </c>
      <c r="F13" s="4">
        <v>182321</v>
      </c>
      <c r="G13" s="4">
        <v>183787</v>
      </c>
    </row>
    <row r="14" spans="1:7" ht="12.75">
      <c r="A14" t="s">
        <v>8</v>
      </c>
      <c r="C14" s="27">
        <f>SUM(C11-C12-C13)</f>
        <v>2810530</v>
      </c>
      <c r="D14" s="27">
        <f>SUM(D11-D12-D13)</f>
        <v>2811506</v>
      </c>
      <c r="E14" s="27">
        <f>SUM(E11-E12-E13)</f>
        <v>2816527</v>
      </c>
      <c r="F14" s="27">
        <f>SUM(F11-F12-F13)</f>
        <v>2820978</v>
      </c>
      <c r="G14" s="27">
        <f>SUM(G11-G12-G13)</f>
        <v>2821705</v>
      </c>
    </row>
    <row r="15" spans="3:7" ht="12.75">
      <c r="C15" s="28"/>
      <c r="D15" s="28"/>
      <c r="E15" s="28"/>
      <c r="F15" s="28"/>
      <c r="G15" s="28"/>
    </row>
    <row r="16" spans="1:7" ht="12.75">
      <c r="A16" s="23"/>
      <c r="B16" s="23"/>
      <c r="C16" s="29">
        <v>2775886</v>
      </c>
      <c r="D16" s="30"/>
      <c r="E16" s="30"/>
      <c r="F16" s="31"/>
      <c r="G16" s="23"/>
    </row>
    <row r="17" spans="1:2" ht="12.75">
      <c r="A17" s="14" t="s">
        <v>9</v>
      </c>
      <c r="B17" s="32"/>
    </row>
    <row r="18" spans="3:7" ht="12.75">
      <c r="C18" s="15"/>
      <c r="D18" s="15"/>
      <c r="E18" s="15"/>
      <c r="F18" s="15"/>
      <c r="G18" s="15"/>
    </row>
    <row r="19" spans="1:7" ht="12.75">
      <c r="A19" s="3" t="s">
        <v>1</v>
      </c>
      <c r="C19" s="4">
        <v>178339</v>
      </c>
      <c r="D19" s="4">
        <f>C23</f>
        <v>178371</v>
      </c>
      <c r="E19" s="4">
        <f>D23</f>
        <v>178580</v>
      </c>
      <c r="F19" s="4">
        <f>E23</f>
        <v>178879</v>
      </c>
      <c r="G19" s="4">
        <v>178339</v>
      </c>
    </row>
    <row r="20" spans="2:7" ht="12.75">
      <c r="B20" t="s">
        <v>2</v>
      </c>
      <c r="C20" s="4">
        <v>546</v>
      </c>
      <c r="D20" s="4">
        <v>601</v>
      </c>
      <c r="E20" s="4">
        <v>482</v>
      </c>
      <c r="F20" s="4">
        <v>493</v>
      </c>
      <c r="G20" s="4">
        <v>2237</v>
      </c>
    </row>
    <row r="21" spans="2:7" ht="12.75">
      <c r="B21" t="s">
        <v>3</v>
      </c>
      <c r="C21" s="6">
        <v>521</v>
      </c>
      <c r="D21" s="4">
        <v>399</v>
      </c>
      <c r="E21" s="4">
        <v>189</v>
      </c>
      <c r="F21" s="4">
        <v>343</v>
      </c>
      <c r="G21" s="4">
        <v>1456</v>
      </c>
    </row>
    <row r="22" spans="2:7" ht="12.75">
      <c r="B22" t="s">
        <v>4</v>
      </c>
      <c r="C22" s="30">
        <v>7</v>
      </c>
      <c r="D22" s="4">
        <v>6</v>
      </c>
      <c r="E22" s="4">
        <v>5</v>
      </c>
      <c r="F22" s="4">
        <v>14</v>
      </c>
      <c r="G22" s="4">
        <v>32</v>
      </c>
    </row>
    <row r="23" spans="1:7" ht="12.75">
      <c r="A23" s="3" t="s">
        <v>5</v>
      </c>
      <c r="C23" s="26">
        <v>178371</v>
      </c>
      <c r="D23" s="26">
        <v>178580</v>
      </c>
      <c r="E23" s="26">
        <v>178879</v>
      </c>
      <c r="F23" s="26">
        <v>179042</v>
      </c>
      <c r="G23" s="26">
        <v>179152</v>
      </c>
    </row>
    <row r="24" spans="2:7" ht="12.75">
      <c r="B24" t="s">
        <v>6</v>
      </c>
      <c r="C24" s="4">
        <v>4015</v>
      </c>
      <c r="D24" s="4">
        <v>4013</v>
      </c>
      <c r="E24" s="4">
        <v>4018</v>
      </c>
      <c r="F24" s="4">
        <v>4022</v>
      </c>
      <c r="G24" s="4">
        <v>4035</v>
      </c>
    </row>
    <row r="25" spans="2:7" ht="12.75">
      <c r="B25" t="s">
        <v>7</v>
      </c>
      <c r="C25" s="4">
        <v>12206</v>
      </c>
      <c r="D25" s="4">
        <v>11949</v>
      </c>
      <c r="E25" s="4">
        <v>12239</v>
      </c>
      <c r="F25" s="4">
        <v>11714</v>
      </c>
      <c r="G25" s="4">
        <v>11645</v>
      </c>
    </row>
    <row r="26" spans="1:7" ht="12.75">
      <c r="A26" t="s">
        <v>8</v>
      </c>
      <c r="C26" s="27">
        <f>SUM(C23-C24-C25)</f>
        <v>162150</v>
      </c>
      <c r="D26" s="27">
        <f>SUM(D23-D24-D25)</f>
        <v>162618</v>
      </c>
      <c r="E26" s="27">
        <f>SUM(E23-E24-E25)</f>
        <v>162622</v>
      </c>
      <c r="F26" s="27">
        <f>SUM(F23-F24-F25)</f>
        <v>163306</v>
      </c>
      <c r="G26" s="27">
        <f>SUM(G23-G24-G25)</f>
        <v>163472</v>
      </c>
    </row>
    <row r="27" spans="3:7" ht="12.75">
      <c r="C27" s="28"/>
      <c r="D27" s="28"/>
      <c r="E27" s="28"/>
      <c r="F27" s="28"/>
      <c r="G27" s="28"/>
    </row>
    <row r="28" spans="1:7" ht="12.75">
      <c r="A28" s="23"/>
      <c r="B28" s="23"/>
      <c r="C28" s="29">
        <v>161064</v>
      </c>
      <c r="D28" s="33"/>
      <c r="E28" s="30"/>
      <c r="F28" s="30"/>
      <c r="G28" s="23"/>
    </row>
    <row r="29" ht="12.75">
      <c r="A29" s="14" t="s">
        <v>10</v>
      </c>
    </row>
    <row r="30" spans="3:7" ht="12.75">
      <c r="C30" s="15"/>
      <c r="D30" s="15"/>
      <c r="E30" s="15"/>
      <c r="F30" s="15"/>
      <c r="G30" s="15"/>
    </row>
    <row r="31" spans="1:7" ht="12.75">
      <c r="A31" s="3" t="s">
        <v>1</v>
      </c>
      <c r="C31" s="4">
        <v>46244</v>
      </c>
      <c r="D31" s="4">
        <f>C35</f>
        <v>46306</v>
      </c>
      <c r="E31" s="4">
        <f>D35</f>
        <v>46381</v>
      </c>
      <c r="F31" s="4">
        <f>E35</f>
        <v>46402</v>
      </c>
      <c r="G31" s="4">
        <v>46244</v>
      </c>
    </row>
    <row r="32" spans="2:7" ht="12.75">
      <c r="B32" t="s">
        <v>2</v>
      </c>
      <c r="C32" s="6">
        <v>126</v>
      </c>
      <c r="D32" s="4">
        <v>137</v>
      </c>
      <c r="E32" s="4">
        <v>97</v>
      </c>
      <c r="F32" s="4">
        <v>137</v>
      </c>
      <c r="G32" s="4">
        <v>514</v>
      </c>
    </row>
    <row r="33" spans="2:7" ht="12.75">
      <c r="B33" t="s">
        <v>3</v>
      </c>
      <c r="C33" s="4">
        <v>70</v>
      </c>
      <c r="D33" s="4">
        <v>67</v>
      </c>
      <c r="E33" s="4">
        <v>81</v>
      </c>
      <c r="F33" s="4">
        <v>70</v>
      </c>
      <c r="G33" s="4">
        <v>288</v>
      </c>
    </row>
    <row r="34" spans="2:7" ht="12.75">
      <c r="B34" t="s">
        <v>4</v>
      </c>
      <c r="C34" s="30">
        <v>5</v>
      </c>
      <c r="D34" s="4">
        <v>5</v>
      </c>
      <c r="E34" s="4">
        <v>4</v>
      </c>
      <c r="F34" s="4">
        <v>6</v>
      </c>
      <c r="G34" s="4">
        <v>20</v>
      </c>
    </row>
    <row r="35" spans="1:7" ht="12.75">
      <c r="A35" s="3" t="s">
        <v>5</v>
      </c>
      <c r="C35" s="26">
        <v>46306</v>
      </c>
      <c r="D35" s="26">
        <v>46381</v>
      </c>
      <c r="E35" s="26">
        <v>46402</v>
      </c>
      <c r="F35" s="26">
        <v>46474</v>
      </c>
      <c r="G35" s="26">
        <v>46489</v>
      </c>
    </row>
    <row r="36" spans="2:7" ht="12.75">
      <c r="B36" t="s">
        <v>6</v>
      </c>
      <c r="C36" s="4">
        <v>1717</v>
      </c>
      <c r="D36" s="4">
        <v>1724</v>
      </c>
      <c r="E36" s="4">
        <v>1718</v>
      </c>
      <c r="F36" s="4">
        <v>1720</v>
      </c>
      <c r="G36" s="4">
        <v>1718</v>
      </c>
    </row>
    <row r="37" spans="2:7" ht="12.75">
      <c r="B37" t="s">
        <v>7</v>
      </c>
      <c r="C37" s="4">
        <v>2274</v>
      </c>
      <c r="D37" s="4">
        <v>2426</v>
      </c>
      <c r="E37" s="4">
        <v>2388</v>
      </c>
      <c r="F37" s="4">
        <v>2344</v>
      </c>
      <c r="G37" s="4">
        <v>2326</v>
      </c>
    </row>
    <row r="38" spans="1:7" ht="12.75">
      <c r="A38" t="s">
        <v>8</v>
      </c>
      <c r="C38" s="27">
        <f>SUM(C35-C36-C37)</f>
        <v>42315</v>
      </c>
      <c r="D38" s="27">
        <f>SUM(D35-D36-D37)</f>
        <v>42231</v>
      </c>
      <c r="E38" s="27">
        <f>SUM(E35-E36-E37)</f>
        <v>42296</v>
      </c>
      <c r="F38" s="27">
        <f>SUM(F35-F36-F37)</f>
        <v>42410</v>
      </c>
      <c r="G38" s="27">
        <f>SUM(G35-G36-G37)</f>
        <v>42445</v>
      </c>
    </row>
    <row r="39" spans="3:7" ht="12.75">
      <c r="C39" s="28"/>
      <c r="D39" s="28"/>
      <c r="E39" s="28"/>
      <c r="F39" s="28"/>
      <c r="G39" s="28"/>
    </row>
    <row r="40" spans="1:7" ht="12.75">
      <c r="A40" s="23"/>
      <c r="B40" s="23"/>
      <c r="C40" s="30"/>
      <c r="D40" s="30"/>
      <c r="E40" s="30"/>
      <c r="F40" s="30"/>
      <c r="G40" s="23"/>
    </row>
    <row r="41" ht="12.75">
      <c r="A41" s="14" t="s">
        <v>11</v>
      </c>
    </row>
    <row r="42" spans="3:7" ht="12.75">
      <c r="C42" s="15"/>
      <c r="D42" s="15"/>
      <c r="E42" s="15"/>
      <c r="F42" s="15"/>
      <c r="G42" s="15"/>
    </row>
    <row r="43" spans="1:7" ht="12.75">
      <c r="A43" s="3" t="s">
        <v>1</v>
      </c>
      <c r="C43" s="4">
        <v>3290913</v>
      </c>
      <c r="D43" s="4">
        <f>C47</f>
        <v>3292431</v>
      </c>
      <c r="E43" s="4">
        <f>D47</f>
        <v>3297368</v>
      </c>
      <c r="F43" s="4">
        <f>E47</f>
        <v>3299439</v>
      </c>
      <c r="G43" s="4">
        <v>3290913</v>
      </c>
    </row>
    <row r="44" spans="2:7" ht="12.75">
      <c r="B44" t="s">
        <v>2</v>
      </c>
      <c r="C44" s="4">
        <f>SUM(C8,C20,C32)</f>
        <v>11748</v>
      </c>
      <c r="D44" s="4">
        <f>SUM(D8,D20,D32)</f>
        <v>11130</v>
      </c>
      <c r="E44" s="4">
        <f>SUM(E8,E20,E32)</f>
        <v>10781</v>
      </c>
      <c r="F44" s="4">
        <f>SUM(F8,F20,F32)</f>
        <v>10784</v>
      </c>
      <c r="G44" s="4">
        <f>SUM(G8,G20,G32)</f>
        <v>46888</v>
      </c>
    </row>
    <row r="45" spans="2:7" ht="12.75">
      <c r="B45" t="s">
        <v>3</v>
      </c>
      <c r="C45" s="4">
        <f aca="true" t="shared" si="0" ref="C45:G46">SUM(C9,C21,C33)</f>
        <v>10337</v>
      </c>
      <c r="D45" s="4">
        <f t="shared" si="0"/>
        <v>6300</v>
      </c>
      <c r="E45" s="4">
        <f t="shared" si="0"/>
        <v>8812</v>
      </c>
      <c r="F45" s="4">
        <f t="shared" si="0"/>
        <v>5526</v>
      </c>
      <c r="G45" s="4">
        <f t="shared" si="0"/>
        <v>31123</v>
      </c>
    </row>
    <row r="46" spans="2:7" ht="12.75">
      <c r="B46" t="s">
        <v>4</v>
      </c>
      <c r="C46" s="4">
        <f t="shared" si="0"/>
        <v>103</v>
      </c>
      <c r="D46" s="4">
        <f t="shared" si="0"/>
        <v>98</v>
      </c>
      <c r="E46" s="4">
        <f t="shared" si="0"/>
        <v>92</v>
      </c>
      <c r="F46" s="4">
        <f t="shared" si="0"/>
        <v>122</v>
      </c>
      <c r="G46" s="4">
        <f t="shared" si="0"/>
        <v>440</v>
      </c>
    </row>
    <row r="47" spans="1:8" ht="12.75">
      <c r="A47" s="3" t="s">
        <v>5</v>
      </c>
      <c r="C47" s="26">
        <f aca="true" t="shared" si="1" ref="C47:G49">SUM(C11,C23,C35)</f>
        <v>3292431</v>
      </c>
      <c r="D47" s="26">
        <f t="shared" si="1"/>
        <v>3297368</v>
      </c>
      <c r="E47" s="26">
        <f t="shared" si="1"/>
        <v>3299439</v>
      </c>
      <c r="F47" s="26">
        <f t="shared" si="1"/>
        <v>3304817</v>
      </c>
      <c r="G47" s="26">
        <f t="shared" si="1"/>
        <v>3307118</v>
      </c>
      <c r="H47" s="19"/>
    </row>
    <row r="48" spans="2:7" ht="12.75">
      <c r="B48" t="s">
        <v>6</v>
      </c>
      <c r="C48" s="4">
        <f t="shared" si="1"/>
        <v>82033</v>
      </c>
      <c r="D48" s="4">
        <f t="shared" si="1"/>
        <v>81629</v>
      </c>
      <c r="E48" s="4">
        <f t="shared" si="1"/>
        <v>81674</v>
      </c>
      <c r="F48" s="4">
        <f t="shared" si="1"/>
        <v>81744</v>
      </c>
      <c r="G48" s="4">
        <f t="shared" si="1"/>
        <v>81738</v>
      </c>
    </row>
    <row r="49" spans="2:7" ht="12.75">
      <c r="B49" t="s">
        <v>7</v>
      </c>
      <c r="C49" s="4">
        <f t="shared" si="1"/>
        <v>195403</v>
      </c>
      <c r="D49" s="4">
        <f t="shared" si="1"/>
        <v>199384</v>
      </c>
      <c r="E49" s="4">
        <f t="shared" si="1"/>
        <v>196320</v>
      </c>
      <c r="F49" s="4">
        <f t="shared" si="1"/>
        <v>196379</v>
      </c>
      <c r="G49" s="4">
        <f t="shared" si="1"/>
        <v>197758</v>
      </c>
    </row>
    <row r="50" spans="1:7" ht="12.75">
      <c r="A50" t="s">
        <v>8</v>
      </c>
      <c r="C50" s="27">
        <f>SUM(C47-C48-C49)</f>
        <v>3014995</v>
      </c>
      <c r="D50" s="27">
        <f>SUM(D47-D48-D49)</f>
        <v>3016355</v>
      </c>
      <c r="E50" s="27">
        <f>SUM(E47-E48-E49)</f>
        <v>3021445</v>
      </c>
      <c r="F50" s="27">
        <f>SUM(F47-F48-F49)</f>
        <v>3026694</v>
      </c>
      <c r="G50" s="27">
        <f>SUM(G47-G48-G49)</f>
        <v>3027622</v>
      </c>
    </row>
    <row r="51" spans="3:7" ht="12.75">
      <c r="C51" s="28"/>
      <c r="D51" s="28"/>
      <c r="E51" s="28"/>
      <c r="F51" s="28"/>
      <c r="G51" s="28"/>
    </row>
    <row r="52" spans="1:7" ht="12.75">
      <c r="A52" s="23"/>
      <c r="B52" s="23"/>
      <c r="C52" s="29">
        <f>C47-C48-C49</f>
        <v>3014995</v>
      </c>
      <c r="D52" s="30"/>
      <c r="E52" s="30"/>
      <c r="F52" s="30"/>
      <c r="G52" s="23"/>
    </row>
    <row r="53" spans="1:7" ht="12.75">
      <c r="A53" s="36"/>
      <c r="B53" s="36"/>
      <c r="C53" s="93"/>
      <c r="D53" s="94"/>
      <c r="E53" s="94"/>
      <c r="F53" s="94"/>
      <c r="G53" s="36"/>
    </row>
    <row r="54" ht="12.75">
      <c r="A54" s="14" t="s">
        <v>61</v>
      </c>
    </row>
    <row r="55" ht="12.75">
      <c r="A55" s="32" t="s">
        <v>160</v>
      </c>
    </row>
    <row r="56" ht="12.75">
      <c r="A56" s="92"/>
    </row>
    <row r="57" spans="1:6" ht="12.75">
      <c r="A57" s="10" t="s">
        <v>25</v>
      </c>
      <c r="C57" s="4"/>
      <c r="D57" s="4"/>
      <c r="E57" s="4"/>
      <c r="F57" s="4"/>
    </row>
    <row r="59" ht="12.75">
      <c r="A59" t="s">
        <v>19</v>
      </c>
    </row>
    <row r="60" ht="12.75">
      <c r="A60" t="s">
        <v>20</v>
      </c>
    </row>
    <row r="62" ht="12.75">
      <c r="A62" t="s">
        <v>21</v>
      </c>
    </row>
    <row r="63" ht="12.75">
      <c r="A63" t="s">
        <v>22</v>
      </c>
    </row>
    <row r="64" ht="12.75">
      <c r="A64" t="s">
        <v>23</v>
      </c>
    </row>
    <row r="66" ht="12.75">
      <c r="A66" t="s">
        <v>27</v>
      </c>
    </row>
    <row r="67" ht="12.75">
      <c r="A67" t="s">
        <v>24</v>
      </c>
    </row>
    <row r="69" ht="12.75">
      <c r="A69" t="s">
        <v>26</v>
      </c>
    </row>
    <row r="71" ht="14.25">
      <c r="A71" s="11" t="s">
        <v>28</v>
      </c>
    </row>
    <row r="74" s="95" customFormat="1" ht="12.75">
      <c r="A74" s="95" t="s">
        <v>30</v>
      </c>
    </row>
    <row r="75" s="95" customFormat="1" ht="12.75">
      <c r="A75" s="95" t="s">
        <v>31</v>
      </c>
    </row>
    <row r="76" s="95" customFormat="1" ht="12.75">
      <c r="A76" s="95" t="s">
        <v>32</v>
      </c>
    </row>
    <row r="77" s="95" customFormat="1" ht="12.75">
      <c r="A77" s="95" t="s">
        <v>33</v>
      </c>
    </row>
    <row r="78" s="95" customFormat="1" ht="12.75">
      <c r="A78" s="95" t="s">
        <v>34</v>
      </c>
    </row>
    <row r="79" s="95" customFormat="1" ht="12.75">
      <c r="A79" s="95" t="s">
        <v>18</v>
      </c>
    </row>
    <row r="80" s="95" customFormat="1" ht="12.75">
      <c r="A80" s="96" t="s">
        <v>35</v>
      </c>
    </row>
    <row r="81" s="95" customFormat="1" ht="12.75">
      <c r="A81" s="96" t="s">
        <v>36</v>
      </c>
    </row>
    <row r="82" s="108" customFormat="1" ht="12.75">
      <c r="A82" s="108" t="s">
        <v>37</v>
      </c>
    </row>
    <row r="83" spans="1:6" s="110" customFormat="1" ht="12.75">
      <c r="A83" s="108" t="s">
        <v>185</v>
      </c>
      <c r="B83" s="109"/>
      <c r="C83" s="109"/>
      <c r="D83" s="109"/>
      <c r="E83" s="109"/>
      <c r="F83" s="109"/>
    </row>
    <row r="84" spans="1:6" s="110" customFormat="1" ht="12.75">
      <c r="A84" s="108"/>
      <c r="B84" s="109"/>
      <c r="C84" s="109"/>
      <c r="D84" s="109"/>
      <c r="E84" s="109"/>
      <c r="F84" s="109"/>
    </row>
    <row r="85" s="95" customFormat="1" ht="12.75">
      <c r="A85" s="95" t="s">
        <v>38</v>
      </c>
    </row>
    <row r="86" s="95" customFormat="1" ht="12.75">
      <c r="A86" s="95" t="s">
        <v>39</v>
      </c>
    </row>
    <row r="87" s="95" customFormat="1" ht="12.75">
      <c r="A87" s="95" t="s">
        <v>40</v>
      </c>
    </row>
    <row r="88" s="95" customFormat="1" ht="12.75"/>
    <row r="89" s="95" customFormat="1" ht="12.75">
      <c r="A89" s="95" t="s">
        <v>97</v>
      </c>
    </row>
    <row r="90" s="95" customFormat="1" ht="12.75">
      <c r="A90" s="96" t="s">
        <v>96</v>
      </c>
    </row>
    <row r="91" s="95" customFormat="1" ht="12.75"/>
    <row r="92" s="95" customFormat="1" ht="12.75">
      <c r="A92" s="95" t="s">
        <v>98</v>
      </c>
    </row>
    <row r="93" s="95" customFormat="1" ht="12.75">
      <c r="A93" s="97" t="s">
        <v>102</v>
      </c>
    </row>
    <row r="94" s="95" customFormat="1" ht="12.75">
      <c r="A94" s="98" t="s">
        <v>99</v>
      </c>
    </row>
    <row r="95" s="95" customFormat="1" ht="12.75">
      <c r="A95" s="99" t="s">
        <v>100</v>
      </c>
    </row>
    <row r="96" s="95" customFormat="1" ht="12.75">
      <c r="A96" s="100"/>
    </row>
    <row r="97" s="95" customFormat="1" ht="12.75">
      <c r="A97" s="95" t="s">
        <v>101</v>
      </c>
    </row>
    <row r="98" s="95" customFormat="1" ht="12.75">
      <c r="A98" s="95" t="s">
        <v>103</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98"/>
  <sheetViews>
    <sheetView workbookViewId="0" topLeftCell="A46">
      <selection activeCell="A83" sqref="A83:IV83"/>
    </sheetView>
  </sheetViews>
  <sheetFormatPr defaultColWidth="9.140625" defaultRowHeight="12.75"/>
  <cols>
    <col min="2" max="2" width="28.8515625" style="0" customWidth="1"/>
    <col min="3" max="3" width="14.140625" style="0" customWidth="1"/>
    <col min="4" max="4" width="13.8515625" style="0" bestFit="1" customWidth="1"/>
    <col min="5" max="5" width="12.57421875" style="0" customWidth="1"/>
    <col min="6" max="6" width="13.140625" style="0" customWidth="1"/>
    <col min="7" max="7" width="14.8515625" style="0" bestFit="1" customWidth="1"/>
  </cols>
  <sheetData>
    <row r="1" ht="15.75">
      <c r="A1" s="1" t="s">
        <v>170</v>
      </c>
    </row>
    <row r="3" spans="1:8" ht="15.75">
      <c r="A3" s="1" t="s">
        <v>83</v>
      </c>
      <c r="B3" s="2"/>
      <c r="C3" s="14" t="s">
        <v>47</v>
      </c>
      <c r="H3" s="34"/>
    </row>
    <row r="4" spans="3:9" ht="12.75">
      <c r="C4" s="16" t="s">
        <v>175</v>
      </c>
      <c r="D4" s="16" t="s">
        <v>176</v>
      </c>
      <c r="E4" s="16" t="s">
        <v>177</v>
      </c>
      <c r="F4" s="16" t="s">
        <v>178</v>
      </c>
      <c r="G4" s="21" t="s">
        <v>56</v>
      </c>
      <c r="I4" s="16"/>
    </row>
    <row r="5" spans="1:7" ht="12.75">
      <c r="A5" s="25" t="s">
        <v>84</v>
      </c>
      <c r="C5" s="15"/>
      <c r="D5" s="15"/>
      <c r="E5" s="15"/>
      <c r="F5" s="15"/>
      <c r="G5" s="21"/>
    </row>
    <row r="6" spans="1:7" ht="12.75">
      <c r="A6" s="25"/>
      <c r="C6" s="15"/>
      <c r="D6" s="15"/>
      <c r="E6" s="15"/>
      <c r="F6" s="15"/>
      <c r="G6" s="21"/>
    </row>
    <row r="7" spans="1:8" ht="12.75">
      <c r="A7" s="3" t="s">
        <v>1</v>
      </c>
      <c r="C7" s="4">
        <v>7450</v>
      </c>
      <c r="D7" s="4">
        <f>C11</f>
        <v>7438</v>
      </c>
      <c r="E7" s="4">
        <f>D11</f>
        <v>7444</v>
      </c>
      <c r="F7" s="4">
        <f>E11</f>
        <v>7449</v>
      </c>
      <c r="G7" s="4">
        <v>7450</v>
      </c>
      <c r="H7" s="4"/>
    </row>
    <row r="8" spans="2:8" ht="12.75">
      <c r="B8" t="s">
        <v>2</v>
      </c>
      <c r="C8" s="4">
        <v>8</v>
      </c>
      <c r="D8" s="4">
        <v>13</v>
      </c>
      <c r="E8" s="4">
        <v>15</v>
      </c>
      <c r="F8" s="4">
        <v>8</v>
      </c>
      <c r="G8" s="73">
        <v>48</v>
      </c>
      <c r="H8" s="73"/>
    </row>
    <row r="9" spans="2:8" ht="12.75">
      <c r="B9" t="s">
        <v>3</v>
      </c>
      <c r="C9" s="6">
        <v>13</v>
      </c>
      <c r="D9" s="6">
        <v>10</v>
      </c>
      <c r="E9" s="6">
        <v>8</v>
      </c>
      <c r="F9" s="6">
        <v>5</v>
      </c>
      <c r="G9" s="6">
        <v>36</v>
      </c>
      <c r="H9" s="6"/>
    </row>
    <row r="10" spans="2:8" ht="12.75">
      <c r="B10" t="s">
        <v>4</v>
      </c>
      <c r="C10" s="30">
        <v>0</v>
      </c>
      <c r="D10" s="30">
        <v>1</v>
      </c>
      <c r="E10" s="30">
        <v>0</v>
      </c>
      <c r="F10" s="30">
        <v>0</v>
      </c>
      <c r="G10" s="23">
        <v>1</v>
      </c>
      <c r="H10" s="86"/>
    </row>
    <row r="11" spans="1:8" ht="12.75">
      <c r="A11" s="3" t="s">
        <v>5</v>
      </c>
      <c r="C11" s="5">
        <v>7438</v>
      </c>
      <c r="D11" s="5">
        <v>7444</v>
      </c>
      <c r="E11" s="5">
        <v>7449</v>
      </c>
      <c r="F11" s="5">
        <v>7445</v>
      </c>
      <c r="G11" s="14">
        <v>7446</v>
      </c>
      <c r="H11" s="19"/>
    </row>
    <row r="12" spans="2:7" ht="12.75">
      <c r="B12" t="s">
        <v>6</v>
      </c>
      <c r="C12" s="4">
        <v>732</v>
      </c>
      <c r="D12" s="4">
        <v>732</v>
      </c>
      <c r="E12" s="4">
        <v>732</v>
      </c>
      <c r="F12" s="4">
        <v>731</v>
      </c>
      <c r="G12" s="6">
        <v>730</v>
      </c>
    </row>
    <row r="13" spans="2:7" ht="12.75">
      <c r="B13" t="s">
        <v>7</v>
      </c>
      <c r="C13" s="4">
        <v>271</v>
      </c>
      <c r="D13" s="4">
        <v>269</v>
      </c>
      <c r="E13" s="4">
        <v>271</v>
      </c>
      <c r="F13" s="4">
        <v>265</v>
      </c>
      <c r="G13" s="6">
        <v>266</v>
      </c>
    </row>
    <row r="14" spans="1:7" ht="12.75">
      <c r="A14" t="s">
        <v>8</v>
      </c>
      <c r="C14" s="27">
        <f>SUM(C11-C12-C13)</f>
        <v>6435</v>
      </c>
      <c r="D14" s="27">
        <f>SUM(D11-D12-D13)</f>
        <v>6443</v>
      </c>
      <c r="E14" s="27">
        <f>SUM(E11-E12-E13)</f>
        <v>6446</v>
      </c>
      <c r="F14" s="27">
        <f>SUM(F11-F12-F13)</f>
        <v>6449</v>
      </c>
      <c r="G14" s="27">
        <f>SUM(G11-G12-G13)</f>
        <v>6450</v>
      </c>
    </row>
    <row r="15" spans="3:7" ht="12.75">
      <c r="C15" s="28"/>
      <c r="D15" s="28"/>
      <c r="E15" s="28"/>
      <c r="F15" s="28"/>
      <c r="G15" s="35"/>
    </row>
    <row r="16" spans="1:7" ht="12.75">
      <c r="A16" s="23"/>
      <c r="B16" s="23"/>
      <c r="C16" s="30"/>
      <c r="D16" s="30"/>
      <c r="E16" s="30"/>
      <c r="F16" s="30"/>
      <c r="G16" s="23"/>
    </row>
    <row r="17" ht="12.75">
      <c r="A17" s="14" t="s">
        <v>9</v>
      </c>
    </row>
    <row r="18" spans="3:7" ht="12.75">
      <c r="C18" s="15"/>
      <c r="D18" s="15"/>
      <c r="E18" s="15"/>
      <c r="F18" s="15"/>
      <c r="G18" s="15"/>
    </row>
    <row r="19" spans="1:7" ht="12.75">
      <c r="A19" s="3" t="s">
        <v>1</v>
      </c>
      <c r="C19" s="4">
        <v>277</v>
      </c>
      <c r="D19" s="4">
        <f>C23</f>
        <v>276</v>
      </c>
      <c r="E19" s="4">
        <f>D23</f>
        <v>276</v>
      </c>
      <c r="F19" s="4">
        <f>E23</f>
        <v>277</v>
      </c>
      <c r="G19" s="4">
        <v>277</v>
      </c>
    </row>
    <row r="20" spans="2:7" ht="12.75">
      <c r="B20" t="s">
        <v>2</v>
      </c>
      <c r="C20" s="4">
        <v>0</v>
      </c>
      <c r="D20" s="4">
        <v>0</v>
      </c>
      <c r="E20" s="4">
        <v>1</v>
      </c>
      <c r="F20" s="4">
        <v>0</v>
      </c>
      <c r="G20" s="73">
        <v>1</v>
      </c>
    </row>
    <row r="21" spans="2:7" ht="12.75">
      <c r="B21" t="s">
        <v>3</v>
      </c>
      <c r="C21" s="6">
        <v>0</v>
      </c>
      <c r="D21" s="6">
        <v>0</v>
      </c>
      <c r="E21" s="6">
        <v>0</v>
      </c>
      <c r="F21" s="6">
        <v>0</v>
      </c>
      <c r="G21" s="6">
        <v>0</v>
      </c>
    </row>
    <row r="22" spans="2:7" ht="12.75">
      <c r="B22" t="s">
        <v>4</v>
      </c>
      <c r="C22" s="30">
        <v>0</v>
      </c>
      <c r="D22" s="30">
        <v>0</v>
      </c>
      <c r="E22" s="30">
        <v>0</v>
      </c>
      <c r="F22" s="30">
        <v>0</v>
      </c>
      <c r="G22" s="30">
        <v>0</v>
      </c>
    </row>
    <row r="23" spans="1:7" ht="12.75">
      <c r="A23" s="3" t="s">
        <v>5</v>
      </c>
      <c r="C23" s="5">
        <v>276</v>
      </c>
      <c r="D23" s="5">
        <v>276</v>
      </c>
      <c r="E23" s="5">
        <v>277</v>
      </c>
      <c r="F23" s="5">
        <v>277</v>
      </c>
      <c r="G23" s="105">
        <v>277</v>
      </c>
    </row>
    <row r="24" spans="2:7" ht="12.75">
      <c r="B24" t="s">
        <v>6</v>
      </c>
      <c r="C24" s="4">
        <v>39</v>
      </c>
      <c r="D24" s="4">
        <v>38</v>
      </c>
      <c r="E24" s="4">
        <v>38</v>
      </c>
      <c r="F24" s="4">
        <v>38</v>
      </c>
      <c r="G24" s="85">
        <v>38</v>
      </c>
    </row>
    <row r="25" spans="2:7" ht="12.75">
      <c r="B25" t="s">
        <v>7</v>
      </c>
      <c r="C25" s="4">
        <v>4</v>
      </c>
      <c r="D25" s="4">
        <v>3</v>
      </c>
      <c r="E25" s="4">
        <v>3</v>
      </c>
      <c r="F25" s="4">
        <v>3</v>
      </c>
      <c r="G25" s="85">
        <v>3</v>
      </c>
    </row>
    <row r="26" spans="1:7" ht="12.75">
      <c r="A26" t="s">
        <v>8</v>
      </c>
      <c r="C26" s="27">
        <f>SUM(C23-C24-C25)</f>
        <v>233</v>
      </c>
      <c r="D26" s="27">
        <f>SUM(D23-D24-D25)</f>
        <v>235</v>
      </c>
      <c r="E26" s="27">
        <f>SUM(E23-E24-E25)</f>
        <v>236</v>
      </c>
      <c r="F26" s="27">
        <f>SUM(F23-F24-F25)</f>
        <v>236</v>
      </c>
      <c r="G26" s="27">
        <f>SUM(G23-G24-G25)</f>
        <v>236</v>
      </c>
    </row>
    <row r="27" spans="3:7" ht="12.75">
      <c r="C27" s="28"/>
      <c r="D27" s="28"/>
      <c r="E27" s="28"/>
      <c r="F27" s="28"/>
      <c r="G27" s="36"/>
    </row>
    <row r="28" spans="1:7" ht="12.75">
      <c r="A28" s="23"/>
      <c r="B28" s="23"/>
      <c r="C28" s="30"/>
      <c r="D28" s="30"/>
      <c r="E28" s="30"/>
      <c r="F28" s="30"/>
      <c r="G28" s="23"/>
    </row>
    <row r="29" ht="12.75">
      <c r="A29" s="14" t="s">
        <v>10</v>
      </c>
    </row>
    <row r="30" spans="3:7" ht="12.75">
      <c r="C30" s="15"/>
      <c r="D30" s="15"/>
      <c r="E30" s="15"/>
      <c r="F30" s="15"/>
      <c r="G30" s="15"/>
    </row>
    <row r="31" spans="1:7" ht="12.75">
      <c r="A31" s="3" t="s">
        <v>1</v>
      </c>
      <c r="C31" s="4">
        <v>31</v>
      </c>
      <c r="D31" s="4">
        <f>C35</f>
        <v>31</v>
      </c>
      <c r="E31" s="4">
        <f>D35</f>
        <v>31</v>
      </c>
      <c r="F31" s="4">
        <f>E35</f>
        <v>31</v>
      </c>
      <c r="G31" s="4">
        <v>31</v>
      </c>
    </row>
    <row r="32" spans="2:7" ht="12.75">
      <c r="B32" t="s">
        <v>2</v>
      </c>
      <c r="C32" s="6">
        <v>0</v>
      </c>
      <c r="D32" s="6">
        <v>0</v>
      </c>
      <c r="E32" s="6">
        <v>0</v>
      </c>
      <c r="F32" s="6">
        <v>0</v>
      </c>
      <c r="G32" s="6">
        <v>0</v>
      </c>
    </row>
    <row r="33" spans="2:7" ht="12.75">
      <c r="B33" t="s">
        <v>3</v>
      </c>
      <c r="C33" s="4">
        <v>0</v>
      </c>
      <c r="D33" s="4">
        <v>0</v>
      </c>
      <c r="E33" s="4">
        <v>0</v>
      </c>
      <c r="F33" s="4">
        <v>0</v>
      </c>
      <c r="G33" s="4">
        <v>0</v>
      </c>
    </row>
    <row r="34" spans="2:7" ht="12.75">
      <c r="B34" t="s">
        <v>4</v>
      </c>
      <c r="C34" s="30">
        <v>0</v>
      </c>
      <c r="D34" s="30">
        <v>0</v>
      </c>
      <c r="E34" s="30">
        <v>0</v>
      </c>
      <c r="F34" s="30">
        <v>0</v>
      </c>
      <c r="G34" s="30">
        <v>0</v>
      </c>
    </row>
    <row r="35" spans="1:7" ht="12.75">
      <c r="A35" s="3" t="s">
        <v>5</v>
      </c>
      <c r="C35" s="5">
        <v>31</v>
      </c>
      <c r="D35" s="5">
        <v>31</v>
      </c>
      <c r="E35" s="5">
        <v>31</v>
      </c>
      <c r="F35" s="5">
        <v>31</v>
      </c>
      <c r="G35" s="105">
        <v>31</v>
      </c>
    </row>
    <row r="36" spans="2:7" ht="12.75">
      <c r="B36" t="s">
        <v>6</v>
      </c>
      <c r="C36" s="4">
        <v>2</v>
      </c>
      <c r="D36" s="4">
        <v>2</v>
      </c>
      <c r="E36" s="4">
        <v>2</v>
      </c>
      <c r="F36" s="4">
        <v>2</v>
      </c>
      <c r="G36" s="85">
        <v>2</v>
      </c>
    </row>
    <row r="37" spans="2:7" ht="12.75">
      <c r="B37" t="s">
        <v>7</v>
      </c>
      <c r="C37" s="4">
        <v>1</v>
      </c>
      <c r="D37" s="4">
        <v>1</v>
      </c>
      <c r="E37" s="4">
        <v>1</v>
      </c>
      <c r="F37" s="4">
        <v>1</v>
      </c>
      <c r="G37" s="85">
        <v>1</v>
      </c>
    </row>
    <row r="38" spans="1:7" ht="12.75">
      <c r="A38" t="s">
        <v>8</v>
      </c>
      <c r="C38" s="27">
        <f>SUM(C35-C36-C37)</f>
        <v>28</v>
      </c>
      <c r="D38" s="27">
        <f>SUM(D35-D36-D37)</f>
        <v>28</v>
      </c>
      <c r="E38" s="27">
        <f>SUM(E35-E36-E37)</f>
        <v>28</v>
      </c>
      <c r="F38" s="27">
        <f>SUM(F35-F36-F37)</f>
        <v>28</v>
      </c>
      <c r="G38" s="27">
        <f>SUM(G35-G36-G37)</f>
        <v>28</v>
      </c>
    </row>
    <row r="39" spans="3:7" ht="12.75">
      <c r="C39" s="28"/>
      <c r="D39" s="28"/>
      <c r="E39" s="28"/>
      <c r="F39" s="28"/>
      <c r="G39" s="35"/>
    </row>
    <row r="40" spans="1:7" ht="12.75">
      <c r="A40" s="23"/>
      <c r="B40" s="23"/>
      <c r="C40" s="30"/>
      <c r="D40" s="30"/>
      <c r="E40" s="30"/>
      <c r="F40" s="30"/>
      <c r="G40" s="23"/>
    </row>
    <row r="41" ht="12.75">
      <c r="A41" s="14" t="s">
        <v>11</v>
      </c>
    </row>
    <row r="42" spans="3:7" ht="12.75">
      <c r="C42" s="15"/>
      <c r="D42" s="15"/>
      <c r="E42" s="15"/>
      <c r="F42" s="15"/>
      <c r="G42" s="15"/>
    </row>
    <row r="43" spans="1:7" ht="12.75">
      <c r="A43" s="3" t="s">
        <v>1</v>
      </c>
      <c r="C43" s="107">
        <v>7758</v>
      </c>
      <c r="D43" s="4">
        <f>C47</f>
        <v>7745</v>
      </c>
      <c r="E43" s="4">
        <f>D47</f>
        <v>7751</v>
      </c>
      <c r="F43" s="4">
        <f>E47</f>
        <v>7757</v>
      </c>
      <c r="G43" s="4">
        <v>7758</v>
      </c>
    </row>
    <row r="44" spans="2:7" ht="12.75">
      <c r="B44" t="s">
        <v>2</v>
      </c>
      <c r="C44" s="6">
        <f>SUM(C8,C20,C32)</f>
        <v>8</v>
      </c>
      <c r="D44" s="6">
        <f>SUM(D8,D20,D32)</f>
        <v>13</v>
      </c>
      <c r="E44" s="6">
        <f>SUM(E8,E20,E32)</f>
        <v>16</v>
      </c>
      <c r="F44" s="6">
        <f>SUM(F8,F20,F32)</f>
        <v>8</v>
      </c>
      <c r="G44" s="6">
        <f>SUM(G8,G20,G32)</f>
        <v>49</v>
      </c>
    </row>
    <row r="45" spans="2:7" ht="12.75">
      <c r="B45" t="s">
        <v>3</v>
      </c>
      <c r="C45" s="6">
        <f aca="true" t="shared" si="0" ref="C45:G49">SUM(C9,C21,C33)</f>
        <v>13</v>
      </c>
      <c r="D45" s="6">
        <f t="shared" si="0"/>
        <v>10</v>
      </c>
      <c r="E45" s="6">
        <f t="shared" si="0"/>
        <v>8</v>
      </c>
      <c r="F45" s="6">
        <f t="shared" si="0"/>
        <v>5</v>
      </c>
      <c r="G45" s="6">
        <f t="shared" si="0"/>
        <v>36</v>
      </c>
    </row>
    <row r="46" spans="2:7" ht="12.75">
      <c r="B46" t="s">
        <v>4</v>
      </c>
      <c r="C46" s="6">
        <f t="shared" si="0"/>
        <v>0</v>
      </c>
      <c r="D46" s="6">
        <f t="shared" si="0"/>
        <v>1</v>
      </c>
      <c r="E46" s="6">
        <f t="shared" si="0"/>
        <v>0</v>
      </c>
      <c r="F46" s="6">
        <f t="shared" si="0"/>
        <v>0</v>
      </c>
      <c r="G46" s="6">
        <f t="shared" si="0"/>
        <v>1</v>
      </c>
    </row>
    <row r="47" spans="1:7" ht="12.75">
      <c r="A47" s="3" t="s">
        <v>5</v>
      </c>
      <c r="C47" s="26">
        <f>SUM(C11,C23,C35)</f>
        <v>7745</v>
      </c>
      <c r="D47" s="26">
        <f t="shared" si="0"/>
        <v>7751</v>
      </c>
      <c r="E47" s="26">
        <f t="shared" si="0"/>
        <v>7757</v>
      </c>
      <c r="F47" s="26">
        <f t="shared" si="0"/>
        <v>7753</v>
      </c>
      <c r="G47" s="26">
        <f t="shared" si="0"/>
        <v>7754</v>
      </c>
    </row>
    <row r="48" spans="2:7" ht="12.75">
      <c r="B48" t="s">
        <v>6</v>
      </c>
      <c r="C48" s="4">
        <f>SUM(C12,C24,C36)</f>
        <v>773</v>
      </c>
      <c r="D48" s="4">
        <f t="shared" si="0"/>
        <v>772</v>
      </c>
      <c r="E48" s="4">
        <f t="shared" si="0"/>
        <v>772</v>
      </c>
      <c r="F48" s="4">
        <f t="shared" si="0"/>
        <v>771</v>
      </c>
      <c r="G48" s="4">
        <f t="shared" si="0"/>
        <v>770</v>
      </c>
    </row>
    <row r="49" spans="2:7" ht="12.75">
      <c r="B49" t="s">
        <v>7</v>
      </c>
      <c r="C49" s="4">
        <f>SUM(C13,C25,C37)</f>
        <v>276</v>
      </c>
      <c r="D49" s="4">
        <f t="shared" si="0"/>
        <v>273</v>
      </c>
      <c r="E49" s="4">
        <f t="shared" si="0"/>
        <v>275</v>
      </c>
      <c r="F49" s="4">
        <f t="shared" si="0"/>
        <v>269</v>
      </c>
      <c r="G49" s="4">
        <f t="shared" si="0"/>
        <v>270</v>
      </c>
    </row>
    <row r="50" spans="1:7" ht="12.75">
      <c r="A50" t="s">
        <v>8</v>
      </c>
      <c r="C50" s="27">
        <f>SUM(C47-C48-C49)</f>
        <v>6696</v>
      </c>
      <c r="D50" s="27">
        <f>SUM(D47-D48-D49)</f>
        <v>6706</v>
      </c>
      <c r="E50" s="27">
        <f>SUM(E47-E48-E49)</f>
        <v>6710</v>
      </c>
      <c r="F50" s="27">
        <f>SUM(F47-F48-F49)</f>
        <v>6713</v>
      </c>
      <c r="G50" s="27">
        <f>SUM(G47-G48-G49)</f>
        <v>6714</v>
      </c>
    </row>
    <row r="52" spans="1:7" ht="12.75">
      <c r="A52" s="23"/>
      <c r="B52" s="23"/>
      <c r="C52" s="23"/>
      <c r="D52" s="23"/>
      <c r="E52" s="23"/>
      <c r="F52" s="23"/>
      <c r="G52" s="23"/>
    </row>
    <row r="54" ht="12.75">
      <c r="A54" s="14" t="s">
        <v>61</v>
      </c>
    </row>
    <row r="55" ht="12.75">
      <c r="A55" s="32" t="s">
        <v>160</v>
      </c>
    </row>
    <row r="56" ht="12.75">
      <c r="A56" s="92"/>
    </row>
    <row r="57" spans="1:6" ht="12.75">
      <c r="A57" s="10" t="s">
        <v>25</v>
      </c>
      <c r="C57" s="4"/>
      <c r="D57" s="4"/>
      <c r="E57" s="4"/>
      <c r="F57" s="4"/>
    </row>
    <row r="59" ht="12.75">
      <c r="A59" t="s">
        <v>19</v>
      </c>
    </row>
    <row r="60" ht="12.75">
      <c r="A60" t="s">
        <v>20</v>
      </c>
    </row>
    <row r="62" ht="12.75">
      <c r="A62" t="s">
        <v>21</v>
      </c>
    </row>
    <row r="63" ht="12.75">
      <c r="A63" t="s">
        <v>22</v>
      </c>
    </row>
    <row r="64" ht="12.75">
      <c r="A64" t="s">
        <v>23</v>
      </c>
    </row>
    <row r="66" ht="12.75">
      <c r="A66" t="s">
        <v>27</v>
      </c>
    </row>
    <row r="67" ht="12.75">
      <c r="A67" t="s">
        <v>24</v>
      </c>
    </row>
    <row r="69" ht="12.75">
      <c r="A69" t="s">
        <v>26</v>
      </c>
    </row>
    <row r="71" ht="14.25">
      <c r="A71" s="11" t="s">
        <v>28</v>
      </c>
    </row>
    <row r="74" s="95" customFormat="1" ht="12.75">
      <c r="A74" s="95" t="s">
        <v>30</v>
      </c>
    </row>
    <row r="75" s="95" customFormat="1" ht="12.75">
      <c r="A75" s="95" t="s">
        <v>31</v>
      </c>
    </row>
    <row r="76" s="95" customFormat="1" ht="12.75">
      <c r="A76" s="95" t="s">
        <v>32</v>
      </c>
    </row>
    <row r="77" s="95" customFormat="1" ht="12.75">
      <c r="A77" s="95" t="s">
        <v>33</v>
      </c>
    </row>
    <row r="78" s="95" customFormat="1" ht="12.75">
      <c r="A78" s="95" t="s">
        <v>34</v>
      </c>
    </row>
    <row r="79" s="95" customFormat="1" ht="12.75">
      <c r="A79" s="95" t="s">
        <v>18</v>
      </c>
    </row>
    <row r="80" s="95" customFormat="1" ht="12.75">
      <c r="A80" s="96" t="s">
        <v>35</v>
      </c>
    </row>
    <row r="81" s="95" customFormat="1" ht="12.75">
      <c r="A81" s="96" t="s">
        <v>36</v>
      </c>
    </row>
    <row r="82" s="95" customFormat="1" ht="12.75">
      <c r="A82" s="95" t="s">
        <v>37</v>
      </c>
    </row>
    <row r="83" spans="1:6" s="110" customFormat="1" ht="12.75">
      <c r="A83" s="108" t="s">
        <v>185</v>
      </c>
      <c r="B83" s="109"/>
      <c r="C83" s="109"/>
      <c r="D83" s="109"/>
      <c r="E83" s="109"/>
      <c r="F83" s="109"/>
    </row>
    <row r="84" s="95" customFormat="1" ht="12.75">
      <c r="A84" s="95" t="s">
        <v>18</v>
      </c>
    </row>
    <row r="85" s="95" customFormat="1" ht="12.75">
      <c r="A85" s="95" t="s">
        <v>38</v>
      </c>
    </row>
    <row r="86" s="95" customFormat="1" ht="12.75">
      <c r="A86" s="95" t="s">
        <v>39</v>
      </c>
    </row>
    <row r="87" s="95" customFormat="1" ht="12.75">
      <c r="A87" s="95" t="s">
        <v>40</v>
      </c>
    </row>
    <row r="88" s="95" customFormat="1" ht="12.75"/>
    <row r="89" s="95" customFormat="1" ht="12.75">
      <c r="A89" s="95" t="s">
        <v>97</v>
      </c>
    </row>
    <row r="90" s="95" customFormat="1" ht="12.75">
      <c r="A90" s="96" t="s">
        <v>96</v>
      </c>
    </row>
    <row r="91" s="95" customFormat="1" ht="12.75"/>
    <row r="92" s="95" customFormat="1" ht="12.75">
      <c r="A92" s="95" t="s">
        <v>98</v>
      </c>
    </row>
    <row r="93" s="95" customFormat="1" ht="12.75">
      <c r="A93" s="97" t="s">
        <v>102</v>
      </c>
    </row>
    <row r="94" s="95" customFormat="1" ht="12.75">
      <c r="A94" s="98" t="s">
        <v>99</v>
      </c>
    </row>
    <row r="95" s="95" customFormat="1" ht="12.75">
      <c r="A95" s="99" t="s">
        <v>100</v>
      </c>
    </row>
    <row r="96" s="95" customFormat="1" ht="12.75">
      <c r="A96" s="100"/>
    </row>
    <row r="97" s="95" customFormat="1" ht="12.75">
      <c r="A97" s="95" t="s">
        <v>101</v>
      </c>
    </row>
    <row r="98" s="95" customFormat="1" ht="12.75">
      <c r="A98" s="95" t="s">
        <v>103</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8"/>
  <sheetViews>
    <sheetView workbookViewId="0" topLeftCell="A46">
      <selection activeCell="A83" sqref="A83:IV83"/>
    </sheetView>
  </sheetViews>
  <sheetFormatPr defaultColWidth="9.140625" defaultRowHeight="12.75"/>
  <cols>
    <col min="1" max="1" width="13.00390625" style="36" customWidth="1"/>
    <col min="2" max="2" width="28.8515625" style="36" customWidth="1"/>
    <col min="3" max="3" width="14.140625" style="36" customWidth="1"/>
    <col min="4" max="4" width="13.8515625" style="36" bestFit="1" customWidth="1"/>
    <col min="5" max="5" width="13.00390625" style="36" customWidth="1"/>
    <col min="6" max="6" width="13.140625" style="36" customWidth="1"/>
    <col min="7" max="7" width="14.8515625" style="36" bestFit="1" customWidth="1"/>
    <col min="8" max="16384" width="9.140625" style="36" customWidth="1"/>
  </cols>
  <sheetData>
    <row r="1" ht="15.75">
      <c r="A1" s="1" t="s">
        <v>170</v>
      </c>
    </row>
    <row r="3" spans="1:8" ht="15.75">
      <c r="A3" s="1" t="s">
        <v>124</v>
      </c>
      <c r="B3" s="2"/>
      <c r="C3" s="14" t="s">
        <v>47</v>
      </c>
      <c r="D3"/>
      <c r="E3"/>
      <c r="F3"/>
      <c r="G3"/>
      <c r="H3" s="68"/>
    </row>
    <row r="4" spans="3:9" ht="12.75">
      <c r="C4" s="16" t="s">
        <v>175</v>
      </c>
      <c r="D4" s="16" t="s">
        <v>176</v>
      </c>
      <c r="E4" s="16" t="s">
        <v>177</v>
      </c>
      <c r="F4" s="16" t="s">
        <v>178</v>
      </c>
      <c r="G4" s="21" t="s">
        <v>56</v>
      </c>
      <c r="I4" s="16"/>
    </row>
    <row r="5" spans="1:7" ht="12.75">
      <c r="A5" s="25" t="s">
        <v>84</v>
      </c>
      <c r="B5"/>
      <c r="C5" s="15"/>
      <c r="D5" s="15"/>
      <c r="E5" s="15"/>
      <c r="F5" s="15"/>
      <c r="G5" s="21"/>
    </row>
    <row r="6" spans="1:7" ht="12.75">
      <c r="A6" s="25"/>
      <c r="B6"/>
      <c r="C6" s="15"/>
      <c r="D6" s="15"/>
      <c r="E6" s="15"/>
      <c r="F6" s="15"/>
      <c r="G6" s="21"/>
    </row>
    <row r="7" spans="1:7" ht="12.75">
      <c r="A7" s="3" t="s">
        <v>1</v>
      </c>
      <c r="B7"/>
      <c r="C7" s="13">
        <v>55855</v>
      </c>
      <c r="D7" s="13">
        <f>C11</f>
        <v>55957</v>
      </c>
      <c r="E7" s="13">
        <f>D11</f>
        <v>55898</v>
      </c>
      <c r="F7" s="13">
        <f>E11</f>
        <v>55879</v>
      </c>
      <c r="G7" s="13">
        <v>55856</v>
      </c>
    </row>
    <row r="8" spans="1:14" ht="12.75">
      <c r="A8"/>
      <c r="B8" t="s">
        <v>2</v>
      </c>
      <c r="C8" s="4">
        <v>177</v>
      </c>
      <c r="D8" s="4">
        <v>122</v>
      </c>
      <c r="E8" s="4">
        <v>82</v>
      </c>
      <c r="F8" s="4">
        <v>124</v>
      </c>
      <c r="G8" s="19">
        <v>541</v>
      </c>
      <c r="H8" s="13"/>
      <c r="I8" s="69"/>
      <c r="J8" s="70"/>
      <c r="K8" s="13"/>
      <c r="L8" s="71"/>
      <c r="M8" s="70"/>
      <c r="N8" s="71"/>
    </row>
    <row r="9" spans="1:14" ht="12.75">
      <c r="A9"/>
      <c r="B9" t="s">
        <v>3</v>
      </c>
      <c r="C9" s="4">
        <v>78</v>
      </c>
      <c r="D9" s="4">
        <v>181</v>
      </c>
      <c r="E9" s="4">
        <v>104</v>
      </c>
      <c r="F9" s="4">
        <v>69</v>
      </c>
      <c r="G9" s="19">
        <v>433</v>
      </c>
      <c r="H9" s="13"/>
      <c r="I9" s="69"/>
      <c r="J9" s="70"/>
      <c r="K9" s="13"/>
      <c r="L9" s="71"/>
      <c r="M9" s="70"/>
      <c r="N9" s="71"/>
    </row>
    <row r="10" spans="1:14" ht="12.75">
      <c r="A10"/>
      <c r="B10" t="s">
        <v>4</v>
      </c>
      <c r="C10" s="30">
        <v>3</v>
      </c>
      <c r="D10" s="30">
        <v>0</v>
      </c>
      <c r="E10" s="30">
        <v>3</v>
      </c>
      <c r="F10" s="30">
        <v>1</v>
      </c>
      <c r="G10" s="76">
        <v>7</v>
      </c>
      <c r="H10" s="13"/>
      <c r="I10" s="69"/>
      <c r="J10" s="70"/>
      <c r="K10" s="13"/>
      <c r="L10" s="71"/>
      <c r="M10" s="70"/>
      <c r="N10" s="71"/>
    </row>
    <row r="11" spans="1:14" ht="12.75">
      <c r="A11" s="3" t="s">
        <v>5</v>
      </c>
      <c r="B11"/>
      <c r="C11" s="5">
        <v>55957</v>
      </c>
      <c r="D11" s="5">
        <v>55898</v>
      </c>
      <c r="E11" s="5">
        <v>55879</v>
      </c>
      <c r="F11" s="5">
        <v>55935</v>
      </c>
      <c r="G11" s="5">
        <v>55971</v>
      </c>
      <c r="H11" s="13"/>
      <c r="I11" s="69"/>
      <c r="J11" s="70"/>
      <c r="K11" s="13"/>
      <c r="L11" s="71"/>
      <c r="M11" s="70"/>
      <c r="N11" s="71"/>
    </row>
    <row r="12" spans="1:14" ht="12.75">
      <c r="A12"/>
      <c r="B12" t="s">
        <v>6</v>
      </c>
      <c r="C12" s="4">
        <v>530</v>
      </c>
      <c r="D12" s="4">
        <v>531</v>
      </c>
      <c r="E12" s="4">
        <v>529</v>
      </c>
      <c r="F12" s="4">
        <v>531</v>
      </c>
      <c r="G12" s="73">
        <v>532</v>
      </c>
      <c r="H12" s="13"/>
      <c r="I12" s="69"/>
      <c r="J12" s="70"/>
      <c r="K12" s="13"/>
      <c r="L12" s="71"/>
      <c r="M12" s="70"/>
      <c r="N12" s="71"/>
    </row>
    <row r="13" spans="1:14" ht="12.75">
      <c r="A13"/>
      <c r="B13" t="s">
        <v>7</v>
      </c>
      <c r="C13" s="4">
        <v>2745</v>
      </c>
      <c r="D13" s="4">
        <v>2754</v>
      </c>
      <c r="E13" s="4">
        <v>2765</v>
      </c>
      <c r="F13" s="4">
        <v>2822</v>
      </c>
      <c r="G13" s="73">
        <v>2799</v>
      </c>
      <c r="H13"/>
      <c r="I13" s="69"/>
      <c r="J13" s="70"/>
      <c r="K13"/>
      <c r="L13" s="71"/>
      <c r="M13" s="70"/>
      <c r="N13" s="71"/>
    </row>
    <row r="14" spans="1:14" ht="12.75">
      <c r="A14" t="s">
        <v>8</v>
      </c>
      <c r="B14"/>
      <c r="C14" s="27">
        <f>C11-C12-C13</f>
        <v>52682</v>
      </c>
      <c r="D14" s="27">
        <f>D11-D12-D13</f>
        <v>52613</v>
      </c>
      <c r="E14" s="27">
        <f>E11-E12-E13</f>
        <v>52585</v>
      </c>
      <c r="F14" s="27">
        <f>F11-F12-F13</f>
        <v>52582</v>
      </c>
      <c r="G14" s="27">
        <f>G11-G12-G13</f>
        <v>52640</v>
      </c>
      <c r="H14" s="13"/>
      <c r="I14" s="69"/>
      <c r="J14" s="70"/>
      <c r="K14" s="13"/>
      <c r="L14" s="71"/>
      <c r="M14" s="70"/>
      <c r="N14" s="71"/>
    </row>
    <row r="15" spans="1:14" ht="12.75">
      <c r="A15"/>
      <c r="B15"/>
      <c r="C15" s="28"/>
      <c r="D15" s="28"/>
      <c r="E15" s="28"/>
      <c r="F15" s="28"/>
      <c r="G15" s="35"/>
      <c r="H15" s="72"/>
      <c r="I15" s="69"/>
      <c r="J15" s="70"/>
      <c r="K15" s="69"/>
      <c r="L15" s="71"/>
      <c r="M15" s="70"/>
      <c r="N15" s="71"/>
    </row>
    <row r="16" spans="1:14" ht="12.75">
      <c r="A16" s="23"/>
      <c r="B16" s="23"/>
      <c r="C16" s="30"/>
      <c r="D16" s="30"/>
      <c r="E16" s="30"/>
      <c r="F16" s="30"/>
      <c r="G16" s="23"/>
      <c r="H16" s="72"/>
      <c r="I16" s="69"/>
      <c r="J16" s="70"/>
      <c r="K16" s="69"/>
      <c r="L16" s="71"/>
      <c r="M16" s="70"/>
      <c r="N16" s="71"/>
    </row>
    <row r="17" spans="1:14" ht="12.75">
      <c r="A17" s="14" t="s">
        <v>9</v>
      </c>
      <c r="B17"/>
      <c r="C17"/>
      <c r="D17"/>
      <c r="E17"/>
      <c r="F17"/>
      <c r="G17"/>
      <c r="H17" s="72"/>
      <c r="I17"/>
      <c r="J17" s="70"/>
      <c r="K17" s="69"/>
      <c r="L17" s="71"/>
      <c r="M17" s="70"/>
      <c r="N17" s="71"/>
    </row>
    <row r="18" spans="1:7" ht="12.75">
      <c r="A18"/>
      <c r="B18"/>
      <c r="C18" s="15"/>
      <c r="D18" s="15"/>
      <c r="E18" s="15"/>
      <c r="F18" s="15"/>
      <c r="G18" s="15"/>
    </row>
    <row r="19" spans="1:7" ht="12.75">
      <c r="A19" s="3" t="s">
        <v>1</v>
      </c>
      <c r="B19"/>
      <c r="C19" s="4">
        <v>3037</v>
      </c>
      <c r="D19" s="4">
        <f>C23</f>
        <v>3018</v>
      </c>
      <c r="E19" s="4">
        <f>D23</f>
        <v>3022</v>
      </c>
      <c r="F19" s="4">
        <f>E23</f>
        <v>3023</v>
      </c>
      <c r="G19" s="4">
        <v>3037</v>
      </c>
    </row>
    <row r="20" spans="1:7" ht="12.75">
      <c r="A20"/>
      <c r="B20" t="s">
        <v>2</v>
      </c>
      <c r="C20" s="4">
        <v>6</v>
      </c>
      <c r="D20" s="4">
        <v>4</v>
      </c>
      <c r="E20" s="4">
        <v>1</v>
      </c>
      <c r="F20" s="4">
        <v>12</v>
      </c>
      <c r="G20" s="19">
        <v>23</v>
      </c>
    </row>
    <row r="21" spans="1:7" ht="12.75">
      <c r="A21"/>
      <c r="B21" t="s">
        <v>3</v>
      </c>
      <c r="C21" s="4">
        <v>25</v>
      </c>
      <c r="D21" s="4">
        <v>0</v>
      </c>
      <c r="E21" s="4">
        <v>0</v>
      </c>
      <c r="F21" s="4">
        <v>0</v>
      </c>
      <c r="G21" s="19">
        <v>25</v>
      </c>
    </row>
    <row r="22" spans="1:7" ht="12.75">
      <c r="A22"/>
      <c r="B22" t="s">
        <v>4</v>
      </c>
      <c r="C22" s="30">
        <v>0</v>
      </c>
      <c r="D22" s="30">
        <v>0</v>
      </c>
      <c r="E22" s="30">
        <v>0</v>
      </c>
      <c r="F22" s="30">
        <v>0</v>
      </c>
      <c r="G22" s="76">
        <v>0</v>
      </c>
    </row>
    <row r="23" spans="1:7" ht="12.75">
      <c r="A23" s="3" t="s">
        <v>5</v>
      </c>
      <c r="B23"/>
      <c r="C23" s="5">
        <v>3018</v>
      </c>
      <c r="D23" s="5">
        <v>3022</v>
      </c>
      <c r="E23" s="5">
        <v>3023</v>
      </c>
      <c r="F23" s="5">
        <v>3035</v>
      </c>
      <c r="G23" s="5">
        <v>3035</v>
      </c>
    </row>
    <row r="24" spans="1:7" ht="12.75">
      <c r="A24"/>
      <c r="B24" t="s">
        <v>6</v>
      </c>
      <c r="C24" s="4">
        <v>19</v>
      </c>
      <c r="D24" s="4">
        <v>20</v>
      </c>
      <c r="E24" s="4">
        <v>20</v>
      </c>
      <c r="F24" s="4">
        <v>20</v>
      </c>
      <c r="G24" s="73">
        <v>21</v>
      </c>
    </row>
    <row r="25" spans="1:7" ht="12.75">
      <c r="A25"/>
      <c r="B25" t="s">
        <v>7</v>
      </c>
      <c r="C25" s="4">
        <v>196</v>
      </c>
      <c r="D25" s="4">
        <v>221</v>
      </c>
      <c r="E25" s="4">
        <v>213</v>
      </c>
      <c r="F25" s="4">
        <v>234</v>
      </c>
      <c r="G25" s="73">
        <v>234</v>
      </c>
    </row>
    <row r="26" spans="1:7" ht="12.75">
      <c r="A26" t="s">
        <v>8</v>
      </c>
      <c r="B26"/>
      <c r="C26" s="27">
        <f>C23-C24-C25</f>
        <v>2803</v>
      </c>
      <c r="D26" s="27">
        <f>D23-D24-D25</f>
        <v>2781</v>
      </c>
      <c r="E26" s="27">
        <f>E23-E24-E25</f>
        <v>2790</v>
      </c>
      <c r="F26" s="27">
        <f>F23-F24-F25</f>
        <v>2781</v>
      </c>
      <c r="G26" s="27">
        <f>G23-G24-G25</f>
        <v>2780</v>
      </c>
    </row>
    <row r="27" spans="1:6" ht="12.75">
      <c r="A27"/>
      <c r="B27"/>
      <c r="C27" s="28"/>
      <c r="D27" s="28"/>
      <c r="E27" s="28"/>
      <c r="F27" s="28"/>
    </row>
    <row r="28" spans="1:7" ht="12.75">
      <c r="A28" s="23"/>
      <c r="B28" s="23"/>
      <c r="C28" s="30"/>
      <c r="D28" s="30"/>
      <c r="E28" s="30"/>
      <c r="F28" s="30"/>
      <c r="G28" s="23"/>
    </row>
    <row r="29" spans="1:7" ht="12.75">
      <c r="A29" s="14" t="s">
        <v>10</v>
      </c>
      <c r="B29"/>
      <c r="C29"/>
      <c r="D29"/>
      <c r="E29"/>
      <c r="F29"/>
      <c r="G29"/>
    </row>
    <row r="30" spans="1:7" ht="12.75">
      <c r="A30"/>
      <c r="B30"/>
      <c r="C30" s="15"/>
      <c r="D30" s="15"/>
      <c r="E30" s="15"/>
      <c r="F30" s="15"/>
      <c r="G30" s="15"/>
    </row>
    <row r="31" spans="1:7" ht="12.75">
      <c r="A31" s="3" t="s">
        <v>1</v>
      </c>
      <c r="B31"/>
      <c r="C31" s="36">
        <v>778</v>
      </c>
      <c r="D31" s="4">
        <f>C35</f>
        <v>778</v>
      </c>
      <c r="E31" s="4">
        <f>D35</f>
        <v>779</v>
      </c>
      <c r="F31" s="4">
        <f>E35</f>
        <v>781</v>
      </c>
      <c r="G31" s="4">
        <v>778</v>
      </c>
    </row>
    <row r="32" spans="1:7" ht="12.75">
      <c r="A32"/>
      <c r="B32" t="s">
        <v>2</v>
      </c>
      <c r="C32" s="4">
        <v>1</v>
      </c>
      <c r="D32" s="4">
        <v>1</v>
      </c>
      <c r="E32" s="4">
        <v>2</v>
      </c>
      <c r="F32" s="4">
        <v>2</v>
      </c>
      <c r="G32" s="4">
        <v>7</v>
      </c>
    </row>
    <row r="33" spans="1:7" ht="12.75">
      <c r="A33"/>
      <c r="B33" t="s">
        <v>3</v>
      </c>
      <c r="C33" s="4">
        <v>1</v>
      </c>
      <c r="D33" s="4">
        <v>0</v>
      </c>
      <c r="E33" s="4">
        <v>0</v>
      </c>
      <c r="F33" s="4">
        <v>1</v>
      </c>
      <c r="G33" s="4">
        <v>2</v>
      </c>
    </row>
    <row r="34" spans="1:7" ht="12.75">
      <c r="A34"/>
      <c r="B34" t="s">
        <v>4</v>
      </c>
      <c r="C34" s="30">
        <v>0</v>
      </c>
      <c r="D34" s="30">
        <v>0</v>
      </c>
      <c r="E34" s="30">
        <v>0</v>
      </c>
      <c r="F34" s="30">
        <v>0</v>
      </c>
      <c r="G34" s="30">
        <v>0</v>
      </c>
    </row>
    <row r="35" spans="1:7" ht="12.75">
      <c r="A35" s="3" t="s">
        <v>5</v>
      </c>
      <c r="B35"/>
      <c r="C35" s="5">
        <v>778</v>
      </c>
      <c r="D35" s="5">
        <v>779</v>
      </c>
      <c r="E35" s="5">
        <v>781</v>
      </c>
      <c r="F35" s="5">
        <v>782</v>
      </c>
      <c r="G35" s="5">
        <v>783</v>
      </c>
    </row>
    <row r="36" spans="1:7" ht="12.75">
      <c r="A36"/>
      <c r="B36" t="s">
        <v>6</v>
      </c>
      <c r="C36" s="4">
        <v>27</v>
      </c>
      <c r="D36" s="4">
        <v>27</v>
      </c>
      <c r="E36" s="4">
        <v>28</v>
      </c>
      <c r="F36" s="4">
        <v>28</v>
      </c>
      <c r="G36" s="73">
        <v>28</v>
      </c>
    </row>
    <row r="37" spans="1:7" ht="12.75">
      <c r="A37"/>
      <c r="B37" t="s">
        <v>7</v>
      </c>
      <c r="C37" s="4">
        <v>47</v>
      </c>
      <c r="D37" s="4">
        <v>48</v>
      </c>
      <c r="E37" s="30">
        <v>48</v>
      </c>
      <c r="F37" s="4">
        <v>49</v>
      </c>
      <c r="G37" s="73">
        <v>49</v>
      </c>
    </row>
    <row r="38" spans="1:7" ht="12.75">
      <c r="A38" t="s">
        <v>8</v>
      </c>
      <c r="B38"/>
      <c r="C38" s="27">
        <f>C35-C36-C37</f>
        <v>704</v>
      </c>
      <c r="D38" s="27">
        <f>D35-D36-D37</f>
        <v>704</v>
      </c>
      <c r="E38" s="27">
        <f>E35-E36-E37</f>
        <v>705</v>
      </c>
      <c r="F38" s="27">
        <f>F35-F36-F37</f>
        <v>705</v>
      </c>
      <c r="G38" s="27">
        <f>G35-G36-G37</f>
        <v>706</v>
      </c>
    </row>
    <row r="39" spans="1:7" ht="12.75">
      <c r="A39"/>
      <c r="B39"/>
      <c r="C39" s="28"/>
      <c r="D39" s="28"/>
      <c r="E39" s="28"/>
      <c r="F39" s="28"/>
      <c r="G39" s="35"/>
    </row>
    <row r="40" spans="1:7" ht="12.75">
      <c r="A40" s="23"/>
      <c r="B40" s="23"/>
      <c r="C40" s="30"/>
      <c r="D40" s="30"/>
      <c r="E40" s="30"/>
      <c r="F40" s="30"/>
      <c r="G40" s="23"/>
    </row>
    <row r="41" spans="1:7" ht="12.75">
      <c r="A41" s="14" t="s">
        <v>11</v>
      </c>
      <c r="B41"/>
      <c r="C41"/>
      <c r="D41"/>
      <c r="E41"/>
      <c r="F41"/>
      <c r="G41"/>
    </row>
    <row r="42" spans="1:7" ht="12.75">
      <c r="A42"/>
      <c r="B42"/>
      <c r="C42" s="15"/>
      <c r="D42" s="15"/>
      <c r="E42" s="15"/>
      <c r="F42" s="15"/>
      <c r="G42" s="15"/>
    </row>
    <row r="43" spans="1:7" ht="12.75">
      <c r="A43" s="3" t="s">
        <v>1</v>
      </c>
      <c r="B43"/>
      <c r="C43" s="4">
        <f>SUM(C7,C19,C31)</f>
        <v>59670</v>
      </c>
      <c r="D43" s="4">
        <f>SUM(D7,D19,D31)</f>
        <v>59753</v>
      </c>
      <c r="E43" s="4">
        <f>SUM(E7,E19,E31)</f>
        <v>59699</v>
      </c>
      <c r="F43" s="4">
        <f>SUM(F7,F19,F31)</f>
        <v>59683</v>
      </c>
      <c r="G43" s="4">
        <f>SUM(G7,G19,G31)</f>
        <v>59671</v>
      </c>
    </row>
    <row r="44" spans="1:7" ht="12.75">
      <c r="A44"/>
      <c r="B44" t="s">
        <v>2</v>
      </c>
      <c r="C44" s="4">
        <f aca="true" t="shared" si="0" ref="C44:G46">SUM(C8,C20,C32)</f>
        <v>184</v>
      </c>
      <c r="D44" s="4">
        <f t="shared" si="0"/>
        <v>127</v>
      </c>
      <c r="E44" s="4">
        <f t="shared" si="0"/>
        <v>85</v>
      </c>
      <c r="F44" s="4">
        <f t="shared" si="0"/>
        <v>138</v>
      </c>
      <c r="G44" s="4">
        <f t="shared" si="0"/>
        <v>571</v>
      </c>
    </row>
    <row r="45" spans="1:7" ht="12.75">
      <c r="A45"/>
      <c r="B45" t="s">
        <v>3</v>
      </c>
      <c r="C45" s="4">
        <f t="shared" si="0"/>
        <v>104</v>
      </c>
      <c r="D45" s="4">
        <f t="shared" si="0"/>
        <v>181</v>
      </c>
      <c r="E45" s="4">
        <f t="shared" si="0"/>
        <v>104</v>
      </c>
      <c r="F45" s="4">
        <f t="shared" si="0"/>
        <v>70</v>
      </c>
      <c r="G45" s="4">
        <f t="shared" si="0"/>
        <v>460</v>
      </c>
    </row>
    <row r="46" spans="1:7" ht="12.75">
      <c r="A46"/>
      <c r="B46" t="s">
        <v>4</v>
      </c>
      <c r="C46" s="30">
        <f t="shared" si="0"/>
        <v>3</v>
      </c>
      <c r="D46" s="30">
        <f t="shared" si="0"/>
        <v>0</v>
      </c>
      <c r="E46" s="30">
        <f t="shared" si="0"/>
        <v>3</v>
      </c>
      <c r="F46" s="30">
        <f t="shared" si="0"/>
        <v>1</v>
      </c>
      <c r="G46" s="30">
        <f t="shared" si="0"/>
        <v>7</v>
      </c>
    </row>
    <row r="47" spans="1:8" ht="12.75">
      <c r="A47" s="3" t="s">
        <v>5</v>
      </c>
      <c r="B47"/>
      <c r="C47" s="5">
        <f>SUM(C11,C23,C35)</f>
        <v>59753</v>
      </c>
      <c r="D47" s="5">
        <f>SUM(D11,D23,D35)</f>
        <v>59699</v>
      </c>
      <c r="E47" s="5">
        <f>SUM(E11,E23,E35)</f>
        <v>59683</v>
      </c>
      <c r="F47" s="5">
        <f>SUM(F11,F23,F35)</f>
        <v>59752</v>
      </c>
      <c r="G47" s="5">
        <f>SUM(G11,G23,G35)</f>
        <v>59789</v>
      </c>
      <c r="H47" s="28"/>
    </row>
    <row r="48" spans="1:7" ht="12.75">
      <c r="A48"/>
      <c r="B48" t="s">
        <v>6</v>
      </c>
      <c r="C48" s="5">
        <f aca="true" t="shared" si="1" ref="C48:G49">SUM(C12,C24,C36)</f>
        <v>576</v>
      </c>
      <c r="D48" s="5">
        <f t="shared" si="1"/>
        <v>578</v>
      </c>
      <c r="E48" s="5">
        <f t="shared" si="1"/>
        <v>577</v>
      </c>
      <c r="F48" s="5">
        <f t="shared" si="1"/>
        <v>579</v>
      </c>
      <c r="G48" s="5">
        <f t="shared" si="1"/>
        <v>581</v>
      </c>
    </row>
    <row r="49" spans="1:7" ht="12.75">
      <c r="A49"/>
      <c r="B49" t="s">
        <v>7</v>
      </c>
      <c r="C49" s="5">
        <f t="shared" si="1"/>
        <v>2988</v>
      </c>
      <c r="D49" s="5">
        <f t="shared" si="1"/>
        <v>3023</v>
      </c>
      <c r="E49" s="5">
        <f t="shared" si="1"/>
        <v>3026</v>
      </c>
      <c r="F49" s="5">
        <f t="shared" si="1"/>
        <v>3105</v>
      </c>
      <c r="G49" s="5">
        <f t="shared" si="1"/>
        <v>3082</v>
      </c>
    </row>
    <row r="50" spans="1:7" ht="12.75">
      <c r="A50" t="s">
        <v>8</v>
      </c>
      <c r="B50"/>
      <c r="C50" s="27">
        <f>SUM(C47-C48-C49)</f>
        <v>56189</v>
      </c>
      <c r="D50" s="27">
        <f>SUM(D47-D48-D49)</f>
        <v>56098</v>
      </c>
      <c r="E50" s="27">
        <f>SUM(E47-E48-E49)</f>
        <v>56080</v>
      </c>
      <c r="F50" s="27">
        <f>SUM(F47-F48-F49)</f>
        <v>56068</v>
      </c>
      <c r="G50" s="27">
        <f>SUM(G47-G48-G49)</f>
        <v>56126</v>
      </c>
    </row>
    <row r="51" spans="1:7" ht="12.75">
      <c r="A51"/>
      <c r="B51"/>
      <c r="C51"/>
      <c r="D51"/>
      <c r="E51"/>
      <c r="F51"/>
      <c r="G51"/>
    </row>
    <row r="52" spans="1:7" ht="12.75">
      <c r="A52" s="23"/>
      <c r="B52" s="23"/>
      <c r="C52" s="23"/>
      <c r="D52" s="23"/>
      <c r="E52" s="23"/>
      <c r="F52" s="23"/>
      <c r="G52" s="23"/>
    </row>
    <row r="53" spans="1:7" ht="12.75">
      <c r="A53"/>
      <c r="B53"/>
      <c r="C53"/>
      <c r="D53"/>
      <c r="E53"/>
      <c r="F53"/>
      <c r="G53"/>
    </row>
    <row r="54" ht="12.75">
      <c r="A54" s="14" t="s">
        <v>61</v>
      </c>
    </row>
    <row r="55" ht="12.75">
      <c r="A55" s="32" t="s">
        <v>160</v>
      </c>
    </row>
    <row r="56" ht="12.75">
      <c r="A56" s="92"/>
    </row>
    <row r="57" spans="1:6" ht="12.75">
      <c r="A57" s="10" t="s">
        <v>25</v>
      </c>
      <c r="C57" s="4"/>
      <c r="D57" s="4"/>
      <c r="E57" s="4"/>
      <c r="F57" s="4"/>
    </row>
    <row r="58" ht="12.75"/>
    <row r="59" ht="12.75">
      <c r="A59" t="s">
        <v>19</v>
      </c>
    </row>
    <row r="60" ht="12.75">
      <c r="A60" t="s">
        <v>20</v>
      </c>
    </row>
    <row r="61" ht="12.75"/>
    <row r="62" ht="12.75">
      <c r="A62" t="s">
        <v>21</v>
      </c>
    </row>
    <row r="63" ht="12.75">
      <c r="A63" t="s">
        <v>22</v>
      </c>
    </row>
    <row r="64" ht="12.75">
      <c r="A64" t="s">
        <v>23</v>
      </c>
    </row>
    <row r="65" ht="12.75"/>
    <row r="66" ht="12.75">
      <c r="A66" t="s">
        <v>27</v>
      </c>
    </row>
    <row r="67" ht="12.75">
      <c r="A67" t="s">
        <v>24</v>
      </c>
    </row>
    <row r="68" ht="12.75"/>
    <row r="69" ht="12.75">
      <c r="A69" t="s">
        <v>26</v>
      </c>
    </row>
    <row r="70" ht="12.75"/>
    <row r="71" ht="14.25">
      <c r="A71" s="11" t="s">
        <v>28</v>
      </c>
    </row>
    <row r="72" ht="12.75"/>
    <row r="73" ht="12.75"/>
    <row r="74" s="95" customFormat="1" ht="12.75">
      <c r="A74" s="95" t="s">
        <v>30</v>
      </c>
    </row>
    <row r="75" s="95" customFormat="1" ht="12.75">
      <c r="A75" s="95" t="s">
        <v>31</v>
      </c>
    </row>
    <row r="76" s="95" customFormat="1" ht="12.75">
      <c r="A76" s="95" t="s">
        <v>32</v>
      </c>
    </row>
    <row r="77" s="95" customFormat="1" ht="12.75">
      <c r="A77" s="95" t="s">
        <v>33</v>
      </c>
    </row>
    <row r="78" s="95" customFormat="1" ht="12.75">
      <c r="A78" s="95" t="s">
        <v>34</v>
      </c>
    </row>
    <row r="79" s="95" customFormat="1" ht="12.75">
      <c r="A79" s="95" t="s">
        <v>18</v>
      </c>
    </row>
    <row r="80" s="95" customFormat="1" ht="12.75">
      <c r="A80" s="96" t="s">
        <v>35</v>
      </c>
    </row>
    <row r="81" s="95" customFormat="1" ht="12.75">
      <c r="A81" s="96" t="s">
        <v>36</v>
      </c>
    </row>
    <row r="82" s="95" customFormat="1" ht="12.75">
      <c r="A82" s="95" t="s">
        <v>37</v>
      </c>
    </row>
    <row r="83" spans="1:6" s="110" customFormat="1" ht="12.75">
      <c r="A83" s="108" t="s">
        <v>185</v>
      </c>
      <c r="B83" s="109"/>
      <c r="C83" s="109"/>
      <c r="D83" s="109"/>
      <c r="E83" s="109"/>
      <c r="F83" s="109"/>
    </row>
    <row r="84" s="95" customFormat="1" ht="12.75">
      <c r="A84" s="95" t="s">
        <v>18</v>
      </c>
    </row>
    <row r="85" s="95" customFormat="1" ht="12.75">
      <c r="A85" s="95" t="s">
        <v>38</v>
      </c>
    </row>
    <row r="86" s="95" customFormat="1" ht="12.75">
      <c r="A86" s="95" t="s">
        <v>39</v>
      </c>
    </row>
    <row r="87" s="95" customFormat="1" ht="12.75">
      <c r="A87" s="95" t="s">
        <v>40</v>
      </c>
    </row>
    <row r="88" s="95" customFormat="1" ht="12.75"/>
    <row r="89" s="95" customFormat="1" ht="12.75">
      <c r="A89" s="95" t="s">
        <v>97</v>
      </c>
    </row>
    <row r="90" s="95" customFormat="1" ht="12.75">
      <c r="A90" s="96" t="s">
        <v>96</v>
      </c>
    </row>
    <row r="91" s="95" customFormat="1" ht="12.75"/>
    <row r="92" s="95" customFormat="1" ht="12.75">
      <c r="A92" s="95" t="s">
        <v>98</v>
      </c>
    </row>
    <row r="93" s="95" customFormat="1" ht="12.75">
      <c r="A93" s="97" t="s">
        <v>102</v>
      </c>
    </row>
    <row r="94" s="95" customFormat="1" ht="12.75">
      <c r="A94" s="98" t="s">
        <v>99</v>
      </c>
    </row>
    <row r="95" s="95" customFormat="1" ht="12.75">
      <c r="A95" s="99" t="s">
        <v>100</v>
      </c>
    </row>
    <row r="96" s="95" customFormat="1" ht="12.75">
      <c r="A96" s="100"/>
    </row>
    <row r="97" s="95" customFormat="1" ht="12.75">
      <c r="A97" s="95" t="s">
        <v>101</v>
      </c>
    </row>
    <row r="98" s="95" customFormat="1" ht="12.75">
      <c r="A98" s="95" t="s">
        <v>103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72"/>
  <sheetViews>
    <sheetView workbookViewId="0" topLeftCell="A37">
      <selection activeCell="D2" sqref="D2"/>
    </sheetView>
  </sheetViews>
  <sheetFormatPr defaultColWidth="9.140625" defaultRowHeight="12.75"/>
  <cols>
    <col min="1" max="1" width="57.28125" style="0" customWidth="1"/>
    <col min="2" max="2" width="13.140625" style="0" customWidth="1"/>
    <col min="3" max="3" width="13.57421875" style="0" customWidth="1"/>
    <col min="4" max="4" width="13.28125" style="0" customWidth="1"/>
    <col min="5" max="5" width="12.7109375" style="0" customWidth="1"/>
    <col min="6" max="6" width="15.00390625" style="0" customWidth="1"/>
  </cols>
  <sheetData>
    <row r="1" ht="15.75">
      <c r="A1" s="1" t="s">
        <v>170</v>
      </c>
    </row>
    <row r="3" ht="15.75">
      <c r="A3" s="1" t="s">
        <v>182</v>
      </c>
    </row>
    <row r="4" ht="15.75">
      <c r="A4" s="1"/>
    </row>
    <row r="5" spans="2:9" ht="12.75">
      <c r="B5" s="16" t="s">
        <v>175</v>
      </c>
      <c r="C5" s="16" t="s">
        <v>176</v>
      </c>
      <c r="D5" s="16" t="s">
        <v>177</v>
      </c>
      <c r="E5" s="16" t="s">
        <v>178</v>
      </c>
      <c r="F5" s="21" t="s">
        <v>168</v>
      </c>
      <c r="I5" s="16"/>
    </row>
    <row r="6" ht="12.75">
      <c r="A6" s="7" t="s">
        <v>12</v>
      </c>
    </row>
    <row r="7" ht="12.75">
      <c r="A7" s="7"/>
    </row>
    <row r="8" ht="12.75">
      <c r="A8" s="8" t="s">
        <v>57</v>
      </c>
    </row>
    <row r="9" spans="1:6" ht="12.75">
      <c r="A9" s="37" t="s">
        <v>13</v>
      </c>
      <c r="B9">
        <v>91</v>
      </c>
      <c r="C9">
        <v>49</v>
      </c>
      <c r="D9">
        <v>66</v>
      </c>
      <c r="E9">
        <v>92</v>
      </c>
      <c r="F9">
        <f>SUM(B9:E9)</f>
        <v>298</v>
      </c>
    </row>
    <row r="10" spans="1:6" ht="12.75">
      <c r="A10" s="37" t="s">
        <v>55</v>
      </c>
      <c r="B10">
        <v>170</v>
      </c>
      <c r="C10">
        <v>162</v>
      </c>
      <c r="D10">
        <v>174</v>
      </c>
      <c r="E10">
        <v>173</v>
      </c>
      <c r="F10">
        <f>SUM(B10:E10)</f>
        <v>679</v>
      </c>
    </row>
    <row r="11" spans="1:7" ht="12.75" customHeight="1">
      <c r="A11" s="38" t="s">
        <v>58</v>
      </c>
      <c r="B11" s="36">
        <v>15</v>
      </c>
      <c r="C11" s="36">
        <v>23</v>
      </c>
      <c r="D11" s="36">
        <v>14</v>
      </c>
      <c r="E11" s="86">
        <v>17</v>
      </c>
      <c r="F11">
        <f>SUM(B11:E11)</f>
        <v>69</v>
      </c>
      <c r="G11" s="39"/>
    </row>
    <row r="12" spans="1:7" ht="12.75">
      <c r="A12" s="37" t="s">
        <v>54</v>
      </c>
      <c r="B12" s="23">
        <v>104</v>
      </c>
      <c r="C12" s="23">
        <v>89</v>
      </c>
      <c r="D12" s="23">
        <v>100</v>
      </c>
      <c r="E12" s="23">
        <v>103</v>
      </c>
      <c r="F12" s="23">
        <f>SUM(B12:E12)</f>
        <v>396</v>
      </c>
      <c r="G12" s="39"/>
    </row>
    <row r="13" spans="1:7" ht="12.75">
      <c r="A13" s="8" t="s">
        <v>14</v>
      </c>
      <c r="B13" s="14">
        <f>SUM(B9:B12)</f>
        <v>380</v>
      </c>
      <c r="C13" s="14">
        <f>SUM(C9:C12)</f>
        <v>323</v>
      </c>
      <c r="D13" s="14">
        <f>SUM(D9:D12)</f>
        <v>354</v>
      </c>
      <c r="E13" s="14">
        <f>SUM(E9:E12)</f>
        <v>385</v>
      </c>
      <c r="F13" s="14">
        <f>SUM(F9:F12)</f>
        <v>1442</v>
      </c>
      <c r="G13" s="39"/>
    </row>
    <row r="14" ht="12.75">
      <c r="A14" s="37"/>
    </row>
    <row r="15" ht="12.75">
      <c r="A15" s="8" t="s">
        <v>59</v>
      </c>
    </row>
    <row r="16" spans="1:6" ht="12.75">
      <c r="A16" s="37" t="s">
        <v>15</v>
      </c>
      <c r="B16">
        <v>12</v>
      </c>
      <c r="C16">
        <v>11</v>
      </c>
      <c r="D16">
        <v>36</v>
      </c>
      <c r="E16">
        <v>25</v>
      </c>
      <c r="F16">
        <f>SUM(B16:E16)</f>
        <v>84</v>
      </c>
    </row>
    <row r="17" spans="1:6" ht="12.75">
      <c r="A17" s="37" t="s">
        <v>60</v>
      </c>
      <c r="B17">
        <v>27</v>
      </c>
      <c r="C17">
        <v>38</v>
      </c>
      <c r="D17">
        <v>31</v>
      </c>
      <c r="E17">
        <v>39</v>
      </c>
      <c r="F17">
        <f>SUM(B17:E17)</f>
        <v>135</v>
      </c>
    </row>
    <row r="18" spans="1:6" ht="12.75">
      <c r="A18" s="37" t="s">
        <v>52</v>
      </c>
      <c r="B18">
        <v>7</v>
      </c>
      <c r="C18">
        <v>6</v>
      </c>
      <c r="D18">
        <v>9</v>
      </c>
      <c r="E18">
        <v>14</v>
      </c>
      <c r="F18">
        <f>SUM(B18:E18)</f>
        <v>36</v>
      </c>
    </row>
    <row r="19" ht="12.75">
      <c r="A19" s="37"/>
    </row>
    <row r="20" spans="1:6" ht="12.75">
      <c r="A20" s="40"/>
      <c r="B20" s="23"/>
      <c r="C20" s="23"/>
      <c r="D20" s="23"/>
      <c r="E20" s="23"/>
      <c r="F20" s="23"/>
    </row>
    <row r="21" ht="12.75">
      <c r="A21" s="7" t="s">
        <v>9</v>
      </c>
    </row>
    <row r="22" ht="12.75">
      <c r="A22" s="7"/>
    </row>
    <row r="23" ht="12.75">
      <c r="A23" s="8" t="s">
        <v>57</v>
      </c>
    </row>
    <row r="24" spans="1:6" ht="12.75">
      <c r="A24" s="37" t="s">
        <v>13</v>
      </c>
      <c r="B24">
        <v>22</v>
      </c>
      <c r="C24">
        <v>12</v>
      </c>
      <c r="D24">
        <v>16</v>
      </c>
      <c r="E24">
        <v>15</v>
      </c>
      <c r="F24">
        <f>SUM(B24:E24)</f>
        <v>65</v>
      </c>
    </row>
    <row r="25" spans="1:6" ht="12.75">
      <c r="A25" s="37" t="s">
        <v>51</v>
      </c>
      <c r="B25">
        <v>5</v>
      </c>
      <c r="C25">
        <v>3</v>
      </c>
      <c r="D25">
        <v>4</v>
      </c>
      <c r="E25">
        <v>4</v>
      </c>
      <c r="F25">
        <f>SUM(B25:E25)</f>
        <v>16</v>
      </c>
    </row>
    <row r="26" spans="1:6" ht="12.75" customHeight="1">
      <c r="A26" s="38" t="s">
        <v>58</v>
      </c>
      <c r="B26" s="36">
        <v>0</v>
      </c>
      <c r="C26" s="36">
        <v>0</v>
      </c>
      <c r="D26" s="36">
        <v>1</v>
      </c>
      <c r="E26" s="86">
        <v>0</v>
      </c>
      <c r="F26">
        <f>SUM(B26:E26)</f>
        <v>1</v>
      </c>
    </row>
    <row r="27" spans="1:6" ht="12.75">
      <c r="A27" s="37" t="s">
        <v>54</v>
      </c>
      <c r="B27" s="23">
        <v>7</v>
      </c>
      <c r="C27" s="23">
        <v>3</v>
      </c>
      <c r="D27" s="23">
        <v>6</v>
      </c>
      <c r="E27" s="23">
        <v>5</v>
      </c>
      <c r="F27" s="23">
        <f>SUM(B27:E27)</f>
        <v>21</v>
      </c>
    </row>
    <row r="28" spans="1:6" ht="12.75">
      <c r="A28" s="8" t="s">
        <v>14</v>
      </c>
      <c r="B28" s="14">
        <f>SUM(B24:B27)</f>
        <v>34</v>
      </c>
      <c r="C28" s="14">
        <f>SUM(C24:C27)</f>
        <v>18</v>
      </c>
      <c r="D28" s="14">
        <f>SUM(D24:D27)</f>
        <v>27</v>
      </c>
      <c r="E28" s="14">
        <f>SUM(E24:E27)</f>
        <v>24</v>
      </c>
      <c r="F28" s="14">
        <f>SUM(F24:F27)</f>
        <v>103</v>
      </c>
    </row>
    <row r="29" ht="12.75">
      <c r="A29" s="37"/>
    </row>
    <row r="30" ht="12.75">
      <c r="A30" s="8" t="s">
        <v>59</v>
      </c>
    </row>
    <row r="31" spans="1:6" ht="12.75">
      <c r="A31" s="37" t="s">
        <v>15</v>
      </c>
      <c r="B31">
        <v>0</v>
      </c>
      <c r="C31">
        <v>0</v>
      </c>
      <c r="D31">
        <v>0</v>
      </c>
      <c r="E31">
        <v>0</v>
      </c>
      <c r="F31">
        <f>SUM(B31:E31)</f>
        <v>0</v>
      </c>
    </row>
    <row r="32" spans="1:6" ht="12.75">
      <c r="A32" s="37" t="s">
        <v>60</v>
      </c>
      <c r="B32">
        <v>2</v>
      </c>
      <c r="C32">
        <v>3</v>
      </c>
      <c r="D32">
        <v>1</v>
      </c>
      <c r="E32">
        <v>3</v>
      </c>
      <c r="F32">
        <f>SUM(B32:E32)</f>
        <v>9</v>
      </c>
    </row>
    <row r="33" spans="1:6" ht="12.75">
      <c r="A33" s="37" t="s">
        <v>52</v>
      </c>
      <c r="B33">
        <v>0</v>
      </c>
      <c r="C33">
        <v>0</v>
      </c>
      <c r="D33">
        <v>0</v>
      </c>
      <c r="E33">
        <v>0</v>
      </c>
      <c r="F33">
        <f>SUM(B33:E33)</f>
        <v>0</v>
      </c>
    </row>
    <row r="34" ht="12.75">
      <c r="A34" s="37"/>
    </row>
    <row r="35" spans="1:6" ht="12.75">
      <c r="A35" s="41"/>
      <c r="B35" s="23"/>
      <c r="C35" s="23"/>
      <c r="D35" s="23"/>
      <c r="E35" s="23"/>
      <c r="F35" s="23"/>
    </row>
    <row r="36" ht="12.75">
      <c r="A36" s="7" t="s">
        <v>16</v>
      </c>
    </row>
    <row r="37" ht="12.75">
      <c r="A37" s="7"/>
    </row>
    <row r="38" ht="12.75">
      <c r="A38" s="8" t="s">
        <v>57</v>
      </c>
    </row>
    <row r="39" spans="1:6" ht="12.75">
      <c r="A39" s="37" t="s">
        <v>13</v>
      </c>
      <c r="B39">
        <v>0</v>
      </c>
      <c r="C39">
        <v>9</v>
      </c>
      <c r="D39">
        <v>4</v>
      </c>
      <c r="E39">
        <v>5</v>
      </c>
      <c r="F39">
        <f>SUM(B39:E39)</f>
        <v>18</v>
      </c>
    </row>
    <row r="40" spans="1:6" ht="12.75">
      <c r="A40" s="37" t="s">
        <v>51</v>
      </c>
      <c r="B40">
        <v>1</v>
      </c>
      <c r="C40">
        <v>3</v>
      </c>
      <c r="D40">
        <v>2</v>
      </c>
      <c r="E40">
        <v>1</v>
      </c>
      <c r="F40">
        <f>SUM(B40:E40)</f>
        <v>7</v>
      </c>
    </row>
    <row r="41" spans="1:6" ht="15" customHeight="1">
      <c r="A41" s="38" t="s">
        <v>58</v>
      </c>
      <c r="B41" s="36">
        <v>0</v>
      </c>
      <c r="C41" s="36">
        <v>2</v>
      </c>
      <c r="D41" s="36">
        <v>1</v>
      </c>
      <c r="E41" s="86">
        <v>0</v>
      </c>
      <c r="F41">
        <f>SUM(B41:E41)</f>
        <v>3</v>
      </c>
    </row>
    <row r="42" spans="1:6" ht="12.75">
      <c r="A42" s="37" t="s">
        <v>53</v>
      </c>
      <c r="B42" s="23">
        <v>0</v>
      </c>
      <c r="C42" s="23">
        <v>0</v>
      </c>
      <c r="D42" s="23">
        <v>0</v>
      </c>
      <c r="E42" s="23">
        <v>0</v>
      </c>
      <c r="F42" s="23">
        <f>SUM(B42:E42)</f>
        <v>0</v>
      </c>
    </row>
    <row r="43" spans="1:6" ht="12.75">
      <c r="A43" s="8" t="s">
        <v>14</v>
      </c>
      <c r="B43" s="14">
        <f>SUM(B39:B42)</f>
        <v>1</v>
      </c>
      <c r="C43" s="14">
        <f>SUM(C39:C42)</f>
        <v>14</v>
      </c>
      <c r="D43" s="14">
        <f>SUM(D39:D42)</f>
        <v>7</v>
      </c>
      <c r="E43" s="14">
        <f>SUM(E39:E42)</f>
        <v>6</v>
      </c>
      <c r="F43" s="14">
        <f>SUM(F39:F42)</f>
        <v>28</v>
      </c>
    </row>
    <row r="44" ht="12.75">
      <c r="A44" s="37"/>
    </row>
    <row r="45" ht="12.75">
      <c r="A45" s="8" t="s">
        <v>59</v>
      </c>
    </row>
    <row r="46" spans="1:6" ht="12.75">
      <c r="A46" s="37" t="s">
        <v>15</v>
      </c>
      <c r="B46">
        <v>2</v>
      </c>
      <c r="C46">
        <v>6</v>
      </c>
      <c r="D46">
        <v>5</v>
      </c>
      <c r="E46">
        <v>2</v>
      </c>
      <c r="F46">
        <f>SUM(B46:E46)</f>
        <v>15</v>
      </c>
    </row>
    <row r="47" spans="1:6" ht="12.75">
      <c r="A47" s="37" t="s">
        <v>60</v>
      </c>
      <c r="B47">
        <v>1</v>
      </c>
      <c r="C47">
        <v>0</v>
      </c>
      <c r="D47">
        <v>0</v>
      </c>
      <c r="E47">
        <v>0</v>
      </c>
      <c r="F47">
        <f>SUM(B47:E47)</f>
        <v>1</v>
      </c>
    </row>
    <row r="48" spans="1:6" ht="12.75">
      <c r="A48" s="37" t="s">
        <v>52</v>
      </c>
      <c r="B48">
        <v>0</v>
      </c>
      <c r="C48">
        <v>3</v>
      </c>
      <c r="D48">
        <v>1</v>
      </c>
      <c r="E48">
        <v>0</v>
      </c>
      <c r="F48">
        <f>SUM(B48:E48)</f>
        <v>4</v>
      </c>
    </row>
    <row r="49" ht="12.75">
      <c r="A49" s="37"/>
    </row>
    <row r="50" spans="1:6" ht="12.75">
      <c r="A50" s="41"/>
      <c r="B50" s="23"/>
      <c r="C50" s="23"/>
      <c r="D50" s="23"/>
      <c r="E50" s="23"/>
      <c r="F50" s="23"/>
    </row>
    <row r="51" ht="12.75">
      <c r="A51" s="22" t="s">
        <v>17</v>
      </c>
    </row>
    <row r="52" ht="12.75">
      <c r="A52" s="22"/>
    </row>
    <row r="53" ht="12.75">
      <c r="A53" s="8" t="s">
        <v>57</v>
      </c>
    </row>
    <row r="54" spans="1:6" ht="12.75">
      <c r="A54" s="37" t="s">
        <v>13</v>
      </c>
      <c r="B54">
        <f>SUM(B9,B24,B39)</f>
        <v>113</v>
      </c>
      <c r="C54">
        <f>SUM(C9,C24,C39)</f>
        <v>70</v>
      </c>
      <c r="D54">
        <f>SUM(D9,D24,D39)</f>
        <v>86</v>
      </c>
      <c r="E54">
        <f>SUM(E9,E24,E39)</f>
        <v>112</v>
      </c>
      <c r="F54">
        <f>SUM(F9,F24,F39)</f>
        <v>381</v>
      </c>
    </row>
    <row r="55" spans="1:6" ht="12.75">
      <c r="A55" s="37" t="s">
        <v>55</v>
      </c>
      <c r="B55">
        <f aca="true" t="shared" si="0" ref="B55:F57">SUM(B10,B25,B40)</f>
        <v>176</v>
      </c>
      <c r="C55">
        <f t="shared" si="0"/>
        <v>168</v>
      </c>
      <c r="D55">
        <f t="shared" si="0"/>
        <v>180</v>
      </c>
      <c r="E55">
        <f t="shared" si="0"/>
        <v>178</v>
      </c>
      <c r="F55">
        <f t="shared" si="0"/>
        <v>702</v>
      </c>
    </row>
    <row r="56" spans="1:6" ht="12.75" customHeight="1">
      <c r="A56" s="38" t="s">
        <v>58</v>
      </c>
      <c r="B56">
        <f t="shared" si="0"/>
        <v>15</v>
      </c>
      <c r="C56">
        <f t="shared" si="0"/>
        <v>25</v>
      </c>
      <c r="D56">
        <f t="shared" si="0"/>
        <v>16</v>
      </c>
      <c r="E56">
        <f t="shared" si="0"/>
        <v>17</v>
      </c>
      <c r="F56">
        <f t="shared" si="0"/>
        <v>73</v>
      </c>
    </row>
    <row r="57" spans="1:6" ht="12.75">
      <c r="A57" s="37" t="s">
        <v>54</v>
      </c>
      <c r="B57" s="23">
        <f t="shared" si="0"/>
        <v>111</v>
      </c>
      <c r="C57" s="23">
        <f t="shared" si="0"/>
        <v>92</v>
      </c>
      <c r="D57" s="23">
        <f t="shared" si="0"/>
        <v>106</v>
      </c>
      <c r="E57" s="23">
        <f t="shared" si="0"/>
        <v>108</v>
      </c>
      <c r="F57" s="23">
        <f t="shared" si="0"/>
        <v>417</v>
      </c>
    </row>
    <row r="58" spans="1:6" ht="12.75">
      <c r="A58" s="8" t="s">
        <v>14</v>
      </c>
      <c r="B58" s="14">
        <f>SUM(B54:B57)</f>
        <v>415</v>
      </c>
      <c r="C58" s="14">
        <f>SUM(C54:C57)</f>
        <v>355</v>
      </c>
      <c r="D58" s="14">
        <f>SUM(D54:D57)</f>
        <v>388</v>
      </c>
      <c r="E58" s="14">
        <f>SUM(E54:E57)</f>
        <v>415</v>
      </c>
      <c r="F58" s="14">
        <f>SUM(F54:F57)</f>
        <v>1573</v>
      </c>
    </row>
    <row r="59" ht="12.75">
      <c r="A59" s="37"/>
    </row>
    <row r="60" ht="12.75">
      <c r="A60" s="8" t="s">
        <v>59</v>
      </c>
    </row>
    <row r="61" spans="1:6" ht="12.75">
      <c r="A61" s="37" t="s">
        <v>15</v>
      </c>
      <c r="B61">
        <f>SUM(B16,B31,B46)</f>
        <v>14</v>
      </c>
      <c r="C61">
        <f>SUM(C16,C31,C46)</f>
        <v>17</v>
      </c>
      <c r="D61">
        <f>SUM(D16,D31,D46)</f>
        <v>41</v>
      </c>
      <c r="E61">
        <f>SUM(E16,E31,E46)</f>
        <v>27</v>
      </c>
      <c r="F61">
        <f>SUM(F16,F31,F46)</f>
        <v>99</v>
      </c>
    </row>
    <row r="62" spans="1:6" ht="12.75">
      <c r="A62" s="37" t="s">
        <v>60</v>
      </c>
      <c r="B62">
        <f aca="true" t="shared" si="1" ref="B62:F63">SUM(B17,B32,B47)</f>
        <v>30</v>
      </c>
      <c r="C62">
        <f t="shared" si="1"/>
        <v>41</v>
      </c>
      <c r="D62">
        <f t="shared" si="1"/>
        <v>32</v>
      </c>
      <c r="E62">
        <f t="shared" si="1"/>
        <v>42</v>
      </c>
      <c r="F62">
        <f t="shared" si="1"/>
        <v>145</v>
      </c>
    </row>
    <row r="63" spans="1:6" ht="12.75">
      <c r="A63" s="37" t="s">
        <v>52</v>
      </c>
      <c r="B63">
        <f t="shared" si="1"/>
        <v>7</v>
      </c>
      <c r="C63">
        <f t="shared" si="1"/>
        <v>9</v>
      </c>
      <c r="D63">
        <f t="shared" si="1"/>
        <v>10</v>
      </c>
      <c r="E63">
        <f t="shared" si="1"/>
        <v>14</v>
      </c>
      <c r="F63">
        <f t="shared" si="1"/>
        <v>40</v>
      </c>
    </row>
    <row r="64" ht="12.75">
      <c r="A64" s="37"/>
    </row>
    <row r="65" spans="1:6" ht="12.75">
      <c r="A65" s="41"/>
      <c r="B65" s="23"/>
      <c r="C65" s="23"/>
      <c r="D65" s="23"/>
      <c r="E65" s="23"/>
      <c r="F65" s="23"/>
    </row>
    <row r="67" ht="12.75">
      <c r="A67" s="14" t="s">
        <v>61</v>
      </c>
    </row>
    <row r="68" ht="12.75">
      <c r="A68" s="42" t="s">
        <v>154</v>
      </c>
    </row>
    <row r="69" ht="12.75">
      <c r="A69" s="42" t="s">
        <v>62</v>
      </c>
    </row>
    <row r="70" ht="12.75">
      <c r="A70" t="s">
        <v>94</v>
      </c>
    </row>
    <row r="71" ht="12.75">
      <c r="A71" s="54" t="s">
        <v>95</v>
      </c>
    </row>
    <row r="72" ht="12.75">
      <c r="A72" s="106" t="s">
        <v>169</v>
      </c>
    </row>
  </sheetData>
  <hyperlinks>
    <hyperlink ref="A71" r:id="rId1" display="Liquidation and Insolvency - GPO8"/>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dimension ref="A1:I44"/>
  <sheetViews>
    <sheetView workbookViewId="0" topLeftCell="A13">
      <selection activeCell="A22" sqref="A22"/>
    </sheetView>
  </sheetViews>
  <sheetFormatPr defaultColWidth="9.140625" defaultRowHeight="12.75"/>
  <cols>
    <col min="1" max="1" width="73.7109375" style="0" customWidth="1"/>
    <col min="2" max="2" width="9.8515625" style="0" customWidth="1"/>
    <col min="3" max="3" width="13.00390625" style="0" customWidth="1"/>
    <col min="4" max="4" width="13.421875" style="0" customWidth="1"/>
    <col min="5" max="5" width="13.00390625" style="0" customWidth="1"/>
    <col min="6" max="6" width="15.140625" style="0" customWidth="1"/>
    <col min="7" max="7" width="14.00390625" style="0" customWidth="1"/>
  </cols>
  <sheetData>
    <row r="1" ht="15.75">
      <c r="A1" s="1" t="s">
        <v>171</v>
      </c>
    </row>
    <row r="3" ht="15.75">
      <c r="A3" s="1" t="s">
        <v>88</v>
      </c>
    </row>
    <row r="4" ht="12.75">
      <c r="A4" s="21" t="s">
        <v>47</v>
      </c>
    </row>
    <row r="5" spans="2:9" ht="12.75">
      <c r="B5" s="16" t="s">
        <v>175</v>
      </c>
      <c r="C5" s="16" t="s">
        <v>176</v>
      </c>
      <c r="D5" s="16" t="s">
        <v>177</v>
      </c>
      <c r="E5" s="16" t="s">
        <v>178</v>
      </c>
      <c r="F5" s="21" t="s">
        <v>56</v>
      </c>
      <c r="I5" s="16"/>
    </row>
    <row r="6" ht="12.75">
      <c r="A6" s="14" t="s">
        <v>12</v>
      </c>
    </row>
    <row r="7" ht="12.75">
      <c r="A7" s="14"/>
    </row>
    <row r="8" spans="1:6" ht="12.75">
      <c r="A8" s="49" t="s">
        <v>86</v>
      </c>
      <c r="B8">
        <f>B10-B9</f>
        <v>9446</v>
      </c>
      <c r="C8">
        <f>C10-C9</f>
        <v>5076</v>
      </c>
      <c r="D8">
        <f>D10-D9</f>
        <v>8220</v>
      </c>
      <c r="E8">
        <f>E10-E9</f>
        <v>4762</v>
      </c>
      <c r="F8">
        <f>F10-F9</f>
        <v>27495</v>
      </c>
    </row>
    <row r="9" spans="1:6" ht="12.75">
      <c r="A9" s="49" t="s">
        <v>90</v>
      </c>
      <c r="B9" s="23">
        <v>300</v>
      </c>
      <c r="C9" s="23">
        <v>758</v>
      </c>
      <c r="D9" s="23">
        <v>322</v>
      </c>
      <c r="E9" s="23">
        <v>351</v>
      </c>
      <c r="F9" s="23">
        <v>1884</v>
      </c>
    </row>
    <row r="10" spans="1:7" ht="12.75">
      <c r="A10" s="49" t="s">
        <v>89</v>
      </c>
      <c r="B10" s="14">
        <v>9746</v>
      </c>
      <c r="C10" s="14">
        <v>5834</v>
      </c>
      <c r="D10" s="14">
        <v>8542</v>
      </c>
      <c r="E10" s="14">
        <v>5113</v>
      </c>
      <c r="F10" s="14">
        <v>29379</v>
      </c>
      <c r="G10" s="14"/>
    </row>
    <row r="11" spans="1:7" ht="12.75">
      <c r="A11" s="50" t="s">
        <v>91</v>
      </c>
      <c r="B11" s="23">
        <v>91</v>
      </c>
      <c r="C11" s="23">
        <v>87</v>
      </c>
      <c r="D11" s="23">
        <v>83</v>
      </c>
      <c r="E11" s="23">
        <v>102</v>
      </c>
      <c r="F11" s="23">
        <v>388</v>
      </c>
      <c r="G11" s="86"/>
    </row>
    <row r="12" spans="1:7" ht="12.75">
      <c r="A12" s="51" t="s">
        <v>87</v>
      </c>
      <c r="B12" s="35">
        <f>B10-B11</f>
        <v>9655</v>
      </c>
      <c r="C12" s="35">
        <f>C10-C11</f>
        <v>5747</v>
      </c>
      <c r="D12" s="35">
        <f>D10-D11</f>
        <v>8459</v>
      </c>
      <c r="E12" s="35">
        <f>E10-E11</f>
        <v>5011</v>
      </c>
      <c r="F12" s="35">
        <f>F10-F11</f>
        <v>28991</v>
      </c>
      <c r="G12" s="14"/>
    </row>
    <row r="13" spans="1:6" ht="12.75">
      <c r="A13" s="51"/>
      <c r="B13" s="36"/>
      <c r="C13" s="36"/>
      <c r="D13" s="36"/>
      <c r="E13" s="36"/>
      <c r="F13" s="36"/>
    </row>
    <row r="14" spans="1:6" ht="12.75">
      <c r="A14" s="52"/>
      <c r="B14" s="23"/>
      <c r="C14" s="23"/>
      <c r="D14" s="23"/>
      <c r="E14" s="23"/>
      <c r="F14" s="23"/>
    </row>
    <row r="15" ht="12.75">
      <c r="A15" s="14" t="s">
        <v>9</v>
      </c>
    </row>
    <row r="16" ht="12.75">
      <c r="A16" s="14"/>
    </row>
    <row r="17" spans="1:6" ht="12.75">
      <c r="A17" s="49" t="s">
        <v>86</v>
      </c>
      <c r="B17">
        <f>B19-B18</f>
        <v>489</v>
      </c>
      <c r="C17">
        <f>C19-C18</f>
        <v>375</v>
      </c>
      <c r="D17">
        <f>D19-D18</f>
        <v>165</v>
      </c>
      <c r="E17">
        <f>E19-E18</f>
        <v>329</v>
      </c>
      <c r="F17">
        <f>F19-F18</f>
        <v>1357</v>
      </c>
    </row>
    <row r="18" spans="1:6" ht="12.75">
      <c r="A18" s="49" t="s">
        <v>90</v>
      </c>
      <c r="B18" s="23">
        <v>32</v>
      </c>
      <c r="C18" s="23">
        <v>24</v>
      </c>
      <c r="D18" s="23">
        <v>24</v>
      </c>
      <c r="E18" s="23">
        <v>14</v>
      </c>
      <c r="F18" s="23">
        <v>99</v>
      </c>
    </row>
    <row r="19" spans="1:7" ht="12.75">
      <c r="A19" s="49" t="s">
        <v>89</v>
      </c>
      <c r="B19" s="14">
        <v>521</v>
      </c>
      <c r="C19" s="14">
        <v>399</v>
      </c>
      <c r="D19" s="14">
        <v>189</v>
      </c>
      <c r="E19" s="14">
        <v>343</v>
      </c>
      <c r="F19" s="14">
        <v>1456</v>
      </c>
      <c r="G19" s="14"/>
    </row>
    <row r="20" spans="1:7" ht="12.75">
      <c r="A20" s="49" t="s">
        <v>91</v>
      </c>
      <c r="B20" s="23">
        <v>7</v>
      </c>
      <c r="C20" s="23">
        <v>6</v>
      </c>
      <c r="D20" s="23">
        <v>5</v>
      </c>
      <c r="E20" s="23">
        <v>14</v>
      </c>
      <c r="F20" s="23">
        <v>32</v>
      </c>
      <c r="G20" s="86"/>
    </row>
    <row r="21" spans="1:6" ht="12.75">
      <c r="A21" s="51" t="s">
        <v>87</v>
      </c>
      <c r="B21" s="35">
        <f>B19-B20</f>
        <v>514</v>
      </c>
      <c r="C21" s="35">
        <f>C19-C20</f>
        <v>393</v>
      </c>
      <c r="D21" s="35">
        <f>D19-D20</f>
        <v>184</v>
      </c>
      <c r="E21" s="35">
        <f>E19-E20</f>
        <v>329</v>
      </c>
      <c r="F21" s="35">
        <f>F19-F20</f>
        <v>1424</v>
      </c>
    </row>
    <row r="22" spans="1:6" ht="12.75">
      <c r="A22" s="51"/>
      <c r="B22" s="36"/>
      <c r="C22" s="36"/>
      <c r="D22" s="36"/>
      <c r="E22" s="36"/>
      <c r="F22" s="36"/>
    </row>
    <row r="23" spans="1:6" ht="12.75">
      <c r="A23" s="52"/>
      <c r="B23" s="23"/>
      <c r="C23" s="23"/>
      <c r="D23" s="23"/>
      <c r="E23" s="23"/>
      <c r="F23" s="23"/>
    </row>
    <row r="24" ht="12.75">
      <c r="A24" s="14" t="s">
        <v>10</v>
      </c>
    </row>
    <row r="25" ht="12.75">
      <c r="A25" s="14"/>
    </row>
    <row r="26" spans="1:6" ht="12.75">
      <c r="A26" s="49" t="s">
        <v>86</v>
      </c>
      <c r="B26">
        <f>B28-B27</f>
        <v>68</v>
      </c>
      <c r="C26">
        <f>C28-C27</f>
        <v>59</v>
      </c>
      <c r="D26">
        <f>D28-D27</f>
        <v>69</v>
      </c>
      <c r="E26">
        <f>E28-E27</f>
        <v>65</v>
      </c>
      <c r="F26">
        <f>F28-F27</f>
        <v>258</v>
      </c>
    </row>
    <row r="27" spans="1:6" ht="12.75">
      <c r="A27" s="49" t="s">
        <v>90</v>
      </c>
      <c r="B27" s="23">
        <v>2</v>
      </c>
      <c r="C27" s="23">
        <v>8</v>
      </c>
      <c r="D27" s="23">
        <v>12</v>
      </c>
      <c r="E27" s="23">
        <v>5</v>
      </c>
      <c r="F27" s="23">
        <v>30</v>
      </c>
    </row>
    <row r="28" spans="1:7" ht="12.75">
      <c r="A28" s="49" t="s">
        <v>89</v>
      </c>
      <c r="B28" s="14">
        <v>70</v>
      </c>
      <c r="C28" s="14">
        <v>67</v>
      </c>
      <c r="D28" s="14">
        <v>81</v>
      </c>
      <c r="E28" s="14">
        <v>70</v>
      </c>
      <c r="F28" s="14">
        <v>288</v>
      </c>
      <c r="G28" s="14"/>
    </row>
    <row r="29" spans="1:7" ht="12.75">
      <c r="A29" s="49" t="s">
        <v>91</v>
      </c>
      <c r="B29" s="23">
        <v>5</v>
      </c>
      <c r="C29" s="23">
        <v>5</v>
      </c>
      <c r="D29" s="23">
        <v>4</v>
      </c>
      <c r="E29" s="23">
        <v>6</v>
      </c>
      <c r="F29" s="23">
        <v>20</v>
      </c>
      <c r="G29" s="86"/>
    </row>
    <row r="30" spans="1:6" ht="12.75">
      <c r="A30" s="51" t="s">
        <v>87</v>
      </c>
      <c r="B30" s="35">
        <f>B28-B29</f>
        <v>65</v>
      </c>
      <c r="C30" s="35">
        <f>C28-C29</f>
        <v>62</v>
      </c>
      <c r="D30" s="35">
        <f>D28-D29</f>
        <v>77</v>
      </c>
      <c r="E30" s="35">
        <f>E28-E29</f>
        <v>64</v>
      </c>
      <c r="F30" s="35">
        <f>F28-F29</f>
        <v>268</v>
      </c>
    </row>
    <row r="31" spans="1:6" ht="12.75">
      <c r="A31" s="51"/>
      <c r="B31" s="36"/>
      <c r="C31" s="36"/>
      <c r="D31" s="36"/>
      <c r="E31" s="36"/>
      <c r="F31" s="36"/>
    </row>
    <row r="32" spans="1:6" ht="12.75">
      <c r="A32" s="52"/>
      <c r="B32" s="23"/>
      <c r="C32" s="23"/>
      <c r="D32" s="23"/>
      <c r="E32" s="23"/>
      <c r="F32" s="23"/>
    </row>
    <row r="33" ht="12.75">
      <c r="A33" s="14" t="s">
        <v>11</v>
      </c>
    </row>
    <row r="34" ht="12.75">
      <c r="A34" s="14"/>
    </row>
    <row r="35" spans="1:6" ht="12.75">
      <c r="A35" s="49" t="s">
        <v>86</v>
      </c>
      <c r="B35">
        <f>B37-B36</f>
        <v>10003</v>
      </c>
      <c r="C35">
        <f>C37-C36</f>
        <v>5510</v>
      </c>
      <c r="D35">
        <f>D37-D36</f>
        <v>8454</v>
      </c>
      <c r="E35">
        <f>E37-E36</f>
        <v>5156</v>
      </c>
      <c r="F35">
        <f>F37-F36</f>
        <v>29110</v>
      </c>
    </row>
    <row r="36" spans="1:7" ht="12.75">
      <c r="A36" s="49" t="s">
        <v>90</v>
      </c>
      <c r="B36" s="23">
        <v>334</v>
      </c>
      <c r="C36" s="23">
        <v>790</v>
      </c>
      <c r="D36" s="23">
        <v>358</v>
      </c>
      <c r="E36" s="23">
        <v>370</v>
      </c>
      <c r="F36" s="23">
        <f>SUM(F9,F18,F27)</f>
        <v>2013</v>
      </c>
      <c r="G36" s="20"/>
    </row>
    <row r="37" spans="1:7" ht="12.75">
      <c r="A37" s="49" t="s">
        <v>89</v>
      </c>
      <c r="B37" s="14">
        <v>10337</v>
      </c>
      <c r="C37" s="14">
        <v>6300</v>
      </c>
      <c r="D37" s="14">
        <v>8812</v>
      </c>
      <c r="E37" s="14">
        <v>5526</v>
      </c>
      <c r="F37" s="14">
        <v>31123</v>
      </c>
      <c r="G37" s="103"/>
    </row>
    <row r="38" spans="1:7" ht="12.75">
      <c r="A38" s="49" t="s">
        <v>91</v>
      </c>
      <c r="B38" s="23">
        <v>103</v>
      </c>
      <c r="C38" s="23">
        <v>98</v>
      </c>
      <c r="D38" s="23">
        <v>92</v>
      </c>
      <c r="E38" s="23">
        <v>122</v>
      </c>
      <c r="F38" s="23">
        <v>440</v>
      </c>
      <c r="G38" s="86"/>
    </row>
    <row r="39" spans="1:7" ht="12.75">
      <c r="A39" s="51" t="s">
        <v>87</v>
      </c>
      <c r="B39" s="35">
        <f>B37-B38</f>
        <v>10234</v>
      </c>
      <c r="C39" s="35">
        <f>C37-C38</f>
        <v>6202</v>
      </c>
      <c r="D39" s="35">
        <f>D37-D38</f>
        <v>8720</v>
      </c>
      <c r="E39" s="35">
        <f>E37-E38</f>
        <v>5404</v>
      </c>
      <c r="F39" s="35">
        <f>F37-F38</f>
        <v>30683</v>
      </c>
      <c r="G39" s="20"/>
    </row>
    <row r="40" ht="12.75">
      <c r="A40" s="49"/>
    </row>
    <row r="41" spans="1:6" ht="12.75">
      <c r="A41" s="23"/>
      <c r="B41" s="23"/>
      <c r="C41" s="23"/>
      <c r="D41" s="23"/>
      <c r="E41" s="23"/>
      <c r="F41" s="23"/>
    </row>
    <row r="43" ht="12.75">
      <c r="A43" s="14" t="s">
        <v>161</v>
      </c>
    </row>
    <row r="44" ht="12.75">
      <c r="A44" t="s">
        <v>159</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15"/>
  <sheetViews>
    <sheetView workbookViewId="0" topLeftCell="A1">
      <selection activeCell="I12" sqref="I12"/>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9.00390625" style="0" bestFit="1" customWidth="1"/>
    <col min="8" max="8" width="16.00390625" style="0" bestFit="1" customWidth="1"/>
    <col min="9" max="9" width="15.7109375" style="0" bestFit="1" customWidth="1"/>
  </cols>
  <sheetData>
    <row r="1" ht="15.75">
      <c r="A1" s="1" t="s">
        <v>170</v>
      </c>
    </row>
    <row r="4" ht="12.75">
      <c r="I4" s="21" t="s">
        <v>63</v>
      </c>
    </row>
    <row r="5" spans="2:9" ht="12.75">
      <c r="B5" s="111" t="s">
        <v>64</v>
      </c>
      <c r="C5" s="112"/>
      <c r="D5" s="112"/>
      <c r="E5" s="113"/>
      <c r="F5" s="111" t="s">
        <v>65</v>
      </c>
      <c r="G5" s="112"/>
      <c r="H5" s="112"/>
      <c r="I5" s="113"/>
    </row>
    <row r="6" spans="2:9" ht="12.75">
      <c r="B6" s="47" t="s">
        <v>44</v>
      </c>
      <c r="C6" s="35" t="s">
        <v>9</v>
      </c>
      <c r="D6" s="35" t="s">
        <v>10</v>
      </c>
      <c r="E6" s="101" t="s">
        <v>11</v>
      </c>
      <c r="F6" s="47" t="s">
        <v>44</v>
      </c>
      <c r="G6" s="35" t="s">
        <v>9</v>
      </c>
      <c r="H6" s="35" t="s">
        <v>10</v>
      </c>
      <c r="I6" s="101" t="s">
        <v>11</v>
      </c>
    </row>
    <row r="7" spans="1:9" ht="12.75">
      <c r="A7" t="s">
        <v>41</v>
      </c>
      <c r="B7" s="43">
        <v>0.9925</v>
      </c>
      <c r="C7" s="44">
        <v>0.9912</v>
      </c>
      <c r="D7" s="44">
        <v>0.986</v>
      </c>
      <c r="E7" s="45">
        <v>0.9924</v>
      </c>
      <c r="F7" s="43">
        <v>0.9433</v>
      </c>
      <c r="G7" s="44">
        <v>0.9432</v>
      </c>
      <c r="H7" s="44">
        <v>0.931</v>
      </c>
      <c r="I7" s="45">
        <v>0.9431</v>
      </c>
    </row>
    <row r="8" spans="1:9" ht="12.75">
      <c r="A8" t="s">
        <v>42</v>
      </c>
      <c r="B8" s="43">
        <v>0.983</v>
      </c>
      <c r="C8" s="44">
        <v>0.982</v>
      </c>
      <c r="D8" s="44">
        <v>0.9818</v>
      </c>
      <c r="E8" s="45">
        <v>0.983</v>
      </c>
      <c r="F8" s="43">
        <v>0.7696</v>
      </c>
      <c r="G8" s="44">
        <v>0.7817</v>
      </c>
      <c r="H8" s="44">
        <v>0.7398</v>
      </c>
      <c r="I8" s="45">
        <v>0.7698</v>
      </c>
    </row>
    <row r="9" spans="1:9" ht="12.75">
      <c r="A9" t="s">
        <v>43</v>
      </c>
      <c r="B9" s="43">
        <v>0.9753</v>
      </c>
      <c r="C9" s="44">
        <v>0.9741</v>
      </c>
      <c r="D9" s="44">
        <v>0.969</v>
      </c>
      <c r="E9" s="45">
        <v>0.9752</v>
      </c>
      <c r="F9" s="43">
        <v>0.7395</v>
      </c>
      <c r="G9" s="44">
        <v>0.7535</v>
      </c>
      <c r="H9" s="44">
        <v>0.7062</v>
      </c>
      <c r="I9" s="45">
        <v>0.7398</v>
      </c>
    </row>
    <row r="11" ht="12.75">
      <c r="A11" s="14" t="s">
        <v>61</v>
      </c>
    </row>
    <row r="12" ht="12.75">
      <c r="A12" s="49" t="s">
        <v>92</v>
      </c>
    </row>
    <row r="13" ht="12.75">
      <c r="A13" s="49" t="s">
        <v>85</v>
      </c>
    </row>
    <row r="14" ht="12.75">
      <c r="A14" s="49" t="s">
        <v>66</v>
      </c>
    </row>
    <row r="15" ht="12.75">
      <c r="A15" s="49" t="s">
        <v>67</v>
      </c>
    </row>
  </sheetData>
  <mergeCells count="2">
    <mergeCell ref="B5:E5"/>
    <mergeCell ref="F5:I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O39"/>
  <sheetViews>
    <sheetView workbookViewId="0" topLeftCell="A4">
      <selection activeCell="D3" sqref="D3"/>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75">
      <c r="A1" s="1" t="s">
        <v>170</v>
      </c>
    </row>
    <row r="4" ht="12.75">
      <c r="A4" s="14" t="s">
        <v>68</v>
      </c>
    </row>
    <row r="5" ht="12.75">
      <c r="A5" s="14"/>
    </row>
    <row r="6" spans="2:11" ht="12.75">
      <c r="B6" s="47" t="s">
        <v>44</v>
      </c>
      <c r="E6" s="47" t="s">
        <v>9</v>
      </c>
      <c r="H6" s="47" t="s">
        <v>10</v>
      </c>
      <c r="K6" s="47" t="s">
        <v>11</v>
      </c>
    </row>
    <row r="7" spans="2:13" s="59" customFormat="1" ht="36" customHeight="1">
      <c r="B7" s="58" t="s">
        <v>183</v>
      </c>
      <c r="C7" s="57" t="s">
        <v>184</v>
      </c>
      <c r="D7" s="57" t="s">
        <v>69</v>
      </c>
      <c r="E7" s="58" t="s">
        <v>183</v>
      </c>
      <c r="F7" s="57" t="s">
        <v>184</v>
      </c>
      <c r="G7" s="57" t="s">
        <v>69</v>
      </c>
      <c r="H7" s="58" t="s">
        <v>183</v>
      </c>
      <c r="I7" s="57" t="s">
        <v>184</v>
      </c>
      <c r="J7" s="57" t="s">
        <v>69</v>
      </c>
      <c r="K7" s="58" t="s">
        <v>183</v>
      </c>
      <c r="L7" s="57" t="s">
        <v>184</v>
      </c>
      <c r="M7" s="57" t="s">
        <v>69</v>
      </c>
    </row>
    <row r="8" spans="1:13" ht="12.75">
      <c r="A8" s="79" t="s">
        <v>42</v>
      </c>
      <c r="B8" s="78">
        <v>207828</v>
      </c>
      <c r="C8" s="78">
        <v>188999</v>
      </c>
      <c r="D8" s="87">
        <v>0.09962486574003038</v>
      </c>
      <c r="E8" s="78">
        <v>12605</v>
      </c>
      <c r="F8" s="78">
        <v>11246</v>
      </c>
      <c r="G8" s="87">
        <v>0.12084296638804909</v>
      </c>
      <c r="H8" s="78">
        <v>3312</v>
      </c>
      <c r="I8" s="78">
        <v>2923</v>
      </c>
      <c r="J8" s="88">
        <v>0.13308244953814574</v>
      </c>
      <c r="K8" s="48">
        <v>223745</v>
      </c>
      <c r="L8" s="20">
        <v>203168</v>
      </c>
      <c r="M8" s="88">
        <v>0.1012807134981887</v>
      </c>
    </row>
    <row r="9" spans="1:13" ht="12.75">
      <c r="A9" s="79" t="s">
        <v>41</v>
      </c>
      <c r="B9" s="78">
        <v>174667</v>
      </c>
      <c r="C9" s="78">
        <v>166223</v>
      </c>
      <c r="D9" s="87">
        <v>0.05079922754372139</v>
      </c>
      <c r="E9" s="78">
        <v>10603</v>
      </c>
      <c r="F9" s="78">
        <v>9859</v>
      </c>
      <c r="G9" s="87">
        <v>0.0754640430063901</v>
      </c>
      <c r="H9" s="78">
        <v>2909</v>
      </c>
      <c r="I9" s="78">
        <v>2599</v>
      </c>
      <c r="J9" s="88">
        <v>0.119276644863409</v>
      </c>
      <c r="K9" s="48">
        <v>188179</v>
      </c>
      <c r="L9" s="20">
        <v>178681</v>
      </c>
      <c r="M9" s="88">
        <v>0.05315618336588669</v>
      </c>
    </row>
    <row r="10" spans="1:13" ht="12.75">
      <c r="A10" s="80" t="s">
        <v>70</v>
      </c>
      <c r="B10" s="78">
        <v>16129</v>
      </c>
      <c r="C10" s="78">
        <v>14036</v>
      </c>
      <c r="D10" s="87">
        <v>0.14911655742376745</v>
      </c>
      <c r="E10" s="78">
        <v>1168</v>
      </c>
      <c r="F10" s="78">
        <v>976</v>
      </c>
      <c r="G10" s="87">
        <v>0.19672131147540983</v>
      </c>
      <c r="H10" s="78">
        <v>196</v>
      </c>
      <c r="I10" s="78">
        <v>334</v>
      </c>
      <c r="J10" s="88">
        <v>-0.41317365269461076</v>
      </c>
      <c r="K10" s="48">
        <v>17493</v>
      </c>
      <c r="L10" s="20">
        <v>15346</v>
      </c>
      <c r="M10" s="88">
        <v>0.1399061644728268</v>
      </c>
    </row>
    <row r="11" spans="1:13" ht="12.75">
      <c r="A11" s="80" t="s">
        <v>71</v>
      </c>
      <c r="B11" s="78">
        <v>11168</v>
      </c>
      <c r="C11" s="78">
        <v>12584</v>
      </c>
      <c r="D11" s="87">
        <v>-0.11252383979656706</v>
      </c>
      <c r="E11" s="78">
        <v>384</v>
      </c>
      <c r="F11" s="78">
        <v>314</v>
      </c>
      <c r="G11" s="87">
        <v>0.2229299363057325</v>
      </c>
      <c r="H11" s="78">
        <v>325</v>
      </c>
      <c r="I11" s="78">
        <v>242</v>
      </c>
      <c r="J11" s="88">
        <v>0.34297520661157027</v>
      </c>
      <c r="K11" s="48">
        <v>11877</v>
      </c>
      <c r="L11" s="20">
        <v>13140</v>
      </c>
      <c r="M11" s="88">
        <v>-0.09611872146118722</v>
      </c>
    </row>
    <row r="12" spans="1:13" ht="12.75">
      <c r="A12" s="79" t="s">
        <v>45</v>
      </c>
      <c r="B12" s="78">
        <v>209394</v>
      </c>
      <c r="C12" s="78">
        <v>194345</v>
      </c>
      <c r="D12" s="87">
        <v>0.07743445933777561</v>
      </c>
      <c r="E12" s="78">
        <v>11858</v>
      </c>
      <c r="F12" s="78">
        <v>11858</v>
      </c>
      <c r="G12" s="87">
        <v>0</v>
      </c>
      <c r="H12" s="78">
        <v>2637</v>
      </c>
      <c r="I12" s="78">
        <v>2440</v>
      </c>
      <c r="J12" s="88">
        <v>0.08073770491803278</v>
      </c>
      <c r="K12" s="48">
        <v>223889</v>
      </c>
      <c r="L12" s="20">
        <v>208643</v>
      </c>
      <c r="M12" s="88">
        <v>0.07307218550346764</v>
      </c>
    </row>
    <row r="13" spans="1:15" ht="12.75">
      <c r="A13" s="79" t="s">
        <v>46</v>
      </c>
      <c r="B13" s="78">
        <v>44137</v>
      </c>
      <c r="C13" s="78">
        <v>37486</v>
      </c>
      <c r="D13" s="87">
        <v>0.17742623912927494</v>
      </c>
      <c r="E13" s="78">
        <v>2237</v>
      </c>
      <c r="F13" s="78">
        <v>2126</v>
      </c>
      <c r="G13" s="87">
        <v>0.05221072436500471</v>
      </c>
      <c r="H13" s="78">
        <v>514</v>
      </c>
      <c r="I13" s="78">
        <v>470</v>
      </c>
      <c r="J13" s="88">
        <v>0.09361702127659574</v>
      </c>
      <c r="K13" s="48">
        <v>46888</v>
      </c>
      <c r="L13" s="20">
        <v>40082</v>
      </c>
      <c r="M13" s="88">
        <v>0.16980190609251036</v>
      </c>
      <c r="O13" s="39"/>
    </row>
    <row r="14" spans="1:13" ht="12.75">
      <c r="A14" s="79" t="s">
        <v>72</v>
      </c>
      <c r="B14" s="78">
        <v>4267</v>
      </c>
      <c r="C14" s="78">
        <v>4230</v>
      </c>
      <c r="D14" s="87">
        <v>0.008747044917257684</v>
      </c>
      <c r="E14" s="78">
        <v>243</v>
      </c>
      <c r="F14" s="78">
        <v>257</v>
      </c>
      <c r="G14" s="87">
        <v>-0.054474708171206226</v>
      </c>
      <c r="H14" s="78">
        <v>46</v>
      </c>
      <c r="I14" s="78">
        <v>48</v>
      </c>
      <c r="J14" s="88">
        <v>-0.041666666666666664</v>
      </c>
      <c r="K14" s="48">
        <v>4556</v>
      </c>
      <c r="L14" s="20">
        <v>4535</v>
      </c>
      <c r="M14" s="88">
        <v>0.004630650496141125</v>
      </c>
    </row>
    <row r="15" spans="1:13" ht="12.75">
      <c r="A15" s="79" t="s">
        <v>165</v>
      </c>
      <c r="B15" s="36">
        <v>1166</v>
      </c>
      <c r="C15">
        <v>937</v>
      </c>
      <c r="D15" s="87">
        <v>0.24439701173959444</v>
      </c>
      <c r="E15">
        <v>67</v>
      </c>
      <c r="F15">
        <v>73</v>
      </c>
      <c r="G15" s="87">
        <v>-0.0821917808219178</v>
      </c>
      <c r="H15">
        <v>17</v>
      </c>
      <c r="I15">
        <v>9</v>
      </c>
      <c r="J15" s="87">
        <v>0.8888888888888888</v>
      </c>
      <c r="K15">
        <v>1250</v>
      </c>
      <c r="L15">
        <v>1019</v>
      </c>
      <c r="M15" s="87">
        <v>0.2266928361138371</v>
      </c>
    </row>
    <row r="16" ht="12.75">
      <c r="A16" s="17"/>
    </row>
    <row r="17" spans="1:6" ht="12.75">
      <c r="A17" s="14" t="s">
        <v>110</v>
      </c>
      <c r="C17" s="39"/>
      <c r="F17" s="46"/>
    </row>
    <row r="18" spans="1:13" s="89" customFormat="1" ht="26.25" customHeight="1">
      <c r="A18" s="74" t="s">
        <v>47</v>
      </c>
      <c r="B18" s="63" t="s">
        <v>74</v>
      </c>
      <c r="C18" s="63" t="s">
        <v>75</v>
      </c>
      <c r="D18" s="82" t="s">
        <v>69</v>
      </c>
      <c r="E18" s="63" t="s">
        <v>74</v>
      </c>
      <c r="F18" s="63" t="s">
        <v>75</v>
      </c>
      <c r="G18" s="82" t="s">
        <v>69</v>
      </c>
      <c r="H18" s="63" t="s">
        <v>74</v>
      </c>
      <c r="I18" s="63" t="s">
        <v>75</v>
      </c>
      <c r="J18" s="82" t="s">
        <v>69</v>
      </c>
      <c r="K18" s="63" t="s">
        <v>74</v>
      </c>
      <c r="L18" s="63" t="s">
        <v>75</v>
      </c>
      <c r="M18" s="64" t="s">
        <v>69</v>
      </c>
    </row>
    <row r="19" spans="1:13" ht="12.75">
      <c r="A19" s="75" t="s">
        <v>175</v>
      </c>
      <c r="B19" s="13">
        <v>11076</v>
      </c>
      <c r="C19" s="49">
        <v>9069</v>
      </c>
      <c r="D19" s="83">
        <v>0.22130334105193517</v>
      </c>
      <c r="E19" s="13">
        <v>546</v>
      </c>
      <c r="F19" s="61">
        <v>521</v>
      </c>
      <c r="G19" s="83">
        <v>0.04798464491362764</v>
      </c>
      <c r="H19">
        <v>126</v>
      </c>
      <c r="I19" s="61">
        <v>108</v>
      </c>
      <c r="J19" s="83">
        <v>0.16666666666666666</v>
      </c>
      <c r="K19" s="19">
        <v>11748</v>
      </c>
      <c r="L19" s="19">
        <v>9698</v>
      </c>
      <c r="M19" s="60">
        <v>0.21138379047226233</v>
      </c>
    </row>
    <row r="20" spans="1:13" ht="12.75">
      <c r="A20" s="75" t="s">
        <v>181</v>
      </c>
      <c r="B20" s="13">
        <v>10392</v>
      </c>
      <c r="C20" s="49">
        <v>9174</v>
      </c>
      <c r="D20" s="83">
        <v>0.1327665140614781</v>
      </c>
      <c r="E20" s="13">
        <v>601</v>
      </c>
      <c r="F20" s="61">
        <v>539</v>
      </c>
      <c r="G20" s="83">
        <v>0.1150278293135436</v>
      </c>
      <c r="H20">
        <v>137</v>
      </c>
      <c r="I20" s="61">
        <v>125</v>
      </c>
      <c r="J20" s="83">
        <v>0.096</v>
      </c>
      <c r="K20" s="19">
        <v>11130</v>
      </c>
      <c r="L20" s="19">
        <v>9838</v>
      </c>
      <c r="M20" s="60">
        <v>0.1313275055905672</v>
      </c>
    </row>
    <row r="21" spans="1:13" ht="12.75">
      <c r="A21" s="75" t="s">
        <v>177</v>
      </c>
      <c r="B21" s="13">
        <v>10202</v>
      </c>
      <c r="C21" s="49">
        <v>9669</v>
      </c>
      <c r="D21" s="83">
        <v>0.0551246250904954</v>
      </c>
      <c r="E21" s="13">
        <v>482</v>
      </c>
      <c r="F21" s="61">
        <v>506</v>
      </c>
      <c r="G21" s="83">
        <v>-0.04743083003952569</v>
      </c>
      <c r="H21">
        <v>97</v>
      </c>
      <c r="I21" s="61">
        <v>121</v>
      </c>
      <c r="J21" s="83">
        <v>-0.19834710743801653</v>
      </c>
      <c r="K21" s="19">
        <v>10781</v>
      </c>
      <c r="L21" s="19">
        <v>10296</v>
      </c>
      <c r="M21" s="60">
        <v>0.047105672105672104</v>
      </c>
    </row>
    <row r="22" spans="1:13" ht="12.75">
      <c r="A22" s="75" t="s">
        <v>178</v>
      </c>
      <c r="B22" s="13">
        <v>10154</v>
      </c>
      <c r="C22" s="49">
        <v>9574</v>
      </c>
      <c r="D22" s="83">
        <v>0.06058073950282014</v>
      </c>
      <c r="E22" s="13">
        <v>493</v>
      </c>
      <c r="F22" s="61">
        <v>560</v>
      </c>
      <c r="G22" s="83">
        <v>-0.11964285714285715</v>
      </c>
      <c r="H22">
        <v>137</v>
      </c>
      <c r="I22" s="61">
        <v>116</v>
      </c>
      <c r="J22" s="83">
        <v>0.1810344827586207</v>
      </c>
      <c r="K22" s="19">
        <v>10784</v>
      </c>
      <c r="L22" s="19">
        <v>10250</v>
      </c>
      <c r="M22" s="60">
        <v>0.052097560975609754</v>
      </c>
    </row>
    <row r="23" spans="1:13" ht="12.75" hidden="1">
      <c r="A23" s="75" t="s">
        <v>164</v>
      </c>
      <c r="B23" s="13"/>
      <c r="C23" s="49"/>
      <c r="D23" s="83" t="e">
        <v>#DIV/0!</v>
      </c>
      <c r="F23" s="61"/>
      <c r="G23" s="83" t="e">
        <v>#DIV/0!</v>
      </c>
      <c r="I23" s="61"/>
      <c r="J23" s="83" t="e">
        <v>#DIV/0!</v>
      </c>
      <c r="K23" s="19">
        <v>0</v>
      </c>
      <c r="L23" s="19">
        <v>0</v>
      </c>
      <c r="M23" s="60" t="e">
        <v>#DIV/0!</v>
      </c>
    </row>
    <row r="25" ht="12.75">
      <c r="A25" s="14" t="s">
        <v>111</v>
      </c>
    </row>
    <row r="26" spans="1:13" s="32" customFormat="1" ht="25.5">
      <c r="A26" s="32" t="s">
        <v>47</v>
      </c>
      <c r="B26" s="56" t="s">
        <v>74</v>
      </c>
      <c r="C26" s="56" t="s">
        <v>75</v>
      </c>
      <c r="D26" s="84" t="s">
        <v>69</v>
      </c>
      <c r="E26" s="56" t="s">
        <v>74</v>
      </c>
      <c r="F26" s="56" t="s">
        <v>75</v>
      </c>
      <c r="G26" s="84" t="s">
        <v>69</v>
      </c>
      <c r="H26" s="56" t="s">
        <v>74</v>
      </c>
      <c r="I26" s="56" t="s">
        <v>75</v>
      </c>
      <c r="J26" s="84" t="s">
        <v>69</v>
      </c>
      <c r="K26" s="56" t="s">
        <v>74</v>
      </c>
      <c r="L26" s="56" t="s">
        <v>75</v>
      </c>
      <c r="M26" s="57" t="s">
        <v>69</v>
      </c>
    </row>
    <row r="27" spans="1:13" ht="12.75">
      <c r="A27" s="75" t="s">
        <v>175</v>
      </c>
      <c r="B27" s="13">
        <v>1066</v>
      </c>
      <c r="C27" s="77">
        <v>1097</v>
      </c>
      <c r="D27" s="83">
        <v>-0.028258887876025523</v>
      </c>
      <c r="E27" s="18">
        <v>58</v>
      </c>
      <c r="F27" s="61">
        <v>60</v>
      </c>
      <c r="G27" s="83">
        <v>-0.03333333333333333</v>
      </c>
      <c r="H27" s="61">
        <v>8</v>
      </c>
      <c r="I27" s="61">
        <v>17</v>
      </c>
      <c r="J27" s="83">
        <v>-0.5294117647058824</v>
      </c>
      <c r="K27" s="19">
        <v>1132</v>
      </c>
      <c r="L27" s="19">
        <v>1174</v>
      </c>
      <c r="M27" s="60">
        <v>-0.03577512776831346</v>
      </c>
    </row>
    <row r="28" spans="1:13" ht="12.75">
      <c r="A28" s="75" t="s">
        <v>181</v>
      </c>
      <c r="B28" s="13">
        <v>1095</v>
      </c>
      <c r="C28" s="77">
        <v>954</v>
      </c>
      <c r="D28" s="83">
        <v>0.14779874213836477</v>
      </c>
      <c r="E28" s="18">
        <v>57</v>
      </c>
      <c r="F28" s="61">
        <v>71</v>
      </c>
      <c r="G28" s="83">
        <v>-0.19718309859154928</v>
      </c>
      <c r="H28" s="61">
        <v>8</v>
      </c>
      <c r="I28" s="61">
        <v>9</v>
      </c>
      <c r="J28" s="83">
        <v>-0.1111111111111111</v>
      </c>
      <c r="K28" s="19">
        <v>1160</v>
      </c>
      <c r="L28" s="19">
        <v>1034</v>
      </c>
      <c r="M28" s="60">
        <v>0.1218568665377176</v>
      </c>
    </row>
    <row r="29" spans="1:13" ht="12.75">
      <c r="A29" s="75" t="s">
        <v>177</v>
      </c>
      <c r="B29" s="13">
        <v>976</v>
      </c>
      <c r="C29" s="77">
        <v>1002</v>
      </c>
      <c r="D29" s="83">
        <v>-0.02594810379241517</v>
      </c>
      <c r="E29" s="18">
        <v>66</v>
      </c>
      <c r="F29" s="61">
        <v>70</v>
      </c>
      <c r="G29" s="83">
        <v>-0.05714285714285714</v>
      </c>
      <c r="H29" s="61">
        <v>11</v>
      </c>
      <c r="I29" s="61">
        <v>7</v>
      </c>
      <c r="J29" s="83">
        <v>0.5714285714285714</v>
      </c>
      <c r="K29" s="19">
        <v>1053</v>
      </c>
      <c r="L29" s="19">
        <v>1079</v>
      </c>
      <c r="M29" s="60">
        <v>-0.024096385542168676</v>
      </c>
    </row>
    <row r="30" spans="1:13" ht="12.75">
      <c r="A30" s="75" t="s">
        <v>178</v>
      </c>
      <c r="B30" s="13">
        <v>953</v>
      </c>
      <c r="C30" s="77">
        <v>1177</v>
      </c>
      <c r="D30" s="83">
        <v>-0.1903143585386576</v>
      </c>
      <c r="E30" s="18">
        <v>46</v>
      </c>
      <c r="F30" s="61">
        <v>56</v>
      </c>
      <c r="G30" s="83">
        <v>-0.17857142857142858</v>
      </c>
      <c r="H30" s="61">
        <v>14</v>
      </c>
      <c r="I30" s="61">
        <v>15</v>
      </c>
      <c r="J30" s="83">
        <v>-0.06666666666666667</v>
      </c>
      <c r="K30" s="19">
        <v>1013</v>
      </c>
      <c r="L30" s="19">
        <v>1248</v>
      </c>
      <c r="M30" s="60">
        <v>-0.18830128205128205</v>
      </c>
    </row>
    <row r="31" spans="1:13" ht="12.75" hidden="1">
      <c r="A31" s="75" t="s">
        <v>164</v>
      </c>
      <c r="B31" s="90"/>
      <c r="C31" s="77"/>
      <c r="D31" s="83" t="e">
        <v>#DIV/0!</v>
      </c>
      <c r="E31" s="18"/>
      <c r="F31" s="61"/>
      <c r="G31" s="83" t="e">
        <v>#DIV/0!</v>
      </c>
      <c r="H31" s="61"/>
      <c r="I31" s="61"/>
      <c r="J31" s="83" t="e">
        <v>#DIV/0!</v>
      </c>
      <c r="K31" s="19">
        <v>0</v>
      </c>
      <c r="L31" s="19">
        <v>0</v>
      </c>
      <c r="M31" s="60" t="e">
        <v>#DIV/0!</v>
      </c>
    </row>
    <row r="33" ht="12.75">
      <c r="A33" s="14" t="s">
        <v>73</v>
      </c>
    </row>
    <row r="34" ht="12.75">
      <c r="A34" s="91" t="s">
        <v>112</v>
      </c>
    </row>
    <row r="35" ht="12.75">
      <c r="A35" s="92" t="s">
        <v>109</v>
      </c>
    </row>
    <row r="36" ht="12.75">
      <c r="A36" s="49" t="s">
        <v>93</v>
      </c>
    </row>
    <row r="37" ht="12.75">
      <c r="A37" s="62"/>
    </row>
    <row r="38" ht="12.75">
      <c r="A38" s="91"/>
    </row>
    <row r="39" ht="12.75">
      <c r="A39" s="92"/>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18"/>
  <sheetViews>
    <sheetView workbookViewId="0" topLeftCell="A10">
      <selection activeCell="B13" sqref="B13"/>
    </sheetView>
  </sheetViews>
  <sheetFormatPr defaultColWidth="9.140625" defaultRowHeight="12.75"/>
  <cols>
    <col min="1" max="1" width="24.7109375" style="0" customWidth="1"/>
  </cols>
  <sheetData>
    <row r="1" ht="15.75">
      <c r="A1" s="1" t="s">
        <v>172</v>
      </c>
    </row>
    <row r="3" ht="12.75">
      <c r="A3" s="14" t="s">
        <v>48</v>
      </c>
    </row>
    <row r="5" spans="1:2" ht="12.75">
      <c r="A5" s="14" t="s">
        <v>49</v>
      </c>
      <c r="B5" s="21" t="s">
        <v>76</v>
      </c>
    </row>
    <row r="6" spans="1:2" ht="12.75">
      <c r="A6" t="s">
        <v>29</v>
      </c>
      <c r="B6" s="9">
        <v>0.983</v>
      </c>
    </row>
    <row r="7" spans="1:4" ht="12.75">
      <c r="A7" s="32" t="s">
        <v>77</v>
      </c>
      <c r="B7" s="9">
        <v>0.671</v>
      </c>
      <c r="D7" s="39"/>
    </row>
    <row r="8" spans="1:4" ht="12.75">
      <c r="A8" t="s">
        <v>42</v>
      </c>
      <c r="B8" s="9">
        <v>0.987</v>
      </c>
      <c r="D8" s="55"/>
    </row>
    <row r="9" spans="1:2" ht="12.75">
      <c r="A9" t="s">
        <v>41</v>
      </c>
      <c r="B9" s="9">
        <v>0.634</v>
      </c>
    </row>
    <row r="10" spans="1:2" ht="12.75">
      <c r="A10" t="s">
        <v>155</v>
      </c>
      <c r="B10" s="9">
        <v>0.387</v>
      </c>
    </row>
    <row r="11" spans="1:2" ht="12.75">
      <c r="A11" t="s">
        <v>50</v>
      </c>
      <c r="B11" s="9">
        <v>0.824</v>
      </c>
    </row>
    <row r="12" spans="1:4" ht="12.75">
      <c r="A12" t="s">
        <v>153</v>
      </c>
      <c r="B12" s="9">
        <v>0.816</v>
      </c>
      <c r="D12" s="39"/>
    </row>
    <row r="13" ht="12.75">
      <c r="D13" s="55"/>
    </row>
    <row r="15" ht="12.75">
      <c r="A15" s="14" t="s">
        <v>61</v>
      </c>
    </row>
    <row r="16" ht="12.75">
      <c r="A16" s="53" t="s">
        <v>93</v>
      </c>
    </row>
    <row r="17" ht="12.75">
      <c r="A17" s="91" t="s">
        <v>158</v>
      </c>
    </row>
    <row r="18" ht="12.75">
      <c r="A18" s="92" t="s">
        <v>157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jpawlin</cp:lastModifiedBy>
  <dcterms:created xsi:type="dcterms:W3CDTF">2014-04-04T09:56:45Z</dcterms:created>
  <dcterms:modified xsi:type="dcterms:W3CDTF">2014-10-31T14:22:06Z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