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6000" windowWidth="19230" windowHeight="6045" tabRatio="602"/>
  </bookViews>
  <sheets>
    <sheet name="Notes" sheetId="29" r:id="rId1"/>
    <sheet name="Table 1" sheetId="5" r:id="rId2"/>
    <sheet name="Table 2a" sheetId="22" r:id="rId3"/>
    <sheet name="Table 2b" sheetId="23" r:id="rId4"/>
    <sheet name="Table 2c" sheetId="24" r:id="rId5"/>
    <sheet name="Table 2d" sheetId="25" r:id="rId6"/>
    <sheet name="Table 3" sheetId="26" r:id="rId7"/>
  </sheets>
  <definedNames>
    <definedName name="_xlnm._FilterDatabase" localSheetId="4" hidden="1">'Table 2c'!$A$7:$R$7</definedName>
    <definedName name="_xlnm._FilterDatabase" localSheetId="5" hidden="1">'Table 2d'!$A$7:$J$7</definedName>
    <definedName name="_xlnm.Print_Titles" localSheetId="1">'Table 1'!$5:$7</definedName>
    <definedName name="_xlnm.Print_Titles" localSheetId="2">'Table 2a'!$7:$8</definedName>
    <definedName name="_xlnm.Print_Titles" localSheetId="3">'Table 2b'!$6:$7</definedName>
    <definedName name="_xlnm.Print_Titles" localSheetId="4">'Table 2c'!$6:$7</definedName>
    <definedName name="_xlnm.Print_Titles" localSheetId="5">'Table 2d'!$6:$7</definedName>
    <definedName name="_xlnm.Print_Titles" localSheetId="6">'Table 3'!$6:$7</definedName>
  </definedNames>
  <calcPr calcId="145621"/>
</workbook>
</file>

<file path=xl/calcChain.xml><?xml version="1.0" encoding="utf-8"?>
<calcChain xmlns="http://schemas.openxmlformats.org/spreadsheetml/2006/main">
  <c r="J1" i="26" l="1"/>
  <c r="R1" i="24"/>
  <c r="R1" i="23"/>
  <c r="R1" i="22"/>
  <c r="R1" i="25"/>
  <c r="G66" i="5"/>
  <c r="G47" i="22" l="1"/>
  <c r="E47" i="22"/>
  <c r="F40" i="5"/>
  <c r="D40" i="5"/>
  <c r="D331" i="26" l="1"/>
  <c r="D293" i="26" l="1"/>
  <c r="D321" i="26"/>
  <c r="H240" i="22" l="1"/>
  <c r="H223" i="22"/>
  <c r="H217" i="22"/>
  <c r="H187" i="22"/>
  <c r="H139" i="22"/>
  <c r="H122" i="22"/>
  <c r="H105" i="22"/>
  <c r="H37" i="22"/>
  <c r="I52" i="5"/>
  <c r="N52" i="5"/>
  <c r="M52" i="5"/>
  <c r="L52" i="5"/>
  <c r="K52" i="5"/>
  <c r="F52" i="5"/>
  <c r="E52" i="5"/>
  <c r="G52" i="5" s="1"/>
  <c r="D52" i="5"/>
  <c r="C52" i="5"/>
  <c r="G31" i="5"/>
  <c r="I31" i="5" s="1"/>
  <c r="O31" i="5"/>
  <c r="Q31" i="5" s="1"/>
  <c r="O52" i="5" l="1"/>
  <c r="Q52" i="5" s="1"/>
  <c r="P122" i="22" l="1"/>
  <c r="R122" i="22" s="1"/>
  <c r="J122" i="22"/>
  <c r="P295" i="24" l="1"/>
  <c r="P291" i="24"/>
  <c r="P287" i="24"/>
  <c r="P283" i="24"/>
  <c r="P279" i="24"/>
  <c r="P275" i="24"/>
  <c r="P271" i="24"/>
  <c r="P267" i="24"/>
  <c r="P263" i="24"/>
  <c r="P259" i="24"/>
  <c r="P255" i="24"/>
  <c r="P251" i="24"/>
  <c r="P247" i="24"/>
  <c r="P243" i="24"/>
  <c r="P239" i="24"/>
  <c r="P235" i="24"/>
  <c r="P231" i="24"/>
  <c r="P227" i="24"/>
  <c r="P223" i="24"/>
  <c r="P219" i="24"/>
  <c r="P215" i="24"/>
  <c r="P211" i="24"/>
  <c r="P207" i="24"/>
  <c r="P203" i="24"/>
  <c r="P199" i="24"/>
  <c r="P195" i="24"/>
  <c r="P191" i="24"/>
  <c r="P187" i="24"/>
  <c r="P183" i="24"/>
  <c r="P179" i="24"/>
  <c r="P175" i="24"/>
  <c r="P171" i="24"/>
  <c r="P167" i="24"/>
  <c r="P163" i="24"/>
  <c r="P159" i="24"/>
  <c r="P157" i="24"/>
  <c r="P155" i="24"/>
  <c r="P151" i="24"/>
  <c r="P147" i="24"/>
  <c r="P143" i="24"/>
  <c r="P139" i="24"/>
  <c r="P135" i="24"/>
  <c r="P131" i="24"/>
  <c r="P127" i="24"/>
  <c r="H298" i="24"/>
  <c r="H296" i="24"/>
  <c r="H295" i="24"/>
  <c r="H292" i="24"/>
  <c r="H291" i="24"/>
  <c r="H290" i="24"/>
  <c r="H289" i="24"/>
  <c r="H284" i="24"/>
  <c r="H277" i="24"/>
  <c r="H276" i="24"/>
  <c r="H275" i="24"/>
  <c r="H274" i="24"/>
  <c r="H272" i="24"/>
  <c r="H271" i="24"/>
  <c r="H270" i="24"/>
  <c r="H269" i="24"/>
  <c r="H268" i="24"/>
  <c r="H261" i="24"/>
  <c r="H257" i="24"/>
  <c r="H256" i="24"/>
  <c r="H255" i="24"/>
  <c r="H254" i="24"/>
  <c r="H253" i="24"/>
  <c r="H252" i="24"/>
  <c r="H251" i="24"/>
  <c r="H250" i="24"/>
  <c r="H249" i="24"/>
  <c r="H248" i="24"/>
  <c r="H244" i="24"/>
  <c r="H242" i="24"/>
  <c r="H240" i="24"/>
  <c r="H237" i="24"/>
  <c r="H236" i="24"/>
  <c r="H235" i="24"/>
  <c r="H232" i="24"/>
  <c r="H231" i="24"/>
  <c r="H230" i="24"/>
  <c r="H229" i="24"/>
  <c r="H228" i="24"/>
  <c r="H227" i="24"/>
  <c r="H226" i="24"/>
  <c r="H224" i="24"/>
  <c r="H217" i="24"/>
  <c r="H213" i="24"/>
  <c r="H201" i="24"/>
  <c r="H200" i="24"/>
  <c r="H197" i="24"/>
  <c r="H189" i="24"/>
  <c r="H185" i="24"/>
  <c r="H181" i="24"/>
  <c r="H180" i="24"/>
  <c r="H179" i="24"/>
  <c r="H173" i="24"/>
  <c r="H169" i="24"/>
  <c r="H164" i="24"/>
  <c r="H161" i="24"/>
  <c r="H153" i="24"/>
  <c r="H145" i="24"/>
  <c r="H141" i="24"/>
  <c r="H137" i="24"/>
  <c r="H133" i="24"/>
  <c r="H132" i="24"/>
  <c r="H131" i="24"/>
  <c r="H118" i="24"/>
  <c r="H117" i="24"/>
  <c r="H116" i="24"/>
  <c r="H115" i="24"/>
  <c r="H98" i="24"/>
  <c r="H94" i="24"/>
  <c r="H93" i="24"/>
  <c r="H92" i="24"/>
  <c r="H86" i="24"/>
  <c r="H85" i="24"/>
  <c r="H84" i="24"/>
  <c r="H74" i="24"/>
  <c r="H66" i="24"/>
  <c r="H51" i="24"/>
  <c r="H42" i="24"/>
  <c r="H31" i="24"/>
  <c r="H30" i="24"/>
  <c r="H29" i="24"/>
  <c r="H23" i="24"/>
  <c r="H22" i="24"/>
  <c r="H21" i="24"/>
  <c r="H20" i="24"/>
  <c r="H11" i="24"/>
  <c r="P36" i="24" l="1"/>
  <c r="P48" i="24"/>
  <c r="P60" i="24"/>
  <c r="P68" i="24"/>
  <c r="P76" i="24"/>
  <c r="P84" i="24"/>
  <c r="P92" i="24"/>
  <c r="P100" i="24"/>
  <c r="P108" i="24"/>
  <c r="P116" i="24"/>
  <c r="P12" i="24"/>
  <c r="P20" i="24"/>
  <c r="P28" i="24"/>
  <c r="P40" i="24"/>
  <c r="P44" i="24"/>
  <c r="P52" i="24"/>
  <c r="P56" i="24"/>
  <c r="P64" i="24"/>
  <c r="P72" i="24"/>
  <c r="P80" i="24"/>
  <c r="P88" i="24"/>
  <c r="P96" i="24"/>
  <c r="P104" i="24"/>
  <c r="P112" i="24"/>
  <c r="P120" i="24"/>
  <c r="P124" i="24"/>
  <c r="P13" i="24"/>
  <c r="P25" i="24"/>
  <c r="P41" i="24"/>
  <c r="P49" i="24"/>
  <c r="P57" i="24"/>
  <c r="P65" i="24"/>
  <c r="P73" i="24"/>
  <c r="P81" i="24"/>
  <c r="P89" i="24"/>
  <c r="P97" i="24"/>
  <c r="P160" i="24"/>
  <c r="P168" i="24"/>
  <c r="P196" i="24"/>
  <c r="P204" i="24"/>
  <c r="P212" i="24"/>
  <c r="P224" i="24"/>
  <c r="P232" i="24"/>
  <c r="P240" i="24"/>
  <c r="P244" i="24"/>
  <c r="P252" i="24"/>
  <c r="P260" i="24"/>
  <c r="P264" i="24"/>
  <c r="P268" i="24"/>
  <c r="P272" i="24"/>
  <c r="P276" i="24"/>
  <c r="P280" i="24"/>
  <c r="P284" i="24"/>
  <c r="P288" i="24"/>
  <c r="P292" i="24"/>
  <c r="P296" i="24"/>
  <c r="P9" i="24"/>
  <c r="P17" i="24"/>
  <c r="P21" i="24"/>
  <c r="P29" i="24"/>
  <c r="P33" i="24"/>
  <c r="P105" i="24"/>
  <c r="P113" i="24"/>
  <c r="P121" i="24"/>
  <c r="P128" i="24"/>
  <c r="P136" i="24"/>
  <c r="P144" i="24"/>
  <c r="P152" i="24"/>
  <c r="P176" i="24"/>
  <c r="P184" i="24"/>
  <c r="P192" i="24"/>
  <c r="P200" i="24"/>
  <c r="P208" i="24"/>
  <c r="P216" i="24"/>
  <c r="P220" i="24"/>
  <c r="P228" i="24"/>
  <c r="P236" i="24"/>
  <c r="P248" i="24"/>
  <c r="P256" i="24"/>
  <c r="P10" i="24"/>
  <c r="P18" i="24"/>
  <c r="P42" i="24"/>
  <c r="P50" i="24"/>
  <c r="P58" i="24"/>
  <c r="P62" i="24"/>
  <c r="P70" i="24"/>
  <c r="P78" i="24"/>
  <c r="P90" i="24"/>
  <c r="P98" i="24"/>
  <c r="P102" i="24"/>
  <c r="P133" i="24"/>
  <c r="P141" i="24"/>
  <c r="P149" i="24"/>
  <c r="P165" i="24"/>
  <c r="P173" i="24"/>
  <c r="P181" i="24"/>
  <c r="P193" i="24"/>
  <c r="P201" i="24"/>
  <c r="P209" i="24"/>
  <c r="P225" i="24"/>
  <c r="P237" i="24"/>
  <c r="P245" i="24"/>
  <c r="P249" i="24"/>
  <c r="P253" i="24"/>
  <c r="P257" i="24"/>
  <c r="P261" i="24"/>
  <c r="P265" i="24"/>
  <c r="P269" i="24"/>
  <c r="P273" i="24"/>
  <c r="P277" i="24"/>
  <c r="P281" i="24"/>
  <c r="P285" i="24"/>
  <c r="P289" i="24"/>
  <c r="P293" i="24"/>
  <c r="P297" i="24"/>
  <c r="P26" i="24"/>
  <c r="P34" i="24"/>
  <c r="P38" i="24"/>
  <c r="P46" i="24"/>
  <c r="P54" i="24"/>
  <c r="P66" i="24"/>
  <c r="P74" i="24"/>
  <c r="P82" i="24"/>
  <c r="P86" i="24"/>
  <c r="P94" i="24"/>
  <c r="P106" i="24"/>
  <c r="P110" i="24"/>
  <c r="P114" i="24"/>
  <c r="P118" i="24"/>
  <c r="P122" i="24"/>
  <c r="P129" i="24"/>
  <c r="P137" i="24"/>
  <c r="P145" i="24"/>
  <c r="P153" i="24"/>
  <c r="P161" i="24"/>
  <c r="P169" i="24"/>
  <c r="P177" i="24"/>
  <c r="P185" i="24"/>
  <c r="P189" i="24"/>
  <c r="P197" i="24"/>
  <c r="P205" i="24"/>
  <c r="P213" i="24"/>
  <c r="P217" i="24"/>
  <c r="P221" i="24"/>
  <c r="P229" i="24"/>
  <c r="P233" i="24"/>
  <c r="P241" i="24"/>
  <c r="P11" i="24"/>
  <c r="P15" i="24"/>
  <c r="P19" i="24"/>
  <c r="P23" i="24"/>
  <c r="P27" i="24"/>
  <c r="P31" i="24"/>
  <c r="P35" i="24"/>
  <c r="P43" i="24"/>
  <c r="P51" i="24"/>
  <c r="P59" i="24"/>
  <c r="P67" i="24"/>
  <c r="P75" i="24"/>
  <c r="P83" i="24"/>
  <c r="P91" i="24"/>
  <c r="P99" i="24"/>
  <c r="P107" i="24"/>
  <c r="P115" i="24"/>
  <c r="P123" i="24"/>
  <c r="P130" i="24"/>
  <c r="P138" i="24"/>
  <c r="P146" i="24"/>
  <c r="P154" i="24"/>
  <c r="P162" i="24"/>
  <c r="P170" i="24"/>
  <c r="P178" i="24"/>
  <c r="P186" i="24"/>
  <c r="P194" i="24"/>
  <c r="P198" i="24"/>
  <c r="P202" i="24"/>
  <c r="P206" i="24"/>
  <c r="P210" i="24"/>
  <c r="P214" i="24"/>
  <c r="P218" i="24"/>
  <c r="P222" i="24"/>
  <c r="P226" i="24"/>
  <c r="P230" i="24"/>
  <c r="P234" i="24"/>
  <c r="P238" i="24"/>
  <c r="P242" i="24"/>
  <c r="P246" i="24"/>
  <c r="P250" i="24"/>
  <c r="P254" i="24"/>
  <c r="P258" i="24"/>
  <c r="P262" i="24"/>
  <c r="P266" i="24"/>
  <c r="P270" i="24"/>
  <c r="P274" i="24"/>
  <c r="P278" i="24"/>
  <c r="P282" i="24"/>
  <c r="P286" i="24"/>
  <c r="P290" i="24"/>
  <c r="P294" i="24"/>
  <c r="P298" i="24"/>
  <c r="P16" i="24"/>
  <c r="P24" i="24"/>
  <c r="P32" i="24"/>
  <c r="P39" i="24"/>
  <c r="P47" i="24"/>
  <c r="P55" i="24"/>
  <c r="P63" i="24"/>
  <c r="P71" i="24"/>
  <c r="P79" i="24"/>
  <c r="P87" i="24"/>
  <c r="P95" i="24"/>
  <c r="P103" i="24"/>
  <c r="P111" i="24"/>
  <c r="P119" i="24"/>
  <c r="P126" i="24"/>
  <c r="P134" i="24"/>
  <c r="P142" i="24"/>
  <c r="P150" i="24"/>
  <c r="P158" i="24"/>
  <c r="P166" i="24"/>
  <c r="P174" i="24"/>
  <c r="P182" i="24"/>
  <c r="P190" i="24"/>
  <c r="P14" i="24"/>
  <c r="P22" i="24"/>
  <c r="P30" i="24"/>
  <c r="P37" i="24"/>
  <c r="P45" i="24"/>
  <c r="P53" i="24"/>
  <c r="P61" i="24"/>
  <c r="P69" i="24"/>
  <c r="P77" i="24"/>
  <c r="P85" i="24"/>
  <c r="P93" i="24"/>
  <c r="P101" i="24"/>
  <c r="P109" i="24"/>
  <c r="P117" i="24"/>
  <c r="P125" i="24"/>
  <c r="P132" i="24"/>
  <c r="P140" i="24"/>
  <c r="P148" i="24"/>
  <c r="P156" i="24"/>
  <c r="P164" i="24"/>
  <c r="P172" i="24"/>
  <c r="P180" i="24"/>
  <c r="P188" i="24"/>
  <c r="H52" i="24"/>
  <c r="H53" i="24"/>
  <c r="H54" i="24"/>
  <c r="H60" i="24"/>
  <c r="H61" i="24"/>
  <c r="H62" i="24"/>
  <c r="H106" i="24"/>
  <c r="H114" i="24"/>
  <c r="H122" i="24"/>
  <c r="H129" i="24"/>
  <c r="H147" i="24"/>
  <c r="H148" i="24"/>
  <c r="H149" i="24"/>
  <c r="H196" i="24"/>
  <c r="H204" i="24"/>
  <c r="H210" i="24"/>
  <c r="H211" i="24"/>
  <c r="H212" i="24"/>
  <c r="H225" i="24"/>
  <c r="H238" i="24"/>
  <c r="H239" i="24"/>
  <c r="H243" i="24"/>
  <c r="H258" i="24"/>
  <c r="H259" i="24"/>
  <c r="H260" i="24"/>
  <c r="H278" i="24"/>
  <c r="H279" i="24"/>
  <c r="H280" i="24"/>
  <c r="H283" i="24"/>
  <c r="H19" i="24"/>
  <c r="H27" i="24"/>
  <c r="H82" i="24"/>
  <c r="H90" i="24"/>
  <c r="H177" i="24"/>
  <c r="H265" i="24"/>
  <c r="H285" i="24"/>
  <c r="H50" i="24"/>
  <c r="H58" i="24"/>
  <c r="H157" i="24"/>
  <c r="H163" i="24"/>
  <c r="H165" i="24"/>
  <c r="H208" i="24"/>
  <c r="H216" i="24"/>
  <c r="H218" i="24"/>
  <c r="H219" i="24"/>
  <c r="H220" i="24"/>
  <c r="H233" i="24"/>
  <c r="H246" i="24"/>
  <c r="H247" i="24"/>
  <c r="H262" i="24"/>
  <c r="H263" i="24"/>
  <c r="H264" i="24"/>
  <c r="H267" i="24"/>
  <c r="H286" i="24"/>
  <c r="H287" i="24"/>
  <c r="H288" i="24"/>
  <c r="H297" i="24"/>
  <c r="H36" i="24"/>
  <c r="H37" i="24"/>
  <c r="H38" i="24"/>
  <c r="H68" i="24"/>
  <c r="H69" i="24"/>
  <c r="H70" i="24"/>
  <c r="H100" i="24"/>
  <c r="H101" i="24"/>
  <c r="H102" i="24"/>
  <c r="H12" i="24"/>
  <c r="H13" i="24"/>
  <c r="H14" i="24"/>
  <c r="H15" i="24"/>
  <c r="H44" i="24"/>
  <c r="H45" i="24"/>
  <c r="H46" i="24"/>
  <c r="H76" i="24"/>
  <c r="H77" i="24"/>
  <c r="H78" i="24"/>
  <c r="H108" i="24"/>
  <c r="H109" i="24"/>
  <c r="H110" i="24"/>
  <c r="H9" i="24"/>
  <c r="H10" i="24"/>
  <c r="H25" i="24"/>
  <c r="H26" i="24"/>
  <c r="H39" i="24"/>
  <c r="H40" i="24"/>
  <c r="H41" i="24"/>
  <c r="H56" i="24"/>
  <c r="H57" i="24"/>
  <c r="H71" i="24"/>
  <c r="H72" i="24"/>
  <c r="H73" i="24"/>
  <c r="H87" i="24"/>
  <c r="H88" i="24"/>
  <c r="H89" i="24"/>
  <c r="H103" i="24"/>
  <c r="H104" i="24"/>
  <c r="H105" i="24"/>
  <c r="H119" i="24"/>
  <c r="H120" i="24"/>
  <c r="H121" i="24"/>
  <c r="H134" i="24"/>
  <c r="H135" i="24"/>
  <c r="H136" i="24"/>
  <c r="H150" i="24"/>
  <c r="H151" i="24"/>
  <c r="H152" i="24"/>
  <c r="H166" i="24"/>
  <c r="H167" i="24"/>
  <c r="H168" i="24"/>
  <c r="H182" i="24"/>
  <c r="H183" i="24"/>
  <c r="H184" i="24"/>
  <c r="H193" i="24"/>
  <c r="H199" i="24"/>
  <c r="H205" i="24"/>
  <c r="H223" i="24"/>
  <c r="H241" i="24"/>
  <c r="H281" i="24"/>
  <c r="H293" i="24"/>
  <c r="H124" i="24"/>
  <c r="H125" i="24"/>
  <c r="H138" i="24"/>
  <c r="H139" i="24"/>
  <c r="H140" i="24"/>
  <c r="H154" i="24"/>
  <c r="H155" i="24"/>
  <c r="H156" i="24"/>
  <c r="H171" i="24"/>
  <c r="H172" i="24"/>
  <c r="H187" i="24"/>
  <c r="H188" i="24"/>
  <c r="H202" i="24"/>
  <c r="H203" i="24"/>
  <c r="H209" i="24"/>
  <c r="H214" i="24"/>
  <c r="H215" i="24"/>
  <c r="H245" i="24"/>
  <c r="H273" i="24"/>
  <c r="H16" i="24"/>
  <c r="H17" i="24"/>
  <c r="H18" i="24"/>
  <c r="H32" i="24"/>
  <c r="H33" i="24"/>
  <c r="H34" i="24"/>
  <c r="H47" i="24"/>
  <c r="H48" i="24"/>
  <c r="H49" i="24"/>
  <c r="H64" i="24"/>
  <c r="H65" i="24"/>
  <c r="H79" i="24"/>
  <c r="H80" i="24"/>
  <c r="H81" i="24"/>
  <c r="H95" i="24"/>
  <c r="H96" i="24"/>
  <c r="H97" i="24"/>
  <c r="H111" i="24"/>
  <c r="H112" i="24"/>
  <c r="H113" i="24"/>
  <c r="H126" i="24"/>
  <c r="H127" i="24"/>
  <c r="H128" i="24"/>
  <c r="H142" i="24"/>
  <c r="H143" i="24"/>
  <c r="H144" i="24"/>
  <c r="H158" i="24"/>
  <c r="H159" i="24"/>
  <c r="H160" i="24"/>
  <c r="H174" i="24"/>
  <c r="H175" i="24"/>
  <c r="H176" i="24"/>
  <c r="H190" i="24"/>
  <c r="H191" i="24"/>
  <c r="H192" i="24"/>
  <c r="H195" i="24"/>
  <c r="H206" i="24"/>
  <c r="H207" i="24"/>
  <c r="H221" i="24"/>
  <c r="H28" i="24"/>
  <c r="H35" i="24"/>
  <c r="H43" i="24"/>
  <c r="H75" i="24"/>
  <c r="H83" i="24"/>
  <c r="H91" i="24"/>
  <c r="H99" i="24"/>
  <c r="H107" i="24"/>
  <c r="H123" i="24"/>
  <c r="H130" i="24"/>
  <c r="H146" i="24"/>
  <c r="H162" i="24"/>
  <c r="H170" i="24"/>
  <c r="H178" i="24"/>
  <c r="H186" i="24"/>
  <c r="H59" i="24"/>
  <c r="H67" i="24"/>
  <c r="H198" i="24"/>
  <c r="H222" i="24"/>
  <c r="H234" i="24"/>
  <c r="H266" i="24"/>
  <c r="H24" i="24"/>
  <c r="H55" i="24"/>
  <c r="H63" i="24"/>
  <c r="H194" i="24"/>
  <c r="H282" i="24"/>
  <c r="H294" i="24"/>
  <c r="P315" i="23" l="1"/>
  <c r="P314" i="23"/>
  <c r="P313" i="23"/>
  <c r="P312" i="23"/>
  <c r="P311" i="23"/>
  <c r="P310" i="23"/>
  <c r="P309" i="23"/>
  <c r="P308" i="23"/>
  <c r="P307" i="23"/>
  <c r="P306" i="23"/>
  <c r="P305" i="23"/>
  <c r="P304" i="23"/>
  <c r="H315" i="23" l="1"/>
  <c r="H314" i="23"/>
  <c r="H313" i="23"/>
  <c r="H312" i="23"/>
  <c r="H311" i="23"/>
  <c r="H310" i="23"/>
  <c r="H309" i="23"/>
  <c r="H308" i="23"/>
  <c r="H307" i="23"/>
  <c r="H306" i="23"/>
  <c r="H305" i="23"/>
  <c r="H304" i="23"/>
  <c r="P283" i="23" l="1"/>
  <c r="P125" i="23"/>
  <c r="H291" i="23"/>
  <c r="H246" i="23"/>
  <c r="H232" i="23"/>
  <c r="H185" i="23"/>
  <c r="H178" i="23"/>
  <c r="H176" i="23"/>
  <c r="H142" i="23"/>
  <c r="H140" i="23"/>
  <c r="H124" i="23"/>
  <c r="H121" i="23"/>
  <c r="H115" i="23"/>
  <c r="H108" i="23"/>
  <c r="H104" i="23"/>
  <c r="H96" i="23"/>
  <c r="H36" i="23"/>
  <c r="H298" i="23"/>
  <c r="H297" i="23"/>
  <c r="H295" i="23"/>
  <c r="H294" i="23"/>
  <c r="H293" i="23"/>
  <c r="H289" i="23"/>
  <c r="H285" i="23"/>
  <c r="H282" i="23"/>
  <c r="H281" i="23"/>
  <c r="H279" i="23"/>
  <c r="H278" i="23"/>
  <c r="H277" i="23"/>
  <c r="H275" i="23"/>
  <c r="H273" i="23"/>
  <c r="H269" i="23"/>
  <c r="H266" i="23"/>
  <c r="H265" i="23"/>
  <c r="H263" i="23"/>
  <c r="H262" i="23"/>
  <c r="H261" i="23"/>
  <c r="H259" i="23"/>
  <c r="H257" i="23"/>
  <c r="H253" i="23"/>
  <c r="H250" i="23"/>
  <c r="H249" i="23"/>
  <c r="H247" i="23"/>
  <c r="H245" i="23"/>
  <c r="H243" i="23"/>
  <c r="H241" i="23"/>
  <c r="H237" i="23"/>
  <c r="H234" i="23"/>
  <c r="H233" i="23"/>
  <c r="H231" i="23"/>
  <c r="H230" i="23"/>
  <c r="H229" i="23"/>
  <c r="H227" i="23"/>
  <c r="H225" i="23"/>
  <c r="H221" i="23"/>
  <c r="H218" i="23"/>
  <c r="H217" i="23"/>
  <c r="H215" i="23"/>
  <c r="H214" i="23"/>
  <c r="H213" i="23"/>
  <c r="H211" i="23"/>
  <c r="H209" i="23"/>
  <c r="H205" i="23"/>
  <c r="H202" i="23"/>
  <c r="H201" i="23"/>
  <c r="H199" i="23"/>
  <c r="H198" i="23"/>
  <c r="H197" i="23"/>
  <c r="H195" i="23"/>
  <c r="H193" i="23"/>
  <c r="H189" i="23"/>
  <c r="H186" i="23"/>
  <c r="H183" i="23"/>
  <c r="H182" i="23"/>
  <c r="H181" i="23"/>
  <c r="H179" i="23"/>
  <c r="H177" i="23"/>
  <c r="H173" i="23"/>
  <c r="H170" i="23"/>
  <c r="H169" i="23"/>
  <c r="H166" i="23"/>
  <c r="H165" i="23"/>
  <c r="H163" i="23"/>
  <c r="H161" i="23"/>
  <c r="H157" i="23"/>
  <c r="H154" i="23"/>
  <c r="H153" i="23"/>
  <c r="H150" i="23"/>
  <c r="H149" i="23"/>
  <c r="H147" i="23"/>
  <c r="H145" i="23"/>
  <c r="H141" i="23"/>
  <c r="H138" i="23"/>
  <c r="H137" i="23"/>
  <c r="H134" i="23"/>
  <c r="H133" i="23"/>
  <c r="H131" i="23"/>
  <c r="H120" i="23"/>
  <c r="H116" i="23"/>
  <c r="H112" i="23"/>
  <c r="H100" i="23"/>
  <c r="H92" i="23"/>
  <c r="H88" i="23"/>
  <c r="H84" i="23"/>
  <c r="H80" i="23"/>
  <c r="H76" i="23"/>
  <c r="H72" i="23"/>
  <c r="H71" i="23"/>
  <c r="H69" i="23"/>
  <c r="H67" i="23"/>
  <c r="H65" i="23"/>
  <c r="H64" i="23"/>
  <c r="H63" i="23"/>
  <c r="H61" i="23"/>
  <c r="H59" i="23"/>
  <c r="H57" i="23"/>
  <c r="H56" i="23"/>
  <c r="H55" i="23"/>
  <c r="H53" i="23"/>
  <c r="H51" i="23"/>
  <c r="H49" i="23"/>
  <c r="H48" i="23"/>
  <c r="H47" i="23"/>
  <c r="H45" i="23"/>
  <c r="H43" i="23"/>
  <c r="H42" i="23"/>
  <c r="H41" i="23"/>
  <c r="H40" i="23"/>
  <c r="H39" i="23"/>
  <c r="H38" i="23"/>
  <c r="H37" i="23"/>
  <c r="H35" i="23"/>
  <c r="H34" i="23"/>
  <c r="H33" i="23"/>
  <c r="H32" i="23"/>
  <c r="H31" i="23"/>
  <c r="H30" i="23"/>
  <c r="H29" i="23"/>
  <c r="H28" i="23"/>
  <c r="H27" i="23"/>
  <c r="H26" i="23"/>
  <c r="H25" i="23"/>
  <c r="H24" i="23"/>
  <c r="H23" i="23"/>
  <c r="H22" i="23"/>
  <c r="H21" i="23"/>
  <c r="H20" i="23"/>
  <c r="H19" i="23"/>
  <c r="H18" i="23"/>
  <c r="H17" i="23"/>
  <c r="H16" i="23"/>
  <c r="H15" i="23"/>
  <c r="H14" i="23"/>
  <c r="H13" i="23"/>
  <c r="H12" i="23"/>
  <c r="H11" i="23"/>
  <c r="H10" i="23"/>
  <c r="H46" i="23" l="1"/>
  <c r="H73" i="23"/>
  <c r="H85" i="23"/>
  <c r="H101" i="23"/>
  <c r="H113" i="23"/>
  <c r="H117" i="23"/>
  <c r="H125" i="23"/>
  <c r="H128" i="23"/>
  <c r="H151" i="23"/>
  <c r="H44" i="23"/>
  <c r="H52" i="23"/>
  <c r="H60" i="23"/>
  <c r="H68" i="23"/>
  <c r="H74" i="23"/>
  <c r="H78" i="23"/>
  <c r="H82" i="23"/>
  <c r="H86" i="23"/>
  <c r="H90" i="23"/>
  <c r="H94" i="23"/>
  <c r="H98" i="23"/>
  <c r="H102" i="23"/>
  <c r="H106" i="23"/>
  <c r="H110" i="23"/>
  <c r="H114" i="23"/>
  <c r="H118" i="23"/>
  <c r="H122" i="23"/>
  <c r="H126" i="23"/>
  <c r="H129" i="23"/>
  <c r="H139" i="23"/>
  <c r="H155" i="23"/>
  <c r="H158" i="23"/>
  <c r="H171" i="23"/>
  <c r="H174" i="23"/>
  <c r="H187" i="23"/>
  <c r="H190" i="23"/>
  <c r="H203" i="23"/>
  <c r="H206" i="23"/>
  <c r="H219" i="23"/>
  <c r="H222" i="23"/>
  <c r="H235" i="23"/>
  <c r="H238" i="23"/>
  <c r="H251" i="23"/>
  <c r="H254" i="23"/>
  <c r="H267" i="23"/>
  <c r="H270" i="23"/>
  <c r="H283" i="23"/>
  <c r="H286" i="23"/>
  <c r="H299" i="23"/>
  <c r="H54" i="23"/>
  <c r="H62" i="23"/>
  <c r="H70" i="23"/>
  <c r="H77" i="23"/>
  <c r="H81" i="23"/>
  <c r="H89" i="23"/>
  <c r="H93" i="23"/>
  <c r="H97" i="23"/>
  <c r="H105" i="23"/>
  <c r="H109" i="23"/>
  <c r="H135" i="23"/>
  <c r="H167" i="23"/>
  <c r="H50" i="23"/>
  <c r="H58" i="23"/>
  <c r="H66" i="23"/>
  <c r="H75" i="23"/>
  <c r="H79" i="23"/>
  <c r="H83" i="23"/>
  <c r="H87" i="23"/>
  <c r="H91" i="23"/>
  <c r="H95" i="23"/>
  <c r="H99" i="23"/>
  <c r="H103" i="23"/>
  <c r="H107" i="23"/>
  <c r="H111" i="23"/>
  <c r="H119" i="23"/>
  <c r="H123" i="23"/>
  <c r="H127" i="23"/>
  <c r="H130" i="23"/>
  <c r="H143" i="23"/>
  <c r="H146" i="23"/>
  <c r="H159" i="23"/>
  <c r="H162" i="23"/>
  <c r="H175" i="23"/>
  <c r="H191" i="23"/>
  <c r="H194" i="23"/>
  <c r="H207" i="23"/>
  <c r="H210" i="23"/>
  <c r="H223" i="23"/>
  <c r="H226" i="23"/>
  <c r="H239" i="23"/>
  <c r="H242" i="23"/>
  <c r="H255" i="23"/>
  <c r="H258" i="23"/>
  <c r="H271" i="23"/>
  <c r="H274" i="23"/>
  <c r="H287" i="23"/>
  <c r="H290" i="23"/>
  <c r="H136" i="23"/>
  <c r="H144" i="23"/>
  <c r="H152" i="23"/>
  <c r="H160" i="23"/>
  <c r="H168" i="23"/>
  <c r="H184" i="23"/>
  <c r="H192" i="23"/>
  <c r="H200" i="23"/>
  <c r="H208" i="23"/>
  <c r="H216" i="23"/>
  <c r="H224" i="23"/>
  <c r="H240" i="23"/>
  <c r="H248" i="23"/>
  <c r="H256" i="23"/>
  <c r="H264" i="23"/>
  <c r="H272" i="23"/>
  <c r="H280" i="23"/>
  <c r="H288" i="23"/>
  <c r="H296" i="23"/>
  <c r="H132" i="23"/>
  <c r="H148" i="23"/>
  <c r="H156" i="23"/>
  <c r="H164" i="23"/>
  <c r="H172" i="23"/>
  <c r="H180" i="23"/>
  <c r="H188" i="23"/>
  <c r="H196" i="23"/>
  <c r="H204" i="23"/>
  <c r="H212" i="23"/>
  <c r="H220" i="23"/>
  <c r="H228" i="23"/>
  <c r="H236" i="23"/>
  <c r="H244" i="23"/>
  <c r="H252" i="23"/>
  <c r="H260" i="23"/>
  <c r="H268" i="23"/>
  <c r="H276" i="23"/>
  <c r="H284" i="23"/>
  <c r="H292" i="23"/>
  <c r="H300" i="23"/>
  <c r="P129" i="22" l="1"/>
  <c r="R129" i="22" s="1"/>
  <c r="P301" i="22"/>
  <c r="P300" i="22"/>
  <c r="P299" i="22"/>
  <c r="P297" i="22"/>
  <c r="P295" i="22"/>
  <c r="P293" i="22"/>
  <c r="P292" i="22"/>
  <c r="P291" i="22"/>
  <c r="P289" i="22"/>
  <c r="P287" i="22"/>
  <c r="P285" i="22"/>
  <c r="P284" i="22"/>
  <c r="P283" i="22"/>
  <c r="P281" i="22"/>
  <c r="P279" i="22"/>
  <c r="P277" i="22"/>
  <c r="P276" i="22"/>
  <c r="P275" i="22"/>
  <c r="P273" i="22"/>
  <c r="P271" i="22"/>
  <c r="P269" i="22"/>
  <c r="P268" i="22"/>
  <c r="P267" i="22"/>
  <c r="P265" i="22"/>
  <c r="P263" i="22"/>
  <c r="P261" i="22"/>
  <c r="P260" i="22"/>
  <c r="P259" i="22"/>
  <c r="P257" i="22"/>
  <c r="R257" i="22" s="1"/>
  <c r="P255" i="22"/>
  <c r="P253" i="22"/>
  <c r="P252" i="22"/>
  <c r="P251" i="22"/>
  <c r="P249" i="22"/>
  <c r="P247" i="22"/>
  <c r="P245" i="22"/>
  <c r="P244" i="22"/>
  <c r="P243" i="22"/>
  <c r="P241" i="22"/>
  <c r="P239" i="22"/>
  <c r="P237" i="22"/>
  <c r="P236" i="22"/>
  <c r="P235" i="22"/>
  <c r="P233" i="22"/>
  <c r="P231" i="22"/>
  <c r="P229" i="22"/>
  <c r="P228" i="22"/>
  <c r="P227" i="22"/>
  <c r="P225" i="22"/>
  <c r="P223" i="22"/>
  <c r="P221" i="22"/>
  <c r="P220" i="22"/>
  <c r="P219" i="22"/>
  <c r="P217" i="22"/>
  <c r="R217" i="22" s="1"/>
  <c r="P215" i="22"/>
  <c r="P213" i="22"/>
  <c r="P212" i="22"/>
  <c r="P211" i="22"/>
  <c r="P209" i="22"/>
  <c r="P207" i="22"/>
  <c r="P205" i="22"/>
  <c r="P204" i="22"/>
  <c r="P203" i="22"/>
  <c r="P201" i="22"/>
  <c r="P199" i="22"/>
  <c r="P197" i="22"/>
  <c r="P193" i="22"/>
  <c r="P191" i="22"/>
  <c r="P189" i="22"/>
  <c r="P188" i="22"/>
  <c r="P187" i="22"/>
  <c r="P185" i="22"/>
  <c r="P183" i="22"/>
  <c r="P181" i="22"/>
  <c r="P177" i="22"/>
  <c r="P175" i="22"/>
  <c r="P173" i="22"/>
  <c r="P172" i="22"/>
  <c r="P171" i="22"/>
  <c r="P169" i="22"/>
  <c r="P167" i="22"/>
  <c r="P165" i="22"/>
  <c r="P161" i="22"/>
  <c r="P159" i="22"/>
  <c r="P157" i="22"/>
  <c r="P156" i="22"/>
  <c r="P155" i="22"/>
  <c r="P153" i="22"/>
  <c r="P151" i="22"/>
  <c r="P149" i="22"/>
  <c r="P145" i="22"/>
  <c r="P143" i="22"/>
  <c r="P141" i="22"/>
  <c r="P140" i="22"/>
  <c r="P139" i="22"/>
  <c r="P137" i="22"/>
  <c r="P135" i="22"/>
  <c r="P133" i="22"/>
  <c r="P131" i="22"/>
  <c r="P130" i="22"/>
  <c r="P128" i="22"/>
  <c r="P127" i="22"/>
  <c r="P125" i="22"/>
  <c r="P123" i="22"/>
  <c r="P121" i="22"/>
  <c r="P120" i="22"/>
  <c r="P119" i="22"/>
  <c r="P117" i="22"/>
  <c r="P115" i="22"/>
  <c r="P114" i="22"/>
  <c r="P113" i="22"/>
  <c r="P112" i="22"/>
  <c r="P111" i="22"/>
  <c r="P109" i="22"/>
  <c r="P107" i="22"/>
  <c r="P106" i="22"/>
  <c r="P105" i="22"/>
  <c r="P104" i="22"/>
  <c r="P103" i="22"/>
  <c r="P101" i="22"/>
  <c r="P99" i="22"/>
  <c r="P98" i="22"/>
  <c r="P97" i="22"/>
  <c r="P96" i="22"/>
  <c r="P95" i="22"/>
  <c r="P93" i="22"/>
  <c r="P91" i="22"/>
  <c r="P90" i="22"/>
  <c r="P89" i="22"/>
  <c r="P88" i="22"/>
  <c r="R88" i="22" s="1"/>
  <c r="P87" i="22"/>
  <c r="P85" i="22"/>
  <c r="P83" i="22"/>
  <c r="P82" i="22"/>
  <c r="P81" i="22"/>
  <c r="P79" i="22"/>
  <c r="P77" i="22"/>
  <c r="P75" i="22"/>
  <c r="P74" i="22"/>
  <c r="P73" i="22"/>
  <c r="P71" i="22"/>
  <c r="P69" i="22"/>
  <c r="P67" i="22"/>
  <c r="P66" i="22"/>
  <c r="P65" i="22"/>
  <c r="R65" i="22" s="1"/>
  <c r="P63" i="22"/>
  <c r="P61" i="22"/>
  <c r="P59" i="22"/>
  <c r="P58" i="22"/>
  <c r="P57" i="22"/>
  <c r="P55" i="22"/>
  <c r="P53" i="22"/>
  <c r="P51" i="22"/>
  <c r="P50" i="22"/>
  <c r="P49" i="22"/>
  <c r="P48" i="22"/>
  <c r="P47" i="22"/>
  <c r="P46" i="22"/>
  <c r="P45" i="22"/>
  <c r="P44" i="22"/>
  <c r="P43" i="22"/>
  <c r="P42" i="22"/>
  <c r="P41" i="22"/>
  <c r="P40" i="22"/>
  <c r="P39" i="22"/>
  <c r="P38" i="22"/>
  <c r="P37" i="22"/>
  <c r="P36" i="22"/>
  <c r="P35" i="22"/>
  <c r="P34" i="22"/>
  <c r="P33" i="22"/>
  <c r="P32" i="22"/>
  <c r="P31" i="22"/>
  <c r="P30" i="22"/>
  <c r="P29" i="22"/>
  <c r="P28" i="22"/>
  <c r="P27" i="22"/>
  <c r="P26" i="22"/>
  <c r="P25" i="22"/>
  <c r="P24" i="22"/>
  <c r="P23" i="22"/>
  <c r="P22" i="22"/>
  <c r="P21" i="22"/>
  <c r="P20" i="22"/>
  <c r="P19" i="22"/>
  <c r="R19" i="22" s="1"/>
  <c r="P18" i="22"/>
  <c r="P17" i="22"/>
  <c r="P16" i="22"/>
  <c r="P15" i="22"/>
  <c r="P14" i="22"/>
  <c r="P13" i="22"/>
  <c r="P12" i="22"/>
  <c r="P11" i="22"/>
  <c r="J217" i="22"/>
  <c r="H19" i="22"/>
  <c r="J19" i="22" s="1"/>
  <c r="O313" i="22"/>
  <c r="N313" i="22"/>
  <c r="M313" i="22"/>
  <c r="Q313" i="22"/>
  <c r="P309" i="22"/>
  <c r="R309" i="22" s="1"/>
  <c r="P308" i="22"/>
  <c r="R308" i="22" s="1"/>
  <c r="H309" i="22"/>
  <c r="J309" i="22" s="1"/>
  <c r="H308" i="22"/>
  <c r="J308" i="22" s="1"/>
  <c r="P311" i="22"/>
  <c r="R311" i="22" s="1"/>
  <c r="H311" i="22"/>
  <c r="J311" i="22" s="1"/>
  <c r="P310" i="22"/>
  <c r="R310" i="22" s="1"/>
  <c r="H310" i="22"/>
  <c r="J310" i="22" s="1"/>
  <c r="H257" i="22"/>
  <c r="J257" i="22" s="1"/>
  <c r="G313" i="22"/>
  <c r="F313" i="22"/>
  <c r="E313" i="22"/>
  <c r="I313" i="22"/>
  <c r="H306" i="22"/>
  <c r="J306" i="22" s="1"/>
  <c r="P306" i="22"/>
  <c r="R306" i="22" s="1"/>
  <c r="P146" i="22" l="1"/>
  <c r="P162" i="22"/>
  <c r="P178" i="22"/>
  <c r="P194" i="22"/>
  <c r="P242" i="22"/>
  <c r="P274" i="22"/>
  <c r="P290" i="22"/>
  <c r="P54" i="22"/>
  <c r="P70" i="22"/>
  <c r="P78" i="22"/>
  <c r="P86" i="22"/>
  <c r="P102" i="22"/>
  <c r="P118" i="22"/>
  <c r="P126" i="22"/>
  <c r="P147" i="22"/>
  <c r="P163" i="22"/>
  <c r="P179" i="22"/>
  <c r="P195" i="22"/>
  <c r="R195" i="22" s="1"/>
  <c r="P56" i="22"/>
  <c r="P64" i="22"/>
  <c r="P72" i="22"/>
  <c r="P80" i="22"/>
  <c r="R80" i="22" s="1"/>
  <c r="P210" i="22"/>
  <c r="P226" i="22"/>
  <c r="P258" i="22"/>
  <c r="P62" i="22"/>
  <c r="P94" i="22"/>
  <c r="P110" i="22"/>
  <c r="P52" i="22"/>
  <c r="P60" i="22"/>
  <c r="P68" i="22"/>
  <c r="P76" i="22"/>
  <c r="P84" i="22"/>
  <c r="P92" i="22"/>
  <c r="P100" i="22"/>
  <c r="P108" i="22"/>
  <c r="P116" i="22"/>
  <c r="P124" i="22"/>
  <c r="P132" i="22"/>
  <c r="P138" i="22"/>
  <c r="P148" i="22"/>
  <c r="P154" i="22"/>
  <c r="P164" i="22"/>
  <c r="P170" i="22"/>
  <c r="P180" i="22"/>
  <c r="R180" i="22" s="1"/>
  <c r="P186" i="22"/>
  <c r="P196" i="22"/>
  <c r="P202" i="22"/>
  <c r="P218" i="22"/>
  <c r="P234" i="22"/>
  <c r="P250" i="22"/>
  <c r="P266" i="22"/>
  <c r="P282" i="22"/>
  <c r="P298" i="22"/>
  <c r="P136" i="22"/>
  <c r="P144" i="22"/>
  <c r="P152" i="22"/>
  <c r="P160" i="22"/>
  <c r="P168" i="22"/>
  <c r="P176" i="22"/>
  <c r="P184" i="22"/>
  <c r="P192" i="22"/>
  <c r="P200" i="22"/>
  <c r="P208" i="22"/>
  <c r="P216" i="22"/>
  <c r="P224" i="22"/>
  <c r="P232" i="22"/>
  <c r="P240" i="22"/>
  <c r="P248" i="22"/>
  <c r="P256" i="22"/>
  <c r="P264" i="22"/>
  <c r="P272" i="22"/>
  <c r="P280" i="22"/>
  <c r="P288" i="22"/>
  <c r="P296" i="22"/>
  <c r="P134" i="22"/>
  <c r="P142" i="22"/>
  <c r="P150" i="22"/>
  <c r="P158" i="22"/>
  <c r="P166" i="22"/>
  <c r="P174" i="22"/>
  <c r="P182" i="22"/>
  <c r="P190" i="22"/>
  <c r="P198" i="22"/>
  <c r="P206" i="22"/>
  <c r="P214" i="22"/>
  <c r="P222" i="22"/>
  <c r="P230" i="22"/>
  <c r="P238" i="22"/>
  <c r="P246" i="22"/>
  <c r="P254" i="22"/>
  <c r="P262" i="22"/>
  <c r="P270" i="22"/>
  <c r="P278" i="22"/>
  <c r="P286" i="22"/>
  <c r="P294" i="22"/>
  <c r="P302" i="22"/>
  <c r="H195" i="22"/>
  <c r="J195" i="22" s="1"/>
  <c r="H180" i="22"/>
  <c r="J180" i="22" s="1"/>
  <c r="H129" i="22"/>
  <c r="J129" i="22" s="1"/>
  <c r="H88" i="22"/>
  <c r="J88" i="22" s="1"/>
  <c r="H80" i="22"/>
  <c r="J80" i="22" s="1"/>
  <c r="H65" i="22"/>
  <c r="J65" i="22" s="1"/>
  <c r="D49" i="5"/>
  <c r="P59" i="5"/>
  <c r="N59" i="5"/>
  <c r="M59" i="5"/>
  <c r="L59" i="5"/>
  <c r="L49" i="5" l="1"/>
  <c r="G34" i="5"/>
  <c r="I34" i="5" s="1"/>
  <c r="O28" i="5" l="1"/>
  <c r="Q28" i="5" l="1"/>
  <c r="G28" i="5" l="1"/>
  <c r="I28" i="5" s="1"/>
  <c r="K63" i="5" l="1"/>
  <c r="P63" i="5"/>
  <c r="N63" i="5"/>
  <c r="M63" i="5"/>
  <c r="L63" i="5"/>
  <c r="H63" i="5"/>
  <c r="F63" i="5"/>
  <c r="E63" i="5"/>
  <c r="D63" i="5"/>
  <c r="C63" i="5"/>
  <c r="O42" i="5"/>
  <c r="Q42" i="5" s="1"/>
  <c r="G42" i="5"/>
  <c r="I42" i="5" s="1"/>
  <c r="N49" i="5"/>
  <c r="K49" i="5"/>
  <c r="F49" i="5"/>
  <c r="C49" i="5"/>
  <c r="G49" i="5" s="1"/>
  <c r="I49" i="5" s="1"/>
  <c r="O49" i="5" l="1"/>
  <c r="Q49" i="5" s="1"/>
  <c r="G63" i="5"/>
  <c r="I63" i="5" s="1"/>
  <c r="O63" i="5"/>
  <c r="Q63" i="5" s="1"/>
  <c r="A28" i="29"/>
  <c r="Q310" i="25" l="1"/>
  <c r="N310" i="25"/>
  <c r="M310" i="25"/>
  <c r="I310" i="25"/>
  <c r="G310" i="25"/>
  <c r="F310" i="25"/>
  <c r="E310" i="25"/>
  <c r="P309" i="25"/>
  <c r="R309" i="25" s="1"/>
  <c r="H309" i="25"/>
  <c r="J309" i="25" s="1"/>
  <c r="P308" i="25"/>
  <c r="R308" i="25" s="1"/>
  <c r="H308" i="25"/>
  <c r="J308" i="25" s="1"/>
  <c r="P307" i="25"/>
  <c r="R307" i="25" s="1"/>
  <c r="H307" i="25"/>
  <c r="J307" i="25" s="1"/>
  <c r="O306" i="25"/>
  <c r="P306" i="25" s="1"/>
  <c r="R306" i="25" s="1"/>
  <c r="H306" i="25"/>
  <c r="J306" i="25" s="1"/>
  <c r="O305" i="25"/>
  <c r="O310" i="25" s="1"/>
  <c r="H305" i="25"/>
  <c r="Q301" i="25"/>
  <c r="O301" i="25"/>
  <c r="N301" i="25"/>
  <c r="M301" i="25"/>
  <c r="I301" i="25"/>
  <c r="F301" i="25"/>
  <c r="E301" i="25"/>
  <c r="P300" i="25"/>
  <c r="R300" i="25" s="1"/>
  <c r="H300" i="25"/>
  <c r="J300" i="25" s="1"/>
  <c r="P299" i="25"/>
  <c r="R299" i="25" s="1"/>
  <c r="H299" i="25"/>
  <c r="J299" i="25" s="1"/>
  <c r="P298" i="25"/>
  <c r="R298" i="25" s="1"/>
  <c r="H298" i="25"/>
  <c r="J298" i="25" s="1"/>
  <c r="R297" i="25"/>
  <c r="P297" i="25"/>
  <c r="H297" i="25"/>
  <c r="J297" i="25" s="1"/>
  <c r="P296" i="25"/>
  <c r="R296" i="25" s="1"/>
  <c r="H296" i="25"/>
  <c r="J296" i="25" s="1"/>
  <c r="P295" i="25"/>
  <c r="R295" i="25" s="1"/>
  <c r="H295" i="25"/>
  <c r="J295" i="25" s="1"/>
  <c r="P294" i="25"/>
  <c r="R294" i="25" s="1"/>
  <c r="H294" i="25"/>
  <c r="J294" i="25" s="1"/>
  <c r="P293" i="25"/>
  <c r="R293" i="25" s="1"/>
  <c r="H293" i="25"/>
  <c r="J293" i="25" s="1"/>
  <c r="P292" i="25"/>
  <c r="R292" i="25" s="1"/>
  <c r="H292" i="25"/>
  <c r="J292" i="25" s="1"/>
  <c r="R291" i="25"/>
  <c r="P291" i="25"/>
  <c r="H291" i="25"/>
  <c r="J291" i="25" s="1"/>
  <c r="P290" i="25"/>
  <c r="R290" i="25" s="1"/>
  <c r="H290" i="25"/>
  <c r="J290" i="25" s="1"/>
  <c r="P289" i="25"/>
  <c r="R289" i="25" s="1"/>
  <c r="H289" i="25"/>
  <c r="J289" i="25" s="1"/>
  <c r="P288" i="25"/>
  <c r="R288" i="25" s="1"/>
  <c r="H288" i="25"/>
  <c r="J288" i="25" s="1"/>
  <c r="P287" i="25"/>
  <c r="R287" i="25" s="1"/>
  <c r="H287" i="25"/>
  <c r="J287" i="25" s="1"/>
  <c r="P286" i="25"/>
  <c r="R286" i="25" s="1"/>
  <c r="H286" i="25"/>
  <c r="J286" i="25" s="1"/>
  <c r="P285" i="25"/>
  <c r="R285" i="25" s="1"/>
  <c r="H285" i="25"/>
  <c r="J285" i="25" s="1"/>
  <c r="R284" i="25"/>
  <c r="P284" i="25"/>
  <c r="H284" i="25"/>
  <c r="J284" i="25" s="1"/>
  <c r="P283" i="25"/>
  <c r="R283" i="25" s="1"/>
  <c r="H283" i="25"/>
  <c r="J283" i="25" s="1"/>
  <c r="P282" i="25"/>
  <c r="R282" i="25" s="1"/>
  <c r="H282" i="25"/>
  <c r="J282" i="25" s="1"/>
  <c r="P281" i="25"/>
  <c r="R281" i="25" s="1"/>
  <c r="H281" i="25"/>
  <c r="J281" i="25" s="1"/>
  <c r="P280" i="25"/>
  <c r="R280" i="25" s="1"/>
  <c r="H280" i="25"/>
  <c r="J280" i="25" s="1"/>
  <c r="P279" i="25"/>
  <c r="R279" i="25" s="1"/>
  <c r="H279" i="25"/>
  <c r="J279" i="25" s="1"/>
  <c r="P278" i="25"/>
  <c r="R278" i="25" s="1"/>
  <c r="H278" i="25"/>
  <c r="J278" i="25" s="1"/>
  <c r="P277" i="25"/>
  <c r="R277" i="25" s="1"/>
  <c r="H277" i="25"/>
  <c r="J277" i="25" s="1"/>
  <c r="R276" i="25"/>
  <c r="P276" i="25"/>
  <c r="H276" i="25"/>
  <c r="J276" i="25" s="1"/>
  <c r="P275" i="25"/>
  <c r="R275" i="25" s="1"/>
  <c r="H275" i="25"/>
  <c r="J275" i="25" s="1"/>
  <c r="P274" i="25"/>
  <c r="R274" i="25" s="1"/>
  <c r="H274" i="25"/>
  <c r="J274" i="25" s="1"/>
  <c r="P273" i="25"/>
  <c r="R273" i="25" s="1"/>
  <c r="H273" i="25"/>
  <c r="J273" i="25" s="1"/>
  <c r="P272" i="25"/>
  <c r="R272" i="25" s="1"/>
  <c r="H272" i="25"/>
  <c r="J272" i="25" s="1"/>
  <c r="P271" i="25"/>
  <c r="R271" i="25" s="1"/>
  <c r="H271" i="25"/>
  <c r="J271" i="25" s="1"/>
  <c r="P270" i="25"/>
  <c r="R270" i="25" s="1"/>
  <c r="H270" i="25"/>
  <c r="J270" i="25" s="1"/>
  <c r="R269" i="25"/>
  <c r="P269" i="25"/>
  <c r="G269" i="25"/>
  <c r="H269" i="25" s="1"/>
  <c r="J269" i="25" s="1"/>
  <c r="P268" i="25"/>
  <c r="R268" i="25" s="1"/>
  <c r="H268" i="25"/>
  <c r="J268" i="25" s="1"/>
  <c r="P267" i="25"/>
  <c r="R267" i="25" s="1"/>
  <c r="H267" i="25"/>
  <c r="J267" i="25" s="1"/>
  <c r="P266" i="25"/>
  <c r="R266" i="25" s="1"/>
  <c r="H266" i="25"/>
  <c r="J266" i="25" s="1"/>
  <c r="R265" i="25"/>
  <c r="P265" i="25"/>
  <c r="H265" i="25"/>
  <c r="J265" i="25" s="1"/>
  <c r="P264" i="25"/>
  <c r="R264" i="25" s="1"/>
  <c r="H264" i="25"/>
  <c r="J264" i="25" s="1"/>
  <c r="P263" i="25"/>
  <c r="R263" i="25" s="1"/>
  <c r="H263" i="25"/>
  <c r="J263" i="25" s="1"/>
  <c r="P262" i="25"/>
  <c r="R262" i="25" s="1"/>
  <c r="H262" i="25"/>
  <c r="J262" i="25" s="1"/>
  <c r="R261" i="25"/>
  <c r="P261" i="25"/>
  <c r="H261" i="25"/>
  <c r="J261" i="25" s="1"/>
  <c r="P260" i="25"/>
  <c r="R260" i="25" s="1"/>
  <c r="H260" i="25"/>
  <c r="J260" i="25" s="1"/>
  <c r="P259" i="25"/>
  <c r="R259" i="25" s="1"/>
  <c r="H259" i="25"/>
  <c r="J259" i="25" s="1"/>
  <c r="P258" i="25"/>
  <c r="R258" i="25" s="1"/>
  <c r="H258" i="25"/>
  <c r="J258" i="25" s="1"/>
  <c r="R257" i="25"/>
  <c r="P257" i="25"/>
  <c r="H257" i="25"/>
  <c r="J257" i="25" s="1"/>
  <c r="P256" i="25"/>
  <c r="R256" i="25" s="1"/>
  <c r="H256" i="25"/>
  <c r="J256" i="25" s="1"/>
  <c r="P255" i="25"/>
  <c r="R255" i="25" s="1"/>
  <c r="H255" i="25"/>
  <c r="J255" i="25" s="1"/>
  <c r="P254" i="25"/>
  <c r="R254" i="25" s="1"/>
  <c r="H254" i="25"/>
  <c r="J254" i="25" s="1"/>
  <c r="R253" i="25"/>
  <c r="P253" i="25"/>
  <c r="H253" i="25"/>
  <c r="J253" i="25" s="1"/>
  <c r="P252" i="25"/>
  <c r="R252" i="25" s="1"/>
  <c r="H252" i="25"/>
  <c r="J252" i="25" s="1"/>
  <c r="P251" i="25"/>
  <c r="R251" i="25" s="1"/>
  <c r="H251" i="25"/>
  <c r="J251" i="25" s="1"/>
  <c r="P250" i="25"/>
  <c r="R250" i="25" s="1"/>
  <c r="H250" i="25"/>
  <c r="J250" i="25" s="1"/>
  <c r="R249" i="25"/>
  <c r="P249" i="25"/>
  <c r="H249" i="25"/>
  <c r="J249" i="25" s="1"/>
  <c r="P248" i="25"/>
  <c r="R248" i="25" s="1"/>
  <c r="H248" i="25"/>
  <c r="J248" i="25" s="1"/>
  <c r="P247" i="25"/>
  <c r="R247" i="25" s="1"/>
  <c r="H247" i="25"/>
  <c r="J247" i="25" s="1"/>
  <c r="P246" i="25"/>
  <c r="R246" i="25" s="1"/>
  <c r="H246" i="25"/>
  <c r="J246" i="25" s="1"/>
  <c r="R245" i="25"/>
  <c r="P245" i="25"/>
  <c r="H245" i="25"/>
  <c r="J245" i="25" s="1"/>
  <c r="P244" i="25"/>
  <c r="R244" i="25" s="1"/>
  <c r="H244" i="25"/>
  <c r="J244" i="25" s="1"/>
  <c r="P243" i="25"/>
  <c r="R243" i="25" s="1"/>
  <c r="H243" i="25"/>
  <c r="J243" i="25" s="1"/>
  <c r="P242" i="25"/>
  <c r="R242" i="25" s="1"/>
  <c r="H242" i="25"/>
  <c r="J242" i="25" s="1"/>
  <c r="R241" i="25"/>
  <c r="P241" i="25"/>
  <c r="H241" i="25"/>
  <c r="J241" i="25" s="1"/>
  <c r="P240" i="25"/>
  <c r="R240" i="25" s="1"/>
  <c r="H240" i="25"/>
  <c r="J240" i="25" s="1"/>
  <c r="P239" i="25"/>
  <c r="R239" i="25" s="1"/>
  <c r="H239" i="25"/>
  <c r="J239" i="25" s="1"/>
  <c r="P238" i="25"/>
  <c r="R238" i="25" s="1"/>
  <c r="H238" i="25"/>
  <c r="J238" i="25" s="1"/>
  <c r="R237" i="25"/>
  <c r="P237" i="25"/>
  <c r="H237" i="25"/>
  <c r="J237" i="25" s="1"/>
  <c r="P236" i="25"/>
  <c r="R236" i="25" s="1"/>
  <c r="H236" i="25"/>
  <c r="J236" i="25" s="1"/>
  <c r="P235" i="25"/>
  <c r="R235" i="25" s="1"/>
  <c r="H235" i="25"/>
  <c r="J235" i="25" s="1"/>
  <c r="P234" i="25"/>
  <c r="R234" i="25" s="1"/>
  <c r="H234" i="25"/>
  <c r="J234" i="25" s="1"/>
  <c r="R233" i="25"/>
  <c r="P233" i="25"/>
  <c r="H233" i="25"/>
  <c r="J233" i="25" s="1"/>
  <c r="P232" i="25"/>
  <c r="R232" i="25" s="1"/>
  <c r="H232" i="25"/>
  <c r="J232" i="25" s="1"/>
  <c r="P231" i="25"/>
  <c r="R231" i="25" s="1"/>
  <c r="H231" i="25"/>
  <c r="J231" i="25" s="1"/>
  <c r="P230" i="25"/>
  <c r="R230" i="25" s="1"/>
  <c r="H230" i="25"/>
  <c r="J230" i="25" s="1"/>
  <c r="R229" i="25"/>
  <c r="P229" i="25"/>
  <c r="H229" i="25"/>
  <c r="J229" i="25" s="1"/>
  <c r="P228" i="25"/>
  <c r="R228" i="25" s="1"/>
  <c r="H228" i="25"/>
  <c r="J228" i="25" s="1"/>
  <c r="P227" i="25"/>
  <c r="R227" i="25" s="1"/>
  <c r="H227" i="25"/>
  <c r="J227" i="25" s="1"/>
  <c r="P226" i="25"/>
  <c r="R226" i="25" s="1"/>
  <c r="H226" i="25"/>
  <c r="J226" i="25" s="1"/>
  <c r="R225" i="25"/>
  <c r="P225" i="25"/>
  <c r="H225" i="25"/>
  <c r="J225" i="25" s="1"/>
  <c r="P224" i="25"/>
  <c r="R224" i="25" s="1"/>
  <c r="H224" i="25"/>
  <c r="J224" i="25" s="1"/>
  <c r="P223" i="25"/>
  <c r="R223" i="25" s="1"/>
  <c r="H223" i="25"/>
  <c r="J223" i="25" s="1"/>
  <c r="P222" i="25"/>
  <c r="R222" i="25" s="1"/>
  <c r="H222" i="25"/>
  <c r="J222" i="25" s="1"/>
  <c r="R221" i="25"/>
  <c r="P221" i="25"/>
  <c r="H221" i="25"/>
  <c r="J221" i="25" s="1"/>
  <c r="P220" i="25"/>
  <c r="R220" i="25" s="1"/>
  <c r="H220" i="25"/>
  <c r="J220" i="25" s="1"/>
  <c r="P219" i="25"/>
  <c r="R219" i="25" s="1"/>
  <c r="H219" i="25"/>
  <c r="J219" i="25" s="1"/>
  <c r="P218" i="25"/>
  <c r="R218" i="25" s="1"/>
  <c r="H218" i="25"/>
  <c r="J218" i="25" s="1"/>
  <c r="R217" i="25"/>
  <c r="P217" i="25"/>
  <c r="H217" i="25"/>
  <c r="J217" i="25" s="1"/>
  <c r="P216" i="25"/>
  <c r="R216" i="25" s="1"/>
  <c r="H216" i="25"/>
  <c r="J216" i="25" s="1"/>
  <c r="P215" i="25"/>
  <c r="R215" i="25" s="1"/>
  <c r="H215" i="25"/>
  <c r="J215" i="25" s="1"/>
  <c r="P214" i="25"/>
  <c r="R214" i="25" s="1"/>
  <c r="H214" i="25"/>
  <c r="J214" i="25" s="1"/>
  <c r="R213" i="25"/>
  <c r="P213" i="25"/>
  <c r="H213" i="25"/>
  <c r="J213" i="25" s="1"/>
  <c r="P212" i="25"/>
  <c r="R212" i="25" s="1"/>
  <c r="H212" i="25"/>
  <c r="J212" i="25" s="1"/>
  <c r="P211" i="25"/>
  <c r="R211" i="25" s="1"/>
  <c r="H211" i="25"/>
  <c r="J211" i="25" s="1"/>
  <c r="P210" i="25"/>
  <c r="R210" i="25" s="1"/>
  <c r="H210" i="25"/>
  <c r="J210" i="25" s="1"/>
  <c r="R209" i="25"/>
  <c r="P209" i="25"/>
  <c r="H209" i="25"/>
  <c r="J209" i="25" s="1"/>
  <c r="P208" i="25"/>
  <c r="R208" i="25" s="1"/>
  <c r="H208" i="25"/>
  <c r="J208" i="25" s="1"/>
  <c r="P207" i="25"/>
  <c r="R207" i="25" s="1"/>
  <c r="H207" i="25"/>
  <c r="J207" i="25" s="1"/>
  <c r="P206" i="25"/>
  <c r="R206" i="25" s="1"/>
  <c r="H206" i="25"/>
  <c r="J206" i="25" s="1"/>
  <c r="R205" i="25"/>
  <c r="P205" i="25"/>
  <c r="H205" i="25"/>
  <c r="J205" i="25" s="1"/>
  <c r="P204" i="25"/>
  <c r="R204" i="25" s="1"/>
  <c r="G204" i="25"/>
  <c r="H204" i="25" s="1"/>
  <c r="J204" i="25" s="1"/>
  <c r="P203" i="25"/>
  <c r="R203" i="25" s="1"/>
  <c r="H203" i="25"/>
  <c r="J203" i="25" s="1"/>
  <c r="P202" i="25"/>
  <c r="R202" i="25" s="1"/>
  <c r="J202" i="25"/>
  <c r="H202" i="25"/>
  <c r="P201" i="25"/>
  <c r="R201" i="25" s="1"/>
  <c r="H201" i="25"/>
  <c r="J201" i="25" s="1"/>
  <c r="P200" i="25"/>
  <c r="R200" i="25" s="1"/>
  <c r="H200" i="25"/>
  <c r="J200" i="25" s="1"/>
  <c r="P199" i="25"/>
  <c r="R199" i="25" s="1"/>
  <c r="H199" i="25"/>
  <c r="J199" i="25" s="1"/>
  <c r="P198" i="25"/>
  <c r="R198" i="25" s="1"/>
  <c r="H198" i="25"/>
  <c r="J198" i="25" s="1"/>
  <c r="P197" i="25"/>
  <c r="R197" i="25" s="1"/>
  <c r="H197" i="25"/>
  <c r="J197" i="25" s="1"/>
  <c r="P196" i="25"/>
  <c r="R196" i="25" s="1"/>
  <c r="H196" i="25"/>
  <c r="J196" i="25" s="1"/>
  <c r="P195" i="25"/>
  <c r="R195" i="25" s="1"/>
  <c r="J195" i="25"/>
  <c r="H195" i="25"/>
  <c r="P194" i="25"/>
  <c r="R194" i="25" s="1"/>
  <c r="H194" i="25"/>
  <c r="J194" i="25" s="1"/>
  <c r="P193" i="25"/>
  <c r="R193" i="25" s="1"/>
  <c r="H193" i="25"/>
  <c r="J193" i="25" s="1"/>
  <c r="P192" i="25"/>
  <c r="R192" i="25" s="1"/>
  <c r="H192" i="25"/>
  <c r="J192" i="25" s="1"/>
  <c r="P191" i="25"/>
  <c r="R191" i="25" s="1"/>
  <c r="H191" i="25"/>
  <c r="J191" i="25" s="1"/>
  <c r="P190" i="25"/>
  <c r="R190" i="25" s="1"/>
  <c r="H190" i="25"/>
  <c r="J190" i="25" s="1"/>
  <c r="P189" i="25"/>
  <c r="R189" i="25" s="1"/>
  <c r="H189" i="25"/>
  <c r="J189" i="25" s="1"/>
  <c r="P188" i="25"/>
  <c r="R188" i="25" s="1"/>
  <c r="H188" i="25"/>
  <c r="J188" i="25" s="1"/>
  <c r="P187" i="25"/>
  <c r="R187" i="25" s="1"/>
  <c r="J187" i="25"/>
  <c r="H187" i="25"/>
  <c r="P186" i="25"/>
  <c r="R186" i="25" s="1"/>
  <c r="H186" i="25"/>
  <c r="J186" i="25" s="1"/>
  <c r="P185" i="25"/>
  <c r="R185" i="25" s="1"/>
  <c r="H185" i="25"/>
  <c r="J185" i="25" s="1"/>
  <c r="P184" i="25"/>
  <c r="R184" i="25" s="1"/>
  <c r="H184" i="25"/>
  <c r="J184" i="25" s="1"/>
  <c r="P183" i="25"/>
  <c r="R183" i="25" s="1"/>
  <c r="H183" i="25"/>
  <c r="J183" i="25" s="1"/>
  <c r="P182" i="25"/>
  <c r="R182" i="25" s="1"/>
  <c r="H182" i="25"/>
  <c r="J182" i="25" s="1"/>
  <c r="P181" i="25"/>
  <c r="R181" i="25" s="1"/>
  <c r="J181" i="25"/>
  <c r="H181" i="25"/>
  <c r="P180" i="25"/>
  <c r="R180" i="25" s="1"/>
  <c r="H180" i="25"/>
  <c r="J180" i="25" s="1"/>
  <c r="P179" i="25"/>
  <c r="R179" i="25" s="1"/>
  <c r="H179" i="25"/>
  <c r="J179" i="25" s="1"/>
  <c r="P178" i="25"/>
  <c r="R178" i="25" s="1"/>
  <c r="H178" i="25"/>
  <c r="J178" i="25" s="1"/>
  <c r="P177" i="25"/>
  <c r="R177" i="25" s="1"/>
  <c r="H177" i="25"/>
  <c r="J177" i="25" s="1"/>
  <c r="P176" i="25"/>
  <c r="R176" i="25" s="1"/>
  <c r="H176" i="25"/>
  <c r="J176" i="25" s="1"/>
  <c r="P175" i="25"/>
  <c r="R175" i="25" s="1"/>
  <c r="H175" i="25"/>
  <c r="J175" i="25" s="1"/>
  <c r="P174" i="25"/>
  <c r="R174" i="25" s="1"/>
  <c r="J174" i="25"/>
  <c r="H174" i="25"/>
  <c r="P173" i="25"/>
  <c r="R173" i="25" s="1"/>
  <c r="H173" i="25"/>
  <c r="J173" i="25" s="1"/>
  <c r="P172" i="25"/>
  <c r="R172" i="25" s="1"/>
  <c r="H172" i="25"/>
  <c r="J172" i="25" s="1"/>
  <c r="P171" i="25"/>
  <c r="R171" i="25" s="1"/>
  <c r="H171" i="25"/>
  <c r="J171" i="25" s="1"/>
  <c r="P170" i="25"/>
  <c r="R170" i="25" s="1"/>
  <c r="H170" i="25"/>
  <c r="J170" i="25" s="1"/>
  <c r="P169" i="25"/>
  <c r="R169" i="25" s="1"/>
  <c r="H169" i="25"/>
  <c r="J169" i="25" s="1"/>
  <c r="P168" i="25"/>
  <c r="R168" i="25" s="1"/>
  <c r="H168" i="25"/>
  <c r="J168" i="25" s="1"/>
  <c r="P167" i="25"/>
  <c r="R167" i="25" s="1"/>
  <c r="H167" i="25"/>
  <c r="J167" i="25" s="1"/>
  <c r="P166" i="25"/>
  <c r="R166" i="25" s="1"/>
  <c r="J166" i="25"/>
  <c r="H166" i="25"/>
  <c r="P165" i="25"/>
  <c r="R165" i="25" s="1"/>
  <c r="H165" i="25"/>
  <c r="J165" i="25" s="1"/>
  <c r="P164" i="25"/>
  <c r="R164" i="25" s="1"/>
  <c r="H164" i="25"/>
  <c r="J164" i="25" s="1"/>
  <c r="P163" i="25"/>
  <c r="R163" i="25" s="1"/>
  <c r="H163" i="25"/>
  <c r="J163" i="25" s="1"/>
  <c r="P162" i="25"/>
  <c r="R162" i="25" s="1"/>
  <c r="H162" i="25"/>
  <c r="J162" i="25" s="1"/>
  <c r="P161" i="25"/>
  <c r="R161" i="25" s="1"/>
  <c r="H161" i="25"/>
  <c r="J161" i="25" s="1"/>
  <c r="P160" i="25"/>
  <c r="R160" i="25" s="1"/>
  <c r="H160" i="25"/>
  <c r="J160" i="25" s="1"/>
  <c r="P159" i="25"/>
  <c r="R159" i="25" s="1"/>
  <c r="H159" i="25"/>
  <c r="J159" i="25" s="1"/>
  <c r="P158" i="25"/>
  <c r="R158" i="25" s="1"/>
  <c r="H158" i="25"/>
  <c r="J158" i="25" s="1"/>
  <c r="P157" i="25"/>
  <c r="R157" i="25" s="1"/>
  <c r="H157" i="25"/>
  <c r="J157" i="25" s="1"/>
  <c r="R156" i="25"/>
  <c r="P156" i="25"/>
  <c r="H156" i="25"/>
  <c r="J156" i="25" s="1"/>
  <c r="P155" i="25"/>
  <c r="R155" i="25" s="1"/>
  <c r="H155" i="25"/>
  <c r="J155" i="25" s="1"/>
  <c r="P154" i="25"/>
  <c r="R154" i="25" s="1"/>
  <c r="H154" i="25"/>
  <c r="J154" i="25" s="1"/>
  <c r="P153" i="25"/>
  <c r="R153" i="25" s="1"/>
  <c r="H153" i="25"/>
  <c r="J153" i="25" s="1"/>
  <c r="R152" i="25"/>
  <c r="P152" i="25"/>
  <c r="H152" i="25"/>
  <c r="J152" i="25" s="1"/>
  <c r="P151" i="25"/>
  <c r="R151" i="25" s="1"/>
  <c r="H151" i="25"/>
  <c r="J151" i="25" s="1"/>
  <c r="P150" i="25"/>
  <c r="R150" i="25" s="1"/>
  <c r="H150" i="25"/>
  <c r="J150" i="25" s="1"/>
  <c r="P149" i="25"/>
  <c r="R149" i="25" s="1"/>
  <c r="H149" i="25"/>
  <c r="J149" i="25" s="1"/>
  <c r="R148" i="25"/>
  <c r="P148" i="25"/>
  <c r="H148" i="25"/>
  <c r="J148" i="25" s="1"/>
  <c r="P147" i="25"/>
  <c r="R147" i="25" s="1"/>
  <c r="H147" i="25"/>
  <c r="J147" i="25" s="1"/>
  <c r="P146" i="25"/>
  <c r="R146" i="25" s="1"/>
  <c r="H146" i="25"/>
  <c r="J146" i="25" s="1"/>
  <c r="P145" i="25"/>
  <c r="R145" i="25" s="1"/>
  <c r="H145" i="25"/>
  <c r="J145" i="25" s="1"/>
  <c r="R144" i="25"/>
  <c r="P144" i="25"/>
  <c r="H144" i="25"/>
  <c r="J144" i="25" s="1"/>
  <c r="P143" i="25"/>
  <c r="R143" i="25" s="1"/>
  <c r="H143" i="25"/>
  <c r="J143" i="25" s="1"/>
  <c r="P142" i="25"/>
  <c r="R142" i="25" s="1"/>
  <c r="H142" i="25"/>
  <c r="J142" i="25" s="1"/>
  <c r="P141" i="25"/>
  <c r="R141" i="25" s="1"/>
  <c r="H141" i="25"/>
  <c r="J141" i="25" s="1"/>
  <c r="R140" i="25"/>
  <c r="P140" i="25"/>
  <c r="H140" i="25"/>
  <c r="J140" i="25" s="1"/>
  <c r="P139" i="25"/>
  <c r="R139" i="25" s="1"/>
  <c r="H139" i="25"/>
  <c r="J139" i="25" s="1"/>
  <c r="P138" i="25"/>
  <c r="R138" i="25" s="1"/>
  <c r="H138" i="25"/>
  <c r="J138" i="25" s="1"/>
  <c r="P137" i="25"/>
  <c r="R137" i="25" s="1"/>
  <c r="H137" i="25"/>
  <c r="J137" i="25" s="1"/>
  <c r="R136" i="25"/>
  <c r="P136" i="25"/>
  <c r="H136" i="25"/>
  <c r="J136" i="25" s="1"/>
  <c r="P135" i="25"/>
  <c r="R135" i="25" s="1"/>
  <c r="H135" i="25"/>
  <c r="J135" i="25" s="1"/>
  <c r="P134" i="25"/>
  <c r="R134" i="25" s="1"/>
  <c r="H134" i="25"/>
  <c r="J134" i="25" s="1"/>
  <c r="P133" i="25"/>
  <c r="R133" i="25" s="1"/>
  <c r="H133" i="25"/>
  <c r="J133" i="25" s="1"/>
  <c r="R132" i="25"/>
  <c r="P132" i="25"/>
  <c r="H132" i="25"/>
  <c r="J132" i="25" s="1"/>
  <c r="P131" i="25"/>
  <c r="R131" i="25" s="1"/>
  <c r="H131" i="25"/>
  <c r="J131" i="25" s="1"/>
  <c r="P130" i="25"/>
  <c r="R130" i="25" s="1"/>
  <c r="H130" i="25"/>
  <c r="J130" i="25" s="1"/>
  <c r="P129" i="25"/>
  <c r="R129" i="25" s="1"/>
  <c r="H129" i="25"/>
  <c r="J129" i="25" s="1"/>
  <c r="R128" i="25"/>
  <c r="P128" i="25"/>
  <c r="H128" i="25"/>
  <c r="J128" i="25" s="1"/>
  <c r="P127" i="25"/>
  <c r="R127" i="25" s="1"/>
  <c r="H127" i="25"/>
  <c r="J127" i="25" s="1"/>
  <c r="P126" i="25"/>
  <c r="R126" i="25" s="1"/>
  <c r="H126" i="25"/>
  <c r="J126" i="25" s="1"/>
  <c r="P125" i="25"/>
  <c r="R125" i="25" s="1"/>
  <c r="H125" i="25"/>
  <c r="J125" i="25" s="1"/>
  <c r="P124" i="25"/>
  <c r="R124" i="25" s="1"/>
  <c r="H124" i="25"/>
  <c r="J124" i="25" s="1"/>
  <c r="P123" i="25"/>
  <c r="R123" i="25" s="1"/>
  <c r="H123" i="25"/>
  <c r="J123" i="25" s="1"/>
  <c r="P122" i="25"/>
  <c r="R122" i="25" s="1"/>
  <c r="H122" i="25"/>
  <c r="J122" i="25" s="1"/>
  <c r="P121" i="25"/>
  <c r="R121" i="25" s="1"/>
  <c r="H121" i="25"/>
  <c r="J121" i="25" s="1"/>
  <c r="R120" i="25"/>
  <c r="P120" i="25"/>
  <c r="H120" i="25"/>
  <c r="J120" i="25" s="1"/>
  <c r="P119" i="25"/>
  <c r="R119" i="25" s="1"/>
  <c r="H119" i="25"/>
  <c r="J119" i="25" s="1"/>
  <c r="P118" i="25"/>
  <c r="R118" i="25" s="1"/>
  <c r="H118" i="25"/>
  <c r="J118" i="25" s="1"/>
  <c r="P117" i="25"/>
  <c r="R117" i="25" s="1"/>
  <c r="H117" i="25"/>
  <c r="J117" i="25" s="1"/>
  <c r="P116" i="25"/>
  <c r="R116" i="25" s="1"/>
  <c r="H116" i="25"/>
  <c r="J116" i="25" s="1"/>
  <c r="P115" i="25"/>
  <c r="R115" i="25" s="1"/>
  <c r="H115" i="25"/>
  <c r="J115" i="25" s="1"/>
  <c r="P114" i="25"/>
  <c r="R114" i="25" s="1"/>
  <c r="H114" i="25"/>
  <c r="J114" i="25" s="1"/>
  <c r="P113" i="25"/>
  <c r="R113" i="25" s="1"/>
  <c r="H113" i="25"/>
  <c r="J113" i="25" s="1"/>
  <c r="P112" i="25"/>
  <c r="R112" i="25" s="1"/>
  <c r="H112" i="25"/>
  <c r="J112" i="25" s="1"/>
  <c r="P111" i="25"/>
  <c r="R111" i="25" s="1"/>
  <c r="H111" i="25"/>
  <c r="J111" i="25" s="1"/>
  <c r="P110" i="25"/>
  <c r="R110" i="25" s="1"/>
  <c r="H110" i="25"/>
  <c r="J110" i="25" s="1"/>
  <c r="P109" i="25"/>
  <c r="R109" i="25" s="1"/>
  <c r="H109" i="25"/>
  <c r="J109" i="25" s="1"/>
  <c r="P108" i="25"/>
  <c r="R108" i="25" s="1"/>
  <c r="H108" i="25"/>
  <c r="J108" i="25" s="1"/>
  <c r="P107" i="25"/>
  <c r="R107" i="25" s="1"/>
  <c r="H107" i="25"/>
  <c r="J107" i="25" s="1"/>
  <c r="P106" i="25"/>
  <c r="R106" i="25" s="1"/>
  <c r="H106" i="25"/>
  <c r="J106" i="25" s="1"/>
  <c r="P105" i="25"/>
  <c r="R105" i="25" s="1"/>
  <c r="H105" i="25"/>
  <c r="J105" i="25" s="1"/>
  <c r="R104" i="25"/>
  <c r="P104" i="25"/>
  <c r="H104" i="25"/>
  <c r="J104" i="25" s="1"/>
  <c r="P103" i="25"/>
  <c r="R103" i="25" s="1"/>
  <c r="H103" i="25"/>
  <c r="J103" i="25" s="1"/>
  <c r="P102" i="25"/>
  <c r="R102" i="25" s="1"/>
  <c r="H102" i="25"/>
  <c r="J102" i="25" s="1"/>
  <c r="P101" i="25"/>
  <c r="R101" i="25" s="1"/>
  <c r="H101" i="25"/>
  <c r="J101" i="25" s="1"/>
  <c r="P100" i="25"/>
  <c r="R100" i="25" s="1"/>
  <c r="H100" i="25"/>
  <c r="J100" i="25" s="1"/>
  <c r="P99" i="25"/>
  <c r="R99" i="25" s="1"/>
  <c r="H99" i="25"/>
  <c r="J99" i="25" s="1"/>
  <c r="P98" i="25"/>
  <c r="R98" i="25" s="1"/>
  <c r="H98" i="25"/>
  <c r="J98" i="25" s="1"/>
  <c r="P97" i="25"/>
  <c r="R97" i="25" s="1"/>
  <c r="J97" i="25"/>
  <c r="H97" i="25"/>
  <c r="P96" i="25"/>
  <c r="R96" i="25" s="1"/>
  <c r="H96" i="25"/>
  <c r="J96" i="25" s="1"/>
  <c r="P95" i="25"/>
  <c r="R95" i="25" s="1"/>
  <c r="H95" i="25"/>
  <c r="J95" i="25" s="1"/>
  <c r="P94" i="25"/>
  <c r="R94" i="25" s="1"/>
  <c r="H94" i="25"/>
  <c r="J94" i="25" s="1"/>
  <c r="P93" i="25"/>
  <c r="R93" i="25" s="1"/>
  <c r="J93" i="25"/>
  <c r="H93" i="25"/>
  <c r="P92" i="25"/>
  <c r="R92" i="25" s="1"/>
  <c r="H92" i="25"/>
  <c r="J92" i="25" s="1"/>
  <c r="P91" i="25"/>
  <c r="R91" i="25" s="1"/>
  <c r="H91" i="25"/>
  <c r="J91" i="25" s="1"/>
  <c r="P90" i="25"/>
  <c r="R90" i="25" s="1"/>
  <c r="H90" i="25"/>
  <c r="J90" i="25" s="1"/>
  <c r="P89" i="25"/>
  <c r="R89" i="25" s="1"/>
  <c r="J89" i="25"/>
  <c r="H89" i="25"/>
  <c r="P88" i="25"/>
  <c r="R88" i="25" s="1"/>
  <c r="H88" i="25"/>
  <c r="J88" i="25" s="1"/>
  <c r="P87" i="25"/>
  <c r="R87" i="25" s="1"/>
  <c r="H87" i="25"/>
  <c r="J87" i="25" s="1"/>
  <c r="P86" i="25"/>
  <c r="R86" i="25" s="1"/>
  <c r="H86" i="25"/>
  <c r="J86" i="25" s="1"/>
  <c r="P85" i="25"/>
  <c r="R85" i="25" s="1"/>
  <c r="J85" i="25"/>
  <c r="H85" i="25"/>
  <c r="P84" i="25"/>
  <c r="R84" i="25" s="1"/>
  <c r="H84" i="25"/>
  <c r="J84" i="25" s="1"/>
  <c r="P83" i="25"/>
  <c r="R83" i="25" s="1"/>
  <c r="H83" i="25"/>
  <c r="J83" i="25" s="1"/>
  <c r="P82" i="25"/>
  <c r="R82" i="25" s="1"/>
  <c r="H82" i="25"/>
  <c r="J82" i="25" s="1"/>
  <c r="P81" i="25"/>
  <c r="R81" i="25" s="1"/>
  <c r="J81" i="25"/>
  <c r="H81" i="25"/>
  <c r="P80" i="25"/>
  <c r="R80" i="25" s="1"/>
  <c r="H80" i="25"/>
  <c r="J80" i="25" s="1"/>
  <c r="P79" i="25"/>
  <c r="R79" i="25" s="1"/>
  <c r="H79" i="25"/>
  <c r="J79" i="25" s="1"/>
  <c r="P78" i="25"/>
  <c r="R78" i="25" s="1"/>
  <c r="H78" i="25"/>
  <c r="J78" i="25" s="1"/>
  <c r="P77" i="25"/>
  <c r="R77" i="25" s="1"/>
  <c r="J77" i="25"/>
  <c r="H77" i="25"/>
  <c r="P76" i="25"/>
  <c r="R76" i="25" s="1"/>
  <c r="H76" i="25"/>
  <c r="J76" i="25" s="1"/>
  <c r="P75" i="25"/>
  <c r="R75" i="25" s="1"/>
  <c r="H75" i="25"/>
  <c r="J75" i="25" s="1"/>
  <c r="P74" i="25"/>
  <c r="R74" i="25" s="1"/>
  <c r="H74" i="25"/>
  <c r="J74" i="25" s="1"/>
  <c r="P73" i="25"/>
  <c r="R73" i="25" s="1"/>
  <c r="J73" i="25"/>
  <c r="H73" i="25"/>
  <c r="P72" i="25"/>
  <c r="R72" i="25" s="1"/>
  <c r="H72" i="25"/>
  <c r="J72" i="25" s="1"/>
  <c r="P71" i="25"/>
  <c r="R71" i="25" s="1"/>
  <c r="H71" i="25"/>
  <c r="J71" i="25" s="1"/>
  <c r="P70" i="25"/>
  <c r="R70" i="25" s="1"/>
  <c r="H70" i="25"/>
  <c r="J70" i="25" s="1"/>
  <c r="P69" i="25"/>
  <c r="R69" i="25" s="1"/>
  <c r="J69" i="25"/>
  <c r="H69" i="25"/>
  <c r="P68" i="25"/>
  <c r="R68" i="25" s="1"/>
  <c r="H68" i="25"/>
  <c r="J68" i="25" s="1"/>
  <c r="P67" i="25"/>
  <c r="R67" i="25" s="1"/>
  <c r="H67" i="25"/>
  <c r="J67" i="25" s="1"/>
  <c r="P66" i="25"/>
  <c r="R66" i="25" s="1"/>
  <c r="H66" i="25"/>
  <c r="J66" i="25" s="1"/>
  <c r="P65" i="25"/>
  <c r="R65" i="25" s="1"/>
  <c r="J65" i="25"/>
  <c r="H65" i="25"/>
  <c r="P64" i="25"/>
  <c r="R64" i="25" s="1"/>
  <c r="H64" i="25"/>
  <c r="J64" i="25" s="1"/>
  <c r="P63" i="25"/>
  <c r="R63" i="25" s="1"/>
  <c r="H63" i="25"/>
  <c r="J63" i="25" s="1"/>
  <c r="P62" i="25"/>
  <c r="R62" i="25" s="1"/>
  <c r="H62" i="25"/>
  <c r="J62" i="25" s="1"/>
  <c r="P61" i="25"/>
  <c r="R61" i="25" s="1"/>
  <c r="J61" i="25"/>
  <c r="H61" i="25"/>
  <c r="P60" i="25"/>
  <c r="R60" i="25" s="1"/>
  <c r="H60" i="25"/>
  <c r="J60" i="25" s="1"/>
  <c r="P59" i="25"/>
  <c r="R59" i="25" s="1"/>
  <c r="H59" i="25"/>
  <c r="J59" i="25" s="1"/>
  <c r="P58" i="25"/>
  <c r="R58" i="25" s="1"/>
  <c r="H58" i="25"/>
  <c r="J58" i="25" s="1"/>
  <c r="P57" i="25"/>
  <c r="R57" i="25" s="1"/>
  <c r="J57" i="25"/>
  <c r="H57" i="25"/>
  <c r="P56" i="25"/>
  <c r="R56" i="25" s="1"/>
  <c r="H56" i="25"/>
  <c r="J56" i="25" s="1"/>
  <c r="P55" i="25"/>
  <c r="R55" i="25" s="1"/>
  <c r="H55" i="25"/>
  <c r="J55" i="25" s="1"/>
  <c r="P54" i="25"/>
  <c r="R54" i="25" s="1"/>
  <c r="H54" i="25"/>
  <c r="J54" i="25" s="1"/>
  <c r="P53" i="25"/>
  <c r="R53" i="25" s="1"/>
  <c r="J53" i="25"/>
  <c r="H53" i="25"/>
  <c r="P52" i="25"/>
  <c r="R52" i="25" s="1"/>
  <c r="H52" i="25"/>
  <c r="J52" i="25" s="1"/>
  <c r="P51" i="25"/>
  <c r="R51" i="25" s="1"/>
  <c r="H51" i="25"/>
  <c r="J51" i="25" s="1"/>
  <c r="P50" i="25"/>
  <c r="R50" i="25" s="1"/>
  <c r="G50" i="25"/>
  <c r="H50" i="25" s="1"/>
  <c r="J50" i="25" s="1"/>
  <c r="P49" i="25"/>
  <c r="R49" i="25" s="1"/>
  <c r="H49" i="25"/>
  <c r="J49" i="25" s="1"/>
  <c r="P48" i="25"/>
  <c r="R48" i="25" s="1"/>
  <c r="H48" i="25"/>
  <c r="J48" i="25" s="1"/>
  <c r="P47" i="25"/>
  <c r="R47" i="25" s="1"/>
  <c r="H47" i="25"/>
  <c r="J47" i="25" s="1"/>
  <c r="P46" i="25"/>
  <c r="R46" i="25" s="1"/>
  <c r="H46" i="25"/>
  <c r="J46" i="25" s="1"/>
  <c r="P45" i="25"/>
  <c r="R45" i="25" s="1"/>
  <c r="H45" i="25"/>
  <c r="J45" i="25" s="1"/>
  <c r="P44" i="25"/>
  <c r="R44" i="25" s="1"/>
  <c r="H44" i="25"/>
  <c r="J44" i="25" s="1"/>
  <c r="P43" i="25"/>
  <c r="R43" i="25" s="1"/>
  <c r="H43" i="25"/>
  <c r="J43" i="25" s="1"/>
  <c r="P42" i="25"/>
  <c r="R42" i="25" s="1"/>
  <c r="H42" i="25"/>
  <c r="J42" i="25" s="1"/>
  <c r="P41" i="25"/>
  <c r="R41" i="25" s="1"/>
  <c r="H41" i="25"/>
  <c r="J41" i="25" s="1"/>
  <c r="P40" i="25"/>
  <c r="R40" i="25" s="1"/>
  <c r="H40" i="25"/>
  <c r="J40" i="25" s="1"/>
  <c r="P39" i="25"/>
  <c r="R39" i="25" s="1"/>
  <c r="H39" i="25"/>
  <c r="J39" i="25" s="1"/>
  <c r="P38" i="25"/>
  <c r="R38" i="25" s="1"/>
  <c r="H38" i="25"/>
  <c r="J38" i="25" s="1"/>
  <c r="P37" i="25"/>
  <c r="R37" i="25" s="1"/>
  <c r="H37" i="25"/>
  <c r="J37" i="25" s="1"/>
  <c r="P36" i="25"/>
  <c r="R36" i="25" s="1"/>
  <c r="H36" i="25"/>
  <c r="J36" i="25" s="1"/>
  <c r="P35" i="25"/>
  <c r="R35" i="25" s="1"/>
  <c r="H35" i="25"/>
  <c r="J35" i="25" s="1"/>
  <c r="P34" i="25"/>
  <c r="R34" i="25" s="1"/>
  <c r="H34" i="25"/>
  <c r="J34" i="25" s="1"/>
  <c r="P33" i="25"/>
  <c r="R33" i="25" s="1"/>
  <c r="H33" i="25"/>
  <c r="J33" i="25" s="1"/>
  <c r="P32" i="25"/>
  <c r="R32" i="25" s="1"/>
  <c r="H32" i="25"/>
  <c r="J32" i="25" s="1"/>
  <c r="P31" i="25"/>
  <c r="R31" i="25" s="1"/>
  <c r="H31" i="25"/>
  <c r="J31" i="25" s="1"/>
  <c r="P30" i="25"/>
  <c r="R30" i="25" s="1"/>
  <c r="H30" i="25"/>
  <c r="J30" i="25" s="1"/>
  <c r="P29" i="25"/>
  <c r="R29" i="25" s="1"/>
  <c r="H29" i="25"/>
  <c r="J29" i="25" s="1"/>
  <c r="P28" i="25"/>
  <c r="R28" i="25" s="1"/>
  <c r="H28" i="25"/>
  <c r="J28" i="25" s="1"/>
  <c r="P27" i="25"/>
  <c r="R27" i="25" s="1"/>
  <c r="H27" i="25"/>
  <c r="J27" i="25" s="1"/>
  <c r="P26" i="25"/>
  <c r="R26" i="25" s="1"/>
  <c r="H26" i="25"/>
  <c r="J26" i="25" s="1"/>
  <c r="P25" i="25"/>
  <c r="R25" i="25" s="1"/>
  <c r="H25" i="25"/>
  <c r="J25" i="25" s="1"/>
  <c r="P24" i="25"/>
  <c r="R24" i="25" s="1"/>
  <c r="H24" i="25"/>
  <c r="J24" i="25" s="1"/>
  <c r="P23" i="25"/>
  <c r="R23" i="25" s="1"/>
  <c r="H23" i="25"/>
  <c r="J23" i="25" s="1"/>
  <c r="P22" i="25"/>
  <c r="R22" i="25" s="1"/>
  <c r="G22" i="25"/>
  <c r="P21" i="25"/>
  <c r="R21" i="25" s="1"/>
  <c r="H21" i="25"/>
  <c r="J21" i="25" s="1"/>
  <c r="P20" i="25"/>
  <c r="R20" i="25" s="1"/>
  <c r="H20" i="25"/>
  <c r="J20" i="25" s="1"/>
  <c r="R19" i="25"/>
  <c r="P19" i="25"/>
  <c r="H19" i="25"/>
  <c r="J19" i="25" s="1"/>
  <c r="P18" i="25"/>
  <c r="R18" i="25" s="1"/>
  <c r="H18" i="25"/>
  <c r="J18" i="25" s="1"/>
  <c r="P17" i="25"/>
  <c r="R17" i="25" s="1"/>
  <c r="H17" i="25"/>
  <c r="J17" i="25" s="1"/>
  <c r="P16" i="25"/>
  <c r="R16" i="25" s="1"/>
  <c r="H16" i="25"/>
  <c r="J16" i="25" s="1"/>
  <c r="R15" i="25"/>
  <c r="P15" i="25"/>
  <c r="H15" i="25"/>
  <c r="J15" i="25" s="1"/>
  <c r="P14" i="25"/>
  <c r="R14" i="25" s="1"/>
  <c r="H14" i="25"/>
  <c r="J14" i="25" s="1"/>
  <c r="P13" i="25"/>
  <c r="R13" i="25" s="1"/>
  <c r="H13" i="25"/>
  <c r="J13" i="25" s="1"/>
  <c r="P12" i="25"/>
  <c r="R12" i="25" s="1"/>
  <c r="H12" i="25"/>
  <c r="J12" i="25" s="1"/>
  <c r="R11" i="25"/>
  <c r="P11" i="25"/>
  <c r="H11" i="25"/>
  <c r="J11" i="25" s="1"/>
  <c r="P10" i="25"/>
  <c r="R10" i="25" s="1"/>
  <c r="H10" i="25"/>
  <c r="J10" i="25" s="1"/>
  <c r="P9" i="25"/>
  <c r="R9" i="25" s="1"/>
  <c r="H9" i="25"/>
  <c r="J9" i="25" s="1"/>
  <c r="P8" i="25"/>
  <c r="R8" i="25" s="1"/>
  <c r="H8" i="25"/>
  <c r="J8" i="25" s="1"/>
  <c r="Q309" i="24"/>
  <c r="O309" i="24"/>
  <c r="N309" i="24"/>
  <c r="M309" i="24"/>
  <c r="L309" i="24"/>
  <c r="I309" i="24"/>
  <c r="G309" i="24"/>
  <c r="F309" i="24"/>
  <c r="E309" i="24"/>
  <c r="D309" i="24"/>
  <c r="P308" i="24"/>
  <c r="R308" i="24" s="1"/>
  <c r="H308" i="24"/>
  <c r="J308" i="24" s="1"/>
  <c r="P307" i="24"/>
  <c r="R307" i="24" s="1"/>
  <c r="H307" i="24"/>
  <c r="J307" i="24" s="1"/>
  <c r="P306" i="24"/>
  <c r="R306" i="24" s="1"/>
  <c r="H306" i="24"/>
  <c r="J306" i="24" s="1"/>
  <c r="P305" i="24"/>
  <c r="R305" i="24" s="1"/>
  <c r="H305" i="24"/>
  <c r="J305" i="24" s="1"/>
  <c r="P304" i="24"/>
  <c r="H304" i="24"/>
  <c r="Q299" i="24"/>
  <c r="O299" i="24"/>
  <c r="N299" i="24"/>
  <c r="M299" i="24"/>
  <c r="L299" i="24"/>
  <c r="I299" i="24"/>
  <c r="G299" i="24"/>
  <c r="F299" i="24"/>
  <c r="E299" i="24"/>
  <c r="D299" i="24"/>
  <c r="R298" i="24"/>
  <c r="J298" i="24"/>
  <c r="R297" i="24"/>
  <c r="J297" i="24"/>
  <c r="R296" i="24"/>
  <c r="J296" i="24"/>
  <c r="R295" i="24"/>
  <c r="J295" i="24"/>
  <c r="R294" i="24"/>
  <c r="J294" i="24"/>
  <c r="R293" i="24"/>
  <c r="J293" i="24"/>
  <c r="R292" i="24"/>
  <c r="J292" i="24"/>
  <c r="R291" i="24"/>
  <c r="J291" i="24"/>
  <c r="R290" i="24"/>
  <c r="J290" i="24"/>
  <c r="R289" i="24"/>
  <c r="J289" i="24"/>
  <c r="R288" i="24"/>
  <c r="J288" i="24"/>
  <c r="R287" i="24"/>
  <c r="J287" i="24"/>
  <c r="R286" i="24"/>
  <c r="J286" i="24"/>
  <c r="R285" i="24"/>
  <c r="J285" i="24"/>
  <c r="R284" i="24"/>
  <c r="J284" i="24"/>
  <c r="R283" i="24"/>
  <c r="J283" i="24"/>
  <c r="R282" i="24"/>
  <c r="J282" i="24"/>
  <c r="R281" i="24"/>
  <c r="J281" i="24"/>
  <c r="R280" i="24"/>
  <c r="J280" i="24"/>
  <c r="R279" i="24"/>
  <c r="J279" i="24"/>
  <c r="R278" i="24"/>
  <c r="J278" i="24"/>
  <c r="R277" i="24"/>
  <c r="J277" i="24"/>
  <c r="R276" i="24"/>
  <c r="J276" i="24"/>
  <c r="R275" i="24"/>
  <c r="J275" i="24"/>
  <c r="R274" i="24"/>
  <c r="J274" i="24"/>
  <c r="R273" i="24"/>
  <c r="J273" i="24"/>
  <c r="R272" i="24"/>
  <c r="J272" i="24"/>
  <c r="R271" i="24"/>
  <c r="J271" i="24"/>
  <c r="R270" i="24"/>
  <c r="J270" i="24"/>
  <c r="R269" i="24"/>
  <c r="J269" i="24"/>
  <c r="R268" i="24"/>
  <c r="J268" i="24"/>
  <c r="R267" i="24"/>
  <c r="J267" i="24"/>
  <c r="R266" i="24"/>
  <c r="J266" i="24"/>
  <c r="R265" i="24"/>
  <c r="J265" i="24"/>
  <c r="R264" i="24"/>
  <c r="J264" i="24"/>
  <c r="R263" i="24"/>
  <c r="J263" i="24"/>
  <c r="R262" i="24"/>
  <c r="J262" i="24"/>
  <c r="R261" i="24"/>
  <c r="J261" i="24"/>
  <c r="R260" i="24"/>
  <c r="J260" i="24"/>
  <c r="R259" i="24"/>
  <c r="J259" i="24"/>
  <c r="R258" i="24"/>
  <c r="J258" i="24"/>
  <c r="R257" i="24"/>
  <c r="J257" i="24"/>
  <c r="R256" i="24"/>
  <c r="J256" i="24"/>
  <c r="R255" i="24"/>
  <c r="J255" i="24"/>
  <c r="R254" i="24"/>
  <c r="J254" i="24"/>
  <c r="R253" i="24"/>
  <c r="J253" i="24"/>
  <c r="R252" i="24"/>
  <c r="J252" i="24"/>
  <c r="R251" i="24"/>
  <c r="J251" i="24"/>
  <c r="R250" i="24"/>
  <c r="J250" i="24"/>
  <c r="R249" i="24"/>
  <c r="J249" i="24"/>
  <c r="R248" i="24"/>
  <c r="J248" i="24"/>
  <c r="R247" i="24"/>
  <c r="J247" i="24"/>
  <c r="R246" i="24"/>
  <c r="J246" i="24"/>
  <c r="R245" i="24"/>
  <c r="J245" i="24"/>
  <c r="R244" i="24"/>
  <c r="J244" i="24"/>
  <c r="R243" i="24"/>
  <c r="J243" i="24"/>
  <c r="R242" i="24"/>
  <c r="J242" i="24"/>
  <c r="R241" i="24"/>
  <c r="J241" i="24"/>
  <c r="R240" i="24"/>
  <c r="J240" i="24"/>
  <c r="R239" i="24"/>
  <c r="J239" i="24"/>
  <c r="R238" i="24"/>
  <c r="J238" i="24"/>
  <c r="R237" i="24"/>
  <c r="J237" i="24"/>
  <c r="R236" i="24"/>
  <c r="J236" i="24"/>
  <c r="R235" i="24"/>
  <c r="J235" i="24"/>
  <c r="R234" i="24"/>
  <c r="J234" i="24"/>
  <c r="R233" i="24"/>
  <c r="J233" i="24"/>
  <c r="R232" i="24"/>
  <c r="J232" i="24"/>
  <c r="R231" i="24"/>
  <c r="J231" i="24"/>
  <c r="R230" i="24"/>
  <c r="J230" i="24"/>
  <c r="R229" i="24"/>
  <c r="J229" i="24"/>
  <c r="R228" i="24"/>
  <c r="J228" i="24"/>
  <c r="R227" i="24"/>
  <c r="J227" i="24"/>
  <c r="R226" i="24"/>
  <c r="J226" i="24"/>
  <c r="R225" i="24"/>
  <c r="J225" i="24"/>
  <c r="R224" i="24"/>
  <c r="J224" i="24"/>
  <c r="R223" i="24"/>
  <c r="J223" i="24"/>
  <c r="R222" i="24"/>
  <c r="J222" i="24"/>
  <c r="R221" i="24"/>
  <c r="J221" i="24"/>
  <c r="R220" i="24"/>
  <c r="J220" i="24"/>
  <c r="R219" i="24"/>
  <c r="J219" i="24"/>
  <c r="R218" i="24"/>
  <c r="J218" i="24"/>
  <c r="R217" i="24"/>
  <c r="J217" i="24"/>
  <c r="R216" i="24"/>
  <c r="J216" i="24"/>
  <c r="R215" i="24"/>
  <c r="J215" i="24"/>
  <c r="R214" i="24"/>
  <c r="J214" i="24"/>
  <c r="R213" i="24"/>
  <c r="J213" i="24"/>
  <c r="R212" i="24"/>
  <c r="J212" i="24"/>
  <c r="R211" i="24"/>
  <c r="J211" i="24"/>
  <c r="R210" i="24"/>
  <c r="J210" i="24"/>
  <c r="R209" i="24"/>
  <c r="J209" i="24"/>
  <c r="R208" i="24"/>
  <c r="J208" i="24"/>
  <c r="R207" i="24"/>
  <c r="J207" i="24"/>
  <c r="R206" i="24"/>
  <c r="J206" i="24"/>
  <c r="R205" i="24"/>
  <c r="J205" i="24"/>
  <c r="R204" i="24"/>
  <c r="J204" i="24"/>
  <c r="R203" i="24"/>
  <c r="J203" i="24"/>
  <c r="R202" i="24"/>
  <c r="J202" i="24"/>
  <c r="R201" i="24"/>
  <c r="J201" i="24"/>
  <c r="R200" i="24"/>
  <c r="J200" i="24"/>
  <c r="R199" i="24"/>
  <c r="J199" i="24"/>
  <c r="R198" i="24"/>
  <c r="J198" i="24"/>
  <c r="R197" i="24"/>
  <c r="J197" i="24"/>
  <c r="R196" i="24"/>
  <c r="J196" i="24"/>
  <c r="R195" i="24"/>
  <c r="J195" i="24"/>
  <c r="R194" i="24"/>
  <c r="J194" i="24"/>
  <c r="R193" i="24"/>
  <c r="J193" i="24"/>
  <c r="R192" i="24"/>
  <c r="J192" i="24"/>
  <c r="R191" i="24"/>
  <c r="J191" i="24"/>
  <c r="R190" i="24"/>
  <c r="J190" i="24"/>
  <c r="R189" i="24"/>
  <c r="J189" i="24"/>
  <c r="R188" i="24"/>
  <c r="J188" i="24"/>
  <c r="R187" i="24"/>
  <c r="J187" i="24"/>
  <c r="R186" i="24"/>
  <c r="J186" i="24"/>
  <c r="R185" i="24"/>
  <c r="J185" i="24"/>
  <c r="R184" i="24"/>
  <c r="J184" i="24"/>
  <c r="R183" i="24"/>
  <c r="J183" i="24"/>
  <c r="R182" i="24"/>
  <c r="J182" i="24"/>
  <c r="R181" i="24"/>
  <c r="J181" i="24"/>
  <c r="R180" i="24"/>
  <c r="J180" i="24"/>
  <c r="R179" i="24"/>
  <c r="J179" i="24"/>
  <c r="R178" i="24"/>
  <c r="J178" i="24"/>
  <c r="R177" i="24"/>
  <c r="J177" i="24"/>
  <c r="R176" i="24"/>
  <c r="J176" i="24"/>
  <c r="R175" i="24"/>
  <c r="J175" i="24"/>
  <c r="R174" i="24"/>
  <c r="J174" i="24"/>
  <c r="R173" i="24"/>
  <c r="J173" i="24"/>
  <c r="R172" i="24"/>
  <c r="J172" i="24"/>
  <c r="R171" i="24"/>
  <c r="J171" i="24"/>
  <c r="R170" i="24"/>
  <c r="J170" i="24"/>
  <c r="R169" i="24"/>
  <c r="J169" i="24"/>
  <c r="R168" i="24"/>
  <c r="J168" i="24"/>
  <c r="R167" i="24"/>
  <c r="J167" i="24"/>
  <c r="R166" i="24"/>
  <c r="J166" i="24"/>
  <c r="R165" i="24"/>
  <c r="J165" i="24"/>
  <c r="R164" i="24"/>
  <c r="J164" i="24"/>
  <c r="R163" i="24"/>
  <c r="J163" i="24"/>
  <c r="R162" i="24"/>
  <c r="J162" i="24"/>
  <c r="R161" i="24"/>
  <c r="J161" i="24"/>
  <c r="R160" i="24"/>
  <c r="J160" i="24"/>
  <c r="R159" i="24"/>
  <c r="J159" i="24"/>
  <c r="R158" i="24"/>
  <c r="J158" i="24"/>
  <c r="R157" i="24"/>
  <c r="J157" i="24"/>
  <c r="R156" i="24"/>
  <c r="J156" i="24"/>
  <c r="R155" i="24"/>
  <c r="J155" i="24"/>
  <c r="R154" i="24"/>
  <c r="J154" i="24"/>
  <c r="R153" i="24"/>
  <c r="J153" i="24"/>
  <c r="R152" i="24"/>
  <c r="J152" i="24"/>
  <c r="R151" i="24"/>
  <c r="J151" i="24"/>
  <c r="R150" i="24"/>
  <c r="J150" i="24"/>
  <c r="R149" i="24"/>
  <c r="J149" i="24"/>
  <c r="R148" i="24"/>
  <c r="J148" i="24"/>
  <c r="R147" i="24"/>
  <c r="J147" i="24"/>
  <c r="R146" i="24"/>
  <c r="J146" i="24"/>
  <c r="R145" i="24"/>
  <c r="J145" i="24"/>
  <c r="R144" i="24"/>
  <c r="J144" i="24"/>
  <c r="R143" i="24"/>
  <c r="J143" i="24"/>
  <c r="R142" i="24"/>
  <c r="J142" i="24"/>
  <c r="R141" i="24"/>
  <c r="J141" i="24"/>
  <c r="R140" i="24"/>
  <c r="J140" i="24"/>
  <c r="R139" i="24"/>
  <c r="J139" i="24"/>
  <c r="R138" i="24"/>
  <c r="J138" i="24"/>
  <c r="R137" i="24"/>
  <c r="J137" i="24"/>
  <c r="R136" i="24"/>
  <c r="J136" i="24"/>
  <c r="R135" i="24"/>
  <c r="J135" i="24"/>
  <c r="R134" i="24"/>
  <c r="J134" i="24"/>
  <c r="R133" i="24"/>
  <c r="J133" i="24"/>
  <c r="R132" i="24"/>
  <c r="J132" i="24"/>
  <c r="R131" i="24"/>
  <c r="J131" i="24"/>
  <c r="R130" i="24"/>
  <c r="J130" i="24"/>
  <c r="R129" i="24"/>
  <c r="J129" i="24"/>
  <c r="R128" i="24"/>
  <c r="J128" i="24"/>
  <c r="R127" i="24"/>
  <c r="J127" i="24"/>
  <c r="R126" i="24"/>
  <c r="J126" i="24"/>
  <c r="R125" i="24"/>
  <c r="J125" i="24"/>
  <c r="R124" i="24"/>
  <c r="J124" i="24"/>
  <c r="R123" i="24"/>
  <c r="J123" i="24"/>
  <c r="R122" i="24"/>
  <c r="J122" i="24"/>
  <c r="R121" i="24"/>
  <c r="J121" i="24"/>
  <c r="R120" i="24"/>
  <c r="J120" i="24"/>
  <c r="R119" i="24"/>
  <c r="J119" i="24"/>
  <c r="R118" i="24"/>
  <c r="J118" i="24"/>
  <c r="R117" i="24"/>
  <c r="J117" i="24"/>
  <c r="R116" i="24"/>
  <c r="J116" i="24"/>
  <c r="R115" i="24"/>
  <c r="J115" i="24"/>
  <c r="R114" i="24"/>
  <c r="J114" i="24"/>
  <c r="R113" i="24"/>
  <c r="J113" i="24"/>
  <c r="R112" i="24"/>
  <c r="J112" i="24"/>
  <c r="R111" i="24"/>
  <c r="J111" i="24"/>
  <c r="R110" i="24"/>
  <c r="J110" i="24"/>
  <c r="R109" i="24"/>
  <c r="J109" i="24"/>
  <c r="R108" i="24"/>
  <c r="J108" i="24"/>
  <c r="R107" i="24"/>
  <c r="J107" i="24"/>
  <c r="R106" i="24"/>
  <c r="J106" i="24"/>
  <c r="R105" i="24"/>
  <c r="J105" i="24"/>
  <c r="R104" i="24"/>
  <c r="J104" i="24"/>
  <c r="R103" i="24"/>
  <c r="J103" i="24"/>
  <c r="R102" i="24"/>
  <c r="J102" i="24"/>
  <c r="R101" i="24"/>
  <c r="J101" i="24"/>
  <c r="R100" i="24"/>
  <c r="J100" i="24"/>
  <c r="R99" i="24"/>
  <c r="J99" i="24"/>
  <c r="R98" i="24"/>
  <c r="J98" i="24"/>
  <c r="R97" i="24"/>
  <c r="J97" i="24"/>
  <c r="R96" i="24"/>
  <c r="J96" i="24"/>
  <c r="R95" i="24"/>
  <c r="J95" i="24"/>
  <c r="R94" i="24"/>
  <c r="J94" i="24"/>
  <c r="R93" i="24"/>
  <c r="J93" i="24"/>
  <c r="R92" i="24"/>
  <c r="J92" i="24"/>
  <c r="R91" i="24"/>
  <c r="J91" i="24"/>
  <c r="R90" i="24"/>
  <c r="J90" i="24"/>
  <c r="R89" i="24"/>
  <c r="J89" i="24"/>
  <c r="R88" i="24"/>
  <c r="J88" i="24"/>
  <c r="R87" i="24"/>
  <c r="J87" i="24"/>
  <c r="R86" i="24"/>
  <c r="J86" i="24"/>
  <c r="R85" i="24"/>
  <c r="J85" i="24"/>
  <c r="R84" i="24"/>
  <c r="J84" i="24"/>
  <c r="R83" i="24"/>
  <c r="J83" i="24"/>
  <c r="R82" i="24"/>
  <c r="J82" i="24"/>
  <c r="R81" i="24"/>
  <c r="J81" i="24"/>
  <c r="R80" i="24"/>
  <c r="J80" i="24"/>
  <c r="R79" i="24"/>
  <c r="J79" i="24"/>
  <c r="R78" i="24"/>
  <c r="J78" i="24"/>
  <c r="R77" i="24"/>
  <c r="J77" i="24"/>
  <c r="R76" i="24"/>
  <c r="J76" i="24"/>
  <c r="R75" i="24"/>
  <c r="J75" i="24"/>
  <c r="R74" i="24"/>
  <c r="J74" i="24"/>
  <c r="R73" i="24"/>
  <c r="J73" i="24"/>
  <c r="R72" i="24"/>
  <c r="J72" i="24"/>
  <c r="R71" i="24"/>
  <c r="J71" i="24"/>
  <c r="R70" i="24"/>
  <c r="J70" i="24"/>
  <c r="R69" i="24"/>
  <c r="J69" i="24"/>
  <c r="R68" i="24"/>
  <c r="J68" i="24"/>
  <c r="R67" i="24"/>
  <c r="J67" i="24"/>
  <c r="R66" i="24"/>
  <c r="J66" i="24"/>
  <c r="R65" i="24"/>
  <c r="J65" i="24"/>
  <c r="R64" i="24"/>
  <c r="J64" i="24"/>
  <c r="R63" i="24"/>
  <c r="J63" i="24"/>
  <c r="R62" i="24"/>
  <c r="J62" i="24"/>
  <c r="R61" i="24"/>
  <c r="J61" i="24"/>
  <c r="R60" i="24"/>
  <c r="J60" i="24"/>
  <c r="R59" i="24"/>
  <c r="J59" i="24"/>
  <c r="R58" i="24"/>
  <c r="J58" i="24"/>
  <c r="R57" i="24"/>
  <c r="J57" i="24"/>
  <c r="R56" i="24"/>
  <c r="J56" i="24"/>
  <c r="R55" i="24"/>
  <c r="J55" i="24"/>
  <c r="R54" i="24"/>
  <c r="J54" i="24"/>
  <c r="R53" i="24"/>
  <c r="J53" i="24"/>
  <c r="R52" i="24"/>
  <c r="J52" i="24"/>
  <c r="R51" i="24"/>
  <c r="J51" i="24"/>
  <c r="R50" i="24"/>
  <c r="J50" i="24"/>
  <c r="R49" i="24"/>
  <c r="J49" i="24"/>
  <c r="R48" i="24"/>
  <c r="J48" i="24"/>
  <c r="R47" i="24"/>
  <c r="J47" i="24"/>
  <c r="R46" i="24"/>
  <c r="J46" i="24"/>
  <c r="R45" i="24"/>
  <c r="J45" i="24"/>
  <c r="R44" i="24"/>
  <c r="J44" i="24"/>
  <c r="R43" i="24"/>
  <c r="J43" i="24"/>
  <c r="R42" i="24"/>
  <c r="J42" i="24"/>
  <c r="R41" i="24"/>
  <c r="J41" i="24"/>
  <c r="R40" i="24"/>
  <c r="J40" i="24"/>
  <c r="R39" i="24"/>
  <c r="J39" i="24"/>
  <c r="R38" i="24"/>
  <c r="J38" i="24"/>
  <c r="R37" i="24"/>
  <c r="J37" i="24"/>
  <c r="R36" i="24"/>
  <c r="J36" i="24"/>
  <c r="R35" i="24"/>
  <c r="J35" i="24"/>
  <c r="R34" i="24"/>
  <c r="J34" i="24"/>
  <c r="R33" i="24"/>
  <c r="J33" i="24"/>
  <c r="R32" i="24"/>
  <c r="J32" i="24"/>
  <c r="R31" i="24"/>
  <c r="J31" i="24"/>
  <c r="R30" i="24"/>
  <c r="J30" i="24"/>
  <c r="R29" i="24"/>
  <c r="J29" i="24"/>
  <c r="R28" i="24"/>
  <c r="J28" i="24"/>
  <c r="R27" i="24"/>
  <c r="J27" i="24"/>
  <c r="R26" i="24"/>
  <c r="J26" i="24"/>
  <c r="R25" i="24"/>
  <c r="J25" i="24"/>
  <c r="R24" i="24"/>
  <c r="J24" i="24"/>
  <c r="R23" i="24"/>
  <c r="J23" i="24"/>
  <c r="R22" i="24"/>
  <c r="J22" i="24"/>
  <c r="R21" i="24"/>
  <c r="J21" i="24"/>
  <c r="R20" i="24"/>
  <c r="J20" i="24"/>
  <c r="R19" i="24"/>
  <c r="J19" i="24"/>
  <c r="R18" i="24"/>
  <c r="J18" i="24"/>
  <c r="R17" i="24"/>
  <c r="J17" i="24"/>
  <c r="R16" i="24"/>
  <c r="J16" i="24"/>
  <c r="R15" i="24"/>
  <c r="J15" i="24"/>
  <c r="R14" i="24"/>
  <c r="J14" i="24"/>
  <c r="R13" i="24"/>
  <c r="J13" i="24"/>
  <c r="R12" i="24"/>
  <c r="J12" i="24"/>
  <c r="R11" i="24"/>
  <c r="J11" i="24"/>
  <c r="R10" i="24"/>
  <c r="J10" i="24"/>
  <c r="R9" i="24"/>
  <c r="J9" i="24"/>
  <c r="P8" i="24"/>
  <c r="R8" i="24" s="1"/>
  <c r="H8" i="24"/>
  <c r="Q326" i="23"/>
  <c r="O326" i="23"/>
  <c r="N326" i="23"/>
  <c r="M326" i="23"/>
  <c r="L326" i="23"/>
  <c r="I326" i="23"/>
  <c r="G326" i="23"/>
  <c r="F326" i="23"/>
  <c r="E326" i="23"/>
  <c r="D326" i="23"/>
  <c r="P325" i="23"/>
  <c r="R325" i="23" s="1"/>
  <c r="H325" i="23"/>
  <c r="J325" i="23" s="1"/>
  <c r="P324" i="23"/>
  <c r="R324" i="23" s="1"/>
  <c r="H324" i="23"/>
  <c r="J324" i="23" s="1"/>
  <c r="P323" i="23"/>
  <c r="R323" i="23" s="1"/>
  <c r="H323" i="23"/>
  <c r="J323" i="23" s="1"/>
  <c r="P322" i="23"/>
  <c r="R322" i="23" s="1"/>
  <c r="H322" i="23"/>
  <c r="J322" i="23" s="1"/>
  <c r="P321" i="23"/>
  <c r="R321" i="23" s="1"/>
  <c r="H321" i="23"/>
  <c r="J321" i="23" s="1"/>
  <c r="P320" i="23"/>
  <c r="H320" i="23"/>
  <c r="J320" i="23" s="1"/>
  <c r="Q316" i="23"/>
  <c r="O316" i="23"/>
  <c r="N316" i="23"/>
  <c r="M316" i="23"/>
  <c r="I316" i="23"/>
  <c r="G316" i="23"/>
  <c r="F316" i="23"/>
  <c r="E316" i="23"/>
  <c r="R315" i="23"/>
  <c r="J315" i="23"/>
  <c r="R314" i="23"/>
  <c r="J314" i="23"/>
  <c r="R313" i="23"/>
  <c r="J313" i="23"/>
  <c r="R312" i="23"/>
  <c r="J312" i="23"/>
  <c r="R311" i="23"/>
  <c r="J311" i="23"/>
  <c r="R310" i="23"/>
  <c r="J310" i="23"/>
  <c r="R309" i="23"/>
  <c r="J309" i="23"/>
  <c r="R308" i="23"/>
  <c r="J308" i="23"/>
  <c r="R307" i="23"/>
  <c r="J307" i="23"/>
  <c r="R306" i="23"/>
  <c r="J306" i="23"/>
  <c r="R305" i="23"/>
  <c r="J305" i="23"/>
  <c r="R304" i="23"/>
  <c r="J304" i="23"/>
  <c r="Q301" i="23"/>
  <c r="O301" i="23"/>
  <c r="N301" i="23"/>
  <c r="M301" i="23"/>
  <c r="L301" i="23"/>
  <c r="I301" i="23"/>
  <c r="G301" i="23"/>
  <c r="F301" i="23"/>
  <c r="E301" i="23"/>
  <c r="D301" i="23"/>
  <c r="P300" i="23"/>
  <c r="R300" i="23" s="1"/>
  <c r="J300" i="23"/>
  <c r="P299" i="23"/>
  <c r="R299" i="23" s="1"/>
  <c r="J299" i="23"/>
  <c r="P298" i="23"/>
  <c r="R298" i="23" s="1"/>
  <c r="J298" i="23"/>
  <c r="P297" i="23"/>
  <c r="R297" i="23" s="1"/>
  <c r="J297" i="23"/>
  <c r="P296" i="23"/>
  <c r="R296" i="23" s="1"/>
  <c r="J296" i="23"/>
  <c r="P295" i="23"/>
  <c r="R295" i="23" s="1"/>
  <c r="J295" i="23"/>
  <c r="P294" i="23"/>
  <c r="R294" i="23" s="1"/>
  <c r="J294" i="23"/>
  <c r="P293" i="23"/>
  <c r="R293" i="23" s="1"/>
  <c r="J293" i="23"/>
  <c r="P292" i="23"/>
  <c r="R292" i="23" s="1"/>
  <c r="J292" i="23"/>
  <c r="P291" i="23"/>
  <c r="R291" i="23" s="1"/>
  <c r="J291" i="23"/>
  <c r="P290" i="23"/>
  <c r="R290" i="23" s="1"/>
  <c r="J290" i="23"/>
  <c r="P289" i="23"/>
  <c r="R289" i="23" s="1"/>
  <c r="J289" i="23"/>
  <c r="P288" i="23"/>
  <c r="R288" i="23" s="1"/>
  <c r="J288" i="23"/>
  <c r="P287" i="23"/>
  <c r="R287" i="23" s="1"/>
  <c r="J287" i="23"/>
  <c r="P286" i="23"/>
  <c r="R286" i="23" s="1"/>
  <c r="J286" i="23"/>
  <c r="P285" i="23"/>
  <c r="R285" i="23" s="1"/>
  <c r="J285" i="23"/>
  <c r="P284" i="23"/>
  <c r="R284" i="23" s="1"/>
  <c r="J284" i="23"/>
  <c r="R283" i="23"/>
  <c r="J283" i="23"/>
  <c r="P282" i="23"/>
  <c r="R282" i="23" s="1"/>
  <c r="J282" i="23"/>
  <c r="P281" i="23"/>
  <c r="R281" i="23" s="1"/>
  <c r="J281" i="23"/>
  <c r="P280" i="23"/>
  <c r="R280" i="23" s="1"/>
  <c r="J280" i="23"/>
  <c r="P279" i="23"/>
  <c r="R279" i="23" s="1"/>
  <c r="J279" i="23"/>
  <c r="P278" i="23"/>
  <c r="R278" i="23" s="1"/>
  <c r="J278" i="23"/>
  <c r="P277" i="23"/>
  <c r="R277" i="23" s="1"/>
  <c r="J277" i="23"/>
  <c r="P276" i="23"/>
  <c r="R276" i="23" s="1"/>
  <c r="J276" i="23"/>
  <c r="P275" i="23"/>
  <c r="R275" i="23" s="1"/>
  <c r="J275" i="23"/>
  <c r="P274" i="23"/>
  <c r="R274" i="23" s="1"/>
  <c r="J274" i="23"/>
  <c r="P273" i="23"/>
  <c r="R273" i="23" s="1"/>
  <c r="J273" i="23"/>
  <c r="P272" i="23"/>
  <c r="R272" i="23" s="1"/>
  <c r="J272" i="23"/>
  <c r="P271" i="23"/>
  <c r="R271" i="23" s="1"/>
  <c r="J271" i="23"/>
  <c r="P270" i="23"/>
  <c r="R270" i="23" s="1"/>
  <c r="J270" i="23"/>
  <c r="P269" i="23"/>
  <c r="R269" i="23" s="1"/>
  <c r="J269" i="23"/>
  <c r="P268" i="23"/>
  <c r="R268" i="23" s="1"/>
  <c r="J268" i="23"/>
  <c r="P267" i="23"/>
  <c r="R267" i="23" s="1"/>
  <c r="J267" i="23"/>
  <c r="P266" i="23"/>
  <c r="R266" i="23" s="1"/>
  <c r="J266" i="23"/>
  <c r="P265" i="23"/>
  <c r="R265" i="23" s="1"/>
  <c r="J265" i="23"/>
  <c r="P264" i="23"/>
  <c r="R264" i="23" s="1"/>
  <c r="J264" i="23"/>
  <c r="P263" i="23"/>
  <c r="R263" i="23" s="1"/>
  <c r="J263" i="23"/>
  <c r="P262" i="23"/>
  <c r="R262" i="23" s="1"/>
  <c r="J262" i="23"/>
  <c r="P261" i="23"/>
  <c r="R261" i="23" s="1"/>
  <c r="J261" i="23"/>
  <c r="P260" i="23"/>
  <c r="R260" i="23" s="1"/>
  <c r="J260" i="23"/>
  <c r="P259" i="23"/>
  <c r="R259" i="23" s="1"/>
  <c r="J259" i="23"/>
  <c r="P258" i="23"/>
  <c r="R258" i="23" s="1"/>
  <c r="J258" i="23"/>
  <c r="P257" i="23"/>
  <c r="R257" i="23" s="1"/>
  <c r="J257" i="23"/>
  <c r="P256" i="23"/>
  <c r="R256" i="23" s="1"/>
  <c r="J256" i="23"/>
  <c r="P255" i="23"/>
  <c r="R255" i="23" s="1"/>
  <c r="J255" i="23"/>
  <c r="P254" i="23"/>
  <c r="R254" i="23" s="1"/>
  <c r="J254" i="23"/>
  <c r="P253" i="23"/>
  <c r="R253" i="23" s="1"/>
  <c r="J253" i="23"/>
  <c r="P252" i="23"/>
  <c r="R252" i="23" s="1"/>
  <c r="J252" i="23"/>
  <c r="P251" i="23"/>
  <c r="R251" i="23" s="1"/>
  <c r="J251" i="23"/>
  <c r="P250" i="23"/>
  <c r="R250" i="23" s="1"/>
  <c r="J250" i="23"/>
  <c r="P249" i="23"/>
  <c r="R249" i="23" s="1"/>
  <c r="J249" i="23"/>
  <c r="P248" i="23"/>
  <c r="R248" i="23" s="1"/>
  <c r="J248" i="23"/>
  <c r="P247" i="23"/>
  <c r="R247" i="23" s="1"/>
  <c r="J247" i="23"/>
  <c r="P246" i="23"/>
  <c r="R246" i="23" s="1"/>
  <c r="J246" i="23"/>
  <c r="P245" i="23"/>
  <c r="R245" i="23" s="1"/>
  <c r="J245" i="23"/>
  <c r="P244" i="23"/>
  <c r="R244" i="23" s="1"/>
  <c r="J244" i="23"/>
  <c r="P243" i="23"/>
  <c r="R243" i="23" s="1"/>
  <c r="J243" i="23"/>
  <c r="P242" i="23"/>
  <c r="R242" i="23" s="1"/>
  <c r="J242" i="23"/>
  <c r="P241" i="23"/>
  <c r="R241" i="23" s="1"/>
  <c r="J241" i="23"/>
  <c r="P240" i="23"/>
  <c r="R240" i="23" s="1"/>
  <c r="J240" i="23"/>
  <c r="P239" i="23"/>
  <c r="R239" i="23" s="1"/>
  <c r="J239" i="23"/>
  <c r="P238" i="23"/>
  <c r="R238" i="23" s="1"/>
  <c r="J238" i="23"/>
  <c r="P237" i="23"/>
  <c r="R237" i="23" s="1"/>
  <c r="J237" i="23"/>
  <c r="P236" i="23"/>
  <c r="R236" i="23" s="1"/>
  <c r="J236" i="23"/>
  <c r="P235" i="23"/>
  <c r="R235" i="23" s="1"/>
  <c r="J235" i="23"/>
  <c r="P234" i="23"/>
  <c r="R234" i="23" s="1"/>
  <c r="J234" i="23"/>
  <c r="P233" i="23"/>
  <c r="R233" i="23" s="1"/>
  <c r="J233" i="23"/>
  <c r="P232" i="23"/>
  <c r="R232" i="23" s="1"/>
  <c r="J232" i="23"/>
  <c r="P231" i="23"/>
  <c r="R231" i="23" s="1"/>
  <c r="J231" i="23"/>
  <c r="P230" i="23"/>
  <c r="R230" i="23" s="1"/>
  <c r="J230" i="23"/>
  <c r="P229" i="23"/>
  <c r="R229" i="23" s="1"/>
  <c r="J229" i="23"/>
  <c r="P228" i="23"/>
  <c r="R228" i="23" s="1"/>
  <c r="J228" i="23"/>
  <c r="P227" i="23"/>
  <c r="R227" i="23" s="1"/>
  <c r="J227" i="23"/>
  <c r="P226" i="23"/>
  <c r="R226" i="23" s="1"/>
  <c r="J226" i="23"/>
  <c r="P225" i="23"/>
  <c r="R225" i="23" s="1"/>
  <c r="J225" i="23"/>
  <c r="P224" i="23"/>
  <c r="R224" i="23" s="1"/>
  <c r="J224" i="23"/>
  <c r="P223" i="23"/>
  <c r="R223" i="23" s="1"/>
  <c r="J223" i="23"/>
  <c r="P222" i="23"/>
  <c r="R222" i="23" s="1"/>
  <c r="J222" i="23"/>
  <c r="P221" i="23"/>
  <c r="R221" i="23" s="1"/>
  <c r="J221" i="23"/>
  <c r="P220" i="23"/>
  <c r="R220" i="23" s="1"/>
  <c r="J220" i="23"/>
  <c r="P219" i="23"/>
  <c r="R219" i="23" s="1"/>
  <c r="J219" i="23"/>
  <c r="P218" i="23"/>
  <c r="R218" i="23" s="1"/>
  <c r="J218" i="23"/>
  <c r="P217" i="23"/>
  <c r="R217" i="23" s="1"/>
  <c r="J217" i="23"/>
  <c r="P216" i="23"/>
  <c r="R216" i="23" s="1"/>
  <c r="J216" i="23"/>
  <c r="P215" i="23"/>
  <c r="R215" i="23" s="1"/>
  <c r="J215" i="23"/>
  <c r="P214" i="23"/>
  <c r="R214" i="23" s="1"/>
  <c r="J214" i="23"/>
  <c r="P213" i="23"/>
  <c r="R213" i="23" s="1"/>
  <c r="J213" i="23"/>
  <c r="P212" i="23"/>
  <c r="R212" i="23" s="1"/>
  <c r="J212" i="23"/>
  <c r="P211" i="23"/>
  <c r="R211" i="23" s="1"/>
  <c r="J211" i="23"/>
  <c r="P210" i="23"/>
  <c r="R210" i="23" s="1"/>
  <c r="J210" i="23"/>
  <c r="P209" i="23"/>
  <c r="R209" i="23" s="1"/>
  <c r="J209" i="23"/>
  <c r="P208" i="23"/>
  <c r="R208" i="23" s="1"/>
  <c r="J208" i="23"/>
  <c r="P207" i="23"/>
  <c r="R207" i="23" s="1"/>
  <c r="J207" i="23"/>
  <c r="P206" i="23"/>
  <c r="R206" i="23" s="1"/>
  <c r="J206" i="23"/>
  <c r="P205" i="23"/>
  <c r="R205" i="23" s="1"/>
  <c r="J205" i="23"/>
  <c r="P204" i="23"/>
  <c r="R204" i="23" s="1"/>
  <c r="J204" i="23"/>
  <c r="P203" i="23"/>
  <c r="R203" i="23" s="1"/>
  <c r="J203" i="23"/>
  <c r="P202" i="23"/>
  <c r="R202" i="23" s="1"/>
  <c r="J202" i="23"/>
  <c r="P201" i="23"/>
  <c r="R201" i="23" s="1"/>
  <c r="J201" i="23"/>
  <c r="P200" i="23"/>
  <c r="R200" i="23" s="1"/>
  <c r="J200" i="23"/>
  <c r="P199" i="23"/>
  <c r="R199" i="23" s="1"/>
  <c r="J199" i="23"/>
  <c r="P198" i="23"/>
  <c r="R198" i="23" s="1"/>
  <c r="J198" i="23"/>
  <c r="P197" i="23"/>
  <c r="R197" i="23" s="1"/>
  <c r="J197" i="23"/>
  <c r="P196" i="23"/>
  <c r="R196" i="23" s="1"/>
  <c r="J196" i="23"/>
  <c r="P195" i="23"/>
  <c r="R195" i="23" s="1"/>
  <c r="J195" i="23"/>
  <c r="P194" i="23"/>
  <c r="R194" i="23" s="1"/>
  <c r="J194" i="23"/>
  <c r="P193" i="23"/>
  <c r="R193" i="23" s="1"/>
  <c r="J193" i="23"/>
  <c r="P192" i="23"/>
  <c r="R192" i="23" s="1"/>
  <c r="J192" i="23"/>
  <c r="P191" i="23"/>
  <c r="R191" i="23" s="1"/>
  <c r="J191" i="23"/>
  <c r="P190" i="23"/>
  <c r="R190" i="23" s="1"/>
  <c r="J190" i="23"/>
  <c r="P189" i="23"/>
  <c r="R189" i="23" s="1"/>
  <c r="J189" i="23"/>
  <c r="P188" i="23"/>
  <c r="R188" i="23" s="1"/>
  <c r="J188" i="23"/>
  <c r="P187" i="23"/>
  <c r="R187" i="23" s="1"/>
  <c r="J187" i="23"/>
  <c r="P186" i="23"/>
  <c r="R186" i="23" s="1"/>
  <c r="J186" i="23"/>
  <c r="P185" i="23"/>
  <c r="R185" i="23" s="1"/>
  <c r="J185" i="23"/>
  <c r="P184" i="23"/>
  <c r="R184" i="23" s="1"/>
  <c r="J184" i="23"/>
  <c r="P183" i="23"/>
  <c r="R183" i="23" s="1"/>
  <c r="J183" i="23"/>
  <c r="P182" i="23"/>
  <c r="R182" i="23" s="1"/>
  <c r="J182" i="23"/>
  <c r="P181" i="23"/>
  <c r="R181" i="23" s="1"/>
  <c r="J181" i="23"/>
  <c r="P180" i="23"/>
  <c r="R180" i="23" s="1"/>
  <c r="J180" i="23"/>
  <c r="P179" i="23"/>
  <c r="R179" i="23" s="1"/>
  <c r="J179" i="23"/>
  <c r="P178" i="23"/>
  <c r="R178" i="23" s="1"/>
  <c r="J178" i="23"/>
  <c r="P177" i="23"/>
  <c r="R177" i="23" s="1"/>
  <c r="J177" i="23"/>
  <c r="P176" i="23"/>
  <c r="R176" i="23" s="1"/>
  <c r="J176" i="23"/>
  <c r="P175" i="23"/>
  <c r="R175" i="23" s="1"/>
  <c r="J175" i="23"/>
  <c r="P174" i="23"/>
  <c r="R174" i="23" s="1"/>
  <c r="J174" i="23"/>
  <c r="P173" i="23"/>
  <c r="R173" i="23" s="1"/>
  <c r="J173" i="23"/>
  <c r="P172" i="23"/>
  <c r="R172" i="23" s="1"/>
  <c r="J172" i="23"/>
  <c r="P171" i="23"/>
  <c r="R171" i="23" s="1"/>
  <c r="J171" i="23"/>
  <c r="P170" i="23"/>
  <c r="R170" i="23" s="1"/>
  <c r="J170" i="23"/>
  <c r="P169" i="23"/>
  <c r="R169" i="23" s="1"/>
  <c r="J169" i="23"/>
  <c r="P168" i="23"/>
  <c r="R168" i="23" s="1"/>
  <c r="J168" i="23"/>
  <c r="P167" i="23"/>
  <c r="R167" i="23" s="1"/>
  <c r="J167" i="23"/>
  <c r="P166" i="23"/>
  <c r="R166" i="23" s="1"/>
  <c r="J166" i="23"/>
  <c r="P165" i="23"/>
  <c r="R165" i="23" s="1"/>
  <c r="J165" i="23"/>
  <c r="P164" i="23"/>
  <c r="R164" i="23" s="1"/>
  <c r="J164" i="23"/>
  <c r="P163" i="23"/>
  <c r="R163" i="23" s="1"/>
  <c r="J163" i="23"/>
  <c r="P162" i="23"/>
  <c r="R162" i="23" s="1"/>
  <c r="J162" i="23"/>
  <c r="P161" i="23"/>
  <c r="R161" i="23" s="1"/>
  <c r="J161" i="23"/>
  <c r="P160" i="23"/>
  <c r="R160" i="23" s="1"/>
  <c r="J160" i="23"/>
  <c r="P159" i="23"/>
  <c r="R159" i="23" s="1"/>
  <c r="J159" i="23"/>
  <c r="P158" i="23"/>
  <c r="R158" i="23" s="1"/>
  <c r="J158" i="23"/>
  <c r="P157" i="23"/>
  <c r="R157" i="23" s="1"/>
  <c r="J157" i="23"/>
  <c r="P156" i="23"/>
  <c r="R156" i="23" s="1"/>
  <c r="J156" i="23"/>
  <c r="P155" i="23"/>
  <c r="R155" i="23" s="1"/>
  <c r="J155" i="23"/>
  <c r="P154" i="23"/>
  <c r="R154" i="23" s="1"/>
  <c r="J154" i="23"/>
  <c r="P153" i="23"/>
  <c r="R153" i="23" s="1"/>
  <c r="J153" i="23"/>
  <c r="P152" i="23"/>
  <c r="R152" i="23" s="1"/>
  <c r="J152" i="23"/>
  <c r="P151" i="23"/>
  <c r="R151" i="23" s="1"/>
  <c r="J151" i="23"/>
  <c r="P150" i="23"/>
  <c r="R150" i="23" s="1"/>
  <c r="J150" i="23"/>
  <c r="P149" i="23"/>
  <c r="R149" i="23" s="1"/>
  <c r="J149" i="23"/>
  <c r="P148" i="23"/>
  <c r="R148" i="23" s="1"/>
  <c r="J148" i="23"/>
  <c r="P147" i="23"/>
  <c r="R147" i="23" s="1"/>
  <c r="J147" i="23"/>
  <c r="P146" i="23"/>
  <c r="R146" i="23" s="1"/>
  <c r="J146" i="23"/>
  <c r="P145" i="23"/>
  <c r="R145" i="23" s="1"/>
  <c r="J145" i="23"/>
  <c r="P144" i="23"/>
  <c r="R144" i="23" s="1"/>
  <c r="J144" i="23"/>
  <c r="P143" i="23"/>
  <c r="R143" i="23" s="1"/>
  <c r="J143" i="23"/>
  <c r="P142" i="23"/>
  <c r="R142" i="23" s="1"/>
  <c r="J142" i="23"/>
  <c r="P141" i="23"/>
  <c r="R141" i="23" s="1"/>
  <c r="J141" i="23"/>
  <c r="P140" i="23"/>
  <c r="R140" i="23" s="1"/>
  <c r="J140" i="23"/>
  <c r="P139" i="23"/>
  <c r="R139" i="23" s="1"/>
  <c r="J139" i="23"/>
  <c r="P138" i="23"/>
  <c r="R138" i="23" s="1"/>
  <c r="J138" i="23"/>
  <c r="P137" i="23"/>
  <c r="R137" i="23" s="1"/>
  <c r="J137" i="23"/>
  <c r="P136" i="23"/>
  <c r="R136" i="23" s="1"/>
  <c r="J136" i="23"/>
  <c r="P135" i="23"/>
  <c r="R135" i="23" s="1"/>
  <c r="J135" i="23"/>
  <c r="P134" i="23"/>
  <c r="R134" i="23" s="1"/>
  <c r="J134" i="23"/>
  <c r="P133" i="23"/>
  <c r="R133" i="23" s="1"/>
  <c r="J133" i="23"/>
  <c r="P132" i="23"/>
  <c r="R132" i="23" s="1"/>
  <c r="J132" i="23"/>
  <c r="P131" i="23"/>
  <c r="R131" i="23" s="1"/>
  <c r="J131" i="23"/>
  <c r="P130" i="23"/>
  <c r="R130" i="23" s="1"/>
  <c r="J130" i="23"/>
  <c r="P129" i="23"/>
  <c r="R129" i="23" s="1"/>
  <c r="J129" i="23"/>
  <c r="P128" i="23"/>
  <c r="R128" i="23" s="1"/>
  <c r="J128" i="23"/>
  <c r="P127" i="23"/>
  <c r="R127" i="23" s="1"/>
  <c r="J127" i="23"/>
  <c r="P126" i="23"/>
  <c r="R126" i="23" s="1"/>
  <c r="J126" i="23"/>
  <c r="R125" i="23"/>
  <c r="J125" i="23"/>
  <c r="P124" i="23"/>
  <c r="R124" i="23" s="1"/>
  <c r="J124" i="23"/>
  <c r="P123" i="23"/>
  <c r="R123" i="23" s="1"/>
  <c r="J123" i="23"/>
  <c r="P122" i="23"/>
  <c r="R122" i="23" s="1"/>
  <c r="J122" i="23"/>
  <c r="P121" i="23"/>
  <c r="R121" i="23" s="1"/>
  <c r="J121" i="23"/>
  <c r="P120" i="23"/>
  <c r="R120" i="23" s="1"/>
  <c r="J120" i="23"/>
  <c r="P119" i="23"/>
  <c r="R119" i="23" s="1"/>
  <c r="J119" i="23"/>
  <c r="P118" i="23"/>
  <c r="R118" i="23" s="1"/>
  <c r="J118" i="23"/>
  <c r="P117" i="23"/>
  <c r="R117" i="23" s="1"/>
  <c r="J117" i="23"/>
  <c r="P116" i="23"/>
  <c r="R116" i="23" s="1"/>
  <c r="J116" i="23"/>
  <c r="P115" i="23"/>
  <c r="R115" i="23" s="1"/>
  <c r="J115" i="23"/>
  <c r="P114" i="23"/>
  <c r="R114" i="23" s="1"/>
  <c r="J114" i="23"/>
  <c r="P113" i="23"/>
  <c r="R113" i="23" s="1"/>
  <c r="J113" i="23"/>
  <c r="P112" i="23"/>
  <c r="R112" i="23" s="1"/>
  <c r="J112" i="23"/>
  <c r="P111" i="23"/>
  <c r="R111" i="23" s="1"/>
  <c r="J111" i="23"/>
  <c r="P110" i="23"/>
  <c r="R110" i="23" s="1"/>
  <c r="J110" i="23"/>
  <c r="P109" i="23"/>
  <c r="R109" i="23" s="1"/>
  <c r="J109" i="23"/>
  <c r="P108" i="23"/>
  <c r="R108" i="23" s="1"/>
  <c r="J108" i="23"/>
  <c r="P107" i="23"/>
  <c r="R107" i="23" s="1"/>
  <c r="J107" i="23"/>
  <c r="P106" i="23"/>
  <c r="R106" i="23" s="1"/>
  <c r="J106" i="23"/>
  <c r="P105" i="23"/>
  <c r="R105" i="23" s="1"/>
  <c r="J105" i="23"/>
  <c r="P104" i="23"/>
  <c r="R104" i="23" s="1"/>
  <c r="J104" i="23"/>
  <c r="P103" i="23"/>
  <c r="R103" i="23" s="1"/>
  <c r="J103" i="23"/>
  <c r="P102" i="23"/>
  <c r="R102" i="23" s="1"/>
  <c r="J102" i="23"/>
  <c r="P101" i="23"/>
  <c r="R101" i="23" s="1"/>
  <c r="J101" i="23"/>
  <c r="P100" i="23"/>
  <c r="R100" i="23" s="1"/>
  <c r="J100" i="23"/>
  <c r="P99" i="23"/>
  <c r="R99" i="23" s="1"/>
  <c r="J99" i="23"/>
  <c r="P98" i="23"/>
  <c r="R98" i="23" s="1"/>
  <c r="J98" i="23"/>
  <c r="P97" i="23"/>
  <c r="R97" i="23" s="1"/>
  <c r="J97" i="23"/>
  <c r="P96" i="23"/>
  <c r="R96" i="23" s="1"/>
  <c r="J96" i="23"/>
  <c r="P95" i="23"/>
  <c r="R95" i="23" s="1"/>
  <c r="J95" i="23"/>
  <c r="P94" i="23"/>
  <c r="R94" i="23" s="1"/>
  <c r="J94" i="23"/>
  <c r="P93" i="23"/>
  <c r="R93" i="23" s="1"/>
  <c r="J93" i="23"/>
  <c r="P92" i="23"/>
  <c r="R92" i="23" s="1"/>
  <c r="J92" i="23"/>
  <c r="P91" i="23"/>
  <c r="R91" i="23" s="1"/>
  <c r="J91" i="23"/>
  <c r="P90" i="23"/>
  <c r="R90" i="23" s="1"/>
  <c r="J90" i="23"/>
  <c r="P89" i="23"/>
  <c r="R89" i="23" s="1"/>
  <c r="J89" i="23"/>
  <c r="P88" i="23"/>
  <c r="R88" i="23" s="1"/>
  <c r="J88" i="23"/>
  <c r="P87" i="23"/>
  <c r="R87" i="23" s="1"/>
  <c r="J87" i="23"/>
  <c r="P86" i="23"/>
  <c r="R86" i="23" s="1"/>
  <c r="J86" i="23"/>
  <c r="P85" i="23"/>
  <c r="R85" i="23" s="1"/>
  <c r="J85" i="23"/>
  <c r="P84" i="23"/>
  <c r="R84" i="23" s="1"/>
  <c r="J84" i="23"/>
  <c r="P83" i="23"/>
  <c r="R83" i="23" s="1"/>
  <c r="J83" i="23"/>
  <c r="P82" i="23"/>
  <c r="R82" i="23" s="1"/>
  <c r="J82" i="23"/>
  <c r="P81" i="23"/>
  <c r="R81" i="23" s="1"/>
  <c r="J81" i="23"/>
  <c r="P80" i="23"/>
  <c r="R80" i="23" s="1"/>
  <c r="J80" i="23"/>
  <c r="P79" i="23"/>
  <c r="R79" i="23" s="1"/>
  <c r="J79" i="23"/>
  <c r="P78" i="23"/>
  <c r="R78" i="23" s="1"/>
  <c r="J78" i="23"/>
  <c r="P77" i="23"/>
  <c r="R77" i="23" s="1"/>
  <c r="J77" i="23"/>
  <c r="P76" i="23"/>
  <c r="R76" i="23" s="1"/>
  <c r="J76" i="23"/>
  <c r="P75" i="23"/>
  <c r="R75" i="23" s="1"/>
  <c r="J75" i="23"/>
  <c r="P74" i="23"/>
  <c r="R74" i="23" s="1"/>
  <c r="J74" i="23"/>
  <c r="P73" i="23"/>
  <c r="R73" i="23" s="1"/>
  <c r="J73" i="23"/>
  <c r="P72" i="23"/>
  <c r="R72" i="23" s="1"/>
  <c r="J72" i="23"/>
  <c r="P71" i="23"/>
  <c r="R71" i="23" s="1"/>
  <c r="J71" i="23"/>
  <c r="P70" i="23"/>
  <c r="R70" i="23" s="1"/>
  <c r="J70" i="23"/>
  <c r="P69" i="23"/>
  <c r="R69" i="23" s="1"/>
  <c r="J69" i="23"/>
  <c r="P68" i="23"/>
  <c r="R68" i="23" s="1"/>
  <c r="J68" i="23"/>
  <c r="P67" i="23"/>
  <c r="R67" i="23" s="1"/>
  <c r="J67" i="23"/>
  <c r="P66" i="23"/>
  <c r="R66" i="23" s="1"/>
  <c r="J66" i="23"/>
  <c r="P65" i="23"/>
  <c r="R65" i="23" s="1"/>
  <c r="J65" i="23"/>
  <c r="P64" i="23"/>
  <c r="R64" i="23" s="1"/>
  <c r="J64" i="23"/>
  <c r="P63" i="23"/>
  <c r="R63" i="23" s="1"/>
  <c r="J63" i="23"/>
  <c r="P62" i="23"/>
  <c r="R62" i="23" s="1"/>
  <c r="J62" i="23"/>
  <c r="P61" i="23"/>
  <c r="R61" i="23" s="1"/>
  <c r="J61" i="23"/>
  <c r="P60" i="23"/>
  <c r="R60" i="23" s="1"/>
  <c r="J60" i="23"/>
  <c r="P59" i="23"/>
  <c r="R59" i="23" s="1"/>
  <c r="J59" i="23"/>
  <c r="P58" i="23"/>
  <c r="R58" i="23" s="1"/>
  <c r="J58" i="23"/>
  <c r="P57" i="23"/>
  <c r="R57" i="23" s="1"/>
  <c r="J57" i="23"/>
  <c r="P56" i="23"/>
  <c r="R56" i="23" s="1"/>
  <c r="J56" i="23"/>
  <c r="P55" i="23"/>
  <c r="R55" i="23" s="1"/>
  <c r="J55" i="23"/>
  <c r="P54" i="23"/>
  <c r="R54" i="23" s="1"/>
  <c r="J54" i="23"/>
  <c r="P53" i="23"/>
  <c r="R53" i="23" s="1"/>
  <c r="J53" i="23"/>
  <c r="P52" i="23"/>
  <c r="R52" i="23" s="1"/>
  <c r="J52" i="23"/>
  <c r="P51" i="23"/>
  <c r="R51" i="23" s="1"/>
  <c r="J51" i="23"/>
  <c r="P50" i="23"/>
  <c r="R50" i="23" s="1"/>
  <c r="J50" i="23"/>
  <c r="P49" i="23"/>
  <c r="R49" i="23" s="1"/>
  <c r="J49" i="23"/>
  <c r="P48" i="23"/>
  <c r="R48" i="23" s="1"/>
  <c r="J48" i="23"/>
  <c r="P47" i="23"/>
  <c r="R47" i="23" s="1"/>
  <c r="J47" i="23"/>
  <c r="P46" i="23"/>
  <c r="R46" i="23" s="1"/>
  <c r="J46" i="23"/>
  <c r="P45" i="23"/>
  <c r="R45" i="23" s="1"/>
  <c r="J45" i="23"/>
  <c r="P44" i="23"/>
  <c r="R44" i="23" s="1"/>
  <c r="J44" i="23"/>
  <c r="P43" i="23"/>
  <c r="R43" i="23" s="1"/>
  <c r="J43" i="23"/>
  <c r="P42" i="23"/>
  <c r="R42" i="23" s="1"/>
  <c r="J42" i="23"/>
  <c r="P41" i="23"/>
  <c r="R41" i="23" s="1"/>
  <c r="J41" i="23"/>
  <c r="P40" i="23"/>
  <c r="R40" i="23" s="1"/>
  <c r="J40" i="23"/>
  <c r="P39" i="23"/>
  <c r="R39" i="23" s="1"/>
  <c r="J39" i="23"/>
  <c r="P38" i="23"/>
  <c r="R38" i="23" s="1"/>
  <c r="J38" i="23"/>
  <c r="P37" i="23"/>
  <c r="R37" i="23" s="1"/>
  <c r="J37" i="23"/>
  <c r="P36" i="23"/>
  <c r="R36" i="23" s="1"/>
  <c r="J36" i="23"/>
  <c r="P35" i="23"/>
  <c r="R35" i="23" s="1"/>
  <c r="J35" i="23"/>
  <c r="P34" i="23"/>
  <c r="R34" i="23" s="1"/>
  <c r="J34" i="23"/>
  <c r="P33" i="23"/>
  <c r="R33" i="23" s="1"/>
  <c r="J33" i="23"/>
  <c r="P32" i="23"/>
  <c r="R32" i="23" s="1"/>
  <c r="J32" i="23"/>
  <c r="P31" i="23"/>
  <c r="R31" i="23" s="1"/>
  <c r="J31" i="23"/>
  <c r="P30" i="23"/>
  <c r="R30" i="23" s="1"/>
  <c r="J30" i="23"/>
  <c r="P29" i="23"/>
  <c r="R29" i="23" s="1"/>
  <c r="J29" i="23"/>
  <c r="P28" i="23"/>
  <c r="R28" i="23" s="1"/>
  <c r="J28" i="23"/>
  <c r="P27" i="23"/>
  <c r="R27" i="23" s="1"/>
  <c r="J27" i="23"/>
  <c r="P26" i="23"/>
  <c r="R26" i="23" s="1"/>
  <c r="J26" i="23"/>
  <c r="P25" i="23"/>
  <c r="R25" i="23" s="1"/>
  <c r="J25" i="23"/>
  <c r="P24" i="23"/>
  <c r="R24" i="23" s="1"/>
  <c r="J24" i="23"/>
  <c r="P23" i="23"/>
  <c r="R23" i="23" s="1"/>
  <c r="J23" i="23"/>
  <c r="P22" i="23"/>
  <c r="R22" i="23" s="1"/>
  <c r="J22" i="23"/>
  <c r="P21" i="23"/>
  <c r="R21" i="23" s="1"/>
  <c r="J21" i="23"/>
  <c r="P20" i="23"/>
  <c r="R20" i="23" s="1"/>
  <c r="J20" i="23"/>
  <c r="P19" i="23"/>
  <c r="R19" i="23" s="1"/>
  <c r="J19" i="23"/>
  <c r="P18" i="23"/>
  <c r="R18" i="23" s="1"/>
  <c r="J18" i="23"/>
  <c r="P17" i="23"/>
  <c r="R17" i="23" s="1"/>
  <c r="J17" i="23"/>
  <c r="P16" i="23"/>
  <c r="R16" i="23" s="1"/>
  <c r="J16" i="23"/>
  <c r="P15" i="23"/>
  <c r="R15" i="23" s="1"/>
  <c r="J15" i="23"/>
  <c r="P14" i="23"/>
  <c r="R14" i="23" s="1"/>
  <c r="J14" i="23"/>
  <c r="P13" i="23"/>
  <c r="R13" i="23" s="1"/>
  <c r="J13" i="23"/>
  <c r="P12" i="23"/>
  <c r="R12" i="23" s="1"/>
  <c r="J12" i="23"/>
  <c r="P11" i="23"/>
  <c r="R11" i="23" s="1"/>
  <c r="J11" i="23"/>
  <c r="P10" i="23"/>
  <c r="R10" i="23" s="1"/>
  <c r="J10" i="23"/>
  <c r="P9" i="23"/>
  <c r="R9" i="23" s="1"/>
  <c r="H9" i="23"/>
  <c r="Q323" i="22"/>
  <c r="O323" i="22"/>
  <c r="N323" i="22"/>
  <c r="M323" i="22"/>
  <c r="L323" i="22"/>
  <c r="I323" i="22"/>
  <c r="G323" i="22"/>
  <c r="F323" i="22"/>
  <c r="E323" i="22"/>
  <c r="D323" i="22"/>
  <c r="P322" i="22"/>
  <c r="R322" i="22" s="1"/>
  <c r="H322" i="22"/>
  <c r="J322" i="22" s="1"/>
  <c r="P321" i="22"/>
  <c r="R321" i="22" s="1"/>
  <c r="H321" i="22"/>
  <c r="J321" i="22" s="1"/>
  <c r="P320" i="22"/>
  <c r="R320" i="22" s="1"/>
  <c r="H320" i="22"/>
  <c r="J320" i="22" s="1"/>
  <c r="P319" i="22"/>
  <c r="R319" i="22" s="1"/>
  <c r="H319" i="22"/>
  <c r="J319" i="22" s="1"/>
  <c r="P318" i="22"/>
  <c r="R318" i="22" s="1"/>
  <c r="H318" i="22"/>
  <c r="J318" i="22" s="1"/>
  <c r="P317" i="22"/>
  <c r="H317" i="22"/>
  <c r="J317" i="22" s="1"/>
  <c r="P312" i="22"/>
  <c r="R312" i="22" s="1"/>
  <c r="H312" i="22"/>
  <c r="J312" i="22" s="1"/>
  <c r="P307" i="22"/>
  <c r="H307" i="22"/>
  <c r="H313" i="22" s="1"/>
  <c r="Q303" i="22"/>
  <c r="O303" i="22"/>
  <c r="N303" i="22"/>
  <c r="M303" i="22"/>
  <c r="L303" i="22"/>
  <c r="I303" i="22"/>
  <c r="G303" i="22"/>
  <c r="F303" i="22"/>
  <c r="E303" i="22"/>
  <c r="D303" i="22"/>
  <c r="R302" i="22"/>
  <c r="H302" i="22"/>
  <c r="J302" i="22" s="1"/>
  <c r="R301" i="22"/>
  <c r="H301" i="22"/>
  <c r="J301" i="22" s="1"/>
  <c r="R300" i="22"/>
  <c r="H300" i="22"/>
  <c r="J300" i="22" s="1"/>
  <c r="R299" i="22"/>
  <c r="H299" i="22"/>
  <c r="J299" i="22" s="1"/>
  <c r="R298" i="22"/>
  <c r="H298" i="22"/>
  <c r="J298" i="22" s="1"/>
  <c r="R297" i="22"/>
  <c r="H297" i="22"/>
  <c r="J297" i="22" s="1"/>
  <c r="R296" i="22"/>
  <c r="H296" i="22"/>
  <c r="J296" i="22" s="1"/>
  <c r="R295" i="22"/>
  <c r="H295" i="22"/>
  <c r="J295" i="22" s="1"/>
  <c r="R294" i="22"/>
  <c r="H294" i="22"/>
  <c r="J294" i="22" s="1"/>
  <c r="R293" i="22"/>
  <c r="H293" i="22"/>
  <c r="J293" i="22" s="1"/>
  <c r="R292" i="22"/>
  <c r="H292" i="22"/>
  <c r="J292" i="22" s="1"/>
  <c r="R291" i="22"/>
  <c r="H291" i="22"/>
  <c r="J291" i="22" s="1"/>
  <c r="R290" i="22"/>
  <c r="H290" i="22"/>
  <c r="J290" i="22" s="1"/>
  <c r="R289" i="22"/>
  <c r="H289" i="22"/>
  <c r="J289" i="22" s="1"/>
  <c r="R288" i="22"/>
  <c r="H288" i="22"/>
  <c r="J288" i="22" s="1"/>
  <c r="R287" i="22"/>
  <c r="H287" i="22"/>
  <c r="J287" i="22" s="1"/>
  <c r="R286" i="22"/>
  <c r="H286" i="22"/>
  <c r="J286" i="22" s="1"/>
  <c r="R285" i="22"/>
  <c r="H285" i="22"/>
  <c r="J285" i="22" s="1"/>
  <c r="R284" i="22"/>
  <c r="H284" i="22"/>
  <c r="J284" i="22" s="1"/>
  <c r="R283" i="22"/>
  <c r="H283" i="22"/>
  <c r="J283" i="22" s="1"/>
  <c r="R282" i="22"/>
  <c r="H282" i="22"/>
  <c r="J282" i="22" s="1"/>
  <c r="R281" i="22"/>
  <c r="H281" i="22"/>
  <c r="J281" i="22" s="1"/>
  <c r="R280" i="22"/>
  <c r="H280" i="22"/>
  <c r="J280" i="22" s="1"/>
  <c r="R279" i="22"/>
  <c r="H279" i="22"/>
  <c r="J279" i="22" s="1"/>
  <c r="R278" i="22"/>
  <c r="H278" i="22"/>
  <c r="J278" i="22" s="1"/>
  <c r="R277" i="22"/>
  <c r="H277" i="22"/>
  <c r="J277" i="22" s="1"/>
  <c r="R276" i="22"/>
  <c r="H276" i="22"/>
  <c r="J276" i="22" s="1"/>
  <c r="R275" i="22"/>
  <c r="H275" i="22"/>
  <c r="J275" i="22" s="1"/>
  <c r="R274" i="22"/>
  <c r="H274" i="22"/>
  <c r="J274" i="22" s="1"/>
  <c r="R273" i="22"/>
  <c r="H273" i="22"/>
  <c r="J273" i="22" s="1"/>
  <c r="R272" i="22"/>
  <c r="H272" i="22"/>
  <c r="J272" i="22" s="1"/>
  <c r="R271" i="22"/>
  <c r="H271" i="22"/>
  <c r="J271" i="22" s="1"/>
  <c r="R270" i="22"/>
  <c r="H270" i="22"/>
  <c r="J270" i="22" s="1"/>
  <c r="R269" i="22"/>
  <c r="H269" i="22"/>
  <c r="J269" i="22" s="1"/>
  <c r="R268" i="22"/>
  <c r="H268" i="22"/>
  <c r="J268" i="22" s="1"/>
  <c r="R267" i="22"/>
  <c r="H267" i="22"/>
  <c r="J267" i="22" s="1"/>
  <c r="R266" i="22"/>
  <c r="H266" i="22"/>
  <c r="J266" i="22" s="1"/>
  <c r="R265" i="22"/>
  <c r="H265" i="22"/>
  <c r="J265" i="22" s="1"/>
  <c r="R264" i="22"/>
  <c r="H264" i="22"/>
  <c r="J264" i="22" s="1"/>
  <c r="R263" i="22"/>
  <c r="H263" i="22"/>
  <c r="J263" i="22" s="1"/>
  <c r="R262" i="22"/>
  <c r="H262" i="22"/>
  <c r="J262" i="22" s="1"/>
  <c r="R261" i="22"/>
  <c r="H261" i="22"/>
  <c r="J261" i="22" s="1"/>
  <c r="R260" i="22"/>
  <c r="H260" i="22"/>
  <c r="J260" i="22" s="1"/>
  <c r="R259" i="22"/>
  <c r="H259" i="22"/>
  <c r="J259" i="22" s="1"/>
  <c r="R258" i="22"/>
  <c r="H258" i="22"/>
  <c r="J258" i="22" s="1"/>
  <c r="R256" i="22"/>
  <c r="H256" i="22"/>
  <c r="J256" i="22" s="1"/>
  <c r="R255" i="22"/>
  <c r="H255" i="22"/>
  <c r="J255" i="22" s="1"/>
  <c r="R254" i="22"/>
  <c r="H254" i="22"/>
  <c r="J254" i="22" s="1"/>
  <c r="R253" i="22"/>
  <c r="H253" i="22"/>
  <c r="J253" i="22" s="1"/>
  <c r="R252" i="22"/>
  <c r="H252" i="22"/>
  <c r="J252" i="22" s="1"/>
  <c r="R251" i="22"/>
  <c r="H251" i="22"/>
  <c r="J251" i="22" s="1"/>
  <c r="R250" i="22"/>
  <c r="H250" i="22"/>
  <c r="J250" i="22" s="1"/>
  <c r="R249" i="22"/>
  <c r="H249" i="22"/>
  <c r="J249" i="22" s="1"/>
  <c r="R248" i="22"/>
  <c r="H248" i="22"/>
  <c r="J248" i="22" s="1"/>
  <c r="R247" i="22"/>
  <c r="H247" i="22"/>
  <c r="J247" i="22" s="1"/>
  <c r="R246" i="22"/>
  <c r="H246" i="22"/>
  <c r="J246" i="22" s="1"/>
  <c r="R245" i="22"/>
  <c r="H245" i="22"/>
  <c r="J245" i="22" s="1"/>
  <c r="R244" i="22"/>
  <c r="H244" i="22"/>
  <c r="J244" i="22" s="1"/>
  <c r="R243" i="22"/>
  <c r="H243" i="22"/>
  <c r="J243" i="22" s="1"/>
  <c r="R242" i="22"/>
  <c r="H242" i="22"/>
  <c r="J242" i="22" s="1"/>
  <c r="R241" i="22"/>
  <c r="H241" i="22"/>
  <c r="J241" i="22" s="1"/>
  <c r="R240" i="22"/>
  <c r="J240" i="22"/>
  <c r="R239" i="22"/>
  <c r="H239" i="22"/>
  <c r="J239" i="22" s="1"/>
  <c r="R238" i="22"/>
  <c r="H238" i="22"/>
  <c r="J238" i="22" s="1"/>
  <c r="R237" i="22"/>
  <c r="H237" i="22"/>
  <c r="J237" i="22" s="1"/>
  <c r="R236" i="22"/>
  <c r="H236" i="22"/>
  <c r="J236" i="22" s="1"/>
  <c r="R235" i="22"/>
  <c r="H235" i="22"/>
  <c r="J235" i="22" s="1"/>
  <c r="R234" i="22"/>
  <c r="H234" i="22"/>
  <c r="J234" i="22" s="1"/>
  <c r="R233" i="22"/>
  <c r="H233" i="22"/>
  <c r="J233" i="22" s="1"/>
  <c r="R232" i="22"/>
  <c r="H232" i="22"/>
  <c r="J232" i="22" s="1"/>
  <c r="R231" i="22"/>
  <c r="H231" i="22"/>
  <c r="J231" i="22" s="1"/>
  <c r="R230" i="22"/>
  <c r="H230" i="22"/>
  <c r="J230" i="22" s="1"/>
  <c r="R229" i="22"/>
  <c r="H229" i="22"/>
  <c r="J229" i="22" s="1"/>
  <c r="R228" i="22"/>
  <c r="H228" i="22"/>
  <c r="J228" i="22" s="1"/>
  <c r="R227" i="22"/>
  <c r="H227" i="22"/>
  <c r="J227" i="22" s="1"/>
  <c r="R226" i="22"/>
  <c r="H226" i="22"/>
  <c r="J226" i="22" s="1"/>
  <c r="R225" i="22"/>
  <c r="H225" i="22"/>
  <c r="J225" i="22" s="1"/>
  <c r="R224" i="22"/>
  <c r="H224" i="22"/>
  <c r="J224" i="22" s="1"/>
  <c r="R223" i="22"/>
  <c r="J223" i="22"/>
  <c r="R222" i="22"/>
  <c r="H222" i="22"/>
  <c r="J222" i="22" s="1"/>
  <c r="R221" i="22"/>
  <c r="H221" i="22"/>
  <c r="J221" i="22" s="1"/>
  <c r="R220" i="22"/>
  <c r="H220" i="22"/>
  <c r="J220" i="22" s="1"/>
  <c r="R219" i="22"/>
  <c r="H219" i="22"/>
  <c r="J219" i="22" s="1"/>
  <c r="R218" i="22"/>
  <c r="H218" i="22"/>
  <c r="J218" i="22" s="1"/>
  <c r="R216" i="22"/>
  <c r="H216" i="22"/>
  <c r="J216" i="22" s="1"/>
  <c r="R215" i="22"/>
  <c r="H215" i="22"/>
  <c r="J215" i="22" s="1"/>
  <c r="R214" i="22"/>
  <c r="H214" i="22"/>
  <c r="J214" i="22" s="1"/>
  <c r="R213" i="22"/>
  <c r="H213" i="22"/>
  <c r="J213" i="22" s="1"/>
  <c r="R212" i="22"/>
  <c r="H212" i="22"/>
  <c r="J212" i="22" s="1"/>
  <c r="R211" i="22"/>
  <c r="H211" i="22"/>
  <c r="J211" i="22" s="1"/>
  <c r="R210" i="22"/>
  <c r="H210" i="22"/>
  <c r="J210" i="22" s="1"/>
  <c r="R209" i="22"/>
  <c r="H209" i="22"/>
  <c r="J209" i="22" s="1"/>
  <c r="R208" i="22"/>
  <c r="H208" i="22"/>
  <c r="J208" i="22" s="1"/>
  <c r="R207" i="22"/>
  <c r="H207" i="22"/>
  <c r="J207" i="22" s="1"/>
  <c r="R206" i="22"/>
  <c r="H206" i="22"/>
  <c r="J206" i="22" s="1"/>
  <c r="R205" i="22"/>
  <c r="H205" i="22"/>
  <c r="J205" i="22" s="1"/>
  <c r="R204" i="22"/>
  <c r="H204" i="22"/>
  <c r="J204" i="22" s="1"/>
  <c r="R203" i="22"/>
  <c r="H203" i="22"/>
  <c r="J203" i="22" s="1"/>
  <c r="R202" i="22"/>
  <c r="H202" i="22"/>
  <c r="J202" i="22" s="1"/>
  <c r="R201" i="22"/>
  <c r="H201" i="22"/>
  <c r="J201" i="22" s="1"/>
  <c r="R200" i="22"/>
  <c r="H200" i="22"/>
  <c r="J200" i="22" s="1"/>
  <c r="R199" i="22"/>
  <c r="H199" i="22"/>
  <c r="J199" i="22" s="1"/>
  <c r="R198" i="22"/>
  <c r="H198" i="22"/>
  <c r="J198" i="22" s="1"/>
  <c r="R197" i="22"/>
  <c r="H197" i="22"/>
  <c r="J197" i="22" s="1"/>
  <c r="R196" i="22"/>
  <c r="H196" i="22"/>
  <c r="J196" i="22" s="1"/>
  <c r="R194" i="22"/>
  <c r="H194" i="22"/>
  <c r="J194" i="22" s="1"/>
  <c r="R193" i="22"/>
  <c r="H193" i="22"/>
  <c r="J193" i="22" s="1"/>
  <c r="R192" i="22"/>
  <c r="H192" i="22"/>
  <c r="J192" i="22" s="1"/>
  <c r="R191" i="22"/>
  <c r="H191" i="22"/>
  <c r="J191" i="22" s="1"/>
  <c r="R190" i="22"/>
  <c r="H190" i="22"/>
  <c r="J190" i="22" s="1"/>
  <c r="R189" i="22"/>
  <c r="H189" i="22"/>
  <c r="J189" i="22" s="1"/>
  <c r="R188" i="22"/>
  <c r="H188" i="22"/>
  <c r="J188" i="22" s="1"/>
  <c r="R187" i="22"/>
  <c r="J187" i="22"/>
  <c r="R186" i="22"/>
  <c r="H186" i="22"/>
  <c r="J186" i="22" s="1"/>
  <c r="R185" i="22"/>
  <c r="H185" i="22"/>
  <c r="J185" i="22" s="1"/>
  <c r="R184" i="22"/>
  <c r="H184" i="22"/>
  <c r="J184" i="22" s="1"/>
  <c r="R183" i="22"/>
  <c r="H183" i="22"/>
  <c r="J183" i="22" s="1"/>
  <c r="R182" i="22"/>
  <c r="H182" i="22"/>
  <c r="J182" i="22" s="1"/>
  <c r="R181" i="22"/>
  <c r="H181" i="22"/>
  <c r="J181" i="22" s="1"/>
  <c r="R179" i="22"/>
  <c r="H179" i="22"/>
  <c r="J179" i="22" s="1"/>
  <c r="R178" i="22"/>
  <c r="H178" i="22"/>
  <c r="J178" i="22" s="1"/>
  <c r="R177" i="22"/>
  <c r="H177" i="22"/>
  <c r="J177" i="22" s="1"/>
  <c r="R176" i="22"/>
  <c r="H176" i="22"/>
  <c r="J176" i="22" s="1"/>
  <c r="R175" i="22"/>
  <c r="H175" i="22"/>
  <c r="J175" i="22" s="1"/>
  <c r="R174" i="22"/>
  <c r="H174" i="22"/>
  <c r="J174" i="22" s="1"/>
  <c r="R173" i="22"/>
  <c r="H173" i="22"/>
  <c r="J173" i="22" s="1"/>
  <c r="R172" i="22"/>
  <c r="H172" i="22"/>
  <c r="J172" i="22" s="1"/>
  <c r="R171" i="22"/>
  <c r="H171" i="22"/>
  <c r="J171" i="22" s="1"/>
  <c r="R170" i="22"/>
  <c r="H170" i="22"/>
  <c r="J170" i="22" s="1"/>
  <c r="R169" i="22"/>
  <c r="H169" i="22"/>
  <c r="J169" i="22" s="1"/>
  <c r="R168" i="22"/>
  <c r="H168" i="22"/>
  <c r="J168" i="22" s="1"/>
  <c r="R167" i="22"/>
  <c r="H167" i="22"/>
  <c r="J167" i="22" s="1"/>
  <c r="R166" i="22"/>
  <c r="H166" i="22"/>
  <c r="J166" i="22" s="1"/>
  <c r="R165" i="22"/>
  <c r="H165" i="22"/>
  <c r="J165" i="22" s="1"/>
  <c r="R164" i="22"/>
  <c r="H164" i="22"/>
  <c r="J164" i="22" s="1"/>
  <c r="R163" i="22"/>
  <c r="H163" i="22"/>
  <c r="J163" i="22" s="1"/>
  <c r="R162" i="22"/>
  <c r="H162" i="22"/>
  <c r="J162" i="22" s="1"/>
  <c r="R161" i="22"/>
  <c r="H161" i="22"/>
  <c r="J161" i="22" s="1"/>
  <c r="R160" i="22"/>
  <c r="H160" i="22"/>
  <c r="J160" i="22" s="1"/>
  <c r="R159" i="22"/>
  <c r="H159" i="22"/>
  <c r="J159" i="22" s="1"/>
  <c r="R158" i="22"/>
  <c r="H158" i="22"/>
  <c r="J158" i="22" s="1"/>
  <c r="R157" i="22"/>
  <c r="H157" i="22"/>
  <c r="J157" i="22" s="1"/>
  <c r="R156" i="22"/>
  <c r="H156" i="22"/>
  <c r="J156" i="22" s="1"/>
  <c r="R155" i="22"/>
  <c r="H155" i="22"/>
  <c r="J155" i="22" s="1"/>
  <c r="R154" i="22"/>
  <c r="H154" i="22"/>
  <c r="J154" i="22" s="1"/>
  <c r="R153" i="22"/>
  <c r="H153" i="22"/>
  <c r="J153" i="22" s="1"/>
  <c r="R152" i="22"/>
  <c r="H152" i="22"/>
  <c r="J152" i="22" s="1"/>
  <c r="R151" i="22"/>
  <c r="H151" i="22"/>
  <c r="J151" i="22" s="1"/>
  <c r="R150" i="22"/>
  <c r="H150" i="22"/>
  <c r="J150" i="22" s="1"/>
  <c r="R149" i="22"/>
  <c r="H149" i="22"/>
  <c r="J149" i="22" s="1"/>
  <c r="R148" i="22"/>
  <c r="H148" i="22"/>
  <c r="J148" i="22" s="1"/>
  <c r="R147" i="22"/>
  <c r="H147" i="22"/>
  <c r="J147" i="22" s="1"/>
  <c r="R146" i="22"/>
  <c r="H146" i="22"/>
  <c r="J146" i="22" s="1"/>
  <c r="R145" i="22"/>
  <c r="H145" i="22"/>
  <c r="J145" i="22" s="1"/>
  <c r="R144" i="22"/>
  <c r="H144" i="22"/>
  <c r="J144" i="22" s="1"/>
  <c r="R143" i="22"/>
  <c r="H143" i="22"/>
  <c r="J143" i="22" s="1"/>
  <c r="R142" i="22"/>
  <c r="H142" i="22"/>
  <c r="J142" i="22" s="1"/>
  <c r="R141" i="22"/>
  <c r="H141" i="22"/>
  <c r="J141" i="22" s="1"/>
  <c r="R140" i="22"/>
  <c r="H140" i="22"/>
  <c r="J140" i="22" s="1"/>
  <c r="R139" i="22"/>
  <c r="J139" i="22"/>
  <c r="R138" i="22"/>
  <c r="H138" i="22"/>
  <c r="J138" i="22" s="1"/>
  <c r="R137" i="22"/>
  <c r="H137" i="22"/>
  <c r="J137" i="22" s="1"/>
  <c r="R136" i="22"/>
  <c r="H136" i="22"/>
  <c r="J136" i="22" s="1"/>
  <c r="R135" i="22"/>
  <c r="H135" i="22"/>
  <c r="J135" i="22" s="1"/>
  <c r="R134" i="22"/>
  <c r="H134" i="22"/>
  <c r="J134" i="22" s="1"/>
  <c r="R133" i="22"/>
  <c r="H133" i="22"/>
  <c r="J133" i="22" s="1"/>
  <c r="R132" i="22"/>
  <c r="H132" i="22"/>
  <c r="J132" i="22" s="1"/>
  <c r="R131" i="22"/>
  <c r="H131" i="22"/>
  <c r="J131" i="22" s="1"/>
  <c r="R130" i="22"/>
  <c r="H130" i="22"/>
  <c r="J130" i="22" s="1"/>
  <c r="R128" i="22"/>
  <c r="H128" i="22"/>
  <c r="J128" i="22" s="1"/>
  <c r="R127" i="22"/>
  <c r="H127" i="22"/>
  <c r="J127" i="22" s="1"/>
  <c r="R126" i="22"/>
  <c r="H126" i="22"/>
  <c r="J126" i="22" s="1"/>
  <c r="R125" i="22"/>
  <c r="H125" i="22"/>
  <c r="J125" i="22" s="1"/>
  <c r="R124" i="22"/>
  <c r="H124" i="22"/>
  <c r="J124" i="22" s="1"/>
  <c r="R123" i="22"/>
  <c r="H123" i="22"/>
  <c r="J123" i="22" s="1"/>
  <c r="R121" i="22"/>
  <c r="H121" i="22"/>
  <c r="J121" i="22" s="1"/>
  <c r="R120" i="22"/>
  <c r="H120" i="22"/>
  <c r="J120" i="22" s="1"/>
  <c r="R119" i="22"/>
  <c r="H119" i="22"/>
  <c r="J119" i="22" s="1"/>
  <c r="R118" i="22"/>
  <c r="H118" i="22"/>
  <c r="J118" i="22" s="1"/>
  <c r="R117" i="22"/>
  <c r="H117" i="22"/>
  <c r="J117" i="22" s="1"/>
  <c r="R116" i="22"/>
  <c r="H116" i="22"/>
  <c r="J116" i="22" s="1"/>
  <c r="R115" i="22"/>
  <c r="H115" i="22"/>
  <c r="J115" i="22" s="1"/>
  <c r="R114" i="22"/>
  <c r="H114" i="22"/>
  <c r="J114" i="22" s="1"/>
  <c r="R113" i="22"/>
  <c r="H113" i="22"/>
  <c r="J113" i="22" s="1"/>
  <c r="R112" i="22"/>
  <c r="H112" i="22"/>
  <c r="J112" i="22" s="1"/>
  <c r="R111" i="22"/>
  <c r="H111" i="22"/>
  <c r="J111" i="22" s="1"/>
  <c r="R110" i="22"/>
  <c r="H110" i="22"/>
  <c r="J110" i="22" s="1"/>
  <c r="R109" i="22"/>
  <c r="H109" i="22"/>
  <c r="J109" i="22" s="1"/>
  <c r="R108" i="22"/>
  <c r="H108" i="22"/>
  <c r="J108" i="22" s="1"/>
  <c r="R107" i="22"/>
  <c r="H107" i="22"/>
  <c r="J107" i="22" s="1"/>
  <c r="R106" i="22"/>
  <c r="H106" i="22"/>
  <c r="J106" i="22" s="1"/>
  <c r="R105" i="22"/>
  <c r="J105" i="22"/>
  <c r="R104" i="22"/>
  <c r="H104" i="22"/>
  <c r="J104" i="22" s="1"/>
  <c r="R103" i="22"/>
  <c r="H103" i="22"/>
  <c r="J103" i="22" s="1"/>
  <c r="R102" i="22"/>
  <c r="H102" i="22"/>
  <c r="J102" i="22" s="1"/>
  <c r="R101" i="22"/>
  <c r="H101" i="22"/>
  <c r="J101" i="22" s="1"/>
  <c r="R100" i="22"/>
  <c r="H100" i="22"/>
  <c r="J100" i="22" s="1"/>
  <c r="R99" i="22"/>
  <c r="H99" i="22"/>
  <c r="J99" i="22" s="1"/>
  <c r="R98" i="22"/>
  <c r="H98" i="22"/>
  <c r="J98" i="22" s="1"/>
  <c r="R97" i="22"/>
  <c r="H97" i="22"/>
  <c r="J97" i="22" s="1"/>
  <c r="R96" i="22"/>
  <c r="H96" i="22"/>
  <c r="J96" i="22" s="1"/>
  <c r="R95" i="22"/>
  <c r="H95" i="22"/>
  <c r="J95" i="22" s="1"/>
  <c r="R94" i="22"/>
  <c r="H94" i="22"/>
  <c r="J94" i="22" s="1"/>
  <c r="R93" i="22"/>
  <c r="H93" i="22"/>
  <c r="J93" i="22" s="1"/>
  <c r="R92" i="22"/>
  <c r="H92" i="22"/>
  <c r="J92" i="22" s="1"/>
  <c r="R91" i="22"/>
  <c r="H91" i="22"/>
  <c r="J91" i="22" s="1"/>
  <c r="R90" i="22"/>
  <c r="H90" i="22"/>
  <c r="J90" i="22" s="1"/>
  <c r="R89" i="22"/>
  <c r="H89" i="22"/>
  <c r="J89" i="22" s="1"/>
  <c r="R87" i="22"/>
  <c r="H87" i="22"/>
  <c r="J87" i="22" s="1"/>
  <c r="R86" i="22"/>
  <c r="H86" i="22"/>
  <c r="J86" i="22" s="1"/>
  <c r="R85" i="22"/>
  <c r="H85" i="22"/>
  <c r="J85" i="22" s="1"/>
  <c r="R84" i="22"/>
  <c r="H84" i="22"/>
  <c r="J84" i="22" s="1"/>
  <c r="R83" i="22"/>
  <c r="H83" i="22"/>
  <c r="J83" i="22" s="1"/>
  <c r="R82" i="22"/>
  <c r="H82" i="22"/>
  <c r="J82" i="22" s="1"/>
  <c r="R81" i="22"/>
  <c r="H81" i="22"/>
  <c r="J81" i="22" s="1"/>
  <c r="R79" i="22"/>
  <c r="H79" i="22"/>
  <c r="J79" i="22" s="1"/>
  <c r="R78" i="22"/>
  <c r="H78" i="22"/>
  <c r="J78" i="22" s="1"/>
  <c r="R77" i="22"/>
  <c r="H77" i="22"/>
  <c r="J77" i="22" s="1"/>
  <c r="R76" i="22"/>
  <c r="H76" i="22"/>
  <c r="J76" i="22" s="1"/>
  <c r="R75" i="22"/>
  <c r="H75" i="22"/>
  <c r="J75" i="22" s="1"/>
  <c r="R74" i="22"/>
  <c r="H74" i="22"/>
  <c r="J74" i="22" s="1"/>
  <c r="R73" i="22"/>
  <c r="H73" i="22"/>
  <c r="J73" i="22" s="1"/>
  <c r="R72" i="22"/>
  <c r="H72" i="22"/>
  <c r="J72" i="22" s="1"/>
  <c r="R71" i="22"/>
  <c r="H71" i="22"/>
  <c r="J71" i="22" s="1"/>
  <c r="R70" i="22"/>
  <c r="H70" i="22"/>
  <c r="J70" i="22" s="1"/>
  <c r="R69" i="22"/>
  <c r="H69" i="22"/>
  <c r="J69" i="22" s="1"/>
  <c r="R68" i="22"/>
  <c r="H68" i="22"/>
  <c r="J68" i="22" s="1"/>
  <c r="R67" i="22"/>
  <c r="H67" i="22"/>
  <c r="J67" i="22" s="1"/>
  <c r="R66" i="22"/>
  <c r="H66" i="22"/>
  <c r="J66" i="22" s="1"/>
  <c r="R64" i="22"/>
  <c r="H64" i="22"/>
  <c r="J64" i="22" s="1"/>
  <c r="R63" i="22"/>
  <c r="H63" i="22"/>
  <c r="J63" i="22" s="1"/>
  <c r="R62" i="22"/>
  <c r="H62" i="22"/>
  <c r="J62" i="22" s="1"/>
  <c r="R61" i="22"/>
  <c r="H61" i="22"/>
  <c r="J61" i="22" s="1"/>
  <c r="R60" i="22"/>
  <c r="H60" i="22"/>
  <c r="J60" i="22" s="1"/>
  <c r="R59" i="22"/>
  <c r="H59" i="22"/>
  <c r="J59" i="22" s="1"/>
  <c r="R58" i="22"/>
  <c r="H58" i="22"/>
  <c r="J58" i="22" s="1"/>
  <c r="R57" i="22"/>
  <c r="H57" i="22"/>
  <c r="J57" i="22" s="1"/>
  <c r="R56" i="22"/>
  <c r="H56" i="22"/>
  <c r="J56" i="22" s="1"/>
  <c r="R55" i="22"/>
  <c r="H55" i="22"/>
  <c r="J55" i="22" s="1"/>
  <c r="R54" i="22"/>
  <c r="H54" i="22"/>
  <c r="J54" i="22" s="1"/>
  <c r="R53" i="22"/>
  <c r="H53" i="22"/>
  <c r="J53" i="22" s="1"/>
  <c r="R52" i="22"/>
  <c r="H52" i="22"/>
  <c r="J52" i="22" s="1"/>
  <c r="R51" i="22"/>
  <c r="H51" i="22"/>
  <c r="J51" i="22" s="1"/>
  <c r="R50" i="22"/>
  <c r="H50" i="22"/>
  <c r="J50" i="22" s="1"/>
  <c r="R49" i="22"/>
  <c r="H49" i="22"/>
  <c r="J49" i="22" s="1"/>
  <c r="R48" i="22"/>
  <c r="H48" i="22"/>
  <c r="J48" i="22" s="1"/>
  <c r="R47" i="22"/>
  <c r="H47" i="22"/>
  <c r="J47" i="22" s="1"/>
  <c r="R46" i="22"/>
  <c r="H46" i="22"/>
  <c r="J46" i="22" s="1"/>
  <c r="R45" i="22"/>
  <c r="H45" i="22"/>
  <c r="J45" i="22" s="1"/>
  <c r="R44" i="22"/>
  <c r="H44" i="22"/>
  <c r="J44" i="22" s="1"/>
  <c r="R43" i="22"/>
  <c r="H43" i="22"/>
  <c r="J43" i="22" s="1"/>
  <c r="R42" i="22"/>
  <c r="H42" i="22"/>
  <c r="J42" i="22" s="1"/>
  <c r="R41" i="22"/>
  <c r="H41" i="22"/>
  <c r="J41" i="22" s="1"/>
  <c r="R40" i="22"/>
  <c r="H40" i="22"/>
  <c r="J40" i="22" s="1"/>
  <c r="R39" i="22"/>
  <c r="H39" i="22"/>
  <c r="J39" i="22" s="1"/>
  <c r="R38" i="22"/>
  <c r="H38" i="22"/>
  <c r="J38" i="22" s="1"/>
  <c r="R37" i="22"/>
  <c r="J37" i="22"/>
  <c r="R36" i="22"/>
  <c r="H36" i="22"/>
  <c r="J36" i="22" s="1"/>
  <c r="R35" i="22"/>
  <c r="H35" i="22"/>
  <c r="J35" i="22" s="1"/>
  <c r="R34" i="22"/>
  <c r="H34" i="22"/>
  <c r="J34" i="22" s="1"/>
  <c r="R33" i="22"/>
  <c r="H33" i="22"/>
  <c r="J33" i="22" s="1"/>
  <c r="R32" i="22"/>
  <c r="H32" i="22"/>
  <c r="J32" i="22" s="1"/>
  <c r="R31" i="22"/>
  <c r="H31" i="22"/>
  <c r="J31" i="22" s="1"/>
  <c r="R30" i="22"/>
  <c r="H30" i="22"/>
  <c r="J30" i="22" s="1"/>
  <c r="R29" i="22"/>
  <c r="H29" i="22"/>
  <c r="J29" i="22" s="1"/>
  <c r="R28" i="22"/>
  <c r="H28" i="22"/>
  <c r="J28" i="22" s="1"/>
  <c r="R27" i="22"/>
  <c r="H27" i="22"/>
  <c r="J27" i="22" s="1"/>
  <c r="R26" i="22"/>
  <c r="H26" i="22"/>
  <c r="J26" i="22" s="1"/>
  <c r="R25" i="22"/>
  <c r="H25" i="22"/>
  <c r="J25" i="22" s="1"/>
  <c r="R24" i="22"/>
  <c r="H24" i="22"/>
  <c r="J24" i="22" s="1"/>
  <c r="R23" i="22"/>
  <c r="H23" i="22"/>
  <c r="J23" i="22" s="1"/>
  <c r="R22" i="22"/>
  <c r="H22" i="22"/>
  <c r="J22" i="22" s="1"/>
  <c r="R21" i="22"/>
  <c r="H21" i="22"/>
  <c r="J21" i="22" s="1"/>
  <c r="R20" i="22"/>
  <c r="H20" i="22"/>
  <c r="J20" i="22" s="1"/>
  <c r="R18" i="22"/>
  <c r="H18" i="22"/>
  <c r="J18" i="22" s="1"/>
  <c r="R17" i="22"/>
  <c r="H17" i="22"/>
  <c r="J17" i="22" s="1"/>
  <c r="R16" i="22"/>
  <c r="H16" i="22"/>
  <c r="J16" i="22" s="1"/>
  <c r="R15" i="22"/>
  <c r="H15" i="22"/>
  <c r="J15" i="22" s="1"/>
  <c r="R14" i="22"/>
  <c r="H14" i="22"/>
  <c r="J14" i="22" s="1"/>
  <c r="R13" i="22"/>
  <c r="H13" i="22"/>
  <c r="J13" i="22" s="1"/>
  <c r="R12" i="22"/>
  <c r="H12" i="22"/>
  <c r="J12" i="22" s="1"/>
  <c r="R11" i="22"/>
  <c r="H11" i="22"/>
  <c r="J11" i="22" s="1"/>
  <c r="P10" i="22"/>
  <c r="R10" i="22" s="1"/>
  <c r="H10" i="22"/>
  <c r="J10" i="22" s="1"/>
  <c r="G301" i="25" l="1"/>
  <c r="P305" i="25"/>
  <c r="P310" i="25" s="1"/>
  <c r="R307" i="22"/>
  <c r="R313" i="22" s="1"/>
  <c r="P313" i="22"/>
  <c r="J326" i="23"/>
  <c r="H326" i="23"/>
  <c r="H301" i="23"/>
  <c r="P323" i="22"/>
  <c r="R317" i="22"/>
  <c r="R323" i="22" s="1"/>
  <c r="P303" i="22"/>
  <c r="R303" i="22"/>
  <c r="H323" i="22"/>
  <c r="J323" i="22"/>
  <c r="J307" i="22"/>
  <c r="J313" i="22" s="1"/>
  <c r="J303" i="22"/>
  <c r="H303" i="22"/>
  <c r="R301" i="25"/>
  <c r="R305" i="25"/>
  <c r="R310" i="25" s="1"/>
  <c r="H22" i="25"/>
  <c r="P301" i="25"/>
  <c r="H310" i="25"/>
  <c r="J305" i="25"/>
  <c r="J310" i="25" s="1"/>
  <c r="R299" i="24"/>
  <c r="P299" i="24"/>
  <c r="J304" i="24"/>
  <c r="J309" i="24" s="1"/>
  <c r="H309" i="24"/>
  <c r="H299" i="24"/>
  <c r="P309" i="24"/>
  <c r="R304" i="24"/>
  <c r="R309" i="24" s="1"/>
  <c r="J8" i="24"/>
  <c r="J299" i="24" s="1"/>
  <c r="J9" i="23"/>
  <c r="J301" i="23" s="1"/>
  <c r="P326" i="23"/>
  <c r="R320" i="23"/>
  <c r="R326" i="23" s="1"/>
  <c r="P301" i="23"/>
  <c r="J316" i="23"/>
  <c r="H316" i="23"/>
  <c r="R301" i="23"/>
  <c r="P316" i="23"/>
  <c r="R316" i="23"/>
  <c r="P51" i="5"/>
  <c r="Q51" i="5" s="1"/>
  <c r="P48" i="5"/>
  <c r="H48" i="5"/>
  <c r="K65" i="5"/>
  <c r="O65" i="5" s="1"/>
  <c r="Q65" i="5" s="1"/>
  <c r="C65" i="5"/>
  <c r="G65" i="5" s="1"/>
  <c r="I65" i="5" s="1"/>
  <c r="K64" i="5"/>
  <c r="C64" i="5"/>
  <c r="L55" i="5"/>
  <c r="L54" i="5"/>
  <c r="K54" i="5"/>
  <c r="D54" i="5"/>
  <c r="C54" i="5"/>
  <c r="F50" i="5"/>
  <c r="D50" i="5"/>
  <c r="K55" i="5"/>
  <c r="P53" i="5"/>
  <c r="N53" i="5"/>
  <c r="M53" i="5"/>
  <c r="L53" i="5"/>
  <c r="N50" i="5"/>
  <c r="L50" i="5"/>
  <c r="K50" i="5"/>
  <c r="M48" i="5"/>
  <c r="N48" i="5"/>
  <c r="L48" i="5"/>
  <c r="O34" i="5"/>
  <c r="Q30" i="5"/>
  <c r="G29" i="5"/>
  <c r="I29" i="5" s="1"/>
  <c r="G27" i="5"/>
  <c r="I27" i="5" s="1"/>
  <c r="D55" i="5"/>
  <c r="C55" i="5"/>
  <c r="H53" i="5"/>
  <c r="F53" i="5"/>
  <c r="E53" i="5"/>
  <c r="D53" i="5"/>
  <c r="H51" i="5"/>
  <c r="I51" i="5" s="1"/>
  <c r="I30" i="5"/>
  <c r="C50" i="5"/>
  <c r="F48" i="5"/>
  <c r="E48" i="5"/>
  <c r="D48" i="5"/>
  <c r="G48" i="5" s="1"/>
  <c r="P64" i="5"/>
  <c r="N64" i="5"/>
  <c r="M64" i="5"/>
  <c r="L64" i="5"/>
  <c r="H64" i="5"/>
  <c r="F64" i="5"/>
  <c r="E64" i="5"/>
  <c r="D64" i="5"/>
  <c r="P62" i="5"/>
  <c r="N62" i="5"/>
  <c r="M62" i="5"/>
  <c r="L62" i="5"/>
  <c r="H62" i="5"/>
  <c r="F62" i="5"/>
  <c r="E62" i="5"/>
  <c r="D62" i="5"/>
  <c r="N61" i="5"/>
  <c r="M61" i="5"/>
  <c r="L61" i="5"/>
  <c r="F61" i="5"/>
  <c r="E61" i="5"/>
  <c r="D61" i="5"/>
  <c r="N60" i="5"/>
  <c r="O60" i="5" s="1"/>
  <c r="Q60" i="5" s="1"/>
  <c r="K58" i="5"/>
  <c r="O58" i="5" s="1"/>
  <c r="Q58" i="5" s="1"/>
  <c r="C58" i="5"/>
  <c r="P57" i="5"/>
  <c r="N57" i="5"/>
  <c r="M57" i="5"/>
  <c r="L57" i="5"/>
  <c r="H57" i="5"/>
  <c r="F57" i="5"/>
  <c r="E57" i="5"/>
  <c r="D57" i="5"/>
  <c r="N56" i="5"/>
  <c r="O56" i="5" s="1"/>
  <c r="Q56" i="5" s="1"/>
  <c r="P45" i="5"/>
  <c r="N45" i="5"/>
  <c r="M45" i="5"/>
  <c r="L45" i="5"/>
  <c r="K45" i="5"/>
  <c r="H45" i="5"/>
  <c r="F45" i="5"/>
  <c r="E45" i="5"/>
  <c r="D45" i="5"/>
  <c r="C45" i="5"/>
  <c r="O44" i="5"/>
  <c r="Q44" i="5" s="1"/>
  <c r="G44" i="5"/>
  <c r="I44" i="5" s="1"/>
  <c r="O43" i="5"/>
  <c r="Q43" i="5" s="1"/>
  <c r="G43" i="5"/>
  <c r="I43" i="5" s="1"/>
  <c r="O41" i="5"/>
  <c r="Q41" i="5" s="1"/>
  <c r="G41" i="5"/>
  <c r="I41" i="5" s="1"/>
  <c r="O40" i="5"/>
  <c r="Q40" i="5" s="1"/>
  <c r="G40" i="5"/>
  <c r="I40" i="5" s="1"/>
  <c r="O39" i="5"/>
  <c r="Q39" i="5" s="1"/>
  <c r="O37" i="5"/>
  <c r="Q37" i="5" s="1"/>
  <c r="G37" i="5"/>
  <c r="I37" i="5" s="1"/>
  <c r="O36" i="5"/>
  <c r="Q36" i="5" s="1"/>
  <c r="G36" i="5"/>
  <c r="I36" i="5" s="1"/>
  <c r="O35" i="5"/>
  <c r="Q35" i="5" s="1"/>
  <c r="O33" i="5"/>
  <c r="Q33" i="5" s="1"/>
  <c r="G33" i="5"/>
  <c r="I33" i="5" s="1"/>
  <c r="O32" i="5"/>
  <c r="Q32" i="5" s="1"/>
  <c r="G32" i="5"/>
  <c r="I32" i="5" s="1"/>
  <c r="O29" i="5"/>
  <c r="Q29" i="5" s="1"/>
  <c r="O27" i="5"/>
  <c r="Q27" i="5" s="1"/>
  <c r="G54" i="5" l="1"/>
  <c r="G61" i="5"/>
  <c r="I61" i="5" s="1"/>
  <c r="G57" i="5"/>
  <c r="I57" i="5" s="1"/>
  <c r="G58" i="5"/>
  <c r="I58" i="5" s="1"/>
  <c r="G53" i="5"/>
  <c r="I53" i="5" s="1"/>
  <c r="G55" i="5"/>
  <c r="I55" i="5" s="1"/>
  <c r="O55" i="5"/>
  <c r="Q55" i="5" s="1"/>
  <c r="G64" i="5"/>
  <c r="G62" i="5"/>
  <c r="I62" i="5" s="1"/>
  <c r="G50" i="5"/>
  <c r="I50" i="5" s="1"/>
  <c r="K66" i="5"/>
  <c r="I54" i="5"/>
  <c r="O64" i="5"/>
  <c r="Q64" i="5" s="1"/>
  <c r="O48" i="5"/>
  <c r="Q48" i="5" s="1"/>
  <c r="O59" i="5"/>
  <c r="Q59" i="5" s="1"/>
  <c r="I64" i="5"/>
  <c r="O57" i="5"/>
  <c r="Q57" i="5" s="1"/>
  <c r="J22" i="25"/>
  <c r="J301" i="25" s="1"/>
  <c r="H301" i="25"/>
  <c r="O62" i="5"/>
  <c r="Q62" i="5" s="1"/>
  <c r="O61" i="5"/>
  <c r="Q61" i="5" s="1"/>
  <c r="N66" i="5"/>
  <c r="M66" i="5"/>
  <c r="P66" i="5"/>
  <c r="L66" i="5"/>
  <c r="O45" i="5"/>
  <c r="E66" i="5"/>
  <c r="C66" i="5"/>
  <c r="F66" i="5"/>
  <c r="G45" i="5"/>
  <c r="Q34" i="5"/>
  <c r="Q45" i="5" s="1"/>
  <c r="O53" i="5"/>
  <c r="Q53" i="5" s="1"/>
  <c r="O54" i="5"/>
  <c r="Q54" i="5" s="1"/>
  <c r="H66" i="5"/>
  <c r="I45" i="5"/>
  <c r="O50" i="5"/>
  <c r="Q50" i="5" s="1"/>
  <c r="D66" i="5"/>
  <c r="I48" i="5" l="1"/>
  <c r="Q66" i="5"/>
  <c r="O66" i="5"/>
  <c r="I66" i="5" l="1"/>
  <c r="P245" i="5"/>
  <c r="O245" i="5"/>
  <c r="H245" i="5"/>
  <c r="G245" i="5"/>
  <c r="P244" i="5"/>
  <c r="N244" i="5"/>
  <c r="M244" i="5"/>
  <c r="L244" i="5"/>
  <c r="H244" i="5"/>
  <c r="F244" i="5"/>
  <c r="E244" i="5"/>
  <c r="D244" i="5"/>
  <c r="N243" i="5"/>
  <c r="M243" i="5"/>
  <c r="L243" i="5"/>
  <c r="F243" i="5"/>
  <c r="E243" i="5"/>
  <c r="D243" i="5"/>
  <c r="O242" i="5"/>
  <c r="Q242" i="5" s="1"/>
  <c r="G242" i="5"/>
  <c r="I242" i="5" s="1"/>
  <c r="P241" i="5"/>
  <c r="N241" i="5"/>
  <c r="M241" i="5"/>
  <c r="L241" i="5"/>
  <c r="H241" i="5"/>
  <c r="F241" i="5"/>
  <c r="E241" i="5"/>
  <c r="D241" i="5"/>
  <c r="P240" i="5"/>
  <c r="N240" i="5"/>
  <c r="M240" i="5"/>
  <c r="L240" i="5"/>
  <c r="L246" i="5" s="1"/>
  <c r="H240" i="5"/>
  <c r="F240" i="5"/>
  <c r="E240" i="5"/>
  <c r="D240" i="5"/>
  <c r="D246" i="5" s="1"/>
  <c r="P231" i="5"/>
  <c r="N231" i="5"/>
  <c r="M231" i="5"/>
  <c r="L231" i="5"/>
  <c r="H231" i="5"/>
  <c r="F231" i="5"/>
  <c r="E231" i="5"/>
  <c r="D231" i="5"/>
  <c r="O229" i="5"/>
  <c r="Q229" i="5" s="1"/>
  <c r="G229" i="5"/>
  <c r="I229" i="5" s="1"/>
  <c r="O228" i="5"/>
  <c r="Q228" i="5" s="1"/>
  <c r="G228" i="5"/>
  <c r="I228" i="5" s="1"/>
  <c r="O227" i="5"/>
  <c r="Q227" i="5" s="1"/>
  <c r="G227" i="5"/>
  <c r="I227" i="5" s="1"/>
  <c r="O226" i="5"/>
  <c r="Q226" i="5" s="1"/>
  <c r="G226" i="5"/>
  <c r="I226" i="5" s="1"/>
  <c r="O225" i="5"/>
  <c r="G225" i="5"/>
  <c r="P216" i="5"/>
  <c r="N216" i="5"/>
  <c r="M216" i="5"/>
  <c r="L216" i="5"/>
  <c r="H216" i="5"/>
  <c r="F216" i="5"/>
  <c r="E216" i="5"/>
  <c r="D216" i="5"/>
  <c r="O214" i="5"/>
  <c r="Q214" i="5" s="1"/>
  <c r="G214" i="5"/>
  <c r="I214" i="5" s="1"/>
  <c r="O213" i="5"/>
  <c r="Q213" i="5" s="1"/>
  <c r="G213" i="5"/>
  <c r="I213" i="5" s="1"/>
  <c r="O212" i="5"/>
  <c r="Q212" i="5" s="1"/>
  <c r="G212" i="5"/>
  <c r="I212" i="5" s="1"/>
  <c r="O211" i="5"/>
  <c r="G211" i="5"/>
  <c r="I211" i="5" s="1"/>
  <c r="G210" i="5"/>
  <c r="P199" i="5"/>
  <c r="N199" i="5"/>
  <c r="M199" i="5"/>
  <c r="L199" i="5"/>
  <c r="H199" i="5"/>
  <c r="F199" i="5"/>
  <c r="E199" i="5"/>
  <c r="D199" i="5"/>
  <c r="N198" i="5"/>
  <c r="M198" i="5"/>
  <c r="L198" i="5"/>
  <c r="F198" i="5"/>
  <c r="E198" i="5"/>
  <c r="D198" i="5"/>
  <c r="P197" i="5"/>
  <c r="N197" i="5"/>
  <c r="M197" i="5"/>
  <c r="L197" i="5"/>
  <c r="H197" i="5"/>
  <c r="F197" i="5"/>
  <c r="E197" i="5"/>
  <c r="D197" i="5"/>
  <c r="L196" i="5"/>
  <c r="O196" i="5" s="1"/>
  <c r="Q196" i="5" s="1"/>
  <c r="D196" i="5"/>
  <c r="G196" i="5" s="1"/>
  <c r="I196" i="5" s="1"/>
  <c r="P195" i="5"/>
  <c r="P201" i="5" s="1"/>
  <c r="N195" i="5"/>
  <c r="M195" i="5"/>
  <c r="L195" i="5"/>
  <c r="H195" i="5"/>
  <c r="H201" i="5" s="1"/>
  <c r="F195" i="5"/>
  <c r="E195" i="5"/>
  <c r="D195" i="5"/>
  <c r="P186" i="5"/>
  <c r="N186" i="5"/>
  <c r="M186" i="5"/>
  <c r="L186" i="5"/>
  <c r="H186" i="5"/>
  <c r="F186" i="5"/>
  <c r="E186" i="5"/>
  <c r="D186" i="5"/>
  <c r="O184" i="5"/>
  <c r="Q184" i="5" s="1"/>
  <c r="G184" i="5"/>
  <c r="I184" i="5" s="1"/>
  <c r="O183" i="5"/>
  <c r="Q183" i="5" s="1"/>
  <c r="G183" i="5"/>
  <c r="I183" i="5" s="1"/>
  <c r="O182" i="5"/>
  <c r="Q182" i="5" s="1"/>
  <c r="G182" i="5"/>
  <c r="I182" i="5" s="1"/>
  <c r="O181" i="5"/>
  <c r="Q181" i="5" s="1"/>
  <c r="G181" i="5"/>
  <c r="I181" i="5" s="1"/>
  <c r="O180" i="5"/>
  <c r="O186" i="5" s="1"/>
  <c r="G180" i="5"/>
  <c r="P171" i="5"/>
  <c r="N171" i="5"/>
  <c r="M171" i="5"/>
  <c r="L171" i="5"/>
  <c r="H171" i="5"/>
  <c r="F171" i="5"/>
  <c r="E171" i="5"/>
  <c r="D171" i="5"/>
  <c r="O169" i="5"/>
  <c r="Q169" i="5" s="1"/>
  <c r="G169" i="5"/>
  <c r="I169" i="5" s="1"/>
  <c r="O168" i="5"/>
  <c r="Q168" i="5" s="1"/>
  <c r="G168" i="5"/>
  <c r="I168" i="5" s="1"/>
  <c r="O167" i="5"/>
  <c r="Q167" i="5" s="1"/>
  <c r="G167" i="5"/>
  <c r="I167" i="5" s="1"/>
  <c r="O166" i="5"/>
  <c r="Q166" i="5" s="1"/>
  <c r="G166" i="5"/>
  <c r="I166" i="5" s="1"/>
  <c r="O165" i="5"/>
  <c r="G165" i="5"/>
  <c r="P155" i="5"/>
  <c r="N155" i="5"/>
  <c r="M155" i="5"/>
  <c r="L155" i="5"/>
  <c r="K155" i="5"/>
  <c r="H155" i="5"/>
  <c r="F155" i="5"/>
  <c r="E155" i="5"/>
  <c r="D155" i="5"/>
  <c r="C155" i="5"/>
  <c r="P154" i="5"/>
  <c r="N154" i="5"/>
  <c r="M154" i="5"/>
  <c r="L154" i="5"/>
  <c r="K154" i="5"/>
  <c r="H154" i="5"/>
  <c r="F154" i="5"/>
  <c r="D154" i="5"/>
  <c r="C154" i="5"/>
  <c r="P153" i="5"/>
  <c r="N153" i="5"/>
  <c r="M153" i="5"/>
  <c r="L153" i="5"/>
  <c r="K153" i="5"/>
  <c r="H153" i="5"/>
  <c r="F153" i="5"/>
  <c r="E153" i="5"/>
  <c r="D153" i="5"/>
  <c r="C153" i="5"/>
  <c r="N152" i="5"/>
  <c r="O152" i="5" s="1"/>
  <c r="Q152" i="5" s="1"/>
  <c r="I152" i="5"/>
  <c r="H152" i="5"/>
  <c r="G152" i="5"/>
  <c r="F152" i="5"/>
  <c r="E152" i="5"/>
  <c r="D152" i="5"/>
  <c r="C152" i="5"/>
  <c r="P151" i="5"/>
  <c r="N151" i="5"/>
  <c r="M151" i="5"/>
  <c r="L151" i="5"/>
  <c r="K151" i="5"/>
  <c r="I151" i="5"/>
  <c r="H151" i="5"/>
  <c r="G151" i="5"/>
  <c r="F151" i="5"/>
  <c r="E151" i="5"/>
  <c r="D151" i="5"/>
  <c r="C151" i="5"/>
  <c r="P150" i="5"/>
  <c r="N150" i="5"/>
  <c r="M150" i="5"/>
  <c r="L150" i="5"/>
  <c r="I150" i="5"/>
  <c r="H150" i="5"/>
  <c r="G150" i="5"/>
  <c r="F150" i="5"/>
  <c r="E150" i="5"/>
  <c r="D150" i="5"/>
  <c r="C150" i="5"/>
  <c r="P149" i="5"/>
  <c r="N149" i="5"/>
  <c r="M149" i="5"/>
  <c r="L149" i="5"/>
  <c r="K149" i="5"/>
  <c r="H149" i="5"/>
  <c r="F149" i="5"/>
  <c r="E149" i="5"/>
  <c r="D149" i="5"/>
  <c r="C149" i="5"/>
  <c r="N148" i="5"/>
  <c r="O148" i="5" s="1"/>
  <c r="Q148" i="5" s="1"/>
  <c r="P147" i="5"/>
  <c r="N147" i="5"/>
  <c r="M147" i="5"/>
  <c r="L147" i="5"/>
  <c r="K147" i="5"/>
  <c r="H147" i="5"/>
  <c r="F147" i="5"/>
  <c r="E147" i="5"/>
  <c r="D147" i="5"/>
  <c r="C147" i="5"/>
  <c r="P146" i="5"/>
  <c r="N146" i="5"/>
  <c r="M146" i="5"/>
  <c r="L146" i="5"/>
  <c r="H146" i="5"/>
  <c r="F146" i="5"/>
  <c r="E146" i="5"/>
  <c r="D146" i="5"/>
  <c r="C146" i="5"/>
  <c r="P145" i="5"/>
  <c r="N145" i="5"/>
  <c r="M145" i="5"/>
  <c r="L145" i="5"/>
  <c r="K145" i="5"/>
  <c r="H145" i="5"/>
  <c r="F145" i="5"/>
  <c r="E145" i="5"/>
  <c r="D145" i="5"/>
  <c r="C145" i="5"/>
  <c r="P144" i="5"/>
  <c r="N144" i="5"/>
  <c r="M144" i="5"/>
  <c r="L144" i="5"/>
  <c r="K144" i="5"/>
  <c r="H144" i="5"/>
  <c r="F144" i="5"/>
  <c r="E144" i="5"/>
  <c r="D144" i="5"/>
  <c r="C144" i="5"/>
  <c r="P141" i="5"/>
  <c r="N141" i="5"/>
  <c r="M141" i="5"/>
  <c r="L141" i="5"/>
  <c r="K141" i="5"/>
  <c r="H141" i="5"/>
  <c r="F141" i="5"/>
  <c r="E141" i="5"/>
  <c r="D141" i="5"/>
  <c r="C141" i="5"/>
  <c r="O140" i="5"/>
  <c r="Q140" i="5" s="1"/>
  <c r="G140" i="5"/>
  <c r="I140" i="5" s="1"/>
  <c r="O139" i="5"/>
  <c r="Q139" i="5" s="1"/>
  <c r="G139" i="5"/>
  <c r="I139" i="5" s="1"/>
  <c r="O138" i="5"/>
  <c r="Q138" i="5" s="1"/>
  <c r="G138" i="5"/>
  <c r="I138" i="5" s="1"/>
  <c r="O137" i="5"/>
  <c r="Q137" i="5" s="1"/>
  <c r="O136" i="5"/>
  <c r="Q136" i="5" s="1"/>
  <c r="O135" i="5"/>
  <c r="Q135" i="5" s="1"/>
  <c r="O134" i="5"/>
  <c r="Q134" i="5" s="1"/>
  <c r="G134" i="5"/>
  <c r="I134" i="5" s="1"/>
  <c r="O133" i="5"/>
  <c r="Q133" i="5" s="1"/>
  <c r="O132" i="5"/>
  <c r="Q132" i="5" s="1"/>
  <c r="G132" i="5"/>
  <c r="I132" i="5" s="1"/>
  <c r="O131" i="5"/>
  <c r="Q131" i="5" s="1"/>
  <c r="G131" i="5"/>
  <c r="I131" i="5" s="1"/>
  <c r="O130" i="5"/>
  <c r="Q130" i="5" s="1"/>
  <c r="G130" i="5"/>
  <c r="I130" i="5" s="1"/>
  <c r="O129" i="5"/>
  <c r="G129" i="5"/>
  <c r="I129" i="5" s="1"/>
  <c r="P126" i="5"/>
  <c r="N126" i="5"/>
  <c r="M126" i="5"/>
  <c r="L126" i="5"/>
  <c r="H126" i="5"/>
  <c r="F126" i="5"/>
  <c r="E126" i="5"/>
  <c r="D126" i="5"/>
  <c r="O124" i="5"/>
  <c r="Q124" i="5" s="1"/>
  <c r="G124" i="5"/>
  <c r="I124" i="5" s="1"/>
  <c r="O123" i="5"/>
  <c r="Q123" i="5" s="1"/>
  <c r="G123" i="5"/>
  <c r="I123" i="5" s="1"/>
  <c r="O122" i="5"/>
  <c r="Q122" i="5" s="1"/>
  <c r="O121" i="5"/>
  <c r="Q121" i="5" s="1"/>
  <c r="O120" i="5"/>
  <c r="Q120" i="5" s="1"/>
  <c r="O119" i="5"/>
  <c r="Q119" i="5" s="1"/>
  <c r="O118" i="5"/>
  <c r="Q118" i="5" s="1"/>
  <c r="O117" i="5"/>
  <c r="Q117" i="5" s="1"/>
  <c r="G117" i="5"/>
  <c r="I117" i="5" s="1"/>
  <c r="O116" i="5"/>
  <c r="G116" i="5"/>
  <c r="K111" i="5"/>
  <c r="O111" i="5" s="1"/>
  <c r="Q111" i="5" s="1"/>
  <c r="C111" i="5"/>
  <c r="G111" i="5" s="1"/>
  <c r="I111" i="5" s="1"/>
  <c r="P110" i="5"/>
  <c r="N110" i="5"/>
  <c r="M110" i="5"/>
  <c r="L110" i="5"/>
  <c r="K110" i="5"/>
  <c r="H110" i="5"/>
  <c r="F110" i="5"/>
  <c r="E110" i="5"/>
  <c r="D110" i="5"/>
  <c r="C110" i="5"/>
  <c r="P109" i="5"/>
  <c r="N109" i="5"/>
  <c r="M109" i="5"/>
  <c r="L109" i="5"/>
  <c r="H109" i="5"/>
  <c r="F109" i="5"/>
  <c r="E109" i="5"/>
  <c r="D109" i="5"/>
  <c r="N108" i="5"/>
  <c r="M108" i="5"/>
  <c r="L108" i="5"/>
  <c r="F108" i="5"/>
  <c r="E108" i="5"/>
  <c r="D108" i="5"/>
  <c r="N107" i="5"/>
  <c r="O107" i="5" s="1"/>
  <c r="Q107" i="5" s="1"/>
  <c r="P106" i="5"/>
  <c r="N106" i="5"/>
  <c r="M106" i="5"/>
  <c r="L106" i="5"/>
  <c r="K105" i="5"/>
  <c r="O105" i="5" s="1"/>
  <c r="Q105" i="5" s="1"/>
  <c r="C105" i="5"/>
  <c r="G105" i="5" s="1"/>
  <c r="I105" i="5" s="1"/>
  <c r="P104" i="5"/>
  <c r="N104" i="5"/>
  <c r="M104" i="5"/>
  <c r="L104" i="5"/>
  <c r="H104" i="5"/>
  <c r="F104" i="5"/>
  <c r="E104" i="5"/>
  <c r="D104" i="5"/>
  <c r="N103" i="5"/>
  <c r="O103" i="5" s="1"/>
  <c r="Q103" i="5" s="1"/>
  <c r="L102" i="5"/>
  <c r="K102" i="5"/>
  <c r="C102" i="5"/>
  <c r="G102" i="5" s="1"/>
  <c r="I102" i="5" s="1"/>
  <c r="P101" i="5"/>
  <c r="N101" i="5"/>
  <c r="M101" i="5"/>
  <c r="L101" i="5"/>
  <c r="H101" i="5"/>
  <c r="F101" i="5"/>
  <c r="E101" i="5"/>
  <c r="D101" i="5"/>
  <c r="N100" i="5"/>
  <c r="L100" i="5"/>
  <c r="K100" i="5"/>
  <c r="F100" i="5"/>
  <c r="D100" i="5"/>
  <c r="C100" i="5"/>
  <c r="P99" i="5"/>
  <c r="N99" i="5"/>
  <c r="M99" i="5"/>
  <c r="L99" i="5"/>
  <c r="H99" i="5"/>
  <c r="F99" i="5"/>
  <c r="E99" i="5"/>
  <c r="D99" i="5"/>
  <c r="P96" i="5"/>
  <c r="N96" i="5"/>
  <c r="M96" i="5"/>
  <c r="L96" i="5"/>
  <c r="K96" i="5"/>
  <c r="H96" i="5"/>
  <c r="F96" i="5"/>
  <c r="E96" i="5"/>
  <c r="D96" i="5"/>
  <c r="C96" i="5"/>
  <c r="O95" i="5"/>
  <c r="Q95" i="5" s="1"/>
  <c r="G95" i="5"/>
  <c r="I95" i="5" s="1"/>
  <c r="O94" i="5"/>
  <c r="Q94" i="5" s="1"/>
  <c r="G94" i="5"/>
  <c r="I94" i="5" s="1"/>
  <c r="O93" i="5"/>
  <c r="Q93" i="5" s="1"/>
  <c r="G93" i="5"/>
  <c r="I93" i="5" s="1"/>
  <c r="O92" i="5"/>
  <c r="Q92" i="5" s="1"/>
  <c r="G92" i="5"/>
  <c r="I92" i="5" s="1"/>
  <c r="O91" i="5"/>
  <c r="Q91" i="5" s="1"/>
  <c r="O90" i="5"/>
  <c r="Q90" i="5" s="1"/>
  <c r="O89" i="5"/>
  <c r="Q89" i="5" s="1"/>
  <c r="G89" i="5"/>
  <c r="I89" i="5" s="1"/>
  <c r="O88" i="5"/>
  <c r="Q88" i="5" s="1"/>
  <c r="G88" i="5"/>
  <c r="I88" i="5" s="1"/>
  <c r="O87" i="5"/>
  <c r="Q87" i="5" s="1"/>
  <c r="O86" i="5"/>
  <c r="Q86" i="5" s="1"/>
  <c r="G86" i="5"/>
  <c r="I86" i="5" s="1"/>
  <c r="O85" i="5"/>
  <c r="Q85" i="5" s="1"/>
  <c r="G85" i="5"/>
  <c r="I85" i="5" s="1"/>
  <c r="O84" i="5"/>
  <c r="Q84" i="5" s="1"/>
  <c r="G84" i="5"/>
  <c r="I84" i="5" s="1"/>
  <c r="O83" i="5"/>
  <c r="G83" i="5"/>
  <c r="P80" i="5"/>
  <c r="N80" i="5"/>
  <c r="M80" i="5"/>
  <c r="L80" i="5"/>
  <c r="K80" i="5"/>
  <c r="H80" i="5"/>
  <c r="F80" i="5"/>
  <c r="E80" i="5"/>
  <c r="D80" i="5"/>
  <c r="C80" i="5"/>
  <c r="O79" i="5"/>
  <c r="Q79" i="5" s="1"/>
  <c r="G79" i="5"/>
  <c r="I79" i="5" s="1"/>
  <c r="O78" i="5"/>
  <c r="Q78" i="5" s="1"/>
  <c r="G78" i="5"/>
  <c r="I78" i="5" s="1"/>
  <c r="O77" i="5"/>
  <c r="Q77" i="5" s="1"/>
  <c r="G77" i="5"/>
  <c r="I77" i="5" s="1"/>
  <c r="O76" i="5"/>
  <c r="Q76" i="5" s="1"/>
  <c r="O75" i="5"/>
  <c r="Q75" i="5" s="1"/>
  <c r="O74" i="5"/>
  <c r="Q74" i="5" s="1"/>
  <c r="G74" i="5"/>
  <c r="I74" i="5" s="1"/>
  <c r="O73" i="5"/>
  <c r="Q73" i="5" s="1"/>
  <c r="G73" i="5"/>
  <c r="I73" i="5" s="1"/>
  <c r="O72" i="5"/>
  <c r="Q72" i="5" s="1"/>
  <c r="O71" i="5"/>
  <c r="Q71" i="5" s="1"/>
  <c r="G71" i="5"/>
  <c r="I71" i="5" s="1"/>
  <c r="O70" i="5"/>
  <c r="Q70" i="5" s="1"/>
  <c r="G70" i="5"/>
  <c r="I70" i="5" s="1"/>
  <c r="O69" i="5"/>
  <c r="Q69" i="5" s="1"/>
  <c r="G69" i="5"/>
  <c r="I69" i="5" s="1"/>
  <c r="O68" i="5"/>
  <c r="G68" i="5"/>
  <c r="P24" i="5"/>
  <c r="N24" i="5"/>
  <c r="M24" i="5"/>
  <c r="L24" i="5"/>
  <c r="K24" i="5"/>
  <c r="H24" i="5"/>
  <c r="F24" i="5"/>
  <c r="E24" i="5"/>
  <c r="D24" i="5"/>
  <c r="C24" i="5"/>
  <c r="O23" i="5"/>
  <c r="Q23" i="5" s="1"/>
  <c r="G23" i="5"/>
  <c r="I23" i="5" s="1"/>
  <c r="O22" i="5"/>
  <c r="Q22" i="5" s="1"/>
  <c r="G22" i="5"/>
  <c r="I22" i="5" s="1"/>
  <c r="O21" i="5"/>
  <c r="Q21" i="5" s="1"/>
  <c r="G21" i="5"/>
  <c r="I21" i="5" s="1"/>
  <c r="O20" i="5"/>
  <c r="Q20" i="5" s="1"/>
  <c r="G20" i="5"/>
  <c r="I20" i="5" s="1"/>
  <c r="O19" i="5"/>
  <c r="Q19" i="5" s="1"/>
  <c r="O18" i="5"/>
  <c r="Q18" i="5" s="1"/>
  <c r="O17" i="5"/>
  <c r="Q17" i="5" s="1"/>
  <c r="G17" i="5"/>
  <c r="I17" i="5" s="1"/>
  <c r="O16" i="5"/>
  <c r="Q16" i="5" s="1"/>
  <c r="G16" i="5"/>
  <c r="I16" i="5" s="1"/>
  <c r="O15" i="5"/>
  <c r="Q15" i="5" s="1"/>
  <c r="O14" i="5"/>
  <c r="Q14" i="5" s="1"/>
  <c r="G14" i="5"/>
  <c r="I14" i="5" s="1"/>
  <c r="O13" i="5"/>
  <c r="Q13" i="5" s="1"/>
  <c r="G13" i="5"/>
  <c r="I13" i="5" s="1"/>
  <c r="O12" i="5"/>
  <c r="Q12" i="5" s="1"/>
  <c r="G12" i="5"/>
  <c r="I12" i="5" s="1"/>
  <c r="Q11" i="5"/>
  <c r="I11" i="5"/>
  <c r="O10" i="5"/>
  <c r="G10" i="5"/>
  <c r="I10" i="5" s="1"/>
  <c r="O9" i="5"/>
  <c r="Q9" i="5" s="1"/>
  <c r="G9" i="5"/>
  <c r="I9" i="5" s="1"/>
  <c r="G171" i="5" l="1"/>
  <c r="D201" i="5"/>
  <c r="E246" i="5"/>
  <c r="N246" i="5"/>
  <c r="O171" i="5"/>
  <c r="E201" i="5"/>
  <c r="G231" i="5"/>
  <c r="F246" i="5"/>
  <c r="G96" i="5"/>
  <c r="H112" i="5"/>
  <c r="C156" i="5"/>
  <c r="G149" i="5"/>
  <c r="I149" i="5" s="1"/>
  <c r="O151" i="5"/>
  <c r="Q151" i="5" s="1"/>
  <c r="G186" i="5"/>
  <c r="F201" i="5"/>
  <c r="N201" i="5"/>
  <c r="O216" i="5"/>
  <c r="O231" i="5"/>
  <c r="G100" i="5"/>
  <c r="I100" i="5" s="1"/>
  <c r="E156" i="5"/>
  <c r="O153" i="5"/>
  <c r="Q153" i="5" s="1"/>
  <c r="L201" i="5"/>
  <c r="O150" i="5"/>
  <c r="Q150" i="5" s="1"/>
  <c r="H156" i="5"/>
  <c r="O101" i="5"/>
  <c r="Q101" i="5" s="1"/>
  <c r="G101" i="5"/>
  <c r="I101" i="5" s="1"/>
  <c r="O80" i="5"/>
  <c r="E112" i="5"/>
  <c r="N112" i="5"/>
  <c r="G104" i="5"/>
  <c r="I104" i="5" s="1"/>
  <c r="O104" i="5"/>
  <c r="Q104" i="5" s="1"/>
  <c r="O106" i="5"/>
  <c r="Q106" i="5" s="1"/>
  <c r="G154" i="5"/>
  <c r="I154" i="5" s="1"/>
  <c r="G216" i="5"/>
  <c r="G80" i="5"/>
  <c r="F112" i="5"/>
  <c r="D156" i="5"/>
  <c r="F156" i="5"/>
  <c r="K156" i="5"/>
  <c r="M201" i="5"/>
  <c r="G199" i="5"/>
  <c r="I199" i="5" s="1"/>
  <c r="O199" i="5"/>
  <c r="Q199" i="5" s="1"/>
  <c r="I210" i="5"/>
  <c r="I216" i="5" s="1"/>
  <c r="Q211" i="5"/>
  <c r="Q216" i="5" s="1"/>
  <c r="I225" i="5"/>
  <c r="I231" i="5" s="1"/>
  <c r="Q225" i="5"/>
  <c r="Q231" i="5" s="1"/>
  <c r="M246" i="5"/>
  <c r="G241" i="5"/>
  <c r="I241" i="5" s="1"/>
  <c r="O241" i="5"/>
  <c r="Q241" i="5" s="1"/>
  <c r="G243" i="5"/>
  <c r="I243" i="5" s="1"/>
  <c r="O243" i="5"/>
  <c r="Q243" i="5" s="1"/>
  <c r="G155" i="5"/>
  <c r="I155" i="5" s="1"/>
  <c r="I68" i="5"/>
  <c r="I80" i="5" s="1"/>
  <c r="Q68" i="5"/>
  <c r="Q80" i="5" s="1"/>
  <c r="O96" i="5"/>
  <c r="O108" i="5"/>
  <c r="Q108" i="5" s="1"/>
  <c r="G109" i="5"/>
  <c r="I109" i="5" s="1"/>
  <c r="O109" i="5"/>
  <c r="Q109" i="5" s="1"/>
  <c r="P156" i="5"/>
  <c r="O145" i="5"/>
  <c r="Q145" i="5" s="1"/>
  <c r="G147" i="5"/>
  <c r="I147" i="5" s="1"/>
  <c r="I83" i="5"/>
  <c r="I96" i="5" s="1"/>
  <c r="Q83" i="5"/>
  <c r="Q96" i="5" s="1"/>
  <c r="D112" i="5"/>
  <c r="O102" i="5"/>
  <c r="Q102" i="5" s="1"/>
  <c r="G108" i="5"/>
  <c r="I108" i="5" s="1"/>
  <c r="P112" i="5"/>
  <c r="O110" i="5"/>
  <c r="Q110" i="5" s="1"/>
  <c r="I141" i="5"/>
  <c r="G145" i="5"/>
  <c r="I145" i="5" s="1"/>
  <c r="G146" i="5"/>
  <c r="I146" i="5" s="1"/>
  <c r="M156" i="5"/>
  <c r="O147" i="5"/>
  <c r="Q147" i="5" s="1"/>
  <c r="G153" i="5"/>
  <c r="I153" i="5" s="1"/>
  <c r="O154" i="5"/>
  <c r="Q154" i="5" s="1"/>
  <c r="O155" i="5"/>
  <c r="Q155" i="5" s="1"/>
  <c r="I165" i="5"/>
  <c r="I171" i="5" s="1"/>
  <c r="Q165" i="5"/>
  <c r="Q171" i="5" s="1"/>
  <c r="I180" i="5"/>
  <c r="I186" i="5" s="1"/>
  <c r="Q180" i="5"/>
  <c r="Q186" i="5" s="1"/>
  <c r="G197" i="5"/>
  <c r="I197" i="5" s="1"/>
  <c r="O197" i="5"/>
  <c r="Q197" i="5" s="1"/>
  <c r="G198" i="5"/>
  <c r="I198" i="5" s="1"/>
  <c r="O198" i="5"/>
  <c r="Q198" i="5" s="1"/>
  <c r="G244" i="5"/>
  <c r="I244" i="5" s="1"/>
  <c r="O244" i="5"/>
  <c r="Q244" i="5" s="1"/>
  <c r="C112" i="5"/>
  <c r="G99" i="5"/>
  <c r="M112" i="5"/>
  <c r="O99" i="5"/>
  <c r="G110" i="5"/>
  <c r="I110" i="5" s="1"/>
  <c r="L112" i="5"/>
  <c r="O126" i="5"/>
  <c r="Q116" i="5"/>
  <c r="Q126" i="5" s="1"/>
  <c r="G141" i="5"/>
  <c r="G144" i="5"/>
  <c r="L156" i="5"/>
  <c r="N156" i="5"/>
  <c r="O146" i="5"/>
  <c r="Q146" i="5" s="1"/>
  <c r="O149" i="5"/>
  <c r="Q149" i="5" s="1"/>
  <c r="G240" i="5"/>
  <c r="K112" i="5"/>
  <c r="O100" i="5"/>
  <c r="Q100" i="5" s="1"/>
  <c r="G126" i="5"/>
  <c r="I116" i="5"/>
  <c r="I126" i="5" s="1"/>
  <c r="O144" i="5"/>
  <c r="O141" i="5"/>
  <c r="Q129" i="5"/>
  <c r="Q141" i="5" s="1"/>
  <c r="G195" i="5"/>
  <c r="O195" i="5"/>
  <c r="O240" i="5"/>
  <c r="O24" i="5"/>
  <c r="H246" i="5"/>
  <c r="P246" i="5"/>
  <c r="I24" i="5"/>
  <c r="G24" i="5"/>
  <c r="Q10" i="5"/>
  <c r="Q24" i="5" s="1"/>
  <c r="O201" i="5" l="1"/>
  <c r="Q195" i="5"/>
  <c r="Q201" i="5" s="1"/>
  <c r="O156" i="5"/>
  <c r="Q144" i="5"/>
  <c r="O246" i="5"/>
  <c r="Q240" i="5"/>
  <c r="Q246" i="5" s="1"/>
  <c r="I195" i="5"/>
  <c r="I201" i="5" s="1"/>
  <c r="G201" i="5"/>
  <c r="G156" i="5"/>
  <c r="I144" i="5"/>
  <c r="I156" i="5" s="1"/>
  <c r="O112" i="5"/>
  <c r="Q99" i="5"/>
  <c r="Q112" i="5" s="1"/>
  <c r="G112" i="5"/>
  <c r="I99" i="5"/>
  <c r="I112" i="5" s="1"/>
  <c r="G246" i="5"/>
  <c r="I240" i="5"/>
  <c r="I246" i="5" s="1"/>
  <c r="Q156" i="5" l="1"/>
</calcChain>
</file>

<file path=xl/sharedStrings.xml><?xml version="1.0" encoding="utf-8"?>
<sst xmlns="http://schemas.openxmlformats.org/spreadsheetml/2006/main" count="7710" uniqueCount="786">
  <si>
    <t>Social Rent</t>
  </si>
  <si>
    <t>Intermediate Affordable Housing</t>
  </si>
  <si>
    <t>Intermediate Rent</t>
  </si>
  <si>
    <t>Starts on Site</t>
  </si>
  <si>
    <t>Completions</t>
  </si>
  <si>
    <t>Total</t>
  </si>
  <si>
    <t>National Affordable Housing Programme</t>
  </si>
  <si>
    <t>Local Authority New Build</t>
  </si>
  <si>
    <t>FirstBuy</t>
  </si>
  <si>
    <t>Property and Regeneration Programme</t>
  </si>
  <si>
    <t>April - September 2009</t>
  </si>
  <si>
    <t>Total (Apr-Sept 2009)</t>
  </si>
  <si>
    <t>2009/10</t>
  </si>
  <si>
    <t>Total 2009/10</t>
  </si>
  <si>
    <t>..</t>
  </si>
  <si>
    <t>2010/11</t>
  </si>
  <si>
    <t>April - September 2010</t>
  </si>
  <si>
    <t>Total (Apr-Sept 2010)</t>
  </si>
  <si>
    <t>Total 2010/11</t>
  </si>
  <si>
    <t>October 2010 - March 2011</t>
  </si>
  <si>
    <t>Total (Oct 2010-Mar 2011)</t>
  </si>
  <si>
    <t>October 2009 - March 2010</t>
  </si>
  <si>
    <t>2011/12</t>
  </si>
  <si>
    <t>April - September 2011</t>
  </si>
  <si>
    <t>Total (Apr-Sept 2011)</t>
  </si>
  <si>
    <t>October 2011 - March 2012</t>
  </si>
  <si>
    <t>Total (Oct 2011-Mar 2012)</t>
  </si>
  <si>
    <t>Total 2011/12</t>
  </si>
  <si>
    <t>Affordable Rent</t>
  </si>
  <si>
    <t>Kickstart Housing Delivery</t>
  </si>
  <si>
    <t>Empty Homes</t>
  </si>
  <si>
    <t>Mortgage Rescue</t>
  </si>
  <si>
    <t>Economic Assets</t>
  </si>
  <si>
    <t xml:space="preserve">Economic Assets </t>
  </si>
  <si>
    <t>Accelerated Land Disposal</t>
  </si>
  <si>
    <t>Homelessness Change</t>
  </si>
  <si>
    <t>Traveller Pitch Funding</t>
  </si>
  <si>
    <t>Affordable Homes Programme</t>
  </si>
  <si>
    <t>Affordable Home Ownership</t>
  </si>
  <si>
    <t>2012/13</t>
  </si>
  <si>
    <t>April - September 2012</t>
  </si>
  <si>
    <t>Total (Apr-Sept 2012)</t>
  </si>
  <si>
    <t>Footnotes:</t>
  </si>
  <si>
    <t>Homes and Communities Agency</t>
  </si>
  <si>
    <r>
      <t xml:space="preserve">Accelerated Land Disposal </t>
    </r>
    <r>
      <rPr>
        <vertAlign val="superscript"/>
        <sz val="10"/>
        <rFont val="Arial"/>
        <family val="2"/>
      </rPr>
      <t>15</t>
    </r>
  </si>
  <si>
    <r>
      <t xml:space="preserve">Affordable Homes Programme </t>
    </r>
    <r>
      <rPr>
        <vertAlign val="superscript"/>
        <sz val="10"/>
        <rFont val="Arial"/>
        <family val="2"/>
      </rPr>
      <t>16</t>
    </r>
  </si>
  <si>
    <r>
      <t xml:space="preserve">Empty Homes </t>
    </r>
    <r>
      <rPr>
        <vertAlign val="superscript"/>
        <sz val="10"/>
        <rFont val="Arial"/>
        <family val="2"/>
      </rPr>
      <t>17</t>
    </r>
  </si>
  <si>
    <r>
      <t xml:space="preserve">Homelessness Change </t>
    </r>
    <r>
      <rPr>
        <vertAlign val="superscript"/>
        <sz val="10"/>
        <rFont val="Arial"/>
        <family val="2"/>
      </rPr>
      <t>17</t>
    </r>
  </si>
  <si>
    <r>
      <t xml:space="preserve">Traveller Pitch Funding </t>
    </r>
    <r>
      <rPr>
        <vertAlign val="superscript"/>
        <sz val="10"/>
        <rFont val="Arial"/>
        <family val="2"/>
      </rPr>
      <t>17</t>
    </r>
  </si>
  <si>
    <t>".." not applicable</t>
  </si>
  <si>
    <t>ONS code</t>
  </si>
  <si>
    <t>HCA Operating Area</t>
  </si>
  <si>
    <t>E07000223</t>
  </si>
  <si>
    <t>Adur</t>
  </si>
  <si>
    <t>ESE</t>
  </si>
  <si>
    <t>E07000026</t>
  </si>
  <si>
    <t>Allerdale</t>
  </si>
  <si>
    <t>NWEST</t>
  </si>
  <si>
    <t>E07000032</t>
  </si>
  <si>
    <t>Amber Valley</t>
  </si>
  <si>
    <t>MIDS</t>
  </si>
  <si>
    <t>E07000224</t>
  </si>
  <si>
    <t>Arun</t>
  </si>
  <si>
    <t>E07000170</t>
  </si>
  <si>
    <t>Ashfield</t>
  </si>
  <si>
    <t>E07000105</t>
  </si>
  <si>
    <t>Ashford</t>
  </si>
  <si>
    <t>E07000004</t>
  </si>
  <si>
    <t>Aylesbury Vale</t>
  </si>
  <si>
    <t>E07000200</t>
  </si>
  <si>
    <t>Babergh</t>
  </si>
  <si>
    <t>E08000016</t>
  </si>
  <si>
    <t>Barnsley</t>
  </si>
  <si>
    <t>NEYTH</t>
  </si>
  <si>
    <t>E07000027</t>
  </si>
  <si>
    <t>Barrow-in-Furness</t>
  </si>
  <si>
    <t>E07000066</t>
  </si>
  <si>
    <t>Basildon</t>
  </si>
  <si>
    <t>E07000084</t>
  </si>
  <si>
    <t>Basingstoke and Deane</t>
  </si>
  <si>
    <t>SSW</t>
  </si>
  <si>
    <t>E07000171</t>
  </si>
  <si>
    <t>Bassetlaw</t>
  </si>
  <si>
    <t>E06000022</t>
  </si>
  <si>
    <t>Bath and North East Somerset</t>
  </si>
  <si>
    <t>E06000055</t>
  </si>
  <si>
    <t>Bedford</t>
  </si>
  <si>
    <t>E08000025</t>
  </si>
  <si>
    <t>Birmingham</t>
  </si>
  <si>
    <t>E07000129</t>
  </si>
  <si>
    <t>Blaby</t>
  </si>
  <si>
    <t>E06000008</t>
  </si>
  <si>
    <t>Blackburn with Darwen</t>
  </si>
  <si>
    <t>E06000009</t>
  </si>
  <si>
    <t>Blackpool</t>
  </si>
  <si>
    <t>E07000033</t>
  </si>
  <si>
    <t>Bolsover</t>
  </si>
  <si>
    <t>E08000001</t>
  </si>
  <si>
    <t>Bolton</t>
  </si>
  <si>
    <t>E07000136</t>
  </si>
  <si>
    <t>Boston</t>
  </si>
  <si>
    <t>E06000028</t>
  </si>
  <si>
    <t>Bournemouth</t>
  </si>
  <si>
    <t>E06000036</t>
  </si>
  <si>
    <t>Bracknell Forest</t>
  </si>
  <si>
    <t>E08000032</t>
  </si>
  <si>
    <t>Bradford</t>
  </si>
  <si>
    <t>E07000067</t>
  </si>
  <si>
    <t>Braintree</t>
  </si>
  <si>
    <t>E07000143</t>
  </si>
  <si>
    <t>Breckland</t>
  </si>
  <si>
    <t>E07000068</t>
  </si>
  <si>
    <t>Brentwood</t>
  </si>
  <si>
    <t>E06000043</t>
  </si>
  <si>
    <t>Brighton and Hove</t>
  </si>
  <si>
    <t>E06000023</t>
  </si>
  <si>
    <t>Bristol</t>
  </si>
  <si>
    <t>E07000144</t>
  </si>
  <si>
    <t>Broadland</t>
  </si>
  <si>
    <t>E07000234</t>
  </si>
  <si>
    <t>Bromsgrove</t>
  </si>
  <si>
    <t>E07000095</t>
  </si>
  <si>
    <t>Broxbourne</t>
  </si>
  <si>
    <t>E07000172</t>
  </si>
  <si>
    <t>Broxtowe</t>
  </si>
  <si>
    <t>E07000117</t>
  </si>
  <si>
    <t>Burnley</t>
  </si>
  <si>
    <t>E08000002</t>
  </si>
  <si>
    <t>Bury</t>
  </si>
  <si>
    <t>E08000033</t>
  </si>
  <si>
    <t>Calderdale</t>
  </si>
  <si>
    <t>E07000008</t>
  </si>
  <si>
    <t>Cambridge</t>
  </si>
  <si>
    <t>E07000192</t>
  </si>
  <si>
    <t>Cannock Chase</t>
  </si>
  <si>
    <t>E07000106</t>
  </si>
  <si>
    <t>Canterbury</t>
  </si>
  <si>
    <t>E07000028</t>
  </si>
  <si>
    <t>Carlisle</t>
  </si>
  <si>
    <t>E07000069</t>
  </si>
  <si>
    <t>Castle Point</t>
  </si>
  <si>
    <t>E06000056</t>
  </si>
  <si>
    <t>Central Bedfordshire</t>
  </si>
  <si>
    <t>E07000130</t>
  </si>
  <si>
    <t>Charnwood</t>
  </si>
  <si>
    <t>E07000070</t>
  </si>
  <si>
    <t>Chelmsford</t>
  </si>
  <si>
    <t>E07000078</t>
  </si>
  <si>
    <t>Cheltenham</t>
  </si>
  <si>
    <t>E07000177</t>
  </si>
  <si>
    <t>Cherwell</t>
  </si>
  <si>
    <t>E06000049</t>
  </si>
  <si>
    <t>Cheshire East</t>
  </si>
  <si>
    <t>E06000050</t>
  </si>
  <si>
    <t>Cheshire West and Chester</t>
  </si>
  <si>
    <t>E07000034</t>
  </si>
  <si>
    <t>Chesterfield</t>
  </si>
  <si>
    <t>E07000225</t>
  </si>
  <si>
    <t>Chichester</t>
  </si>
  <si>
    <t>E07000005</t>
  </si>
  <si>
    <t>Chiltern</t>
  </si>
  <si>
    <t>E07000118</t>
  </si>
  <si>
    <t>Chorley</t>
  </si>
  <si>
    <t>E07000048</t>
  </si>
  <si>
    <t>Christchurch</t>
  </si>
  <si>
    <t>E07000071</t>
  </si>
  <si>
    <t>Colchester</t>
  </si>
  <si>
    <t>E07000029</t>
  </si>
  <si>
    <t>Copeland</t>
  </si>
  <si>
    <t>E07000150</t>
  </si>
  <si>
    <t>Corby</t>
  </si>
  <si>
    <t>E06000052</t>
  </si>
  <si>
    <t>Cornwall</t>
  </si>
  <si>
    <t>E07000079</t>
  </si>
  <si>
    <t>Cotswold</t>
  </si>
  <si>
    <t>E06000047</t>
  </si>
  <si>
    <t>County Durham</t>
  </si>
  <si>
    <t>E08000026</t>
  </si>
  <si>
    <t>Coventry</t>
  </si>
  <si>
    <t>E07000163</t>
  </si>
  <si>
    <t>Craven</t>
  </si>
  <si>
    <t>E07000226</t>
  </si>
  <si>
    <t>Crawley</t>
  </si>
  <si>
    <t>E07000096</t>
  </si>
  <si>
    <t>Dacorum</t>
  </si>
  <si>
    <t>E06000005</t>
  </si>
  <si>
    <t>Darlington</t>
  </si>
  <si>
    <t>E07000107</t>
  </si>
  <si>
    <t>Dartford</t>
  </si>
  <si>
    <t>E07000151</t>
  </si>
  <si>
    <t>Daventry</t>
  </si>
  <si>
    <t>E06000015</t>
  </si>
  <si>
    <t>Derby</t>
  </si>
  <si>
    <t>E07000035</t>
  </si>
  <si>
    <t>Derbyshire Dales</t>
  </si>
  <si>
    <t>E08000017</t>
  </si>
  <si>
    <t>Doncaster</t>
  </si>
  <si>
    <t>E07000108</t>
  </si>
  <si>
    <t>Dover</t>
  </si>
  <si>
    <t>E08000027</t>
  </si>
  <si>
    <t>Dudley</t>
  </si>
  <si>
    <t>E07000009</t>
  </si>
  <si>
    <t>East Cambridgeshire</t>
  </si>
  <si>
    <t>E07000040</t>
  </si>
  <si>
    <t>East Devon</t>
  </si>
  <si>
    <t>E07000049</t>
  </si>
  <si>
    <t>East Dorset</t>
  </si>
  <si>
    <t>E07000085</t>
  </si>
  <si>
    <t>East Hampshire</t>
  </si>
  <si>
    <t>E07000097</t>
  </si>
  <si>
    <t>East Hertfordshire</t>
  </si>
  <si>
    <t>E07000137</t>
  </si>
  <si>
    <t>East Lindsey</t>
  </si>
  <si>
    <t>E07000152</t>
  </si>
  <si>
    <t>East Northamptonshire</t>
  </si>
  <si>
    <t>E06000011</t>
  </si>
  <si>
    <t>East Riding of Yorkshire</t>
  </si>
  <si>
    <t>E07000193</t>
  </si>
  <si>
    <t>East Staffordshire</t>
  </si>
  <si>
    <t>E07000061</t>
  </si>
  <si>
    <t>Eastbourne</t>
  </si>
  <si>
    <t>E07000086</t>
  </si>
  <si>
    <t>Eastleigh</t>
  </si>
  <si>
    <t>E07000030</t>
  </si>
  <si>
    <t>Eden</t>
  </si>
  <si>
    <t>E07000207</t>
  </si>
  <si>
    <t>Elmbridge</t>
  </si>
  <si>
    <t>E07000072</t>
  </si>
  <si>
    <t>Epping Forest</t>
  </si>
  <si>
    <t>E07000208</t>
  </si>
  <si>
    <t>Epsom and Ewell</t>
  </si>
  <si>
    <t>E07000036</t>
  </si>
  <si>
    <t>Erewash</t>
  </si>
  <si>
    <t>E07000041</t>
  </si>
  <si>
    <t>Exeter</t>
  </si>
  <si>
    <t>E07000087</t>
  </si>
  <si>
    <t>Fareham</t>
  </si>
  <si>
    <t>E07000010</t>
  </si>
  <si>
    <t>Fenland</t>
  </si>
  <si>
    <t>E07000201</t>
  </si>
  <si>
    <t>Forest Heath</t>
  </si>
  <si>
    <t>E07000080</t>
  </si>
  <si>
    <t>Forest of Dean</t>
  </si>
  <si>
    <t>E07000119</t>
  </si>
  <si>
    <t>Fylde</t>
  </si>
  <si>
    <t>E08000020</t>
  </si>
  <si>
    <t>Gateshead</t>
  </si>
  <si>
    <t>E07000173</t>
  </si>
  <si>
    <t>Gedling</t>
  </si>
  <si>
    <t>E07000081</t>
  </si>
  <si>
    <t>Gloucester</t>
  </si>
  <si>
    <t>E07000088</t>
  </si>
  <si>
    <t>Gosport</t>
  </si>
  <si>
    <t>E07000109</t>
  </si>
  <si>
    <t>Gravesham</t>
  </si>
  <si>
    <t>E07000145</t>
  </si>
  <si>
    <t>Great Yarmouth</t>
  </si>
  <si>
    <t>E07000209</t>
  </si>
  <si>
    <t>Guildford</t>
  </si>
  <si>
    <t>E06000006</t>
  </si>
  <si>
    <t>Halton</t>
  </si>
  <si>
    <t>E07000164</t>
  </si>
  <si>
    <t>Hambleton</t>
  </si>
  <si>
    <t>E07000131</t>
  </si>
  <si>
    <t>Harborough</t>
  </si>
  <si>
    <t>E07000073</t>
  </si>
  <si>
    <t>Harlow</t>
  </si>
  <si>
    <t>E07000165</t>
  </si>
  <si>
    <t>Harrogate</t>
  </si>
  <si>
    <t>E07000089</t>
  </si>
  <si>
    <t>Hart</t>
  </si>
  <si>
    <t>E06000001</t>
  </si>
  <si>
    <t>Hartlepool</t>
  </si>
  <si>
    <t>E07000062</t>
  </si>
  <si>
    <t>Hastings</t>
  </si>
  <si>
    <t>E07000090</t>
  </si>
  <si>
    <t>Havant</t>
  </si>
  <si>
    <t>E06000019</t>
  </si>
  <si>
    <t>Herefordshire</t>
  </si>
  <si>
    <t>E07000098</t>
  </si>
  <si>
    <t>Hertsmere</t>
  </si>
  <si>
    <t>E07000037</t>
  </si>
  <si>
    <t>High Peak</t>
  </si>
  <si>
    <t>E07000132</t>
  </si>
  <si>
    <t>Hinckley and Bosworth</t>
  </si>
  <si>
    <t>E07000227</t>
  </si>
  <si>
    <t>Horsham</t>
  </si>
  <si>
    <t>E07000011</t>
  </si>
  <si>
    <t>Huntingdonshire</t>
  </si>
  <si>
    <t>E07000120</t>
  </si>
  <si>
    <t>Hyndburn</t>
  </si>
  <si>
    <t>E07000202</t>
  </si>
  <si>
    <t>Ipswich</t>
  </si>
  <si>
    <t>E06000046</t>
  </si>
  <si>
    <t>Isle of Wight</t>
  </si>
  <si>
    <t>E06000053</t>
  </si>
  <si>
    <t>Isles of Scilly</t>
  </si>
  <si>
    <t>E07000153</t>
  </si>
  <si>
    <t>Kettering</t>
  </si>
  <si>
    <t>E07000146</t>
  </si>
  <si>
    <t>Kings Lynn and West Norfolk</t>
  </si>
  <si>
    <t>E06000010</t>
  </si>
  <si>
    <t>Kingston Upon Hull</t>
  </si>
  <si>
    <t>E08000034</t>
  </si>
  <si>
    <t>Kirklees</t>
  </si>
  <si>
    <t>E08000011</t>
  </si>
  <si>
    <t>Knowsley</t>
  </si>
  <si>
    <t>E07000121</t>
  </si>
  <si>
    <t>Lancaster</t>
  </si>
  <si>
    <t>E08000035</t>
  </si>
  <si>
    <t>Leeds</t>
  </si>
  <si>
    <t>E06000016</t>
  </si>
  <si>
    <t>Leicester</t>
  </si>
  <si>
    <t>E07000063</t>
  </si>
  <si>
    <t>Lewes</t>
  </si>
  <si>
    <t>E07000194</t>
  </si>
  <si>
    <t>Lichfield</t>
  </si>
  <si>
    <t>E07000138</t>
  </si>
  <si>
    <t>Lincoln</t>
  </si>
  <si>
    <t>E08000012</t>
  </si>
  <si>
    <t>Liverpool</t>
  </si>
  <si>
    <t>E06000032</t>
  </si>
  <si>
    <t>Luton</t>
  </si>
  <si>
    <t>E07000110</t>
  </si>
  <si>
    <t>Maidstone</t>
  </si>
  <si>
    <t>E07000074</t>
  </si>
  <si>
    <t>Maldon</t>
  </si>
  <si>
    <t>E07000235</t>
  </si>
  <si>
    <t>Malvern Hills</t>
  </si>
  <si>
    <t>E08000003</t>
  </si>
  <si>
    <t>Manchester</t>
  </si>
  <si>
    <t>E07000174</t>
  </si>
  <si>
    <t>Mansfield</t>
  </si>
  <si>
    <t>E06000035</t>
  </si>
  <si>
    <t>Medway Towns</t>
  </si>
  <si>
    <t>E07000133</t>
  </si>
  <si>
    <t>Melton</t>
  </si>
  <si>
    <t>E07000187</t>
  </si>
  <si>
    <t>Mendip</t>
  </si>
  <si>
    <t>E07000042</t>
  </si>
  <si>
    <t>Mid Devon</t>
  </si>
  <si>
    <t>E07000203</t>
  </si>
  <si>
    <t>Mid Suffolk</t>
  </si>
  <si>
    <t>E07000228</t>
  </si>
  <si>
    <t>Mid Sussex</t>
  </si>
  <si>
    <t>E06000002</t>
  </si>
  <si>
    <t>Middlesbrough</t>
  </si>
  <si>
    <t>E06000042</t>
  </si>
  <si>
    <t>Milton Keynes</t>
  </si>
  <si>
    <t>E07000210</t>
  </si>
  <si>
    <t>Mole Valley</t>
  </si>
  <si>
    <t>E07000091</t>
  </si>
  <si>
    <t>New Forest</t>
  </si>
  <si>
    <t>E07000175</t>
  </si>
  <si>
    <t>Newark and Sherwood</t>
  </si>
  <si>
    <t>E08000021</t>
  </si>
  <si>
    <t>Newcastle upon Tyne</t>
  </si>
  <si>
    <t>E07000195</t>
  </si>
  <si>
    <t>Newcastle-under-Lyme</t>
  </si>
  <si>
    <t>E07000043</t>
  </si>
  <si>
    <t>North Devon</t>
  </si>
  <si>
    <t>E07000050</t>
  </si>
  <si>
    <t>North Dorset</t>
  </si>
  <si>
    <t>E07000038</t>
  </si>
  <si>
    <t>North East Derbyshire</t>
  </si>
  <si>
    <t>E06000012</t>
  </si>
  <si>
    <t>North East Lincolnshire</t>
  </si>
  <si>
    <t>E07000099</t>
  </si>
  <si>
    <t>North Hertfordshire</t>
  </si>
  <si>
    <t>E07000139</t>
  </si>
  <si>
    <t>North Kesteven</t>
  </si>
  <si>
    <t>E06000013</t>
  </si>
  <si>
    <t>North Lincolnshire</t>
  </si>
  <si>
    <t>E07000147</t>
  </si>
  <si>
    <t>North Norfolk</t>
  </si>
  <si>
    <t>E06000024</t>
  </si>
  <si>
    <t>North Somerset</t>
  </si>
  <si>
    <t>E08000022</t>
  </si>
  <si>
    <t>North Tyneside</t>
  </si>
  <si>
    <t>E07000218</t>
  </si>
  <si>
    <t>North Warwickshire</t>
  </si>
  <si>
    <t>E07000134</t>
  </si>
  <si>
    <t>North West Leicestershire</t>
  </si>
  <si>
    <t>E07000154</t>
  </si>
  <si>
    <t>Northampton</t>
  </si>
  <si>
    <t>E06000048</t>
  </si>
  <si>
    <t>Northumberland</t>
  </si>
  <si>
    <t>E07000148</t>
  </si>
  <si>
    <t>Norwich</t>
  </si>
  <si>
    <t>E06000018</t>
  </si>
  <si>
    <t>Nottingham</t>
  </si>
  <si>
    <t>E07000219</t>
  </si>
  <si>
    <t>Nuneaton and Bedworth</t>
  </si>
  <si>
    <t>E07000135</t>
  </si>
  <si>
    <t>Oadby and Wigston</t>
  </si>
  <si>
    <t>E08000004</t>
  </si>
  <si>
    <t>Oldham</t>
  </si>
  <si>
    <t>E07000178</t>
  </si>
  <si>
    <t>Oxford</t>
  </si>
  <si>
    <t>E07000122</t>
  </si>
  <si>
    <t>Pendle</t>
  </si>
  <si>
    <t>E06000031</t>
  </si>
  <si>
    <t>Peterborough</t>
  </si>
  <si>
    <t>E06000026</t>
  </si>
  <si>
    <t>Plymouth</t>
  </si>
  <si>
    <t>E06000029</t>
  </si>
  <si>
    <t>Poole</t>
  </si>
  <si>
    <t>E06000044</t>
  </si>
  <si>
    <t>Portsmouth</t>
  </si>
  <si>
    <t>E07000123</t>
  </si>
  <si>
    <t>Preston</t>
  </si>
  <si>
    <t>E07000051</t>
  </si>
  <si>
    <t>Purbeck</t>
  </si>
  <si>
    <t>E06000038</t>
  </si>
  <si>
    <t>Reading</t>
  </si>
  <si>
    <t>E06000003</t>
  </si>
  <si>
    <t>Redcar and Cleveland</t>
  </si>
  <si>
    <t>E07000236</t>
  </si>
  <si>
    <t>Redditch</t>
  </si>
  <si>
    <t>E07000211</t>
  </si>
  <si>
    <t>Reigate and Banstead</t>
  </si>
  <si>
    <t>E07000124</t>
  </si>
  <si>
    <t>Ribble Valley</t>
  </si>
  <si>
    <t>E07000166</t>
  </si>
  <si>
    <t>Richmondshire</t>
  </si>
  <si>
    <t>E08000005</t>
  </si>
  <si>
    <t>Rochdale</t>
  </si>
  <si>
    <t>E07000075</t>
  </si>
  <si>
    <t>Rochford</t>
  </si>
  <si>
    <t>E07000125</t>
  </si>
  <si>
    <t>Rossendale</t>
  </si>
  <si>
    <t>E07000064</t>
  </si>
  <si>
    <t>Rother</t>
  </si>
  <si>
    <t>E08000018</t>
  </si>
  <si>
    <t>Rotherham</t>
  </si>
  <si>
    <t>E07000220</t>
  </si>
  <si>
    <t>Rugby</t>
  </si>
  <si>
    <t>E07000212</t>
  </si>
  <si>
    <t>Runnymede</t>
  </si>
  <si>
    <t>E07000176</t>
  </si>
  <si>
    <t>Rushcliffe</t>
  </si>
  <si>
    <t>E07000092</t>
  </si>
  <si>
    <t>Rushmoor</t>
  </si>
  <si>
    <t>E06000017</t>
  </si>
  <si>
    <t>Rutland</t>
  </si>
  <si>
    <t>E07000167</t>
  </si>
  <si>
    <t>Ryedale</t>
  </si>
  <si>
    <t>E08000006</t>
  </si>
  <si>
    <t>Salford</t>
  </si>
  <si>
    <t>E08000028</t>
  </si>
  <si>
    <t>Sandwell</t>
  </si>
  <si>
    <t>E07000168</t>
  </si>
  <si>
    <t>Scarborough</t>
  </si>
  <si>
    <t>E07000188</t>
  </si>
  <si>
    <t>Sedgemoor</t>
  </si>
  <si>
    <t>E08000014</t>
  </si>
  <si>
    <t>Sefton</t>
  </si>
  <si>
    <t>E07000169</t>
  </si>
  <si>
    <t>Selby</t>
  </si>
  <si>
    <t>E07000111</t>
  </si>
  <si>
    <t>Sevenoaks</t>
  </si>
  <si>
    <t>E08000019</t>
  </si>
  <si>
    <t>Sheffield</t>
  </si>
  <si>
    <t>E07000112</t>
  </si>
  <si>
    <t>Shepway</t>
  </si>
  <si>
    <t>E06000051</t>
  </si>
  <si>
    <t>Shropshire</t>
  </si>
  <si>
    <t>E06000039</t>
  </si>
  <si>
    <t>Slough</t>
  </si>
  <si>
    <t>E08000029</t>
  </si>
  <si>
    <t>Solihull</t>
  </si>
  <si>
    <t>E07000006</t>
  </si>
  <si>
    <t>South Buckinghamshire</t>
  </si>
  <si>
    <t>E07000012</t>
  </si>
  <si>
    <t>South Cambridgeshire</t>
  </si>
  <si>
    <t>E07000039</t>
  </si>
  <si>
    <t>South Derbyshire</t>
  </si>
  <si>
    <t>E06000025</t>
  </si>
  <si>
    <t>South Gloucestershire</t>
  </si>
  <si>
    <t>E07000044</t>
  </si>
  <si>
    <t>South Hams</t>
  </si>
  <si>
    <t>E07000140</t>
  </si>
  <si>
    <t>South Holland</t>
  </si>
  <si>
    <t>E07000141</t>
  </si>
  <si>
    <t>South Kesteven</t>
  </si>
  <si>
    <t>E07000031</t>
  </si>
  <si>
    <t>South Lakeland</t>
  </si>
  <si>
    <t>E07000149</t>
  </si>
  <si>
    <t>South Norfolk</t>
  </si>
  <si>
    <t>E07000155</t>
  </si>
  <si>
    <t>South Northamptonshire</t>
  </si>
  <si>
    <t>E07000179</t>
  </si>
  <si>
    <t>South Oxfordshire</t>
  </si>
  <si>
    <t>E07000126</t>
  </si>
  <si>
    <t>South Ribble</t>
  </si>
  <si>
    <t>E07000189</t>
  </si>
  <si>
    <t>South Somerset</t>
  </si>
  <si>
    <t>E07000196</t>
  </si>
  <si>
    <t>South Staffordshire</t>
  </si>
  <si>
    <t>E08000023</t>
  </si>
  <si>
    <t>South Tyneside</t>
  </si>
  <si>
    <t>E06000045</t>
  </si>
  <si>
    <t>Southampton</t>
  </si>
  <si>
    <t>E06000033</t>
  </si>
  <si>
    <t>Southend-on-Sea</t>
  </si>
  <si>
    <t>E07000213</t>
  </si>
  <si>
    <t>Spelthorne</t>
  </si>
  <si>
    <t>St. Albans</t>
  </si>
  <si>
    <t>E07000204</t>
  </si>
  <si>
    <t>St. Edmundsbury</t>
  </si>
  <si>
    <t>E08000013</t>
  </si>
  <si>
    <t>St. Helens</t>
  </si>
  <si>
    <t>E07000197</t>
  </si>
  <si>
    <t>Stafford</t>
  </si>
  <si>
    <t>E07000198</t>
  </si>
  <si>
    <t>Staffordshire Moorlands</t>
  </si>
  <si>
    <t>E07000101</t>
  </si>
  <si>
    <t>Stevenage</t>
  </si>
  <si>
    <t>E08000007</t>
  </si>
  <si>
    <t>Stockport</t>
  </si>
  <si>
    <t>E06000004</t>
  </si>
  <si>
    <t>Stockton-on-Tees</t>
  </si>
  <si>
    <t>E06000021</t>
  </si>
  <si>
    <t>Stoke-on-Trent</t>
  </si>
  <si>
    <t>E07000221</t>
  </si>
  <si>
    <t>Stratford-on-Avon</t>
  </si>
  <si>
    <t>E07000082</t>
  </si>
  <si>
    <t>Stroud</t>
  </si>
  <si>
    <t>E07000205</t>
  </si>
  <si>
    <t>Suffolk Coastal</t>
  </si>
  <si>
    <t>E08000024</t>
  </si>
  <si>
    <t>Sunderland</t>
  </si>
  <si>
    <t>E07000214</t>
  </si>
  <si>
    <t>Surrey Heath</t>
  </si>
  <si>
    <t>E07000113</t>
  </si>
  <si>
    <t>Swale</t>
  </si>
  <si>
    <t>E06000030</t>
  </si>
  <si>
    <t>Swindon</t>
  </si>
  <si>
    <t>E08000008</t>
  </si>
  <si>
    <t>Tameside</t>
  </si>
  <si>
    <t>E07000199</t>
  </si>
  <si>
    <t>Tamworth</t>
  </si>
  <si>
    <t>E07000215</t>
  </si>
  <si>
    <t>Tandridge</t>
  </si>
  <si>
    <t>E07000190</t>
  </si>
  <si>
    <t>Taunton Deane</t>
  </si>
  <si>
    <t>E07000045</t>
  </si>
  <si>
    <t>Teignbridge</t>
  </si>
  <si>
    <t>E06000020</t>
  </si>
  <si>
    <t>Telford and Wrekin</t>
  </si>
  <si>
    <t>E07000076</t>
  </si>
  <si>
    <t>Tendring</t>
  </si>
  <si>
    <t>E07000093</t>
  </si>
  <si>
    <t>Test Valley</t>
  </si>
  <si>
    <t>E07000083</t>
  </si>
  <si>
    <t>Tewkesbury</t>
  </si>
  <si>
    <t>E07000114</t>
  </si>
  <si>
    <t>Thanet</t>
  </si>
  <si>
    <t>E07000102</t>
  </si>
  <si>
    <t>Three Rivers</t>
  </si>
  <si>
    <t>E06000034</t>
  </si>
  <si>
    <t>Thurrock</t>
  </si>
  <si>
    <t>E07000115</t>
  </si>
  <si>
    <t>Tonbridge and Malling</t>
  </si>
  <si>
    <t>E06000027</t>
  </si>
  <si>
    <t>Torbay</t>
  </si>
  <si>
    <t>E07000046</t>
  </si>
  <si>
    <t>Torridge</t>
  </si>
  <si>
    <t>E08000009</t>
  </si>
  <si>
    <t>Trafford</t>
  </si>
  <si>
    <t>E07000116</t>
  </si>
  <si>
    <t>Tunbridge Wells</t>
  </si>
  <si>
    <t>E07000077</t>
  </si>
  <si>
    <t>Uttlesford</t>
  </si>
  <si>
    <t>E07000180</t>
  </si>
  <si>
    <t>Vale of White Horse</t>
  </si>
  <si>
    <t>E08000036</t>
  </si>
  <si>
    <t>Wakefield</t>
  </si>
  <si>
    <t>E08000030</t>
  </si>
  <si>
    <t>Walsall</t>
  </si>
  <si>
    <t>E06000007</t>
  </si>
  <si>
    <t>Warrington</t>
  </si>
  <si>
    <t>E07000222</t>
  </si>
  <si>
    <t>Warwick</t>
  </si>
  <si>
    <t>E07000103</t>
  </si>
  <si>
    <t>Watford</t>
  </si>
  <si>
    <t>E07000206</t>
  </si>
  <si>
    <t>Waveney</t>
  </si>
  <si>
    <t>E07000216</t>
  </si>
  <si>
    <t>Waverley</t>
  </si>
  <si>
    <t>E07000065</t>
  </si>
  <si>
    <t>Wealden</t>
  </si>
  <si>
    <t>E07000156</t>
  </si>
  <si>
    <t>Wellingborough</t>
  </si>
  <si>
    <t>Welwyn Hatfield</t>
  </si>
  <si>
    <t>E06000037</t>
  </si>
  <si>
    <t>West Berkshire</t>
  </si>
  <si>
    <t>E07000047</t>
  </si>
  <si>
    <t>West Devon</t>
  </si>
  <si>
    <t>E07000052</t>
  </si>
  <si>
    <t>West Dorset</t>
  </si>
  <si>
    <t>E07000127</t>
  </si>
  <si>
    <t>West Lancashire</t>
  </si>
  <si>
    <t>E07000142</t>
  </si>
  <si>
    <t>West Lindsey</t>
  </si>
  <si>
    <t>E07000181</t>
  </si>
  <si>
    <t>West Oxfordshire</t>
  </si>
  <si>
    <t>E07000191</t>
  </si>
  <si>
    <t>West Somerset</t>
  </si>
  <si>
    <t>E07000053</t>
  </si>
  <si>
    <t>Weymouth and Portland</t>
  </si>
  <si>
    <t>E08000010</t>
  </si>
  <si>
    <t>Wigan</t>
  </si>
  <si>
    <t>E06000054</t>
  </si>
  <si>
    <t>Wiltshire</t>
  </si>
  <si>
    <t>E07000094</t>
  </si>
  <si>
    <t>Winchester</t>
  </si>
  <si>
    <t>E06000040</t>
  </si>
  <si>
    <t>Windsor and Maidenhead</t>
  </si>
  <si>
    <t>E08000015</t>
  </si>
  <si>
    <t>Wirral</t>
  </si>
  <si>
    <t>E07000217</t>
  </si>
  <si>
    <t>Woking</t>
  </si>
  <si>
    <t>E06000041</t>
  </si>
  <si>
    <t>Wokingham</t>
  </si>
  <si>
    <t>E08000031</t>
  </si>
  <si>
    <t>Wolverhampton</t>
  </si>
  <si>
    <t>E07000237</t>
  </si>
  <si>
    <t>Worcester</t>
  </si>
  <si>
    <t>E07000229</t>
  </si>
  <si>
    <t>Worthing</t>
  </si>
  <si>
    <t>E07000238</t>
  </si>
  <si>
    <t>Wychavon</t>
  </si>
  <si>
    <t>E07000007</t>
  </si>
  <si>
    <t>Wycombe</t>
  </si>
  <si>
    <t>E07000128</t>
  </si>
  <si>
    <t>Wyre</t>
  </si>
  <si>
    <t>E07000239</t>
  </si>
  <si>
    <t>Wyre Forest</t>
  </si>
  <si>
    <t>E06000014</t>
  </si>
  <si>
    <t>York</t>
  </si>
  <si>
    <t>North West</t>
  </si>
  <si>
    <t>HCA Operating Area totals</t>
  </si>
  <si>
    <t>East and South East</t>
  </si>
  <si>
    <t>Midlands</t>
  </si>
  <si>
    <t>North East, Yorkshire and The Humber</t>
  </si>
  <si>
    <t>South and South West</t>
  </si>
  <si>
    <t>http://www.homesandcommunities.co.uk/housing-statistics</t>
  </si>
  <si>
    <t>October 2012 - March 2013</t>
  </si>
  <si>
    <t>Total (Oct 12 - Mar 2013)</t>
  </si>
  <si>
    <t>Total 2012/13</t>
  </si>
  <si>
    <t>E07000240</t>
  </si>
  <si>
    <t>E07000241</t>
  </si>
  <si>
    <t>E09000002</t>
  </si>
  <si>
    <t>Barking and Dagenham</t>
  </si>
  <si>
    <t>LON</t>
  </si>
  <si>
    <t>E09000003</t>
  </si>
  <si>
    <t>Barnet</t>
  </si>
  <si>
    <t>E09000004</t>
  </si>
  <si>
    <t>Bexley</t>
  </si>
  <si>
    <t>E09000005</t>
  </si>
  <si>
    <t>Brent</t>
  </si>
  <si>
    <t>E09000006</t>
  </si>
  <si>
    <t>Bromley</t>
  </si>
  <si>
    <t>E09000008</t>
  </si>
  <si>
    <t>Croydon</t>
  </si>
  <si>
    <t>E09000009</t>
  </si>
  <si>
    <t>Ealing</t>
  </si>
  <si>
    <t>E09000010</t>
  </si>
  <si>
    <t>Enfield</t>
  </si>
  <si>
    <t>E09000011</t>
  </si>
  <si>
    <t>Greenwich</t>
  </si>
  <si>
    <t>E09000012</t>
  </si>
  <si>
    <t>Hackney</t>
  </si>
  <si>
    <t>E09000015</t>
  </si>
  <si>
    <t>Harrow</t>
  </si>
  <si>
    <t>E09000016</t>
  </si>
  <si>
    <t>Havering</t>
  </si>
  <si>
    <t>E09000017</t>
  </si>
  <si>
    <t>Hillingdon</t>
  </si>
  <si>
    <t>E09000018</t>
  </si>
  <si>
    <t>Hounslow</t>
  </si>
  <si>
    <t>E09000019</t>
  </si>
  <si>
    <t>Islington</t>
  </si>
  <si>
    <t>E09000021</t>
  </si>
  <si>
    <t>Kingston upon Thames</t>
  </si>
  <si>
    <t>E09000022</t>
  </si>
  <si>
    <t>Lambeth</t>
  </si>
  <si>
    <t>E09000023</t>
  </si>
  <si>
    <t>Lewisham</t>
  </si>
  <si>
    <t>E09000024</t>
  </si>
  <si>
    <t>Merton</t>
  </si>
  <si>
    <t>E09000025</t>
  </si>
  <si>
    <t>Newham</t>
  </si>
  <si>
    <t>E09000028</t>
  </si>
  <si>
    <t>Southwark</t>
  </si>
  <si>
    <t>E09000029</t>
  </si>
  <si>
    <t>Sutton</t>
  </si>
  <si>
    <t>E09000030</t>
  </si>
  <si>
    <t>Tower Hamlets</t>
  </si>
  <si>
    <t>E09000031</t>
  </si>
  <si>
    <t>Waltham Forest</t>
  </si>
  <si>
    <t>E09000032</t>
  </si>
  <si>
    <t>Wandsworth</t>
  </si>
  <si>
    <t>L</t>
  </si>
  <si>
    <t>London</t>
  </si>
  <si>
    <t>ENGLAND (excluding London)</t>
  </si>
  <si>
    <r>
      <t xml:space="preserve">ENGLAND </t>
    </r>
    <r>
      <rPr>
        <b/>
        <sz val="8"/>
        <color indexed="8"/>
        <rFont val="Arial"/>
        <family val="2"/>
      </rPr>
      <t>(Excluding non-HCA London delivery)</t>
    </r>
  </si>
  <si>
    <t xml:space="preserve">Empty Homes </t>
  </si>
  <si>
    <t xml:space="preserve">Homelessness Change </t>
  </si>
  <si>
    <t xml:space="preserve">Traveller Pitch Funding </t>
  </si>
  <si>
    <t>2013/14</t>
  </si>
  <si>
    <t>Total (Apr-Sept 2013)</t>
  </si>
  <si>
    <t>April - September 2013</t>
  </si>
  <si>
    <t>Table 2a: Housing Starts on Site and Completions by Local Authority District and Tenure</t>
  </si>
  <si>
    <r>
      <t xml:space="preserve">Table 2d: Housing Starts on Site and Completions by Local Authority District and Tenure (All programmes) - </t>
    </r>
    <r>
      <rPr>
        <b/>
        <sz val="12"/>
        <color indexed="8"/>
        <rFont val="Arial"/>
        <family val="2"/>
      </rPr>
      <t>England (excluding London)</t>
    </r>
    <r>
      <rPr>
        <b/>
        <sz val="12"/>
        <rFont val="Arial"/>
        <family val="2"/>
      </rPr>
      <t xml:space="preserve"> 1 April 2010 - 31 March 2011 </t>
    </r>
    <r>
      <rPr>
        <b/>
        <vertAlign val="superscript"/>
        <sz val="12"/>
        <rFont val="Arial"/>
        <family val="2"/>
      </rPr>
      <t>1</t>
    </r>
  </si>
  <si>
    <r>
      <t xml:space="preserve">Table 2c: Housing Starts on Site and Completions by Local Authority District and Tenure (All programmes) - </t>
    </r>
    <r>
      <rPr>
        <b/>
        <sz val="12"/>
        <color indexed="8"/>
        <rFont val="Arial"/>
        <family val="2"/>
      </rPr>
      <t>England (excluding London)</t>
    </r>
    <r>
      <rPr>
        <b/>
        <sz val="12"/>
        <rFont val="Arial"/>
        <family val="2"/>
      </rPr>
      <t xml:space="preserve"> 1 April 2011 - 31 March 2012 </t>
    </r>
    <r>
      <rPr>
        <b/>
        <vertAlign val="superscript"/>
        <sz val="12"/>
        <rFont val="Arial"/>
        <family val="2"/>
      </rPr>
      <t>1</t>
    </r>
  </si>
  <si>
    <r>
      <t xml:space="preserve">Table 2b: Housing Starts on Site and Completions by Local Authority District and Tenure (All programmes) - </t>
    </r>
    <r>
      <rPr>
        <b/>
        <sz val="12"/>
        <color indexed="8"/>
        <rFont val="Arial"/>
        <family val="2"/>
      </rPr>
      <t>England (excluding non-HCA London delivery)</t>
    </r>
    <r>
      <rPr>
        <b/>
        <sz val="12"/>
        <rFont val="Arial"/>
        <family val="2"/>
      </rPr>
      <t xml:space="preserve"> 1 April 2012 - 31 March 2013 </t>
    </r>
    <r>
      <rPr>
        <b/>
        <vertAlign val="superscript"/>
        <sz val="12"/>
        <rFont val="Arial"/>
        <family val="2"/>
      </rPr>
      <t>1</t>
    </r>
  </si>
  <si>
    <r>
      <t xml:space="preserve">Empty Homes </t>
    </r>
    <r>
      <rPr>
        <sz val="10"/>
        <rFont val="Arial"/>
        <family val="2"/>
      </rPr>
      <t xml:space="preserve"> </t>
    </r>
  </si>
  <si>
    <r>
      <t xml:space="preserve">Homelessness Change </t>
    </r>
    <r>
      <rPr>
        <sz val="10"/>
        <rFont val="Arial"/>
        <family val="2"/>
      </rPr>
      <t xml:space="preserve"> </t>
    </r>
  </si>
  <si>
    <r>
      <t xml:space="preserve">Traveller Pitch Funding </t>
    </r>
    <r>
      <rPr>
        <sz val="10"/>
        <rFont val="Arial"/>
        <family val="2"/>
      </rPr>
      <t xml:space="preserve"> </t>
    </r>
  </si>
  <si>
    <t>Unitary Authorities, Metropolitan and Shire Districts</t>
  </si>
  <si>
    <t>London Boroughs</t>
  </si>
  <si>
    <r>
      <rPr>
        <vertAlign val="superscript"/>
        <sz val="10"/>
        <color indexed="8"/>
        <rFont val="Arial"/>
        <family val="2"/>
      </rPr>
      <t>1</t>
    </r>
    <r>
      <rPr>
        <sz val="10"/>
        <color indexed="8"/>
        <rFont val="Arial"/>
        <family val="2"/>
      </rPr>
      <t xml:space="preserve"> Since April 2012, the Mayor of London has had oversight of strategic housing, regeneration and economic development in London.  This means that the HCA no longer publishes housing starts and completions for London (current and historical series) except for delivery in London under the Build to Rent, Get Britain Building and Help to Buy Programmes which are administered by the HCA on behalf of the GLA.  As housing starts on site and completions are recorded by their location, they may include homes located outside London where the funding was allocated to a local authority district within London.  The historical series for London included in the HCA’s housing statistics published on 12 June 2012 (revised 24 August 2012) is available from: </t>
    </r>
  </si>
  <si>
    <t>October 2013 - March 2014</t>
  </si>
  <si>
    <t>Total 2013/14</t>
  </si>
  <si>
    <t>Total (Oct 13 - Mar 2014)</t>
  </si>
  <si>
    <r>
      <t xml:space="preserve">Publication date: </t>
    </r>
    <r>
      <rPr>
        <sz val="10"/>
        <color indexed="8"/>
        <rFont val="Arial"/>
        <family val="2"/>
      </rPr>
      <t>12 June 2014</t>
    </r>
  </si>
  <si>
    <t xml:space="preserve">Affordable Homes Guarantees  </t>
  </si>
  <si>
    <t/>
  </si>
  <si>
    <t>R</t>
  </si>
  <si>
    <r>
      <t>5</t>
    </r>
    <r>
      <rPr>
        <sz val="10"/>
        <rFont val="Arial"/>
        <family val="2"/>
      </rPr>
      <t xml:space="preserve"> Total affordable housing is the sum of Affordable Rent, Social Rent, Intermediate Rent and Affordable Home Ownership.</t>
    </r>
  </si>
  <si>
    <r>
      <t>2</t>
    </r>
    <r>
      <rPr>
        <sz val="10"/>
        <color theme="1"/>
        <rFont val="Arial"/>
        <family val="2"/>
      </rPr>
      <t xml:space="preserve"> All programmes are funded by the Department for Communities and Local Government with the exception of Care and Support Specialised Housing which is funded by the Department of Health.</t>
    </r>
  </si>
  <si>
    <r>
      <rPr>
        <vertAlign val="superscript"/>
        <sz val="10"/>
        <rFont val="Arial"/>
        <family val="2"/>
      </rPr>
      <t>6</t>
    </r>
    <r>
      <rPr>
        <sz val="10"/>
        <rFont val="Arial"/>
        <family val="2"/>
      </rPr>
      <t xml:space="preserve"> Market housing is private housing (or bed spaces) for rent or for sale where the rental value or market price is set mainly in the open market.</t>
    </r>
  </si>
  <si>
    <r>
      <t xml:space="preserve">8 </t>
    </r>
    <r>
      <rPr>
        <sz val="10"/>
        <rFont val="Arial"/>
        <family val="2"/>
      </rPr>
      <t>The Accelerated Land Disposal programme is intended to accelerate starts within the programme end date of March 2015. A small number of sites have early delivery of starts, with the majority profiled for disposal in the last two years of the programme.</t>
    </r>
  </si>
  <si>
    <r>
      <t>9</t>
    </r>
    <r>
      <rPr>
        <sz val="10"/>
        <rFont val="Arial"/>
        <family val="2"/>
      </rPr>
      <t xml:space="preserve"> The Affordable Homes Programme, a key part of which is the Affordable Rent product, replaced the National Affordable Housing Programme in 2011.  The outcome of offers for the new programme was announced in July 2011 and delivery of starts commenced in the second half of 2011/12.</t>
    </r>
  </si>
  <si>
    <r>
      <t>10</t>
    </r>
    <r>
      <rPr>
        <sz val="10"/>
        <rFont val="Arial"/>
        <family val="2"/>
      </rPr>
      <t xml:space="preserve"> The small number of starts on site for Build to Rent reflects the competitive clarification and due diligence process for 45 projects announced in April 2013 which must be undertaken before starting on site.     </t>
    </r>
  </si>
  <si>
    <r>
      <t>14</t>
    </r>
    <r>
      <rPr>
        <sz val="10"/>
        <rFont val="Arial"/>
        <family val="2"/>
      </rPr>
      <t xml:space="preserve"> Mortgage Rescue is either Equity Loan or Mortgage to Rent for which starts on site are not reported.</t>
    </r>
  </si>
  <si>
    <r>
      <t xml:space="preserve">16 </t>
    </r>
    <r>
      <rPr>
        <sz val="10"/>
        <rFont val="Arial"/>
        <family val="2"/>
      </rPr>
      <t>Short Form Agreements (SFA) are used by the HCA to contract with providers who wish to deliver affordable rent units without HCA funding.</t>
    </r>
    <r>
      <rPr>
        <vertAlign val="superscript"/>
        <sz val="10"/>
        <rFont val="Arial"/>
        <family val="2"/>
      </rPr>
      <t xml:space="preserve"> </t>
    </r>
  </si>
  <si>
    <r>
      <t>17</t>
    </r>
    <r>
      <rPr>
        <sz val="10"/>
        <rFont val="Arial"/>
        <family val="2"/>
      </rPr>
      <t xml:space="preserve"> The small number of starts on site for the specialist programmes Empty Homes, Homelessness Change and Traveller Pitch Funding is due to the allocations being announced later than the main Affordable Homes Programme, between October 2011 and March 2012.  
</t>
    </r>
  </si>
  <si>
    <r>
      <t>18</t>
    </r>
    <r>
      <rPr>
        <sz val="10"/>
        <rFont val="Arial"/>
        <family val="2"/>
      </rPr>
      <t xml:space="preserve"> The Economic Assets Programme comprises assets transferred in September 2011 to the HCA from the closing Regional Development Agencies (RDA).  The figures for 2011/12 relate to the full year during which both RDA and HCA had responsibility for these assets.</t>
    </r>
  </si>
  <si>
    <r>
      <t>19</t>
    </r>
    <r>
      <rPr>
        <sz val="10"/>
        <rFont val="Arial"/>
        <family val="2"/>
      </rPr>
      <t xml:space="preserve"> The small number of completions for the Kickstart Housing Delivery Programme for the 6 months ending 30 September 2010 is due to the timing of starts on site in the final quarter of 2009/10.  All starts on site were reported by the end of 2010/11.</t>
    </r>
  </si>
  <si>
    <r>
      <t xml:space="preserve">20 </t>
    </r>
    <r>
      <rPr>
        <sz val="10"/>
        <rFont val="Arial"/>
        <family val="2"/>
      </rPr>
      <t>There were no completions in the 6 months ending 30 September 2010 for Local Authority New Build due to the timing of starts on site in the final quarter of 2009/10.  All starts on site were reported by the end of 2010/11</t>
    </r>
  </si>
  <si>
    <r>
      <t xml:space="preserve">21 </t>
    </r>
    <r>
      <rPr>
        <sz val="10"/>
        <rFont val="Arial"/>
        <family val="2"/>
      </rPr>
      <t>The National Affordable Housing Programme figures include Mortgage Rescue for 2009/10 and 2010/11.</t>
    </r>
  </si>
  <si>
    <r>
      <t xml:space="preserve">22 </t>
    </r>
    <r>
      <rPr>
        <sz val="10"/>
        <rFont val="Arial"/>
        <family val="2"/>
      </rPr>
      <t>In a small number of cases, HCA funding to an affordable housing provider is to support a person or family to be housed in a local authority that is different to the one in which they currently reside. The figures in this table are based on the local authority district in which the house is located which may not be the local authority where the funding is allocated.</t>
    </r>
  </si>
  <si>
    <r>
      <t xml:space="preserve">23 </t>
    </r>
    <r>
      <rPr>
        <sz val="10"/>
        <rFont val="Arial"/>
        <family val="2"/>
      </rPr>
      <t>Help to Buy is an equity loan product for which starts on site are not reported.  Some of the homes sold under the Help to Buy scheme may have also benefitted from funding through other programmes supporting delivery of market homes.</t>
    </r>
  </si>
  <si>
    <r>
      <t>4</t>
    </r>
    <r>
      <rPr>
        <sz val="10"/>
        <color theme="1"/>
        <rFont val="Arial"/>
        <family val="2"/>
      </rPr>
      <t xml:space="preserve"> The Accelerated Land Disposal, Build to Rent, Economic Assets, Get Britain Building, Kickstart (Investment Support) and Property and Regeneration Programme figures are sourced from our Project Control System (PCS) at close of business on 7 May 2014. </t>
    </r>
  </si>
  <si>
    <r>
      <t xml:space="preserve">12 </t>
    </r>
    <r>
      <rPr>
        <sz val="10"/>
        <rFont val="Arial"/>
        <family val="2"/>
      </rPr>
      <t xml:space="preserve">FirstBuy is an equity loan product for which starts on site are not reported.  Completions reported for 2013/14 reflect units that were committed to purchase by 31 March 2013 when the scheme ended. </t>
    </r>
    <r>
      <rPr>
        <vertAlign val="superscript"/>
        <sz val="10"/>
        <rFont val="Arial"/>
        <family val="2"/>
      </rPr>
      <t xml:space="preserve">         </t>
    </r>
  </si>
  <si>
    <r>
      <t>15</t>
    </r>
    <r>
      <rPr>
        <sz val="10"/>
        <color theme="1"/>
        <rFont val="Arial"/>
        <family val="2"/>
      </rPr>
      <t xml:space="preserve"> The National Affordable Housing Programme ended in March 2011 and outputs reported for 2011/12, 2012/13 and 2013/14 reflect commitments entered into prior to the closure date.</t>
    </r>
  </si>
  <si>
    <r>
      <t>11</t>
    </r>
    <r>
      <rPr>
        <sz val="10"/>
        <rFont val="Arial"/>
        <family val="2"/>
      </rPr>
      <t xml:space="preserve"> The small number of starts on site for Empty Homes Round Two for the 6 months ending 30 September 2013 is due to the allocations being announced in June 2013.</t>
    </r>
  </si>
  <si>
    <r>
      <t xml:space="preserve">Starts on Site </t>
    </r>
    <r>
      <rPr>
        <b/>
        <vertAlign val="superscript"/>
        <sz val="10"/>
        <rFont val="Arial"/>
        <family val="2"/>
      </rPr>
      <t>3, 4</t>
    </r>
  </si>
  <si>
    <r>
      <t xml:space="preserve">Completions </t>
    </r>
    <r>
      <rPr>
        <b/>
        <vertAlign val="superscript"/>
        <sz val="10"/>
        <rFont val="Arial"/>
        <family val="2"/>
      </rPr>
      <t>3, 4</t>
    </r>
  </si>
  <si>
    <r>
      <t xml:space="preserve">Table 1: Housing Starts on Site and Completions by Programme and Tenure, </t>
    </r>
    <r>
      <rPr>
        <b/>
        <sz val="12"/>
        <color indexed="8"/>
        <rFont val="Arial"/>
        <family val="2"/>
      </rPr>
      <t>England 
(excluding Help to Buy and non-HCA London delivery)</t>
    </r>
    <r>
      <rPr>
        <b/>
        <sz val="12"/>
        <rFont val="Arial"/>
        <family val="2"/>
      </rPr>
      <t xml:space="preserve"> </t>
    </r>
    <r>
      <rPr>
        <b/>
        <vertAlign val="superscript"/>
        <sz val="12"/>
        <rFont val="Arial"/>
        <family val="2"/>
      </rPr>
      <t>1, 2</t>
    </r>
  </si>
  <si>
    <r>
      <t xml:space="preserve">Accelerated Land Disposal </t>
    </r>
    <r>
      <rPr>
        <vertAlign val="superscript"/>
        <sz val="10"/>
        <rFont val="Arial"/>
        <family val="2"/>
      </rPr>
      <t>7, 8</t>
    </r>
  </si>
  <si>
    <r>
      <t xml:space="preserve">Affordable Homes Programme </t>
    </r>
    <r>
      <rPr>
        <vertAlign val="superscript"/>
        <sz val="10"/>
        <rFont val="Arial"/>
        <family val="2"/>
      </rPr>
      <t>9</t>
    </r>
  </si>
  <si>
    <r>
      <t xml:space="preserve">Build to Rent </t>
    </r>
    <r>
      <rPr>
        <vertAlign val="superscript"/>
        <sz val="10"/>
        <rFont val="Arial"/>
        <family val="2"/>
      </rPr>
      <t>10</t>
    </r>
  </si>
  <si>
    <r>
      <t xml:space="preserve">Empty Homes Round Two </t>
    </r>
    <r>
      <rPr>
        <vertAlign val="superscript"/>
        <sz val="10"/>
        <rFont val="Arial"/>
        <family val="2"/>
      </rPr>
      <t>11</t>
    </r>
  </si>
  <si>
    <r>
      <t xml:space="preserve">FirstBuy </t>
    </r>
    <r>
      <rPr>
        <vertAlign val="superscript"/>
        <sz val="10"/>
        <rFont val="Arial"/>
        <family val="2"/>
      </rPr>
      <t>12</t>
    </r>
  </si>
  <si>
    <r>
      <t xml:space="preserve">Kickstart Housing Delivery </t>
    </r>
    <r>
      <rPr>
        <vertAlign val="superscript"/>
        <sz val="10"/>
        <rFont val="Arial"/>
        <family val="2"/>
      </rPr>
      <t>7</t>
    </r>
    <r>
      <rPr>
        <sz val="10"/>
        <rFont val="Arial"/>
        <family val="2"/>
      </rPr>
      <t xml:space="preserve"> </t>
    </r>
  </si>
  <si>
    <r>
      <t xml:space="preserve">Mortgage Rescue </t>
    </r>
    <r>
      <rPr>
        <vertAlign val="superscript"/>
        <sz val="10"/>
        <rFont val="Arial"/>
        <family val="2"/>
      </rPr>
      <t>14</t>
    </r>
  </si>
  <si>
    <r>
      <t xml:space="preserve">National Affordable Housing Programme </t>
    </r>
    <r>
      <rPr>
        <vertAlign val="superscript"/>
        <sz val="10"/>
        <rFont val="Arial"/>
        <family val="2"/>
      </rPr>
      <t>15</t>
    </r>
  </si>
  <si>
    <r>
      <t xml:space="preserve">Property and Regeneration Programme </t>
    </r>
    <r>
      <rPr>
        <vertAlign val="superscript"/>
        <sz val="10"/>
        <rFont val="Arial"/>
        <family val="2"/>
      </rPr>
      <t>7</t>
    </r>
  </si>
  <si>
    <r>
      <t xml:space="preserve">Short Form Agreements </t>
    </r>
    <r>
      <rPr>
        <vertAlign val="superscript"/>
        <sz val="10"/>
        <rFont val="Arial"/>
        <family val="2"/>
      </rPr>
      <t>16</t>
    </r>
  </si>
  <si>
    <r>
      <t xml:space="preserve">Care and Support Specialised Housing </t>
    </r>
    <r>
      <rPr>
        <vertAlign val="superscript"/>
        <sz val="10"/>
        <rFont val="Arial"/>
        <family val="2"/>
      </rPr>
      <t>2</t>
    </r>
  </si>
  <si>
    <r>
      <t>Kickstart Housing Delivery</t>
    </r>
    <r>
      <rPr>
        <vertAlign val="superscript"/>
        <sz val="10"/>
        <rFont val="Arial"/>
        <family val="2"/>
      </rPr>
      <t xml:space="preserve"> 7 </t>
    </r>
  </si>
  <si>
    <r>
      <t xml:space="preserve">Get Britain Building </t>
    </r>
    <r>
      <rPr>
        <vertAlign val="superscript"/>
        <sz val="10"/>
        <rFont val="Arial"/>
        <family val="2"/>
      </rPr>
      <t>7, 13</t>
    </r>
  </si>
  <si>
    <r>
      <t xml:space="preserve">Kickstart Housing Delivery </t>
    </r>
    <r>
      <rPr>
        <vertAlign val="superscript"/>
        <sz val="10"/>
        <rFont val="Arial"/>
        <family val="2"/>
      </rPr>
      <t>7</t>
    </r>
  </si>
  <si>
    <r>
      <t xml:space="preserve">Empty Homes </t>
    </r>
    <r>
      <rPr>
        <vertAlign val="superscript"/>
        <sz val="10"/>
        <rFont val="Arial"/>
        <family val="2"/>
      </rPr>
      <t>17</t>
    </r>
    <r>
      <rPr>
        <sz val="10"/>
        <rFont val="Arial"/>
        <family val="2"/>
      </rPr>
      <t xml:space="preserve"> </t>
    </r>
  </si>
  <si>
    <r>
      <t xml:space="preserve">Homelessness Change </t>
    </r>
    <r>
      <rPr>
        <vertAlign val="superscript"/>
        <sz val="10"/>
        <rFont val="Arial"/>
        <family val="2"/>
      </rPr>
      <t xml:space="preserve">17 </t>
    </r>
  </si>
  <si>
    <r>
      <t xml:space="preserve">Traveller Pitch Funding </t>
    </r>
    <r>
      <rPr>
        <vertAlign val="superscript"/>
        <sz val="10"/>
        <rFont val="Arial"/>
        <family val="2"/>
      </rPr>
      <t xml:space="preserve">17 </t>
    </r>
  </si>
  <si>
    <r>
      <t xml:space="preserve">Kickstart Housing Delivery </t>
    </r>
    <r>
      <rPr>
        <vertAlign val="superscript"/>
        <sz val="10"/>
        <rFont val="Arial"/>
        <family val="2"/>
      </rPr>
      <t>7, 19</t>
    </r>
  </si>
  <si>
    <r>
      <t xml:space="preserve">Local Authority New Build </t>
    </r>
    <r>
      <rPr>
        <vertAlign val="superscript"/>
        <sz val="10"/>
        <rFont val="Arial"/>
        <family val="2"/>
      </rPr>
      <t>20</t>
    </r>
  </si>
  <si>
    <r>
      <t xml:space="preserve">National Affordable Housing Programme </t>
    </r>
    <r>
      <rPr>
        <vertAlign val="superscript"/>
        <sz val="10"/>
        <rFont val="Arial"/>
        <family val="2"/>
      </rPr>
      <t>21</t>
    </r>
  </si>
  <si>
    <r>
      <rPr>
        <vertAlign val="superscript"/>
        <sz val="10"/>
        <rFont val="Arial"/>
        <family val="2"/>
      </rPr>
      <t>R</t>
    </r>
    <r>
      <rPr>
        <sz val="10"/>
        <rFont val="Arial"/>
        <family val="2"/>
      </rPr>
      <t xml:space="preserve"> The figures published in the release of official statistics dated 21 November 2013 have been revised.</t>
    </r>
  </si>
  <si>
    <r>
      <t xml:space="preserve">Market </t>
    </r>
    <r>
      <rPr>
        <vertAlign val="superscript"/>
        <sz val="10"/>
        <rFont val="Arial"/>
        <family val="2"/>
      </rPr>
      <t>6</t>
    </r>
  </si>
  <si>
    <r>
      <t xml:space="preserve">Local Authority Name </t>
    </r>
    <r>
      <rPr>
        <b/>
        <vertAlign val="superscript"/>
        <sz val="10"/>
        <rFont val="Arial"/>
        <family val="2"/>
      </rPr>
      <t>22</t>
    </r>
  </si>
  <si>
    <r>
      <t xml:space="preserve">All programmes except Help to Buy - England (excluding non-HCA London delivery) 1 April 2013 - 31 March 2014 </t>
    </r>
    <r>
      <rPr>
        <b/>
        <vertAlign val="superscript"/>
        <sz val="12"/>
        <rFont val="Arial"/>
        <family val="2"/>
      </rPr>
      <t>1, 2</t>
    </r>
  </si>
  <si>
    <r>
      <t xml:space="preserve">Table 3: Help to Buy Completions by Local Authority District - </t>
    </r>
    <r>
      <rPr>
        <b/>
        <sz val="12"/>
        <color indexed="8"/>
        <rFont val="Arial"/>
        <family val="2"/>
      </rPr>
      <t>England</t>
    </r>
    <r>
      <rPr>
        <b/>
        <sz val="12"/>
        <rFont val="Arial"/>
        <family val="2"/>
      </rPr>
      <t xml:space="preserve">, 1 April 2013 - 31 March 2014 </t>
    </r>
    <r>
      <rPr>
        <b/>
        <vertAlign val="superscript"/>
        <sz val="12"/>
        <rFont val="Arial"/>
        <family val="2"/>
      </rPr>
      <t>1, 3 ,23</t>
    </r>
  </si>
  <si>
    <r>
      <t xml:space="preserve">13 </t>
    </r>
    <r>
      <rPr>
        <sz val="10"/>
        <color theme="1"/>
        <rFont val="Arial"/>
        <family val="2"/>
      </rPr>
      <t>The Get Britain Building programme was announced in November 2011.  The starts on site reported for 2012/13 and 2013/14 exclude 663 units and 41 units respectively which count towards the overall target to unlock delivery of up to 12,000 homes across the lifetime of the Get Britain Building programme but are also in receipt of funding from an affordable housing programme and are reported under that programme.</t>
    </r>
  </si>
  <si>
    <r>
      <t>7</t>
    </r>
    <r>
      <rPr>
        <sz val="10"/>
        <rFont val="Arial"/>
        <family val="2"/>
      </rPr>
      <t xml:space="preserve"> The market units delivered under the Accelerated Land Disposal, Economic Assets, Get Britain Building, Kickstart Housing Delivery and the Property and Regeneration programmes may include some starts and completions which are made available at below market price or rents but do not meet the definition for affordable housing.  The market completions under these programmes may include houses that are subsequently sold to purchasers who have received assistance through the Help to Buy scheme.</t>
    </r>
  </si>
  <si>
    <t>Right to Buy Replacement</t>
  </si>
  <si>
    <r>
      <t>3</t>
    </r>
    <r>
      <rPr>
        <sz val="10"/>
        <color theme="1"/>
        <rFont val="Arial"/>
        <family val="2"/>
      </rPr>
      <t xml:space="preserve"> The Affordable Homes Guarantees, Affordable Homes Programme, Care and Support Specialised Housing, Empty Homes, Empty Homes Round Two, FirstBuy, Help to Buy, Homelessness Change, Kickstart (HomeBuy Direct and NAHP), Mortgage Rescue, National Affordable Housing Programme, Right to Buy Replacement, Short Form Agreements and Traveller Pitch Funding figures are sourced from our Investment Management System (IMS) at close of business on 31 March 2014.  Starts on site reported for these programmes are correct at the time of first publication but reallocation of funding to another scheme can occur occasionally and the completion recorded against the second scheme.  </t>
    </r>
  </si>
  <si>
    <r>
      <t xml:space="preserve">Total Affordable </t>
    </r>
    <r>
      <rPr>
        <b/>
        <vertAlign val="superscript"/>
        <sz val="10"/>
        <rFont val="Arial"/>
        <family val="2"/>
      </rPr>
      <t>5</t>
    </r>
  </si>
  <si>
    <r>
      <t xml:space="preserve">Economic Assets </t>
    </r>
    <r>
      <rPr>
        <vertAlign val="superscript"/>
        <sz val="10"/>
        <rFont val="Arial"/>
        <family val="2"/>
      </rPr>
      <t>7</t>
    </r>
  </si>
  <si>
    <r>
      <t xml:space="preserve">Economic Assets </t>
    </r>
    <r>
      <rPr>
        <vertAlign val="superscript"/>
        <sz val="10"/>
        <rFont val="Arial"/>
        <family val="2"/>
      </rPr>
      <t>7,</t>
    </r>
    <r>
      <rPr>
        <sz val="10"/>
        <rFont val="Arial"/>
        <family val="2"/>
      </rPr>
      <t xml:space="preserve"> </t>
    </r>
    <r>
      <rPr>
        <vertAlign val="superscript"/>
        <sz val="10"/>
        <rFont val="Arial"/>
        <family val="2"/>
      </rPr>
      <t>18</t>
    </r>
  </si>
  <si>
    <t>Local Authority 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</si>
</sst>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9]dd\ mmmm\ yyyy;@"/>
  </numFmts>
  <fonts count="21" x14ac:knownFonts="1">
    <font>
      <sz val="10"/>
      <name val="Arial"/>
      <family val="2"/>
    </font>
    <font>
      <sz val="10"/>
      <color theme="1"/>
      <name val="Arial"/>
      <family val="2"/>
    </font>
    <font>
      <sz val="10"/>
      <color theme="1"/>
      <name val="Arial"/>
      <family val="2"/>
    </font>
    <font>
      <sz val="8"/>
      <name val="Arial"/>
      <family val="2"/>
    </font>
    <font>
      <b/>
      <sz val="10"/>
      <name val="Arial"/>
      <family val="2"/>
    </font>
    <font>
      <sz val="8"/>
      <name val="Arial"/>
      <family val="2"/>
    </font>
    <font>
      <i/>
      <sz val="10"/>
      <name val="Arial"/>
      <family val="2"/>
    </font>
    <font>
      <b/>
      <sz val="12"/>
      <name val="Arial"/>
      <family val="2"/>
    </font>
    <font>
      <sz val="10"/>
      <name val="Arial"/>
      <family val="2"/>
    </font>
    <font>
      <b/>
      <u/>
      <sz val="10"/>
      <name val="Arial"/>
      <family val="2"/>
    </font>
    <font>
      <u/>
      <sz val="10"/>
      <color indexed="12"/>
      <name val="Arial"/>
      <family val="2"/>
    </font>
    <font>
      <vertAlign val="superscript"/>
      <sz val="10"/>
      <name val="Arial"/>
      <family val="2"/>
    </font>
    <font>
      <b/>
      <sz val="14"/>
      <name val="Arial"/>
      <family val="2"/>
    </font>
    <font>
      <b/>
      <vertAlign val="superscript"/>
      <sz val="12"/>
      <name val="Arial"/>
      <family val="2"/>
    </font>
    <font>
      <b/>
      <vertAlign val="superscript"/>
      <sz val="10"/>
      <name val="Arial"/>
      <family val="2"/>
    </font>
    <font>
      <sz val="10"/>
      <color indexed="8"/>
      <name val="Arial"/>
      <family val="2"/>
    </font>
    <font>
      <b/>
      <sz val="12"/>
      <color indexed="8"/>
      <name val="Arial"/>
      <family val="2"/>
    </font>
    <font>
      <b/>
      <sz val="8"/>
      <color indexed="8"/>
      <name val="Arial"/>
      <family val="2"/>
    </font>
    <font>
      <vertAlign val="superscript"/>
      <sz val="10"/>
      <color indexed="8"/>
      <name val="Arial"/>
      <family val="2"/>
    </font>
    <font>
      <b/>
      <sz val="10"/>
      <color theme="1"/>
      <name val="Arial"/>
      <family val="2"/>
    </font>
    <font>
      <vertAlign val="superscript"/>
      <sz val="10"/>
      <color theme="1"/>
      <name val="Arial"/>
      <family val="2"/>
    </font>
  </fonts>
  <fills count="5">
    <fill>
      <patternFill patternType="none"/>
    </fill>
    <fill>
      <patternFill patternType="gray125"/>
    </fill>
    <fill>
      <patternFill patternType="solid">
        <fgColor rgb="FFD9D9D9"/>
        <bgColor indexed="64"/>
      </patternFill>
    </fill>
    <fill>
      <patternFill patternType="solid">
        <fgColor rgb="FF009590"/>
        <bgColor indexed="64"/>
      </patternFill>
    </fill>
    <fill>
      <patternFill patternType="gray125">
        <fgColor theme="0" tint="-0.34998626667073579"/>
        <bgColor indexed="65"/>
      </patternFill>
    </fill>
  </fills>
  <borders count="8">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8"/>
      </bottom>
      <diagonal/>
    </border>
    <border>
      <left/>
      <right/>
      <top/>
      <bottom style="medium">
        <color indexed="64"/>
      </bottom>
      <diagonal/>
    </border>
    <border>
      <left/>
      <right/>
      <top style="medium">
        <color auto="1"/>
      </top>
      <bottom/>
      <diagonal/>
    </border>
    <border>
      <left/>
      <right/>
      <top/>
      <bottom style="thin">
        <color auto="1"/>
      </bottom>
      <diagonal/>
    </border>
  </borders>
  <cellStyleXfs count="2">
    <xf numFmtId="0" fontId="0" fillId="0" borderId="0"/>
    <xf numFmtId="0" fontId="10" fillId="0" borderId="0" applyNumberFormat="0" applyFill="0" applyBorder="0" applyAlignment="0" applyProtection="0">
      <alignment vertical="top"/>
      <protection locked="0"/>
    </xf>
  </cellStyleXfs>
  <cellXfs count="155">
    <xf numFmtId="0" fontId="0" fillId="0" borderId="0" xfId="0"/>
    <xf numFmtId="0" fontId="0" fillId="0" borderId="0" xfId="0" applyBorder="1"/>
    <xf numFmtId="0" fontId="4" fillId="0" borderId="0" xfId="0" applyFont="1" applyBorder="1"/>
    <xf numFmtId="0" fontId="4" fillId="0" borderId="0" xfId="0" applyFont="1"/>
    <xf numFmtId="0" fontId="0" fillId="0" borderId="0" xfId="0" applyAlignment="1">
      <alignment horizontal="left" indent="2"/>
    </xf>
    <xf numFmtId="0" fontId="7" fillId="0" borderId="0" xfId="0" applyFont="1"/>
    <xf numFmtId="0" fontId="8" fillId="0" borderId="0" xfId="0" applyFont="1"/>
    <xf numFmtId="0" fontId="9" fillId="0" borderId="0" xfId="0" applyFont="1"/>
    <xf numFmtId="15" fontId="6" fillId="0" borderId="0" xfId="0" applyNumberFormat="1" applyFont="1" applyBorder="1"/>
    <xf numFmtId="0" fontId="4" fillId="0" borderId="0" xfId="0" applyFont="1" applyBorder="1" applyAlignment="1">
      <alignment vertical="top"/>
    </xf>
    <xf numFmtId="3" fontId="4" fillId="0" borderId="0" xfId="0" applyNumberFormat="1" applyFont="1" applyFill="1" applyAlignment="1">
      <alignment horizontal="right"/>
    </xf>
    <xf numFmtId="3" fontId="4" fillId="0" borderId="0" xfId="0" applyNumberFormat="1" applyFont="1" applyFill="1" applyBorder="1" applyAlignment="1">
      <alignment horizontal="right"/>
    </xf>
    <xf numFmtId="3" fontId="0" fillId="0" borderId="0" xfId="0" applyNumberFormat="1" applyFill="1" applyAlignment="1">
      <alignment horizontal="right"/>
    </xf>
    <xf numFmtId="0" fontId="0" fillId="0" borderId="0" xfId="0" applyFill="1"/>
    <xf numFmtId="3" fontId="0" fillId="0" borderId="0" xfId="0" applyNumberFormat="1" applyFill="1" applyBorder="1" applyAlignment="1">
      <alignment horizontal="right"/>
    </xf>
    <xf numFmtId="3" fontId="3" fillId="0" borderId="0" xfId="0" applyNumberFormat="1" applyFont="1" applyFill="1" applyBorder="1" applyAlignment="1">
      <alignment horizontal="right" vertical="center" wrapText="1"/>
    </xf>
    <xf numFmtId="3" fontId="8" fillId="0" borderId="0" xfId="0" applyNumberFormat="1" applyFont="1" applyFill="1" applyAlignment="1">
      <alignment horizontal="right"/>
    </xf>
    <xf numFmtId="0" fontId="11" fillId="0" borderId="0" xfId="0" applyFont="1"/>
    <xf numFmtId="0" fontId="0" fillId="0" borderId="0" xfId="0" applyAlignment="1">
      <alignment vertical="center"/>
    </xf>
    <xf numFmtId="0" fontId="8" fillId="0" borderId="0" xfId="0" applyFont="1" applyFill="1"/>
    <xf numFmtId="3" fontId="11" fillId="0" borderId="0" xfId="0" applyNumberFormat="1" applyFont="1" applyFill="1" applyAlignment="1">
      <alignment horizontal="left"/>
    </xf>
    <xf numFmtId="0" fontId="8" fillId="0" borderId="1" xfId="0" applyFont="1" applyBorder="1"/>
    <xf numFmtId="0" fontId="8" fillId="0" borderId="0" xfId="0" applyFont="1" applyBorder="1"/>
    <xf numFmtId="0" fontId="8" fillId="0" borderId="1" xfId="0" applyFont="1" applyFill="1" applyBorder="1"/>
    <xf numFmtId="0" fontId="8" fillId="0" borderId="2" xfId="0" applyFont="1" applyBorder="1"/>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3" fontId="8" fillId="0" borderId="0" xfId="0" applyNumberFormat="1" applyFont="1" applyFill="1"/>
    <xf numFmtId="3" fontId="4" fillId="0" borderId="0" xfId="0" applyNumberFormat="1" applyFont="1" applyFill="1"/>
    <xf numFmtId="3" fontId="4" fillId="0" borderId="0" xfId="0" applyNumberFormat="1" applyFont="1"/>
    <xf numFmtId="3" fontId="8" fillId="0" borderId="0" xfId="0" applyNumberFormat="1" applyFont="1" applyBorder="1"/>
    <xf numFmtId="3" fontId="8" fillId="0" borderId="0" xfId="0" applyNumberFormat="1" applyFont="1"/>
    <xf numFmtId="0" fontId="0" fillId="0" borderId="0" xfId="0" applyFill="1" applyAlignment="1"/>
    <xf numFmtId="3" fontId="4" fillId="0" borderId="3" xfId="0" applyNumberFormat="1" applyFont="1" applyFill="1" applyBorder="1"/>
    <xf numFmtId="3" fontId="4" fillId="0" borderId="3" xfId="0" applyNumberFormat="1" applyFont="1" applyBorder="1"/>
    <xf numFmtId="3" fontId="11" fillId="0" borderId="0" xfId="0" applyNumberFormat="1" applyFont="1"/>
    <xf numFmtId="3" fontId="11" fillId="0" borderId="0" xfId="0" applyNumberFormat="1" applyFont="1" applyBorder="1"/>
    <xf numFmtId="3" fontId="4" fillId="0" borderId="3" xfId="0" applyNumberFormat="1" applyFont="1" applyBorder="1" applyAlignment="1">
      <alignment horizontal="right"/>
    </xf>
    <xf numFmtId="0" fontId="0" fillId="0" borderId="0" xfId="0" applyFill="1" applyBorder="1"/>
    <xf numFmtId="0" fontId="8" fillId="2" borderId="4" xfId="0" applyFont="1" applyFill="1" applyBorder="1" applyAlignment="1" applyProtection="1">
      <alignment horizontal="center" wrapText="1" readingOrder="1"/>
      <protection locked="0"/>
    </xf>
    <xf numFmtId="0" fontId="4" fillId="2" borderId="4" xfId="0" applyFont="1" applyFill="1" applyBorder="1" applyAlignment="1" applyProtection="1">
      <alignment horizontal="center" wrapText="1" readingOrder="1"/>
      <protection locked="0"/>
    </xf>
    <xf numFmtId="3" fontId="4" fillId="0" borderId="0" xfId="0" applyNumberFormat="1" applyFont="1" applyFill="1" applyBorder="1"/>
    <xf numFmtId="3" fontId="4" fillId="0" borderId="0" xfId="0" applyNumberFormat="1" applyFont="1" applyBorder="1"/>
    <xf numFmtId="0" fontId="4" fillId="0" borderId="0" xfId="0" applyFont="1" applyFill="1" applyAlignment="1">
      <alignment horizontal="right"/>
    </xf>
    <xf numFmtId="0" fontId="8" fillId="0" borderId="0" xfId="0" applyFont="1" applyFill="1" applyAlignment="1">
      <alignment horizontal="right"/>
    </xf>
    <xf numFmtId="0" fontId="4" fillId="0" borderId="0" xfId="0" quotePrefix="1" applyFont="1"/>
    <xf numFmtId="0" fontId="4" fillId="0" borderId="0" xfId="0" applyFont="1" applyFill="1" applyBorder="1"/>
    <xf numFmtId="0" fontId="0" fillId="0" borderId="5" xfId="0" applyBorder="1"/>
    <xf numFmtId="3" fontId="4" fillId="0" borderId="5" xfId="0" applyNumberFormat="1" applyFont="1" applyFill="1" applyBorder="1" applyAlignment="1">
      <alignment horizontal="right"/>
    </xf>
    <xf numFmtId="3" fontId="0" fillId="0" borderId="5" xfId="0" applyNumberFormat="1" applyFill="1" applyBorder="1" applyAlignment="1">
      <alignment horizontal="right"/>
    </xf>
    <xf numFmtId="3" fontId="11" fillId="0" borderId="0" xfId="0" applyNumberFormat="1" applyFont="1" applyFill="1" applyBorder="1" applyAlignment="1">
      <alignment horizontal="left"/>
    </xf>
    <xf numFmtId="0" fontId="0" fillId="0" borderId="5" xfId="0" applyFill="1" applyBorder="1"/>
    <xf numFmtId="0" fontId="19" fillId="0" borderId="0" xfId="0" applyFont="1"/>
    <xf numFmtId="0" fontId="4" fillId="0" borderId="0" xfId="0" quotePrefix="1" applyFont="1" applyFill="1"/>
    <xf numFmtId="3" fontId="4" fillId="0" borderId="3" xfId="0" applyNumberFormat="1" applyFont="1" applyFill="1" applyBorder="1" applyAlignment="1">
      <alignment horizontal="right"/>
    </xf>
    <xf numFmtId="0" fontId="4" fillId="0" borderId="3" xfId="0" applyFont="1" applyFill="1" applyBorder="1" applyAlignment="1">
      <alignment horizontal="right"/>
    </xf>
    <xf numFmtId="0" fontId="0" fillId="0" borderId="0" xfId="0" applyFont="1" applyFill="1" applyAlignment="1">
      <alignment horizontal="right"/>
    </xf>
    <xf numFmtId="0" fontId="3" fillId="0" borderId="0" xfId="0" applyFont="1" applyFill="1" applyBorder="1" applyAlignment="1">
      <alignment horizontal="center" vertical="center" wrapText="1"/>
    </xf>
    <xf numFmtId="0" fontId="0" fillId="0" borderId="0" xfId="0" applyFont="1" applyAlignment="1">
      <alignment horizontal="left"/>
    </xf>
    <xf numFmtId="3" fontId="0" fillId="4" borderId="0" xfId="0" applyNumberFormat="1" applyFill="1" applyAlignment="1">
      <alignment horizontal="right"/>
    </xf>
    <xf numFmtId="3" fontId="4" fillId="4" borderId="0" xfId="0" applyNumberFormat="1" applyFont="1" applyFill="1" applyAlignment="1">
      <alignment horizontal="right"/>
    </xf>
    <xf numFmtId="3" fontId="0" fillId="4" borderId="0" xfId="0" applyNumberFormat="1" applyFill="1" applyBorder="1" applyAlignment="1">
      <alignment horizontal="right"/>
    </xf>
    <xf numFmtId="0" fontId="0" fillId="0" borderId="0" xfId="0" applyFont="1" applyFill="1" applyAlignment="1">
      <alignment horizontal="left" indent="2"/>
    </xf>
    <xf numFmtId="0" fontId="0" fillId="0" borderId="0" xfId="0" applyFont="1" applyAlignment="1">
      <alignment horizontal="left" indent="2"/>
    </xf>
    <xf numFmtId="0" fontId="0" fillId="2" borderId="1" xfId="0" applyFont="1" applyFill="1" applyBorder="1" applyAlignment="1">
      <alignment horizontal="center" wrapText="1"/>
    </xf>
    <xf numFmtId="3" fontId="8" fillId="0" borderId="0" xfId="0" applyNumberFormat="1" applyFont="1" applyFill="1" applyBorder="1"/>
    <xf numFmtId="0" fontId="4" fillId="0" borderId="0" xfId="0" applyFont="1" applyFill="1" applyBorder="1" applyAlignment="1">
      <alignment vertical="top"/>
    </xf>
    <xf numFmtId="15" fontId="6" fillId="0" borderId="0" xfId="0" applyNumberFormat="1" applyFont="1" applyFill="1" applyBorder="1"/>
    <xf numFmtId="0" fontId="8" fillId="0" borderId="0" xfId="0" applyFont="1" applyFill="1" applyAlignment="1">
      <alignment horizontal="left" indent="2"/>
    </xf>
    <xf numFmtId="0" fontId="0" fillId="0" borderId="0" xfId="0" applyFill="1" applyAlignment="1">
      <alignment horizontal="left" indent="2"/>
    </xf>
    <xf numFmtId="15" fontId="6" fillId="0" borderId="0" xfId="0" applyNumberFormat="1" applyFont="1" applyFill="1"/>
    <xf numFmtId="0" fontId="9" fillId="0" borderId="0" xfId="0" applyFont="1" applyFill="1"/>
    <xf numFmtId="0" fontId="8" fillId="0" borderId="0" xfId="0" applyFont="1" applyFill="1" applyBorder="1" applyAlignment="1">
      <alignment horizontal="left" indent="2"/>
    </xf>
    <xf numFmtId="3" fontId="8" fillId="0" borderId="0" xfId="0" applyNumberFormat="1" applyFont="1" applyFill="1" applyBorder="1" applyAlignment="1">
      <alignment horizontal="right"/>
    </xf>
    <xf numFmtId="0" fontId="4" fillId="0" borderId="0" xfId="0" applyFont="1" applyFill="1" applyBorder="1" applyAlignment="1">
      <alignment horizontal="right"/>
    </xf>
    <xf numFmtId="0" fontId="4" fillId="0" borderId="5" xfId="0" applyFont="1" applyFill="1" applyBorder="1"/>
    <xf numFmtId="0" fontId="4" fillId="0" borderId="0" xfId="0" applyFont="1" applyFill="1"/>
    <xf numFmtId="0" fontId="0" fillId="0" borderId="0" xfId="0" applyFont="1" applyBorder="1"/>
    <xf numFmtId="0" fontId="4" fillId="0" borderId="6" xfId="0" applyFont="1" applyFill="1" applyBorder="1" applyAlignment="1">
      <alignment vertical="top"/>
    </xf>
    <xf numFmtId="15" fontId="6" fillId="0" borderId="6" xfId="0" applyNumberFormat="1" applyFont="1" applyFill="1" applyBorder="1"/>
    <xf numFmtId="3" fontId="0" fillId="0" borderId="6" xfId="0" applyNumberFormat="1" applyFill="1" applyBorder="1" applyAlignment="1">
      <alignment horizontal="right"/>
    </xf>
    <xf numFmtId="0" fontId="4" fillId="2" borderId="1" xfId="0" applyFont="1" applyFill="1" applyBorder="1" applyAlignment="1" applyProtection="1">
      <alignment horizontal="center" wrapText="1" readingOrder="1"/>
      <protection locked="0"/>
    </xf>
    <xf numFmtId="164" fontId="0" fillId="0" borderId="0" xfId="0" applyNumberFormat="1" applyFont="1" applyFill="1" applyAlignment="1">
      <alignment horizontal="right"/>
    </xf>
    <xf numFmtId="0" fontId="8" fillId="0" borderId="2" xfId="0" applyFont="1" applyFill="1" applyBorder="1" applyAlignment="1" applyProtection="1">
      <alignment horizontal="right" vertical="center" wrapText="1" readingOrder="1"/>
      <protection locked="0"/>
    </xf>
    <xf numFmtId="0" fontId="8" fillId="2" borderId="1" xfId="0" applyFont="1" applyFill="1" applyBorder="1" applyAlignment="1" applyProtection="1">
      <alignment horizontal="center" wrapText="1" readingOrder="1"/>
      <protection locked="0"/>
    </xf>
    <xf numFmtId="0" fontId="8" fillId="0" borderId="1" xfId="0" applyFont="1" applyFill="1" applyBorder="1" applyAlignment="1" applyProtection="1">
      <alignment horizontal="center" wrapText="1" readingOrder="1"/>
      <protection locked="0"/>
    </xf>
    <xf numFmtId="0" fontId="9" fillId="0" borderId="0" xfId="0" applyFont="1" applyAlignment="1">
      <alignment vertical="center"/>
    </xf>
    <xf numFmtId="0" fontId="9" fillId="0" borderId="2" xfId="0" applyFont="1" applyFill="1" applyBorder="1" applyAlignment="1">
      <alignment vertical="center" wrapText="1"/>
    </xf>
    <xf numFmtId="0" fontId="9" fillId="0" borderId="2" xfId="0" applyFont="1" applyFill="1" applyBorder="1" applyAlignment="1">
      <alignment vertical="center"/>
    </xf>
    <xf numFmtId="0" fontId="0" fillId="0" borderId="0" xfId="0" applyAlignment="1"/>
    <xf numFmtId="3" fontId="0" fillId="0" borderId="0" xfId="0" applyNumberFormat="1" applyFont="1" applyFill="1" applyAlignment="1">
      <alignment horizontal="right"/>
    </xf>
    <xf numFmtId="0" fontId="0" fillId="0" borderId="0" xfId="0" applyAlignment="1"/>
    <xf numFmtId="3" fontId="0" fillId="0" borderId="0" xfId="0" applyNumberFormat="1" applyFill="1" applyBorder="1"/>
    <xf numFmtId="0" fontId="0" fillId="0" borderId="0" xfId="0" applyNumberFormat="1" applyFill="1" applyBorder="1"/>
    <xf numFmtId="3" fontId="11" fillId="0" borderId="0" xfId="0" applyNumberFormat="1" applyFont="1" applyFill="1" applyBorder="1"/>
    <xf numFmtId="3" fontId="14" fillId="0" borderId="0" xfId="0" applyNumberFormat="1" applyFont="1" applyBorder="1"/>
    <xf numFmtId="0" fontId="0" fillId="0" borderId="0" xfId="0" applyAlignment="1">
      <alignment horizontal="left"/>
    </xf>
    <xf numFmtId="0" fontId="11" fillId="0" borderId="0" xfId="0" quotePrefix="1" applyFont="1"/>
    <xf numFmtId="3" fontId="11" fillId="0" borderId="0" xfId="0" applyNumberFormat="1" applyFont="1" applyFill="1" applyAlignment="1"/>
    <xf numFmtId="3" fontId="11" fillId="0" borderId="0" xfId="0" applyNumberFormat="1" applyFont="1" applyFill="1" applyBorder="1" applyAlignment="1"/>
    <xf numFmtId="0" fontId="11" fillId="0" borderId="0" xfId="0" applyFont="1" applyFill="1" applyAlignment="1"/>
    <xf numFmtId="3" fontId="11" fillId="0" borderId="5" xfId="0" applyNumberFormat="1" applyFont="1" applyFill="1" applyBorder="1" applyAlignment="1"/>
    <xf numFmtId="0" fontId="4" fillId="3" borderId="2" xfId="0" applyFont="1" applyFill="1" applyBorder="1" applyAlignment="1"/>
    <xf numFmtId="0" fontId="0" fillId="0" borderId="0" xfId="0" applyNumberFormat="1"/>
    <xf numFmtId="0" fontId="0" fillId="0" borderId="0" xfId="0" applyFill="1" applyAlignment="1">
      <alignment vertical="center" wrapText="1"/>
    </xf>
    <xf numFmtId="164" fontId="0" fillId="0" borderId="0" xfId="0" applyNumberFormat="1" applyFont="1" applyFill="1" applyAlignment="1">
      <alignment horizontal="left" vertical="center"/>
    </xf>
    <xf numFmtId="164" fontId="0" fillId="0" borderId="0" xfId="0" applyNumberFormat="1" applyFill="1" applyAlignment="1">
      <alignment horizontal="left" vertical="center"/>
    </xf>
    <xf numFmtId="0" fontId="0" fillId="0" borderId="0" xfId="0" applyFont="1"/>
    <xf numFmtId="0" fontId="0" fillId="2" borderId="0" xfId="0" applyFont="1" applyFill="1" applyBorder="1"/>
    <xf numFmtId="0" fontId="0" fillId="0" borderId="5" xfId="0" applyFont="1" applyBorder="1"/>
    <xf numFmtId="0" fontId="0"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0" fillId="2" borderId="5" xfId="0" applyFont="1" applyFill="1" applyBorder="1" applyAlignment="1">
      <alignment horizontal="center" wrapText="1"/>
    </xf>
    <xf numFmtId="0" fontId="4" fillId="2" borderId="5" xfId="0" applyFont="1" applyFill="1" applyBorder="1" applyAlignment="1">
      <alignment horizontal="center" wrapText="1"/>
    </xf>
    <xf numFmtId="0" fontId="9" fillId="0" borderId="0" xfId="0" applyFont="1" applyFill="1" applyBorder="1" applyAlignment="1">
      <alignment vertical="center" wrapText="1"/>
    </xf>
    <xf numFmtId="0" fontId="4" fillId="2" borderId="1" xfId="0" applyFont="1" applyFill="1" applyBorder="1" applyAlignment="1">
      <alignment horizontal="center" wrapText="1"/>
    </xf>
    <xf numFmtId="0" fontId="11" fillId="0" borderId="0" xfId="0" applyFont="1" applyFill="1" applyAlignment="1">
      <alignment vertical="center" wrapText="1"/>
    </xf>
    <xf numFmtId="0" fontId="0" fillId="0" borderId="0" xfId="0" applyFill="1" applyAlignment="1">
      <alignment vertical="center" wrapText="1"/>
    </xf>
    <xf numFmtId="0" fontId="0" fillId="0" borderId="0" xfId="0" applyFont="1" applyFill="1" applyAlignment="1">
      <alignment vertical="center" wrapText="1"/>
    </xf>
    <xf numFmtId="0" fontId="8" fillId="0" borderId="0" xfId="0" applyFont="1" applyFill="1" applyAlignment="1">
      <alignment vertical="center" wrapText="1"/>
    </xf>
    <xf numFmtId="0" fontId="20" fillId="0" borderId="0" xfId="0" applyFont="1" applyFill="1" applyAlignment="1">
      <alignment vertical="center" wrapText="1"/>
    </xf>
    <xf numFmtId="0" fontId="2" fillId="0" borderId="0" xfId="0" applyFont="1" applyFill="1" applyAlignment="1">
      <alignment vertical="center" wrapText="1"/>
    </xf>
    <xf numFmtId="0" fontId="15" fillId="0" borderId="0" xfId="0" applyFont="1" applyFill="1" applyAlignment="1">
      <alignment vertical="center" wrapText="1"/>
    </xf>
    <xf numFmtId="0" fontId="10" fillId="0" borderId="0" xfId="1" applyFill="1" applyAlignment="1" applyProtection="1">
      <alignment vertical="center"/>
    </xf>
    <xf numFmtId="0" fontId="0" fillId="0" borderId="0" xfId="0" applyFill="1" applyAlignment="1">
      <alignment vertical="center"/>
    </xf>
    <xf numFmtId="0" fontId="12" fillId="0" borderId="0" xfId="0" applyFont="1" applyAlignment="1">
      <alignment horizontal="center"/>
    </xf>
    <xf numFmtId="0" fontId="0" fillId="0" borderId="0" xfId="0" applyAlignment="1">
      <alignment horizontal="center"/>
    </xf>
    <xf numFmtId="0" fontId="4" fillId="3" borderId="0" xfId="0" applyFont="1" applyFill="1" applyBorder="1" applyAlignment="1">
      <alignment horizontal="center"/>
    </xf>
    <xf numFmtId="0" fontId="4" fillId="3" borderId="0" xfId="0" applyFont="1" applyFill="1" applyBorder="1" applyAlignment="1">
      <alignment horizontal="center" wrapText="1"/>
    </xf>
    <xf numFmtId="0" fontId="0" fillId="2" borderId="0" xfId="0" applyFont="1" applyFill="1" applyBorder="1" applyAlignment="1">
      <alignment horizontal="center" vertical="center" wrapText="1"/>
    </xf>
    <xf numFmtId="0" fontId="0" fillId="2" borderId="0" xfId="0" applyFont="1" applyFill="1" applyBorder="1"/>
    <xf numFmtId="0" fontId="7" fillId="0" borderId="0" xfId="0" applyFont="1" applyAlignment="1">
      <alignment wrapText="1"/>
    </xf>
    <xf numFmtId="0" fontId="0" fillId="0" borderId="0" xfId="0" applyAlignment="1">
      <alignment wrapText="1"/>
    </xf>
    <xf numFmtId="0" fontId="4" fillId="3" borderId="2" xfId="0" applyFont="1" applyFill="1" applyBorder="1" applyAlignment="1" applyProtection="1">
      <alignment horizontal="center" vertical="center" wrapText="1" readingOrder="1"/>
      <protection locked="0"/>
    </xf>
    <xf numFmtId="0" fontId="4" fillId="3" borderId="2" xfId="0" applyFont="1" applyFill="1" applyBorder="1" applyAlignment="1" applyProtection="1">
      <alignment vertical="top" wrapText="1" readingOrder="1"/>
      <protection locked="0"/>
    </xf>
    <xf numFmtId="0" fontId="4" fillId="3" borderId="2" xfId="0" applyFont="1" applyFill="1" applyBorder="1" applyAlignment="1">
      <alignment wrapText="1" readingOrder="1"/>
    </xf>
    <xf numFmtId="0" fontId="4" fillId="3" borderId="2" xfId="0" applyFont="1" applyFill="1" applyBorder="1" applyAlignment="1" applyProtection="1">
      <alignment vertical="top" wrapText="1"/>
      <protection locked="0"/>
    </xf>
    <xf numFmtId="0" fontId="4" fillId="3" borderId="2" xfId="0" applyFont="1" applyFill="1" applyBorder="1" applyAlignment="1"/>
    <xf numFmtId="164" fontId="0" fillId="0" borderId="0" xfId="0" applyNumberFormat="1" applyAlignment="1">
      <alignment horizontal="left"/>
    </xf>
    <xf numFmtId="0" fontId="0" fillId="0" borderId="0" xfId="0" applyAlignment="1"/>
    <xf numFmtId="0" fontId="4" fillId="0" borderId="7" xfId="0" applyFont="1" applyFill="1" applyBorder="1" applyAlignment="1">
      <alignment horizontal="center" vertical="center"/>
    </xf>
    <xf numFmtId="0" fontId="4" fillId="0" borderId="7" xfId="0" applyFont="1" applyFill="1" applyBorder="1" applyAlignment="1">
      <alignment horizontal="center" vertical="center" wrapText="1"/>
    </xf>
    <xf numFmtId="0" fontId="0" fillId="0" borderId="2" xfId="0" applyBorder="1"/>
    <xf numFmtId="0" fontId="0" fillId="0" borderId="2" xfId="0" applyBorder="1" applyAlignment="1"/>
    <xf numFmtId="0" fontId="8" fillId="0" borderId="7" xfId="0" applyFont="1" applyBorder="1"/>
    <xf numFmtId="0" fontId="8" fillId="0" borderId="7" xfId="0" applyFont="1" applyFill="1" applyBorder="1"/>
    <xf numFmtId="0" fontId="8" fillId="2" borderId="7" xfId="0" applyFont="1" applyFill="1" applyBorder="1" applyAlignment="1" applyProtection="1">
      <alignment horizontal="center" wrapText="1" readingOrder="1"/>
      <protection locked="0"/>
    </xf>
    <xf numFmtId="0" fontId="4" fillId="2" borderId="7" xfId="0" applyFont="1" applyFill="1" applyBorder="1" applyAlignment="1">
      <alignment horizontal="center" wrapText="1"/>
    </xf>
    <xf numFmtId="0" fontId="0" fillId="2" borderId="7" xfId="0" applyFont="1" applyFill="1" applyBorder="1" applyAlignment="1">
      <alignment horizontal="center" wrapText="1"/>
    </xf>
    <xf numFmtId="0" fontId="4" fillId="2" borderId="7" xfId="0" applyFont="1" applyFill="1" applyBorder="1" applyAlignment="1" applyProtection="1">
      <alignment horizontal="center" wrapText="1" readingOrder="1"/>
      <protection locked="0"/>
    </xf>
    <xf numFmtId="0" fontId="8" fillId="0" borderId="7" xfId="0" applyFont="1" applyFill="1" applyBorder="1" applyAlignment="1" applyProtection="1">
      <alignment horizontal="center" wrapText="1" readingOrder="1"/>
      <protection locked="0"/>
    </xf>
    <xf numFmtId="0" fontId="0" fillId="0" borderId="7" xfId="0" applyFont="1" applyFill="1" applyBorder="1" applyAlignment="1" applyProtection="1">
      <alignment horizontal="center" wrapText="1" readingOrder="1"/>
      <protection locked="0"/>
    </xf>
    <xf numFmtId="3" fontId="11" fillId="0" borderId="2" xfId="0" applyNumberFormat="1" applyFont="1" applyBorder="1"/>
    <xf numFmtId="0" fontId="4" fillId="0" borderId="6" xfId="0" applyFont="1" applyBorder="1" applyAlignment="1">
      <alignment vertical="top"/>
    </xf>
    <xf numFmtId="15" fontId="6" fillId="0" borderId="6" xfId="0" applyNumberFormat="1" applyFont="1" applyBorder="1"/>
  </cellXfs>
  <cellStyles count="2">
    <cellStyle name="Hyperlink" xfId="1" builtinId="8"/>
    <cellStyle name="Normal" xfId="0" builtinId="0"/>
  </cellStyles>
  <dxfs count="4">
    <dxf>
      <fill>
        <patternFill>
          <bgColor rgb="FFFF0000"/>
        </patternFill>
      </fill>
    </dxf>
    <dxf>
      <fill>
        <patternFill>
          <bgColor rgb="FFFF00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omesandcommunities.co.uk/housing-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
  <sheetViews>
    <sheetView showGridLines="0" tabSelected="1" workbookViewId="0"/>
  </sheetViews>
  <sheetFormatPr defaultRowHeight="12.75" x14ac:dyDescent="0.2"/>
  <cols>
    <col min="1" max="1" width="2.140625" bestFit="1" customWidth="1"/>
    <col min="6" max="6" width="9.140625" customWidth="1"/>
  </cols>
  <sheetData>
    <row r="1" spans="1:17" x14ac:dyDescent="0.2">
      <c r="A1" s="7" t="s">
        <v>42</v>
      </c>
    </row>
    <row r="2" spans="1:17" ht="69" customHeight="1" x14ac:dyDescent="0.2">
      <c r="A2" s="122" t="s">
        <v>723</v>
      </c>
      <c r="B2" s="121"/>
      <c r="C2" s="121"/>
      <c r="D2" s="121"/>
      <c r="E2" s="121"/>
      <c r="F2" s="121"/>
      <c r="G2" s="121"/>
      <c r="H2" s="121"/>
      <c r="I2" s="121"/>
      <c r="J2" s="121"/>
      <c r="K2" s="121"/>
      <c r="L2" s="121"/>
      <c r="M2" s="121"/>
      <c r="N2" s="121"/>
      <c r="O2" s="121"/>
      <c r="P2" s="121"/>
      <c r="Q2" s="121"/>
    </row>
    <row r="3" spans="1:17" ht="13.5" customHeight="1" x14ac:dyDescent="0.2">
      <c r="A3" s="123" t="s">
        <v>647</v>
      </c>
      <c r="B3" s="124"/>
      <c r="C3" s="124"/>
      <c r="D3" s="124"/>
      <c r="E3" s="124"/>
      <c r="F3" s="124"/>
      <c r="G3" s="104"/>
      <c r="H3" s="104"/>
      <c r="I3" s="104"/>
      <c r="J3" s="104"/>
      <c r="K3" s="104"/>
      <c r="L3" s="104"/>
      <c r="M3" s="104"/>
      <c r="N3" s="104"/>
      <c r="O3" s="104"/>
      <c r="P3" s="104"/>
      <c r="Q3" s="104"/>
    </row>
    <row r="4" spans="1:17" ht="28.5" customHeight="1" x14ac:dyDescent="0.2">
      <c r="A4" s="120" t="s">
        <v>732</v>
      </c>
      <c r="B4" s="121"/>
      <c r="C4" s="121"/>
      <c r="D4" s="121"/>
      <c r="E4" s="121"/>
      <c r="F4" s="121"/>
      <c r="G4" s="121"/>
      <c r="H4" s="121"/>
      <c r="I4" s="121"/>
      <c r="J4" s="121"/>
      <c r="K4" s="121"/>
      <c r="L4" s="121"/>
      <c r="M4" s="121"/>
      <c r="N4" s="121"/>
      <c r="O4" s="121"/>
      <c r="P4" s="121"/>
      <c r="Q4" s="121"/>
    </row>
    <row r="5" spans="1:17" ht="69.75" customHeight="1" x14ac:dyDescent="0.2">
      <c r="A5" s="120" t="s">
        <v>781</v>
      </c>
      <c r="B5" s="121"/>
      <c r="C5" s="121"/>
      <c r="D5" s="121"/>
      <c r="E5" s="121"/>
      <c r="F5" s="121"/>
      <c r="G5" s="121"/>
      <c r="H5" s="121"/>
      <c r="I5" s="121"/>
      <c r="J5" s="121"/>
      <c r="K5" s="121"/>
      <c r="L5" s="121"/>
      <c r="M5" s="121"/>
      <c r="N5" s="121"/>
      <c r="O5" s="121"/>
      <c r="P5" s="121"/>
      <c r="Q5" s="121"/>
    </row>
    <row r="6" spans="1:17" ht="27.75" customHeight="1" x14ac:dyDescent="0.2">
      <c r="A6" s="120" t="s">
        <v>746</v>
      </c>
      <c r="B6" s="121"/>
      <c r="C6" s="121"/>
      <c r="D6" s="121"/>
      <c r="E6" s="121"/>
      <c r="F6" s="121"/>
      <c r="G6" s="121"/>
      <c r="H6" s="121"/>
      <c r="I6" s="121"/>
      <c r="J6" s="121"/>
      <c r="K6" s="121"/>
      <c r="L6" s="121"/>
      <c r="M6" s="121"/>
      <c r="N6" s="121"/>
      <c r="O6" s="121"/>
      <c r="P6" s="121"/>
      <c r="Q6" s="121"/>
    </row>
    <row r="7" spans="1:17" x14ac:dyDescent="0.2">
      <c r="A7" s="120" t="s">
        <v>731</v>
      </c>
      <c r="B7" s="121"/>
      <c r="C7" s="121"/>
      <c r="D7" s="121"/>
      <c r="E7" s="121"/>
      <c r="F7" s="121"/>
      <c r="G7" s="121"/>
      <c r="H7" s="121"/>
      <c r="I7" s="121"/>
      <c r="J7" s="121"/>
      <c r="K7" s="121"/>
      <c r="L7" s="121"/>
      <c r="M7" s="121"/>
      <c r="N7" s="121"/>
      <c r="O7" s="121"/>
      <c r="P7" s="121"/>
      <c r="Q7" s="121"/>
    </row>
    <row r="8" spans="1:17" x14ac:dyDescent="0.2">
      <c r="A8" s="120" t="s">
        <v>733</v>
      </c>
      <c r="B8" s="121"/>
      <c r="C8" s="121"/>
      <c r="D8" s="121"/>
      <c r="E8" s="121"/>
      <c r="F8" s="121"/>
      <c r="G8" s="121"/>
      <c r="H8" s="121"/>
      <c r="I8" s="121"/>
      <c r="J8" s="121"/>
      <c r="K8" s="121"/>
      <c r="L8" s="121"/>
      <c r="M8" s="121"/>
      <c r="N8" s="121"/>
      <c r="O8" s="121"/>
      <c r="P8" s="121"/>
      <c r="Q8" s="121"/>
    </row>
    <row r="9" spans="1:17" ht="39.75" customHeight="1" x14ac:dyDescent="0.2">
      <c r="A9" s="116" t="s">
        <v>779</v>
      </c>
      <c r="B9" s="119"/>
      <c r="C9" s="119"/>
      <c r="D9" s="119"/>
      <c r="E9" s="119"/>
      <c r="F9" s="119"/>
      <c r="G9" s="119"/>
      <c r="H9" s="119"/>
      <c r="I9" s="119"/>
      <c r="J9" s="119"/>
      <c r="K9" s="119"/>
      <c r="L9" s="119"/>
      <c r="M9" s="119"/>
      <c r="N9" s="119"/>
      <c r="O9" s="119"/>
      <c r="P9" s="119"/>
      <c r="Q9" s="119"/>
    </row>
    <row r="10" spans="1:17" s="18" customFormat="1" ht="27.75" customHeight="1" x14ac:dyDescent="0.2">
      <c r="A10" s="116" t="s">
        <v>734</v>
      </c>
      <c r="B10" s="119"/>
      <c r="C10" s="119"/>
      <c r="D10" s="119"/>
      <c r="E10" s="119"/>
      <c r="F10" s="119"/>
      <c r="G10" s="119"/>
      <c r="H10" s="119"/>
      <c r="I10" s="119"/>
      <c r="J10" s="119"/>
      <c r="K10" s="119"/>
      <c r="L10" s="119"/>
      <c r="M10" s="119"/>
      <c r="N10" s="119"/>
      <c r="O10" s="119"/>
      <c r="P10" s="119"/>
      <c r="Q10" s="119"/>
    </row>
    <row r="11" spans="1:17" ht="27.75" customHeight="1" x14ac:dyDescent="0.2">
      <c r="A11" s="116" t="s">
        <v>735</v>
      </c>
      <c r="B11" s="119"/>
      <c r="C11" s="119"/>
      <c r="D11" s="119"/>
      <c r="E11" s="119"/>
      <c r="F11" s="119"/>
      <c r="G11" s="119"/>
      <c r="H11" s="119"/>
      <c r="I11" s="119"/>
      <c r="J11" s="119"/>
      <c r="K11" s="119"/>
      <c r="L11" s="119"/>
      <c r="M11" s="119"/>
      <c r="N11" s="119"/>
      <c r="O11" s="119"/>
      <c r="P11" s="119"/>
      <c r="Q11" s="119"/>
    </row>
    <row r="12" spans="1:17" ht="29.25" customHeight="1" x14ac:dyDescent="0.2">
      <c r="A12" s="116" t="s">
        <v>736</v>
      </c>
      <c r="B12" s="119"/>
      <c r="C12" s="119"/>
      <c r="D12" s="119"/>
      <c r="E12" s="119"/>
      <c r="F12" s="119"/>
      <c r="G12" s="119"/>
      <c r="H12" s="119"/>
      <c r="I12" s="119"/>
      <c r="J12" s="119"/>
      <c r="K12" s="119"/>
      <c r="L12" s="119"/>
      <c r="M12" s="119"/>
      <c r="N12" s="119"/>
      <c r="O12" s="119"/>
      <c r="P12" s="119"/>
      <c r="Q12" s="119"/>
    </row>
    <row r="13" spans="1:17" ht="15.75" customHeight="1" x14ac:dyDescent="0.2">
      <c r="A13" s="116" t="s">
        <v>749</v>
      </c>
      <c r="B13" s="119"/>
      <c r="C13" s="119"/>
      <c r="D13" s="119"/>
      <c r="E13" s="119"/>
      <c r="F13" s="119"/>
      <c r="G13" s="119"/>
      <c r="H13" s="119"/>
      <c r="I13" s="119"/>
      <c r="J13" s="119"/>
      <c r="K13" s="119"/>
      <c r="L13" s="119"/>
      <c r="M13" s="119"/>
      <c r="N13" s="119"/>
      <c r="O13" s="119"/>
      <c r="P13" s="119"/>
      <c r="Q13" s="119"/>
    </row>
    <row r="14" spans="1:17" ht="30" customHeight="1" x14ac:dyDescent="0.2">
      <c r="A14" s="116" t="s">
        <v>747</v>
      </c>
      <c r="B14" s="119"/>
      <c r="C14" s="119"/>
      <c r="D14" s="119"/>
      <c r="E14" s="119"/>
      <c r="F14" s="119"/>
      <c r="G14" s="119"/>
      <c r="H14" s="119"/>
      <c r="I14" s="119"/>
      <c r="J14" s="119"/>
      <c r="K14" s="119"/>
      <c r="L14" s="119"/>
      <c r="M14" s="119"/>
      <c r="N14" s="119"/>
      <c r="O14" s="119"/>
      <c r="P14" s="119"/>
      <c r="Q14" s="119"/>
    </row>
    <row r="15" spans="1:17" ht="42.75" customHeight="1" x14ac:dyDescent="0.2">
      <c r="A15" s="120" t="s">
        <v>778</v>
      </c>
      <c r="B15" s="121"/>
      <c r="C15" s="121"/>
      <c r="D15" s="121"/>
      <c r="E15" s="121"/>
      <c r="F15" s="121"/>
      <c r="G15" s="121"/>
      <c r="H15" s="121"/>
      <c r="I15" s="121"/>
      <c r="J15" s="121"/>
      <c r="K15" s="121"/>
      <c r="L15" s="121"/>
      <c r="M15" s="121"/>
      <c r="N15" s="121"/>
      <c r="O15" s="121"/>
      <c r="P15" s="121"/>
      <c r="Q15" s="121"/>
    </row>
    <row r="16" spans="1:17" ht="15.75" customHeight="1" x14ac:dyDescent="0.2">
      <c r="A16" s="116" t="s">
        <v>737</v>
      </c>
      <c r="B16" s="119"/>
      <c r="C16" s="119"/>
      <c r="D16" s="119"/>
      <c r="E16" s="119"/>
      <c r="F16" s="119"/>
      <c r="G16" s="119"/>
      <c r="H16" s="119"/>
      <c r="I16" s="119"/>
      <c r="J16" s="119"/>
      <c r="K16" s="119"/>
      <c r="L16" s="119"/>
      <c r="M16" s="119"/>
      <c r="N16" s="119"/>
      <c r="O16" s="119"/>
      <c r="P16" s="119"/>
      <c r="Q16" s="119"/>
    </row>
    <row r="17" spans="1:17" ht="29.25" customHeight="1" x14ac:dyDescent="0.2">
      <c r="A17" s="120" t="s">
        <v>748</v>
      </c>
      <c r="B17" s="121"/>
      <c r="C17" s="121"/>
      <c r="D17" s="121"/>
      <c r="E17" s="121"/>
      <c r="F17" s="121"/>
      <c r="G17" s="121"/>
      <c r="H17" s="121"/>
      <c r="I17" s="121"/>
      <c r="J17" s="121"/>
      <c r="K17" s="121"/>
      <c r="L17" s="121"/>
      <c r="M17" s="121"/>
      <c r="N17" s="121"/>
      <c r="O17" s="121"/>
      <c r="P17" s="121"/>
      <c r="Q17" s="121"/>
    </row>
    <row r="18" spans="1:17" ht="16.5" customHeight="1" x14ac:dyDescent="0.2">
      <c r="A18" s="116" t="s">
        <v>738</v>
      </c>
      <c r="B18" s="117"/>
      <c r="C18" s="117"/>
      <c r="D18" s="117"/>
      <c r="E18" s="117"/>
      <c r="F18" s="117"/>
      <c r="G18" s="117"/>
      <c r="H18" s="117"/>
      <c r="I18" s="117"/>
      <c r="J18" s="117"/>
      <c r="K18" s="117"/>
      <c r="L18" s="117"/>
      <c r="M18" s="117"/>
      <c r="N18" s="117"/>
      <c r="O18" s="117"/>
      <c r="P18" s="117"/>
      <c r="Q18" s="117"/>
    </row>
    <row r="19" spans="1:17" ht="27" customHeight="1" x14ac:dyDescent="0.2">
      <c r="A19" s="116" t="s">
        <v>739</v>
      </c>
      <c r="B19" s="117"/>
      <c r="C19" s="117"/>
      <c r="D19" s="117"/>
      <c r="E19" s="117"/>
      <c r="F19" s="117"/>
      <c r="G19" s="117"/>
      <c r="H19" s="117"/>
      <c r="I19" s="117"/>
      <c r="J19" s="117"/>
      <c r="K19" s="117"/>
      <c r="L19" s="117"/>
      <c r="M19" s="117"/>
      <c r="N19" s="117"/>
      <c r="O19" s="117"/>
      <c r="P19" s="117"/>
      <c r="Q19" s="117"/>
    </row>
    <row r="20" spans="1:17" ht="27.75" customHeight="1" x14ac:dyDescent="0.2">
      <c r="A20" s="116" t="s">
        <v>740</v>
      </c>
      <c r="B20" s="117"/>
      <c r="C20" s="117"/>
      <c r="D20" s="117"/>
      <c r="E20" s="117"/>
      <c r="F20" s="117"/>
      <c r="G20" s="117"/>
      <c r="H20" s="117"/>
      <c r="I20" s="117"/>
      <c r="J20" s="117"/>
      <c r="K20" s="117"/>
      <c r="L20" s="117"/>
      <c r="M20" s="117"/>
      <c r="N20" s="117"/>
      <c r="O20" s="117"/>
      <c r="P20" s="117"/>
      <c r="Q20" s="117"/>
    </row>
    <row r="21" spans="1:17" ht="27.75" customHeight="1" x14ac:dyDescent="0.2">
      <c r="A21" s="116" t="s">
        <v>741</v>
      </c>
      <c r="B21" s="118"/>
      <c r="C21" s="118"/>
      <c r="D21" s="118"/>
      <c r="E21" s="118"/>
      <c r="F21" s="118"/>
      <c r="G21" s="118"/>
      <c r="H21" s="118"/>
      <c r="I21" s="118"/>
      <c r="J21" s="118"/>
      <c r="K21" s="118"/>
      <c r="L21" s="118"/>
      <c r="M21" s="118"/>
      <c r="N21" s="118"/>
      <c r="O21" s="118"/>
      <c r="P21" s="118"/>
      <c r="Q21" s="118"/>
    </row>
    <row r="22" spans="1:17" ht="27.75" customHeight="1" x14ac:dyDescent="0.2">
      <c r="A22" s="116" t="s">
        <v>742</v>
      </c>
      <c r="B22" s="119"/>
      <c r="C22" s="119"/>
      <c r="D22" s="119"/>
      <c r="E22" s="119"/>
      <c r="F22" s="119"/>
      <c r="G22" s="119"/>
      <c r="H22" s="119"/>
      <c r="I22" s="119"/>
      <c r="J22" s="119"/>
      <c r="K22" s="119"/>
      <c r="L22" s="119"/>
      <c r="M22" s="119"/>
      <c r="N22" s="119"/>
      <c r="O22" s="119"/>
      <c r="P22" s="119"/>
      <c r="Q22" s="119"/>
    </row>
    <row r="23" spans="1:17" ht="16.5" customHeight="1" x14ac:dyDescent="0.2">
      <c r="A23" s="116" t="s">
        <v>743</v>
      </c>
      <c r="B23" s="119"/>
      <c r="C23" s="119"/>
      <c r="D23" s="119"/>
      <c r="E23" s="119"/>
      <c r="F23" s="119"/>
      <c r="G23" s="119"/>
      <c r="H23" s="119"/>
      <c r="I23" s="119"/>
      <c r="J23" s="119"/>
      <c r="K23" s="119"/>
      <c r="L23" s="119"/>
      <c r="M23" s="119"/>
      <c r="N23" s="119"/>
      <c r="O23" s="119"/>
      <c r="P23" s="119"/>
      <c r="Q23" s="119"/>
    </row>
    <row r="24" spans="1:17" s="6" customFormat="1" ht="41.25" customHeight="1" x14ac:dyDescent="0.2">
      <c r="A24" s="116" t="s">
        <v>744</v>
      </c>
      <c r="B24" s="117"/>
      <c r="C24" s="117"/>
      <c r="D24" s="117"/>
      <c r="E24" s="117"/>
      <c r="F24" s="117"/>
      <c r="G24" s="117"/>
      <c r="H24" s="117"/>
      <c r="I24" s="117"/>
      <c r="J24" s="117"/>
      <c r="K24" s="117"/>
      <c r="L24" s="117"/>
      <c r="M24" s="117"/>
      <c r="N24" s="117"/>
      <c r="O24" s="117"/>
      <c r="P24" s="117"/>
      <c r="Q24" s="117"/>
    </row>
    <row r="25" spans="1:17" ht="28.5" customHeight="1" x14ac:dyDescent="0.2">
      <c r="A25" s="116" t="s">
        <v>745</v>
      </c>
      <c r="B25" s="117"/>
      <c r="C25" s="117"/>
      <c r="D25" s="117"/>
      <c r="E25" s="117"/>
      <c r="F25" s="117"/>
      <c r="G25" s="117"/>
      <c r="H25" s="117"/>
      <c r="I25" s="117"/>
      <c r="J25" s="117"/>
      <c r="K25" s="117"/>
      <c r="L25" s="117"/>
      <c r="M25" s="117"/>
      <c r="N25" s="117"/>
      <c r="O25" s="117"/>
      <c r="P25" s="117"/>
      <c r="Q25" s="117"/>
    </row>
    <row r="26" spans="1:17" x14ac:dyDescent="0.2">
      <c r="A26" s="18"/>
      <c r="B26" s="18"/>
      <c r="C26" s="18"/>
      <c r="D26" s="18"/>
      <c r="E26" s="18"/>
      <c r="F26" s="18"/>
      <c r="G26" s="18"/>
      <c r="H26" s="18"/>
      <c r="I26" s="18"/>
      <c r="J26" s="18"/>
      <c r="K26" s="18"/>
      <c r="L26" s="18"/>
      <c r="M26" s="18"/>
      <c r="N26" s="18"/>
      <c r="O26" s="18"/>
      <c r="P26" s="18"/>
      <c r="Q26" s="18"/>
    </row>
    <row r="27" spans="1:17" x14ac:dyDescent="0.2">
      <c r="A27" s="18"/>
      <c r="B27" s="18"/>
      <c r="C27" s="18"/>
      <c r="D27" s="18"/>
      <c r="E27" s="18"/>
      <c r="F27" s="18"/>
      <c r="G27" s="18"/>
      <c r="H27" s="18"/>
      <c r="I27" s="18"/>
      <c r="J27" s="18"/>
      <c r="K27" s="18"/>
      <c r="L27" s="18"/>
      <c r="M27" s="18"/>
      <c r="N27" s="18"/>
      <c r="O27" s="18"/>
      <c r="P27" s="18"/>
      <c r="Q27" s="18"/>
    </row>
    <row r="28" spans="1:17" ht="12.75" customHeight="1" x14ac:dyDescent="0.2">
      <c r="A28" s="105" t="str">
        <f>+'Table 1'!Q1</f>
        <v>Publication date: 12 June 2014</v>
      </c>
      <c r="B28" s="106"/>
      <c r="C28" s="18"/>
      <c r="D28" s="18"/>
      <c r="E28" s="18"/>
      <c r="F28" s="18"/>
      <c r="G28" s="18"/>
      <c r="H28" s="18"/>
      <c r="I28" s="18"/>
      <c r="J28" s="18"/>
      <c r="K28" s="18"/>
      <c r="L28" s="18"/>
      <c r="M28" s="18"/>
      <c r="N28" s="18"/>
      <c r="O28" s="18"/>
      <c r="P28" s="18"/>
      <c r="Q28" s="18"/>
    </row>
    <row r="29" spans="1:17" x14ac:dyDescent="0.2">
      <c r="A29" s="19"/>
      <c r="B29" s="19"/>
    </row>
  </sheetData>
  <mergeCells count="24">
    <mergeCell ref="A17:Q17"/>
    <mergeCell ref="A2:Q2"/>
    <mergeCell ref="A3:F3"/>
    <mergeCell ref="A5:Q5"/>
    <mergeCell ref="A6:Q6"/>
    <mergeCell ref="A9:Q9"/>
    <mergeCell ref="A10:Q10"/>
    <mergeCell ref="A11:Q11"/>
    <mergeCell ref="A12:Q12"/>
    <mergeCell ref="A13:Q13"/>
    <mergeCell ref="A14:Q14"/>
    <mergeCell ref="A15:Q15"/>
    <mergeCell ref="A4:Q4"/>
    <mergeCell ref="A7:Q7"/>
    <mergeCell ref="A8:Q8"/>
    <mergeCell ref="A16:Q16"/>
    <mergeCell ref="A24:Q24"/>
    <mergeCell ref="A25:Q25"/>
    <mergeCell ref="A18:Q18"/>
    <mergeCell ref="A19:Q19"/>
    <mergeCell ref="A20:Q20"/>
    <mergeCell ref="A21:Q21"/>
    <mergeCell ref="A22:Q22"/>
    <mergeCell ref="A23:Q23"/>
  </mergeCells>
  <hyperlinks>
    <hyperlink ref="A3" r:id="rId1"/>
  </hyperlinks>
  <pageMargins left="0.70866141732283472" right="0.70866141732283472" top="0.74803149606299213" bottom="0.74803149606299213" header="0.31496062992125984" footer="0.31496062992125984"/>
  <pageSetup paperSize="8"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59"/>
  <sheetViews>
    <sheetView showGridLines="0" zoomScaleNormal="100" workbookViewId="0">
      <pane ySplit="7" topLeftCell="A8" activePane="bottomLeft" state="frozen"/>
      <selection pane="bottomLeft" activeCell="A8" sqref="A8"/>
    </sheetView>
  </sheetViews>
  <sheetFormatPr defaultRowHeight="12.75" x14ac:dyDescent="0.2"/>
  <cols>
    <col min="1" max="1" width="8.140625" customWidth="1"/>
    <col min="2" max="2" width="38.7109375" customWidth="1"/>
    <col min="3" max="9" width="10.85546875" customWidth="1"/>
    <col min="10" max="10" width="4" customWidth="1"/>
    <col min="11" max="17" width="10.85546875" customWidth="1"/>
    <col min="18" max="18" width="2.28515625" customWidth="1"/>
  </cols>
  <sheetData>
    <row r="1" spans="1:18" x14ac:dyDescent="0.2">
      <c r="Q1" s="82" t="s">
        <v>727</v>
      </c>
    </row>
    <row r="2" spans="1:18" ht="18" x14ac:dyDescent="0.25">
      <c r="A2" s="125" t="s">
        <v>43</v>
      </c>
      <c r="B2" s="126"/>
      <c r="C2" s="126"/>
      <c r="D2" s="126"/>
      <c r="E2" s="126"/>
      <c r="F2" s="126"/>
      <c r="G2" s="126"/>
      <c r="H2" s="126"/>
      <c r="I2" s="126"/>
      <c r="J2" s="126"/>
      <c r="K2" s="126"/>
      <c r="L2" s="126"/>
      <c r="M2" s="126"/>
      <c r="N2" s="126"/>
      <c r="O2" s="126"/>
      <c r="P2" s="126"/>
      <c r="Q2" s="126"/>
    </row>
    <row r="3" spans="1:18" ht="20.25" customHeight="1" x14ac:dyDescent="0.2">
      <c r="A3" s="131" t="s">
        <v>752</v>
      </c>
      <c r="B3" s="132"/>
      <c r="C3" s="132"/>
      <c r="D3" s="132"/>
      <c r="E3" s="132"/>
      <c r="F3" s="132"/>
      <c r="G3" s="132"/>
      <c r="H3" s="132"/>
      <c r="I3" s="132"/>
      <c r="J3" s="132"/>
      <c r="K3" s="132"/>
      <c r="L3" s="132"/>
      <c r="M3" s="132"/>
      <c r="N3" s="132"/>
      <c r="O3" s="132"/>
      <c r="P3" s="132"/>
      <c r="Q3" s="132"/>
    </row>
    <row r="4" spans="1:18" x14ac:dyDescent="0.2">
      <c r="A4" s="132"/>
      <c r="B4" s="132"/>
      <c r="C4" s="132"/>
      <c r="D4" s="132"/>
      <c r="E4" s="132"/>
      <c r="F4" s="132"/>
      <c r="G4" s="132"/>
      <c r="H4" s="132"/>
      <c r="I4" s="132"/>
      <c r="J4" s="132"/>
      <c r="K4" s="132"/>
      <c r="L4" s="132"/>
      <c r="M4" s="132"/>
      <c r="N4" s="132"/>
      <c r="O4" s="132"/>
      <c r="P4" s="132"/>
      <c r="Q4" s="132"/>
    </row>
    <row r="5" spans="1:18" ht="14.25" x14ac:dyDescent="0.2">
      <c r="C5" s="127" t="s">
        <v>750</v>
      </c>
      <c r="D5" s="127"/>
      <c r="E5" s="127"/>
      <c r="F5" s="127"/>
      <c r="G5" s="127"/>
      <c r="H5" s="127"/>
      <c r="I5" s="127"/>
      <c r="J5" s="107"/>
      <c r="K5" s="128" t="s">
        <v>751</v>
      </c>
      <c r="L5" s="128"/>
      <c r="M5" s="128"/>
      <c r="N5" s="128"/>
      <c r="O5" s="128"/>
      <c r="P5" s="128"/>
      <c r="Q5" s="128"/>
    </row>
    <row r="6" spans="1:18" ht="25.5" customHeight="1" x14ac:dyDescent="0.2">
      <c r="A6" s="1"/>
      <c r="B6" s="1"/>
      <c r="C6" s="108"/>
      <c r="D6" s="110"/>
      <c r="E6" s="129" t="s">
        <v>1</v>
      </c>
      <c r="F6" s="130"/>
      <c r="G6" s="111"/>
      <c r="H6" s="110"/>
      <c r="I6" s="111"/>
      <c r="J6" s="77"/>
      <c r="K6" s="108"/>
      <c r="L6" s="110"/>
      <c r="M6" s="129" t="s">
        <v>1</v>
      </c>
      <c r="N6" s="130"/>
      <c r="O6" s="111"/>
      <c r="P6" s="110"/>
      <c r="Q6" s="111"/>
    </row>
    <row r="7" spans="1:18" ht="39.950000000000003" customHeight="1" thickBot="1" x14ac:dyDescent="0.25">
      <c r="A7" s="47"/>
      <c r="B7" s="47"/>
      <c r="C7" s="112" t="s">
        <v>28</v>
      </c>
      <c r="D7" s="112" t="s">
        <v>0</v>
      </c>
      <c r="E7" s="112" t="s">
        <v>2</v>
      </c>
      <c r="F7" s="112" t="s">
        <v>38</v>
      </c>
      <c r="G7" s="113" t="s">
        <v>782</v>
      </c>
      <c r="H7" s="112" t="s">
        <v>774</v>
      </c>
      <c r="I7" s="113" t="s">
        <v>5</v>
      </c>
      <c r="J7" s="109"/>
      <c r="K7" s="112" t="s">
        <v>28</v>
      </c>
      <c r="L7" s="112" t="s">
        <v>0</v>
      </c>
      <c r="M7" s="112" t="s">
        <v>2</v>
      </c>
      <c r="N7" s="112" t="s">
        <v>38</v>
      </c>
      <c r="O7" s="113" t="s">
        <v>782</v>
      </c>
      <c r="P7" s="112" t="s">
        <v>774</v>
      </c>
      <c r="Q7" s="113" t="s">
        <v>5</v>
      </c>
    </row>
    <row r="8" spans="1:18" ht="17.25" customHeight="1" x14ac:dyDescent="0.2">
      <c r="A8" s="153" t="s">
        <v>711</v>
      </c>
      <c r="B8" s="154" t="s">
        <v>713</v>
      </c>
      <c r="C8" s="12"/>
      <c r="D8" s="12"/>
      <c r="E8" s="12"/>
      <c r="F8" s="12"/>
      <c r="G8" s="12"/>
      <c r="H8" s="12"/>
      <c r="I8" s="12"/>
      <c r="J8" s="12"/>
      <c r="K8" s="12"/>
      <c r="L8" s="12"/>
      <c r="M8" s="12"/>
      <c r="N8" s="12"/>
      <c r="O8" s="12"/>
      <c r="P8" s="12"/>
      <c r="Q8" s="12"/>
    </row>
    <row r="9" spans="1:18" ht="14.25" x14ac:dyDescent="0.2">
      <c r="B9" s="63" t="s">
        <v>753</v>
      </c>
      <c r="C9" s="43" t="s">
        <v>14</v>
      </c>
      <c r="D9" s="16">
        <v>0</v>
      </c>
      <c r="E9" s="16">
        <v>0</v>
      </c>
      <c r="F9" s="16">
        <v>0</v>
      </c>
      <c r="G9" s="11">
        <f>SUM(C9:F9)</f>
        <v>0</v>
      </c>
      <c r="H9" s="16">
        <v>291</v>
      </c>
      <c r="I9" s="11">
        <f>SUM(G9:H9)</f>
        <v>291</v>
      </c>
      <c r="J9" s="12"/>
      <c r="K9" s="43" t="s">
        <v>14</v>
      </c>
      <c r="L9" s="16">
        <v>0</v>
      </c>
      <c r="M9" s="16">
        <v>0</v>
      </c>
      <c r="N9" s="16">
        <v>0</v>
      </c>
      <c r="O9" s="11">
        <f>SUM(K9:N9)</f>
        <v>0</v>
      </c>
      <c r="P9" s="16">
        <v>0</v>
      </c>
      <c r="Q9" s="11">
        <f>SUM(O9:P9)</f>
        <v>0</v>
      </c>
    </row>
    <row r="10" spans="1:18" ht="14.25" x14ac:dyDescent="0.2">
      <c r="B10" s="63" t="s">
        <v>754</v>
      </c>
      <c r="C10" s="16">
        <v>7019</v>
      </c>
      <c r="D10" s="16">
        <v>505</v>
      </c>
      <c r="E10" s="43" t="s">
        <v>14</v>
      </c>
      <c r="F10" s="16">
        <v>1379</v>
      </c>
      <c r="G10" s="11">
        <f t="shared" ref="G10:G23" si="0">SUM(C10:F10)</f>
        <v>8903</v>
      </c>
      <c r="H10" s="43" t="s">
        <v>14</v>
      </c>
      <c r="I10" s="11">
        <f t="shared" ref="I10:I23" si="1">SUM(G10:H10)</f>
        <v>8903</v>
      </c>
      <c r="J10" s="20" t="s">
        <v>730</v>
      </c>
      <c r="K10" s="16">
        <v>4265</v>
      </c>
      <c r="L10" s="16">
        <v>428</v>
      </c>
      <c r="M10" s="43" t="s">
        <v>14</v>
      </c>
      <c r="N10" s="16">
        <v>818</v>
      </c>
      <c r="O10" s="11">
        <f t="shared" ref="O10:O23" si="2">SUM(K10:N10)</f>
        <v>5511</v>
      </c>
      <c r="P10" s="43" t="s">
        <v>14</v>
      </c>
      <c r="Q10" s="11">
        <f>SUM(O10:P10)</f>
        <v>5511</v>
      </c>
    </row>
    <row r="11" spans="1:18" s="13" customFormat="1" ht="14.25" x14ac:dyDescent="0.2">
      <c r="B11" s="62" t="s">
        <v>755</v>
      </c>
      <c r="C11" s="43" t="s">
        <v>14</v>
      </c>
      <c r="D11" s="43" t="s">
        <v>14</v>
      </c>
      <c r="E11" s="43" t="s">
        <v>14</v>
      </c>
      <c r="F11" s="43" t="s">
        <v>14</v>
      </c>
      <c r="G11" s="43" t="s">
        <v>14</v>
      </c>
      <c r="H11" s="56">
        <v>102</v>
      </c>
      <c r="I11" s="11">
        <f t="shared" si="1"/>
        <v>102</v>
      </c>
      <c r="J11" s="20"/>
      <c r="K11" s="43" t="s">
        <v>14</v>
      </c>
      <c r="L11" s="43" t="s">
        <v>14</v>
      </c>
      <c r="M11" s="43" t="s">
        <v>14</v>
      </c>
      <c r="N11" s="43" t="s">
        <v>14</v>
      </c>
      <c r="O11" s="43" t="s">
        <v>14</v>
      </c>
      <c r="P11" s="56">
        <v>0</v>
      </c>
      <c r="Q11" s="11">
        <f>SUM(O11:P11)</f>
        <v>0</v>
      </c>
    </row>
    <row r="12" spans="1:18" ht="14.25" x14ac:dyDescent="0.2">
      <c r="B12" s="4" t="s">
        <v>783</v>
      </c>
      <c r="C12" s="43" t="s">
        <v>14</v>
      </c>
      <c r="D12" s="16">
        <v>2</v>
      </c>
      <c r="E12" s="16">
        <v>0</v>
      </c>
      <c r="F12" s="16">
        <v>0</v>
      </c>
      <c r="G12" s="11">
        <f t="shared" si="0"/>
        <v>2</v>
      </c>
      <c r="H12" s="16">
        <v>200</v>
      </c>
      <c r="I12" s="11">
        <f t="shared" si="1"/>
        <v>202</v>
      </c>
      <c r="J12" s="20" t="s">
        <v>730</v>
      </c>
      <c r="K12" s="43" t="s">
        <v>14</v>
      </c>
      <c r="L12" s="16">
        <v>0</v>
      </c>
      <c r="M12" s="16">
        <v>0</v>
      </c>
      <c r="N12" s="16">
        <v>0</v>
      </c>
      <c r="O12" s="11">
        <f t="shared" si="2"/>
        <v>0</v>
      </c>
      <c r="P12" s="16">
        <v>37</v>
      </c>
      <c r="Q12" s="11">
        <f t="shared" ref="Q12:Q23" si="3">SUM(O12:P12)</f>
        <v>37</v>
      </c>
      <c r="R12" s="20" t="s">
        <v>730</v>
      </c>
    </row>
    <row r="13" spans="1:18" ht="14.25" x14ac:dyDescent="0.2">
      <c r="B13" s="63" t="s">
        <v>718</v>
      </c>
      <c r="C13" s="16">
        <v>187</v>
      </c>
      <c r="D13" s="44">
        <v>2</v>
      </c>
      <c r="E13" s="43" t="s">
        <v>14</v>
      </c>
      <c r="F13" s="43" t="s">
        <v>14</v>
      </c>
      <c r="G13" s="11">
        <f t="shared" si="0"/>
        <v>189</v>
      </c>
      <c r="H13" s="43" t="s">
        <v>14</v>
      </c>
      <c r="I13" s="11">
        <f t="shared" si="1"/>
        <v>189</v>
      </c>
      <c r="J13" s="20"/>
      <c r="K13" s="16">
        <v>169</v>
      </c>
      <c r="L13" s="44">
        <v>3</v>
      </c>
      <c r="M13" s="43" t="s">
        <v>14</v>
      </c>
      <c r="N13" s="43" t="s">
        <v>14</v>
      </c>
      <c r="O13" s="11">
        <f t="shared" si="2"/>
        <v>172</v>
      </c>
      <c r="P13" s="43" t="s">
        <v>14</v>
      </c>
      <c r="Q13" s="11">
        <f t="shared" si="3"/>
        <v>172</v>
      </c>
    </row>
    <row r="14" spans="1:18" ht="14.25" x14ac:dyDescent="0.2">
      <c r="B14" s="63" t="s">
        <v>756</v>
      </c>
      <c r="C14" s="16">
        <v>36</v>
      </c>
      <c r="D14" s="44">
        <v>0</v>
      </c>
      <c r="E14" s="43" t="s">
        <v>14</v>
      </c>
      <c r="F14" s="43" t="s">
        <v>14</v>
      </c>
      <c r="G14" s="11">
        <f>SUM(C14:F14)</f>
        <v>36</v>
      </c>
      <c r="H14" s="43" t="s">
        <v>14</v>
      </c>
      <c r="I14" s="11">
        <f>SUM(G14:H14)</f>
        <v>36</v>
      </c>
      <c r="J14" s="12"/>
      <c r="K14" s="16">
        <v>0</v>
      </c>
      <c r="L14" s="44">
        <v>0</v>
      </c>
      <c r="M14" s="43" t="s">
        <v>14</v>
      </c>
      <c r="N14" s="43" t="s">
        <v>14</v>
      </c>
      <c r="O14" s="11">
        <f>SUM(K14:N14)</f>
        <v>0</v>
      </c>
      <c r="P14" s="43" t="s">
        <v>14</v>
      </c>
      <c r="Q14" s="11">
        <f>SUM(O14:P14)</f>
        <v>0</v>
      </c>
    </row>
    <row r="15" spans="1:18" ht="14.25" x14ac:dyDescent="0.2">
      <c r="B15" s="63" t="s">
        <v>757</v>
      </c>
      <c r="C15" s="43" t="s">
        <v>14</v>
      </c>
      <c r="D15" s="43" t="s">
        <v>14</v>
      </c>
      <c r="E15" s="43" t="s">
        <v>14</v>
      </c>
      <c r="F15" s="43" t="s">
        <v>14</v>
      </c>
      <c r="G15" s="11" t="s">
        <v>14</v>
      </c>
      <c r="H15" s="43" t="s">
        <v>14</v>
      </c>
      <c r="I15" s="11" t="s">
        <v>14</v>
      </c>
      <c r="J15" s="12"/>
      <c r="K15" s="43" t="s">
        <v>14</v>
      </c>
      <c r="L15" s="43" t="s">
        <v>14</v>
      </c>
      <c r="M15" s="43" t="s">
        <v>14</v>
      </c>
      <c r="N15" s="16">
        <v>874</v>
      </c>
      <c r="O15" s="11">
        <f t="shared" si="2"/>
        <v>874</v>
      </c>
      <c r="P15" s="43" t="s">
        <v>14</v>
      </c>
      <c r="Q15" s="11">
        <f t="shared" si="3"/>
        <v>874</v>
      </c>
      <c r="R15" s="20" t="s">
        <v>730</v>
      </c>
    </row>
    <row r="16" spans="1:18" ht="14.25" x14ac:dyDescent="0.2">
      <c r="B16" s="63" t="s">
        <v>765</v>
      </c>
      <c r="C16" s="43" t="s">
        <v>14</v>
      </c>
      <c r="D16" s="16">
        <v>43</v>
      </c>
      <c r="E16" s="16">
        <v>0</v>
      </c>
      <c r="F16" s="16">
        <v>31</v>
      </c>
      <c r="G16" s="11">
        <f t="shared" si="0"/>
        <v>74</v>
      </c>
      <c r="H16" s="16">
        <v>408</v>
      </c>
      <c r="I16" s="11">
        <f t="shared" si="1"/>
        <v>482</v>
      </c>
      <c r="J16" s="20" t="s">
        <v>730</v>
      </c>
      <c r="K16" s="43" t="s">
        <v>14</v>
      </c>
      <c r="L16" s="16">
        <v>33</v>
      </c>
      <c r="M16" s="16">
        <v>11</v>
      </c>
      <c r="N16" s="16">
        <v>0</v>
      </c>
      <c r="O16" s="11">
        <f t="shared" si="2"/>
        <v>44</v>
      </c>
      <c r="P16" s="16">
        <v>685</v>
      </c>
      <c r="Q16" s="11">
        <f t="shared" si="3"/>
        <v>729</v>
      </c>
      <c r="R16" s="20" t="s">
        <v>730</v>
      </c>
    </row>
    <row r="17" spans="1:18" x14ac:dyDescent="0.2">
      <c r="B17" s="63" t="s">
        <v>719</v>
      </c>
      <c r="C17" s="16">
        <v>75</v>
      </c>
      <c r="D17" s="43" t="s">
        <v>14</v>
      </c>
      <c r="E17" s="43" t="s">
        <v>14</v>
      </c>
      <c r="F17" s="43" t="s">
        <v>14</v>
      </c>
      <c r="G17" s="11">
        <f t="shared" si="0"/>
        <v>75</v>
      </c>
      <c r="H17" s="43" t="s">
        <v>14</v>
      </c>
      <c r="I17" s="11">
        <f t="shared" si="1"/>
        <v>75</v>
      </c>
      <c r="J17" s="12"/>
      <c r="K17" s="16">
        <v>75</v>
      </c>
      <c r="L17" s="43" t="s">
        <v>14</v>
      </c>
      <c r="M17" s="43" t="s">
        <v>14</v>
      </c>
      <c r="N17" s="43" t="s">
        <v>14</v>
      </c>
      <c r="O17" s="11">
        <f t="shared" si="2"/>
        <v>75</v>
      </c>
      <c r="P17" s="43" t="s">
        <v>14</v>
      </c>
      <c r="Q17" s="11">
        <f t="shared" si="3"/>
        <v>75</v>
      </c>
    </row>
    <row r="18" spans="1:18" ht="14.25" x14ac:dyDescent="0.2">
      <c r="B18" s="63" t="s">
        <v>758</v>
      </c>
      <c r="C18" s="43" t="s">
        <v>14</v>
      </c>
      <c r="D18" s="43" t="s">
        <v>14</v>
      </c>
      <c r="E18" s="43" t="s">
        <v>14</v>
      </c>
      <c r="F18" s="43" t="s">
        <v>14</v>
      </c>
      <c r="G18" s="11" t="s">
        <v>14</v>
      </c>
      <c r="H18" s="43" t="s">
        <v>14</v>
      </c>
      <c r="I18" s="11" t="s">
        <v>14</v>
      </c>
      <c r="J18" s="12"/>
      <c r="K18" s="43" t="s">
        <v>14</v>
      </c>
      <c r="L18" s="16">
        <v>0</v>
      </c>
      <c r="M18" s="16">
        <v>0</v>
      </c>
      <c r="N18" s="16">
        <v>75</v>
      </c>
      <c r="O18" s="11">
        <f t="shared" si="2"/>
        <v>75</v>
      </c>
      <c r="P18" s="16">
        <v>159</v>
      </c>
      <c r="Q18" s="11">
        <f t="shared" si="3"/>
        <v>234</v>
      </c>
      <c r="R18" s="20"/>
    </row>
    <row r="19" spans="1:18" ht="14.25" x14ac:dyDescent="0.2">
      <c r="B19" s="63" t="s">
        <v>759</v>
      </c>
      <c r="C19" s="43" t="s">
        <v>14</v>
      </c>
      <c r="D19" s="43" t="s">
        <v>14</v>
      </c>
      <c r="E19" s="43" t="s">
        <v>14</v>
      </c>
      <c r="F19" s="43" t="s">
        <v>14</v>
      </c>
      <c r="G19" s="11" t="s">
        <v>14</v>
      </c>
      <c r="H19" s="43" t="s">
        <v>14</v>
      </c>
      <c r="I19" s="11" t="s">
        <v>14</v>
      </c>
      <c r="J19" s="12"/>
      <c r="K19" s="43" t="s">
        <v>14</v>
      </c>
      <c r="L19" s="43" t="s">
        <v>14</v>
      </c>
      <c r="M19" s="43" t="s">
        <v>14</v>
      </c>
      <c r="N19" s="16">
        <v>388</v>
      </c>
      <c r="O19" s="11">
        <f t="shared" si="2"/>
        <v>388</v>
      </c>
      <c r="P19" s="43" t="s">
        <v>14</v>
      </c>
      <c r="Q19" s="11">
        <f t="shared" si="3"/>
        <v>388</v>
      </c>
    </row>
    <row r="20" spans="1:18" ht="14.25" x14ac:dyDescent="0.2">
      <c r="B20" s="63" t="s">
        <v>760</v>
      </c>
      <c r="C20" s="43" t="s">
        <v>14</v>
      </c>
      <c r="D20" s="16">
        <v>85</v>
      </c>
      <c r="E20" s="16">
        <v>0</v>
      </c>
      <c r="F20" s="16">
        <v>3</v>
      </c>
      <c r="G20" s="11">
        <f t="shared" si="0"/>
        <v>88</v>
      </c>
      <c r="H20" s="43" t="s">
        <v>14</v>
      </c>
      <c r="I20" s="11">
        <f t="shared" si="1"/>
        <v>88</v>
      </c>
      <c r="J20" s="20" t="s">
        <v>730</v>
      </c>
      <c r="K20" s="43" t="s">
        <v>14</v>
      </c>
      <c r="L20" s="16">
        <v>585</v>
      </c>
      <c r="M20" s="16">
        <v>79</v>
      </c>
      <c r="N20" s="16">
        <v>224</v>
      </c>
      <c r="O20" s="11">
        <f t="shared" si="2"/>
        <v>888</v>
      </c>
      <c r="P20" s="43" t="s">
        <v>14</v>
      </c>
      <c r="Q20" s="11">
        <f t="shared" si="3"/>
        <v>888</v>
      </c>
    </row>
    <row r="21" spans="1:18" ht="14.25" x14ac:dyDescent="0.2">
      <c r="B21" s="63" t="s">
        <v>761</v>
      </c>
      <c r="C21" s="43" t="s">
        <v>14</v>
      </c>
      <c r="D21" s="16">
        <v>134</v>
      </c>
      <c r="E21" s="56">
        <v>0</v>
      </c>
      <c r="F21" s="16">
        <v>118</v>
      </c>
      <c r="G21" s="11">
        <f t="shared" si="0"/>
        <v>252</v>
      </c>
      <c r="H21" s="16">
        <v>1553</v>
      </c>
      <c r="I21" s="11">
        <f t="shared" si="1"/>
        <v>1805</v>
      </c>
      <c r="J21" s="20" t="s">
        <v>730</v>
      </c>
      <c r="K21" s="43" t="s">
        <v>14</v>
      </c>
      <c r="L21" s="16">
        <v>86</v>
      </c>
      <c r="M21" s="56">
        <v>0</v>
      </c>
      <c r="N21" s="16">
        <v>133</v>
      </c>
      <c r="O21" s="11">
        <f t="shared" si="2"/>
        <v>219</v>
      </c>
      <c r="P21" s="12">
        <v>1641</v>
      </c>
      <c r="Q21" s="11">
        <f t="shared" si="3"/>
        <v>1860</v>
      </c>
      <c r="R21" s="20" t="s">
        <v>730</v>
      </c>
    </row>
    <row r="22" spans="1:18" ht="14.25" x14ac:dyDescent="0.2">
      <c r="B22" s="63" t="s">
        <v>762</v>
      </c>
      <c r="C22" s="16">
        <v>105</v>
      </c>
      <c r="D22" s="43" t="s">
        <v>14</v>
      </c>
      <c r="E22" s="43" t="s">
        <v>14</v>
      </c>
      <c r="F22" s="43" t="s">
        <v>14</v>
      </c>
      <c r="G22" s="11">
        <f>SUM(C22:F22)</f>
        <v>105</v>
      </c>
      <c r="H22" s="43" t="s">
        <v>14</v>
      </c>
      <c r="I22" s="11">
        <f>SUM(G22:H22)</f>
        <v>105</v>
      </c>
      <c r="J22" s="12"/>
      <c r="K22" s="16">
        <v>60</v>
      </c>
      <c r="L22" s="43" t="s">
        <v>14</v>
      </c>
      <c r="M22" s="43" t="s">
        <v>14</v>
      </c>
      <c r="N22" s="43" t="s">
        <v>14</v>
      </c>
      <c r="O22" s="11">
        <f>SUM(K22:N22)</f>
        <v>60</v>
      </c>
      <c r="P22" s="43" t="s">
        <v>14</v>
      </c>
      <c r="Q22" s="11">
        <f>SUM(O22:P22)</f>
        <v>60</v>
      </c>
      <c r="R22" s="20"/>
    </row>
    <row r="23" spans="1:18" x14ac:dyDescent="0.2">
      <c r="B23" s="63" t="s">
        <v>720</v>
      </c>
      <c r="C23" s="16">
        <v>43</v>
      </c>
      <c r="D23" s="43" t="s">
        <v>14</v>
      </c>
      <c r="E23" s="43" t="s">
        <v>14</v>
      </c>
      <c r="F23" s="43" t="s">
        <v>14</v>
      </c>
      <c r="G23" s="11">
        <f t="shared" si="0"/>
        <v>43</v>
      </c>
      <c r="H23" s="43" t="s">
        <v>14</v>
      </c>
      <c r="I23" s="11">
        <f t="shared" si="1"/>
        <v>43</v>
      </c>
      <c r="J23" s="12"/>
      <c r="K23" s="16">
        <v>0</v>
      </c>
      <c r="L23" s="43" t="s">
        <v>14</v>
      </c>
      <c r="M23" s="43" t="s">
        <v>14</v>
      </c>
      <c r="N23" s="43" t="s">
        <v>14</v>
      </c>
      <c r="O23" s="11">
        <f t="shared" si="2"/>
        <v>0</v>
      </c>
      <c r="P23" s="43" t="s">
        <v>14</v>
      </c>
      <c r="Q23" s="11">
        <f t="shared" si="3"/>
        <v>0</v>
      </c>
    </row>
    <row r="24" spans="1:18" ht="14.25" x14ac:dyDescent="0.2">
      <c r="A24" s="1"/>
      <c r="B24" s="2" t="s">
        <v>712</v>
      </c>
      <c r="C24" s="11">
        <f t="shared" ref="C24:I24" si="4">SUM(C9:C23)</f>
        <v>7465</v>
      </c>
      <c r="D24" s="11">
        <f t="shared" si="4"/>
        <v>771</v>
      </c>
      <c r="E24" s="11">
        <f t="shared" si="4"/>
        <v>0</v>
      </c>
      <c r="F24" s="11">
        <f t="shared" si="4"/>
        <v>1531</v>
      </c>
      <c r="G24" s="11">
        <f t="shared" si="4"/>
        <v>9767</v>
      </c>
      <c r="H24" s="11">
        <f t="shared" si="4"/>
        <v>2554</v>
      </c>
      <c r="I24" s="11">
        <f t="shared" si="4"/>
        <v>12321</v>
      </c>
      <c r="J24" s="20" t="s">
        <v>730</v>
      </c>
      <c r="K24" s="11">
        <f t="shared" ref="K24:Q24" si="5">SUM(K9:K23)</f>
        <v>4569</v>
      </c>
      <c r="L24" s="11">
        <f t="shared" si="5"/>
        <v>1135</v>
      </c>
      <c r="M24" s="11">
        <f t="shared" si="5"/>
        <v>90</v>
      </c>
      <c r="N24" s="11">
        <f t="shared" si="5"/>
        <v>2512</v>
      </c>
      <c r="O24" s="11">
        <f t="shared" si="5"/>
        <v>8306</v>
      </c>
      <c r="P24" s="11">
        <f t="shared" si="5"/>
        <v>2522</v>
      </c>
      <c r="Q24" s="11">
        <f t="shared" si="5"/>
        <v>10828</v>
      </c>
      <c r="R24" s="20" t="s">
        <v>730</v>
      </c>
    </row>
    <row r="25" spans="1:18" ht="12.75" customHeight="1" x14ac:dyDescent="0.2">
      <c r="A25" s="1"/>
      <c r="B25" s="77"/>
      <c r="C25" s="11"/>
      <c r="D25" s="11"/>
      <c r="E25" s="11"/>
      <c r="F25" s="11"/>
      <c r="G25" s="11"/>
      <c r="H25" s="11"/>
      <c r="I25" s="11"/>
      <c r="J25" s="50"/>
      <c r="K25" s="11"/>
      <c r="L25" s="11"/>
      <c r="M25" s="11"/>
      <c r="N25" s="11"/>
      <c r="O25" s="11"/>
      <c r="P25" s="11"/>
      <c r="Q25" s="11"/>
      <c r="R25" s="20"/>
    </row>
    <row r="26" spans="1:18" ht="17.25" customHeight="1" x14ac:dyDescent="0.2">
      <c r="A26" s="66"/>
      <c r="B26" s="70" t="s">
        <v>724</v>
      </c>
      <c r="C26" s="12"/>
      <c r="D26" s="12"/>
      <c r="E26" s="12"/>
      <c r="F26" s="12"/>
      <c r="G26" s="12"/>
      <c r="H26" s="12"/>
      <c r="I26" s="12"/>
      <c r="J26" s="12"/>
      <c r="K26" s="12"/>
      <c r="L26" s="12"/>
      <c r="M26" s="12"/>
      <c r="N26" s="12"/>
      <c r="O26" s="12"/>
      <c r="P26" s="12"/>
      <c r="Q26" s="12"/>
    </row>
    <row r="27" spans="1:18" ht="14.25" x14ac:dyDescent="0.2">
      <c r="A27" s="13"/>
      <c r="B27" s="62" t="s">
        <v>753</v>
      </c>
      <c r="C27" s="43" t="s">
        <v>14</v>
      </c>
      <c r="D27" s="16">
        <v>171</v>
      </c>
      <c r="E27" s="16">
        <v>0</v>
      </c>
      <c r="F27" s="16">
        <v>35</v>
      </c>
      <c r="G27" s="11">
        <f>SUM(C27:F27)</f>
        <v>206</v>
      </c>
      <c r="H27" s="16">
        <v>445</v>
      </c>
      <c r="I27" s="11">
        <f t="shared" ref="I27:I32" si="6">SUM(G27:H27)</f>
        <v>651</v>
      </c>
      <c r="J27" s="12"/>
      <c r="K27" s="43" t="s">
        <v>14</v>
      </c>
      <c r="L27" s="16">
        <v>45</v>
      </c>
      <c r="M27" s="16">
        <v>0</v>
      </c>
      <c r="N27" s="16">
        <v>0</v>
      </c>
      <c r="O27" s="11">
        <f>SUM(K27:N27)</f>
        <v>45</v>
      </c>
      <c r="P27" s="16">
        <v>7</v>
      </c>
      <c r="Q27" s="11">
        <f>SUM(O27:P27)</f>
        <v>52</v>
      </c>
    </row>
    <row r="28" spans="1:18" x14ac:dyDescent="0.2">
      <c r="A28" s="13"/>
      <c r="B28" s="62" t="s">
        <v>728</v>
      </c>
      <c r="C28" s="16">
        <v>1627</v>
      </c>
      <c r="D28" s="56">
        <v>100</v>
      </c>
      <c r="E28" s="43" t="s">
        <v>14</v>
      </c>
      <c r="F28" s="16">
        <v>267</v>
      </c>
      <c r="G28" s="11">
        <f>SUM(C28:F28)</f>
        <v>1994</v>
      </c>
      <c r="H28" s="43" t="s">
        <v>14</v>
      </c>
      <c r="I28" s="11">
        <f t="shared" si="6"/>
        <v>1994</v>
      </c>
      <c r="J28" s="12"/>
      <c r="K28" s="56">
        <v>199</v>
      </c>
      <c r="L28" s="56">
        <v>6</v>
      </c>
      <c r="M28" s="43" t="s">
        <v>14</v>
      </c>
      <c r="N28" s="16">
        <v>54</v>
      </c>
      <c r="O28" s="11">
        <f>SUM(K28:N28)</f>
        <v>259</v>
      </c>
      <c r="P28" s="43" t="s">
        <v>14</v>
      </c>
      <c r="Q28" s="11">
        <f>SUM(O28:P28)</f>
        <v>259</v>
      </c>
    </row>
    <row r="29" spans="1:18" ht="14.25" x14ac:dyDescent="0.2">
      <c r="A29" s="13"/>
      <c r="B29" s="62" t="s">
        <v>754</v>
      </c>
      <c r="C29" s="16">
        <v>13834</v>
      </c>
      <c r="D29" s="16">
        <v>1267</v>
      </c>
      <c r="E29" s="43" t="s">
        <v>14</v>
      </c>
      <c r="F29" s="16">
        <v>2688</v>
      </c>
      <c r="G29" s="11">
        <f>SUM(C29:F29)</f>
        <v>17789</v>
      </c>
      <c r="H29" s="43" t="s">
        <v>14</v>
      </c>
      <c r="I29" s="11">
        <f t="shared" si="6"/>
        <v>17789</v>
      </c>
      <c r="J29" s="12"/>
      <c r="K29" s="16">
        <v>10854</v>
      </c>
      <c r="L29" s="16">
        <v>1803</v>
      </c>
      <c r="M29" s="43" t="s">
        <v>14</v>
      </c>
      <c r="N29" s="16">
        <v>2136</v>
      </c>
      <c r="O29" s="11">
        <f t="shared" ref="O29:O44" si="7">SUM(K29:N29)</f>
        <v>14793</v>
      </c>
      <c r="P29" s="43" t="s">
        <v>14</v>
      </c>
      <c r="Q29" s="11">
        <f t="shared" ref="Q29:Q44" si="8">SUM(O29:P29)</f>
        <v>14793</v>
      </c>
    </row>
    <row r="30" spans="1:18" ht="14.25" x14ac:dyDescent="0.2">
      <c r="A30" s="13"/>
      <c r="B30" s="62" t="s">
        <v>755</v>
      </c>
      <c r="C30" s="43" t="s">
        <v>14</v>
      </c>
      <c r="D30" s="43" t="s">
        <v>14</v>
      </c>
      <c r="E30" s="43" t="s">
        <v>14</v>
      </c>
      <c r="F30" s="43" t="s">
        <v>14</v>
      </c>
      <c r="G30" s="43" t="s">
        <v>14</v>
      </c>
      <c r="H30" s="56">
        <v>0</v>
      </c>
      <c r="I30" s="11">
        <f t="shared" si="6"/>
        <v>0</v>
      </c>
      <c r="J30" s="12"/>
      <c r="K30" s="43" t="s">
        <v>14</v>
      </c>
      <c r="L30" s="43" t="s">
        <v>14</v>
      </c>
      <c r="M30" s="43" t="s">
        <v>14</v>
      </c>
      <c r="N30" s="43" t="s">
        <v>14</v>
      </c>
      <c r="O30" s="43" t="s">
        <v>14</v>
      </c>
      <c r="P30" s="56">
        <v>0</v>
      </c>
      <c r="Q30" s="11">
        <f t="shared" si="8"/>
        <v>0</v>
      </c>
    </row>
    <row r="31" spans="1:18" ht="14.25" x14ac:dyDescent="0.2">
      <c r="A31" s="13"/>
      <c r="B31" s="62" t="s">
        <v>763</v>
      </c>
      <c r="C31" s="56">
        <v>657</v>
      </c>
      <c r="D31" s="56">
        <v>156</v>
      </c>
      <c r="E31" s="43" t="s">
        <v>14</v>
      </c>
      <c r="F31" s="56">
        <v>60</v>
      </c>
      <c r="G31" s="11">
        <f>SUM(C31:F31)</f>
        <v>873</v>
      </c>
      <c r="H31" s="43" t="s">
        <v>14</v>
      </c>
      <c r="I31" s="11">
        <f t="shared" si="6"/>
        <v>873</v>
      </c>
      <c r="J31" s="12"/>
      <c r="K31" s="56">
        <v>10</v>
      </c>
      <c r="L31" s="56">
        <v>0</v>
      </c>
      <c r="M31" s="43" t="s">
        <v>14</v>
      </c>
      <c r="N31" s="56">
        <v>0</v>
      </c>
      <c r="O31" s="11">
        <f t="shared" si="7"/>
        <v>10</v>
      </c>
      <c r="P31" s="43" t="s">
        <v>14</v>
      </c>
      <c r="Q31" s="11">
        <f t="shared" ref="Q31" si="9">SUM(O31:P31)</f>
        <v>10</v>
      </c>
    </row>
    <row r="32" spans="1:18" ht="14.25" x14ac:dyDescent="0.2">
      <c r="A32" s="13"/>
      <c r="B32" s="4" t="s">
        <v>783</v>
      </c>
      <c r="C32" s="43" t="s">
        <v>14</v>
      </c>
      <c r="D32" s="16">
        <v>6</v>
      </c>
      <c r="E32" s="16">
        <v>0</v>
      </c>
      <c r="F32" s="16">
        <v>70</v>
      </c>
      <c r="G32" s="11">
        <f>SUM(C32:F32)</f>
        <v>76</v>
      </c>
      <c r="H32" s="16">
        <v>559</v>
      </c>
      <c r="I32" s="11">
        <f t="shared" si="6"/>
        <v>635</v>
      </c>
      <c r="J32" s="12"/>
      <c r="K32" s="43" t="s">
        <v>14</v>
      </c>
      <c r="L32" s="16">
        <v>2</v>
      </c>
      <c r="M32" s="16">
        <v>0</v>
      </c>
      <c r="N32" s="16">
        <v>0</v>
      </c>
      <c r="O32" s="11">
        <f t="shared" si="7"/>
        <v>2</v>
      </c>
      <c r="P32" s="16">
        <v>90</v>
      </c>
      <c r="Q32" s="11">
        <f t="shared" si="8"/>
        <v>92</v>
      </c>
    </row>
    <row r="33" spans="1:18" x14ac:dyDescent="0.2">
      <c r="A33" s="13"/>
      <c r="B33" s="68" t="s">
        <v>708</v>
      </c>
      <c r="C33" s="16">
        <v>768</v>
      </c>
      <c r="D33" s="16">
        <v>3</v>
      </c>
      <c r="E33" s="43" t="s">
        <v>14</v>
      </c>
      <c r="F33" s="43" t="s">
        <v>14</v>
      </c>
      <c r="G33" s="11">
        <f>SUM(C33:F33)</f>
        <v>771</v>
      </c>
      <c r="H33" s="43" t="s">
        <v>14</v>
      </c>
      <c r="I33" s="11">
        <f>SUM(G33:H33)</f>
        <v>771</v>
      </c>
      <c r="J33" s="12"/>
      <c r="K33" s="16">
        <v>605</v>
      </c>
      <c r="L33" s="44">
        <v>3</v>
      </c>
      <c r="M33" s="43" t="s">
        <v>14</v>
      </c>
      <c r="N33" s="43" t="s">
        <v>14</v>
      </c>
      <c r="O33" s="11">
        <f t="shared" si="7"/>
        <v>608</v>
      </c>
      <c r="P33" s="43" t="s">
        <v>14</v>
      </c>
      <c r="Q33" s="11">
        <f t="shared" si="8"/>
        <v>608</v>
      </c>
    </row>
    <row r="34" spans="1:18" ht="14.25" x14ac:dyDescent="0.2">
      <c r="A34" s="13"/>
      <c r="B34" s="63" t="s">
        <v>756</v>
      </c>
      <c r="C34" s="16">
        <v>179</v>
      </c>
      <c r="D34" s="16">
        <v>9</v>
      </c>
      <c r="E34" s="43" t="s">
        <v>14</v>
      </c>
      <c r="F34" s="43" t="s">
        <v>14</v>
      </c>
      <c r="G34" s="11">
        <f>SUM(C34:F34)</f>
        <v>188</v>
      </c>
      <c r="H34" s="43" t="s">
        <v>14</v>
      </c>
      <c r="I34" s="11">
        <f>SUM(G34:H34)</f>
        <v>188</v>
      </c>
      <c r="J34" s="12"/>
      <c r="K34" s="16">
        <v>90</v>
      </c>
      <c r="L34" s="44">
        <v>1</v>
      </c>
      <c r="M34" s="43" t="s">
        <v>14</v>
      </c>
      <c r="N34" s="43" t="s">
        <v>14</v>
      </c>
      <c r="O34" s="11">
        <f t="shared" si="7"/>
        <v>91</v>
      </c>
      <c r="P34" s="43" t="s">
        <v>14</v>
      </c>
      <c r="Q34" s="11">
        <f t="shared" si="8"/>
        <v>91</v>
      </c>
    </row>
    <row r="35" spans="1:18" ht="14.25" x14ac:dyDescent="0.2">
      <c r="A35" s="13"/>
      <c r="B35" s="63" t="s">
        <v>757</v>
      </c>
      <c r="C35" s="43" t="s">
        <v>14</v>
      </c>
      <c r="D35" s="43" t="s">
        <v>14</v>
      </c>
      <c r="E35" s="43" t="s">
        <v>14</v>
      </c>
      <c r="F35" s="43" t="s">
        <v>14</v>
      </c>
      <c r="G35" s="11" t="s">
        <v>14</v>
      </c>
      <c r="H35" s="43" t="s">
        <v>14</v>
      </c>
      <c r="I35" s="11" t="s">
        <v>14</v>
      </c>
      <c r="J35" s="12"/>
      <c r="K35" s="43" t="s">
        <v>14</v>
      </c>
      <c r="L35" s="43" t="s">
        <v>14</v>
      </c>
      <c r="M35" s="43" t="s">
        <v>14</v>
      </c>
      <c r="N35" s="16">
        <v>84</v>
      </c>
      <c r="O35" s="11">
        <f t="shared" si="7"/>
        <v>84</v>
      </c>
      <c r="P35" s="43" t="s">
        <v>14</v>
      </c>
      <c r="Q35" s="11">
        <f t="shared" si="8"/>
        <v>84</v>
      </c>
    </row>
    <row r="36" spans="1:18" ht="14.25" x14ac:dyDescent="0.2">
      <c r="A36" s="13"/>
      <c r="B36" s="62" t="s">
        <v>765</v>
      </c>
      <c r="C36" s="43" t="s">
        <v>14</v>
      </c>
      <c r="D36" s="16">
        <v>0</v>
      </c>
      <c r="E36" s="16">
        <v>0</v>
      </c>
      <c r="F36" s="16">
        <v>11</v>
      </c>
      <c r="G36" s="11">
        <f>SUM(C36:F36)</f>
        <v>11</v>
      </c>
      <c r="H36" s="16">
        <v>456</v>
      </c>
      <c r="I36" s="11">
        <f>SUM(G36:H36)</f>
        <v>467</v>
      </c>
      <c r="J36" s="12"/>
      <c r="K36" s="43" t="s">
        <v>14</v>
      </c>
      <c r="L36" s="16">
        <v>57</v>
      </c>
      <c r="M36" s="16">
        <v>11</v>
      </c>
      <c r="N36" s="16">
        <v>85</v>
      </c>
      <c r="O36" s="11">
        <f t="shared" si="7"/>
        <v>153</v>
      </c>
      <c r="P36" s="16">
        <v>2154</v>
      </c>
      <c r="Q36" s="11">
        <f t="shared" si="8"/>
        <v>2307</v>
      </c>
    </row>
    <row r="37" spans="1:18" x14ac:dyDescent="0.2">
      <c r="A37" s="13"/>
      <c r="B37" s="68" t="s">
        <v>709</v>
      </c>
      <c r="C37" s="16">
        <v>294</v>
      </c>
      <c r="D37" s="43" t="s">
        <v>14</v>
      </c>
      <c r="E37" s="43" t="s">
        <v>14</v>
      </c>
      <c r="F37" s="43" t="s">
        <v>14</v>
      </c>
      <c r="G37" s="11">
        <f>SUM(C37:F37)</f>
        <v>294</v>
      </c>
      <c r="H37" s="43" t="s">
        <v>14</v>
      </c>
      <c r="I37" s="11">
        <f>SUM(G37:H37)</f>
        <v>294</v>
      </c>
      <c r="J37" s="12"/>
      <c r="K37" s="16">
        <v>500</v>
      </c>
      <c r="L37" s="43" t="s">
        <v>14</v>
      </c>
      <c r="M37" s="43" t="s">
        <v>14</v>
      </c>
      <c r="N37" s="43" t="s">
        <v>14</v>
      </c>
      <c r="O37" s="11">
        <f t="shared" si="7"/>
        <v>500</v>
      </c>
      <c r="P37" s="43" t="s">
        <v>14</v>
      </c>
      <c r="Q37" s="11">
        <f t="shared" si="8"/>
        <v>500</v>
      </c>
    </row>
    <row r="38" spans="1:18" ht="14.25" x14ac:dyDescent="0.2">
      <c r="A38" s="13"/>
      <c r="B38" s="62" t="s">
        <v>764</v>
      </c>
      <c r="C38" s="43" t="s">
        <v>14</v>
      </c>
      <c r="D38" s="43" t="s">
        <v>14</v>
      </c>
      <c r="E38" s="43" t="s">
        <v>14</v>
      </c>
      <c r="F38" s="43" t="s">
        <v>14</v>
      </c>
      <c r="G38" s="11" t="s">
        <v>14</v>
      </c>
      <c r="H38" s="43" t="s">
        <v>14</v>
      </c>
      <c r="I38" s="11" t="s">
        <v>14</v>
      </c>
      <c r="J38" s="12"/>
      <c r="K38" s="43" t="s">
        <v>14</v>
      </c>
      <c r="L38" s="43" t="s">
        <v>14</v>
      </c>
      <c r="M38" s="43" t="s">
        <v>14</v>
      </c>
      <c r="N38" s="43" t="s">
        <v>14</v>
      </c>
      <c r="O38" s="43" t="s">
        <v>14</v>
      </c>
      <c r="P38" s="43" t="s">
        <v>14</v>
      </c>
      <c r="Q38" s="43" t="s">
        <v>14</v>
      </c>
    </row>
    <row r="39" spans="1:18" ht="14.25" x14ac:dyDescent="0.2">
      <c r="A39" s="13"/>
      <c r="B39" s="62" t="s">
        <v>759</v>
      </c>
      <c r="C39" s="43" t="s">
        <v>14</v>
      </c>
      <c r="D39" s="43" t="s">
        <v>14</v>
      </c>
      <c r="E39" s="43" t="s">
        <v>14</v>
      </c>
      <c r="F39" s="43" t="s">
        <v>14</v>
      </c>
      <c r="G39" s="11" t="s">
        <v>14</v>
      </c>
      <c r="H39" s="43" t="s">
        <v>14</v>
      </c>
      <c r="I39" s="11" t="s">
        <v>14</v>
      </c>
      <c r="J39" s="12"/>
      <c r="K39" s="43" t="s">
        <v>14</v>
      </c>
      <c r="L39" s="43" t="s">
        <v>14</v>
      </c>
      <c r="M39" s="43" t="s">
        <v>14</v>
      </c>
      <c r="N39" s="16">
        <v>477</v>
      </c>
      <c r="O39" s="11">
        <f t="shared" si="7"/>
        <v>477</v>
      </c>
      <c r="P39" s="43" t="s">
        <v>14</v>
      </c>
      <c r="Q39" s="11">
        <f t="shared" si="8"/>
        <v>477</v>
      </c>
    </row>
    <row r="40" spans="1:18" ht="14.25" x14ac:dyDescent="0.2">
      <c r="A40" s="13"/>
      <c r="B40" s="62" t="s">
        <v>760</v>
      </c>
      <c r="C40" s="43" t="s">
        <v>14</v>
      </c>
      <c r="D40" s="16">
        <f>55-36</f>
        <v>19</v>
      </c>
      <c r="E40" s="16">
        <v>0</v>
      </c>
      <c r="F40" s="16">
        <f>45-4</f>
        <v>41</v>
      </c>
      <c r="G40" s="11">
        <f>SUM(C40:F40)</f>
        <v>60</v>
      </c>
      <c r="H40" s="43" t="s">
        <v>14</v>
      </c>
      <c r="I40" s="11">
        <f>SUM(G40:H40)</f>
        <v>60</v>
      </c>
      <c r="J40" s="12"/>
      <c r="K40" s="43" t="s">
        <v>14</v>
      </c>
      <c r="L40" s="16">
        <v>1309</v>
      </c>
      <c r="M40" s="16">
        <v>16</v>
      </c>
      <c r="N40" s="16">
        <v>548</v>
      </c>
      <c r="O40" s="11">
        <f t="shared" si="7"/>
        <v>1873</v>
      </c>
      <c r="P40" s="43" t="s">
        <v>14</v>
      </c>
      <c r="Q40" s="11">
        <f t="shared" si="8"/>
        <v>1873</v>
      </c>
    </row>
    <row r="41" spans="1:18" ht="14.25" x14ac:dyDescent="0.2">
      <c r="A41" s="13"/>
      <c r="B41" s="62" t="s">
        <v>761</v>
      </c>
      <c r="C41" s="43" t="s">
        <v>14</v>
      </c>
      <c r="D41" s="16">
        <v>136</v>
      </c>
      <c r="E41" s="56">
        <v>0</v>
      </c>
      <c r="F41" s="16">
        <v>35</v>
      </c>
      <c r="G41" s="11">
        <f>SUM(C41:F41)</f>
        <v>171</v>
      </c>
      <c r="H41" s="16">
        <v>1969</v>
      </c>
      <c r="I41" s="11">
        <f>SUM(G41:H41)</f>
        <v>2140</v>
      </c>
      <c r="J41" s="12"/>
      <c r="K41" s="43" t="s">
        <v>14</v>
      </c>
      <c r="L41" s="16">
        <v>126</v>
      </c>
      <c r="M41" s="56">
        <v>0</v>
      </c>
      <c r="N41" s="16">
        <v>49</v>
      </c>
      <c r="O41" s="11">
        <f t="shared" si="7"/>
        <v>175</v>
      </c>
      <c r="P41" s="16">
        <v>2045</v>
      </c>
      <c r="Q41" s="11">
        <f t="shared" si="8"/>
        <v>2220</v>
      </c>
    </row>
    <row r="42" spans="1:18" x14ac:dyDescent="0.2">
      <c r="A42" s="13"/>
      <c r="B42" s="62" t="s">
        <v>780</v>
      </c>
      <c r="C42" s="56">
        <v>145</v>
      </c>
      <c r="D42" s="43" t="s">
        <v>14</v>
      </c>
      <c r="E42" s="43" t="s">
        <v>14</v>
      </c>
      <c r="F42" s="43" t="s">
        <v>14</v>
      </c>
      <c r="G42" s="11">
        <f>SUM(C42:F42)</f>
        <v>145</v>
      </c>
      <c r="H42" s="43" t="s">
        <v>14</v>
      </c>
      <c r="I42" s="11">
        <f>SUM(G42:H42)</f>
        <v>145</v>
      </c>
      <c r="J42" s="12"/>
      <c r="K42" s="56">
        <v>0</v>
      </c>
      <c r="L42" s="43" t="s">
        <v>14</v>
      </c>
      <c r="M42" s="43" t="s">
        <v>14</v>
      </c>
      <c r="N42" s="43" t="s">
        <v>14</v>
      </c>
      <c r="O42" s="11">
        <f t="shared" si="7"/>
        <v>0</v>
      </c>
      <c r="P42" s="43" t="s">
        <v>14</v>
      </c>
      <c r="Q42" s="11">
        <f t="shared" si="8"/>
        <v>0</v>
      </c>
    </row>
    <row r="43" spans="1:18" ht="14.25" x14ac:dyDescent="0.2">
      <c r="A43" s="13"/>
      <c r="B43" s="62" t="s">
        <v>762</v>
      </c>
      <c r="C43" s="44">
        <v>320</v>
      </c>
      <c r="D43" s="43" t="s">
        <v>14</v>
      </c>
      <c r="E43" s="43" t="s">
        <v>14</v>
      </c>
      <c r="F43" s="43" t="s">
        <v>14</v>
      </c>
      <c r="G43" s="11">
        <f>SUM(C43:F43)</f>
        <v>320</v>
      </c>
      <c r="H43" s="43" t="s">
        <v>14</v>
      </c>
      <c r="I43" s="11">
        <f>SUM(G43:H43)</f>
        <v>320</v>
      </c>
      <c r="J43" s="12"/>
      <c r="K43" s="44">
        <v>228</v>
      </c>
      <c r="L43" s="43" t="s">
        <v>14</v>
      </c>
      <c r="M43" s="43" t="s">
        <v>14</v>
      </c>
      <c r="N43" s="43" t="s">
        <v>14</v>
      </c>
      <c r="O43" s="11">
        <f t="shared" si="7"/>
        <v>228</v>
      </c>
      <c r="P43" s="43" t="s">
        <v>14</v>
      </c>
      <c r="Q43" s="11">
        <f t="shared" si="8"/>
        <v>228</v>
      </c>
    </row>
    <row r="44" spans="1:18" x14ac:dyDescent="0.2">
      <c r="A44" s="13"/>
      <c r="B44" s="68" t="s">
        <v>710</v>
      </c>
      <c r="C44" s="16">
        <v>197</v>
      </c>
      <c r="D44" s="43" t="s">
        <v>14</v>
      </c>
      <c r="E44" s="43" t="s">
        <v>14</v>
      </c>
      <c r="F44" s="43" t="s">
        <v>14</v>
      </c>
      <c r="G44" s="11">
        <f>SUM(C44:F44)</f>
        <v>197</v>
      </c>
      <c r="H44" s="43" t="s">
        <v>14</v>
      </c>
      <c r="I44" s="11">
        <f>SUM(G44:H44)</f>
        <v>197</v>
      </c>
      <c r="J44" s="12"/>
      <c r="K44" s="16">
        <v>39</v>
      </c>
      <c r="L44" s="43" t="s">
        <v>14</v>
      </c>
      <c r="M44" s="43" t="s">
        <v>14</v>
      </c>
      <c r="N44" s="43" t="s">
        <v>14</v>
      </c>
      <c r="O44" s="11">
        <f t="shared" si="7"/>
        <v>39</v>
      </c>
      <c r="P44" s="43" t="s">
        <v>14</v>
      </c>
      <c r="Q44" s="11">
        <f t="shared" si="8"/>
        <v>39</v>
      </c>
    </row>
    <row r="45" spans="1:18" x14ac:dyDescent="0.2">
      <c r="A45" s="38"/>
      <c r="B45" s="46" t="s">
        <v>726</v>
      </c>
      <c r="C45" s="11">
        <f t="shared" ref="C45:I45" si="10">SUM(C27:C44)</f>
        <v>18021</v>
      </c>
      <c r="D45" s="11">
        <f t="shared" si="10"/>
        <v>1867</v>
      </c>
      <c r="E45" s="11">
        <f t="shared" si="10"/>
        <v>0</v>
      </c>
      <c r="F45" s="11">
        <f t="shared" si="10"/>
        <v>3207</v>
      </c>
      <c r="G45" s="11">
        <f t="shared" si="10"/>
        <v>23095</v>
      </c>
      <c r="H45" s="11">
        <f t="shared" si="10"/>
        <v>3429</v>
      </c>
      <c r="I45" s="11">
        <f t="shared" si="10"/>
        <v>26524</v>
      </c>
      <c r="J45" s="11"/>
      <c r="K45" s="11">
        <f>SUM(K27:K44)</f>
        <v>12525</v>
      </c>
      <c r="L45" s="11">
        <f t="shared" ref="L45:Q45" si="11">SUM(L27:L44)</f>
        <v>3352</v>
      </c>
      <c r="M45" s="11">
        <f t="shared" si="11"/>
        <v>27</v>
      </c>
      <c r="N45" s="11">
        <f t="shared" si="11"/>
        <v>3433</v>
      </c>
      <c r="O45" s="11">
        <f t="shared" si="11"/>
        <v>19337</v>
      </c>
      <c r="P45" s="11">
        <f t="shared" si="11"/>
        <v>4296</v>
      </c>
      <c r="Q45" s="11">
        <f t="shared" si="11"/>
        <v>23633</v>
      </c>
      <c r="R45" s="45"/>
    </row>
    <row r="46" spans="1:18" ht="12.75" customHeight="1" x14ac:dyDescent="0.2">
      <c r="A46" s="71"/>
      <c r="B46" s="13"/>
      <c r="C46" s="13"/>
      <c r="D46" s="13"/>
      <c r="E46" s="13"/>
      <c r="F46" s="13"/>
      <c r="G46" s="13"/>
      <c r="H46" s="13"/>
      <c r="I46" s="53"/>
      <c r="J46" s="13"/>
      <c r="K46" s="13"/>
      <c r="L46" s="13"/>
      <c r="M46" s="13"/>
      <c r="N46" s="13"/>
      <c r="O46" s="13"/>
      <c r="P46" s="13"/>
      <c r="Q46" s="13"/>
    </row>
    <row r="47" spans="1:18" ht="17.25" customHeight="1" x14ac:dyDescent="0.2">
      <c r="A47" s="66"/>
      <c r="B47" s="67" t="s">
        <v>711</v>
      </c>
      <c r="C47" s="12"/>
      <c r="D47" s="12"/>
      <c r="E47" s="12"/>
      <c r="F47" s="12"/>
      <c r="G47" s="12"/>
      <c r="H47" s="12"/>
      <c r="I47" s="12"/>
      <c r="J47" s="12"/>
      <c r="K47" s="12"/>
      <c r="L47" s="12"/>
      <c r="M47" s="12"/>
      <c r="N47" s="12"/>
      <c r="O47" s="12"/>
      <c r="P47" s="12"/>
      <c r="Q47" s="12"/>
    </row>
    <row r="48" spans="1:18" ht="14.25" x14ac:dyDescent="0.2">
      <c r="A48" s="13"/>
      <c r="B48" s="62" t="s">
        <v>753</v>
      </c>
      <c r="C48" s="43" t="s">
        <v>14</v>
      </c>
      <c r="D48" s="16">
        <f>D9+D27</f>
        <v>171</v>
      </c>
      <c r="E48" s="16">
        <f>+E9+E27</f>
        <v>0</v>
      </c>
      <c r="F48" s="16">
        <f>+F9+F27</f>
        <v>35</v>
      </c>
      <c r="G48" s="11">
        <f>SUM(C48:F48)</f>
        <v>206</v>
      </c>
      <c r="H48" s="16">
        <f>H9+H27</f>
        <v>736</v>
      </c>
      <c r="I48" s="11">
        <f t="shared" ref="I48:I55" si="12">SUM(G48:H48)</f>
        <v>942</v>
      </c>
      <c r="J48" s="12"/>
      <c r="K48" s="43" t="s">
        <v>14</v>
      </c>
      <c r="L48" s="16">
        <f>+L9+L27</f>
        <v>45</v>
      </c>
      <c r="M48" s="16">
        <f>+M9+M27</f>
        <v>0</v>
      </c>
      <c r="N48" s="16">
        <f>+N9+N27</f>
        <v>0</v>
      </c>
      <c r="O48" s="11">
        <f>SUM(K48:N48)</f>
        <v>45</v>
      </c>
      <c r="P48" s="16">
        <f>P9+P27</f>
        <v>7</v>
      </c>
      <c r="Q48" s="11">
        <f>SUM(O48:P48)</f>
        <v>52</v>
      </c>
    </row>
    <row r="49" spans="1:17" x14ac:dyDescent="0.2">
      <c r="A49" s="13"/>
      <c r="B49" s="62" t="s">
        <v>728</v>
      </c>
      <c r="C49" s="16">
        <f>+C28</f>
        <v>1627</v>
      </c>
      <c r="D49" s="16">
        <f>+D28</f>
        <v>100</v>
      </c>
      <c r="E49" s="43" t="s">
        <v>14</v>
      </c>
      <c r="F49" s="56">
        <f t="shared" ref="F49" si="13">+F28</f>
        <v>267</v>
      </c>
      <c r="G49" s="11">
        <f t="shared" ref="G49:G50" si="14">SUM(C49:F49)</f>
        <v>1994</v>
      </c>
      <c r="H49" s="43" t="s">
        <v>14</v>
      </c>
      <c r="I49" s="11">
        <f t="shared" si="12"/>
        <v>1994</v>
      </c>
      <c r="J49" s="12"/>
      <c r="K49" s="56">
        <f>+K28</f>
        <v>199</v>
      </c>
      <c r="L49" s="56">
        <f>+L28</f>
        <v>6</v>
      </c>
      <c r="M49" s="43" t="s">
        <v>14</v>
      </c>
      <c r="N49" s="56">
        <f>+N28</f>
        <v>54</v>
      </c>
      <c r="O49" s="11">
        <f>SUM(K49:N49)</f>
        <v>259</v>
      </c>
      <c r="P49" s="43" t="s">
        <v>14</v>
      </c>
      <c r="Q49" s="11">
        <f>SUM(O49:P49)</f>
        <v>259</v>
      </c>
    </row>
    <row r="50" spans="1:17" ht="14.25" x14ac:dyDescent="0.2">
      <c r="A50" s="13"/>
      <c r="B50" s="62" t="s">
        <v>754</v>
      </c>
      <c r="C50" s="16">
        <f>C10+C29</f>
        <v>20853</v>
      </c>
      <c r="D50" s="16">
        <f>D10+D29</f>
        <v>1772</v>
      </c>
      <c r="E50" s="43" t="s">
        <v>14</v>
      </c>
      <c r="F50" s="16">
        <f>F10+F29</f>
        <v>4067</v>
      </c>
      <c r="G50" s="11">
        <f t="shared" si="14"/>
        <v>26692</v>
      </c>
      <c r="H50" s="43" t="s">
        <v>14</v>
      </c>
      <c r="I50" s="11">
        <f t="shared" si="12"/>
        <v>26692</v>
      </c>
      <c r="J50" s="12"/>
      <c r="K50" s="16">
        <f>+K10+K29</f>
        <v>15119</v>
      </c>
      <c r="L50" s="16">
        <f>+L10+L29</f>
        <v>2231</v>
      </c>
      <c r="M50" s="43" t="s">
        <v>14</v>
      </c>
      <c r="N50" s="16">
        <f>+N10+N29</f>
        <v>2954</v>
      </c>
      <c r="O50" s="11">
        <f t="shared" ref="O50:O65" si="15">SUM(K50:N50)</f>
        <v>20304</v>
      </c>
      <c r="P50" s="43" t="s">
        <v>14</v>
      </c>
      <c r="Q50" s="11">
        <f t="shared" ref="Q50:Q65" si="16">SUM(O50:P50)</f>
        <v>20304</v>
      </c>
    </row>
    <row r="51" spans="1:17" ht="14.25" x14ac:dyDescent="0.2">
      <c r="A51" s="13"/>
      <c r="B51" s="62" t="s">
        <v>755</v>
      </c>
      <c r="C51" s="43" t="s">
        <v>14</v>
      </c>
      <c r="D51" s="43" t="s">
        <v>14</v>
      </c>
      <c r="E51" s="43" t="s">
        <v>14</v>
      </c>
      <c r="F51" s="43" t="s">
        <v>14</v>
      </c>
      <c r="G51" s="43" t="s">
        <v>14</v>
      </c>
      <c r="H51" s="56">
        <f>+H11+H30</f>
        <v>102</v>
      </c>
      <c r="I51" s="11">
        <f t="shared" si="12"/>
        <v>102</v>
      </c>
      <c r="J51" s="12"/>
      <c r="K51" s="43" t="s">
        <v>14</v>
      </c>
      <c r="L51" s="43" t="s">
        <v>14</v>
      </c>
      <c r="M51" s="43" t="s">
        <v>14</v>
      </c>
      <c r="N51" s="43" t="s">
        <v>14</v>
      </c>
      <c r="O51" s="43" t="s">
        <v>14</v>
      </c>
      <c r="P51" s="56">
        <f>+P11+P30</f>
        <v>0</v>
      </c>
      <c r="Q51" s="11">
        <f t="shared" si="16"/>
        <v>0</v>
      </c>
    </row>
    <row r="52" spans="1:17" ht="14.25" x14ac:dyDescent="0.2">
      <c r="A52" s="13"/>
      <c r="B52" s="62" t="s">
        <v>763</v>
      </c>
      <c r="C52" s="56">
        <f>C31</f>
        <v>657</v>
      </c>
      <c r="D52" s="56">
        <f>D31</f>
        <v>156</v>
      </c>
      <c r="E52" s="43" t="str">
        <f>E31</f>
        <v>..</v>
      </c>
      <c r="F52" s="56">
        <f>F31</f>
        <v>60</v>
      </c>
      <c r="G52" s="11">
        <f t="shared" ref="G52:G55" si="17">SUM(C52:F52)</f>
        <v>873</v>
      </c>
      <c r="H52" s="43" t="s">
        <v>14</v>
      </c>
      <c r="I52" s="11">
        <f t="shared" ref="I52" si="18">SUM(G52:H52)</f>
        <v>873</v>
      </c>
      <c r="J52" s="12"/>
      <c r="K52" s="56">
        <f>K31</f>
        <v>10</v>
      </c>
      <c r="L52" s="56">
        <f>L31</f>
        <v>0</v>
      </c>
      <c r="M52" s="43" t="str">
        <f>M31</f>
        <v>..</v>
      </c>
      <c r="N52" s="56">
        <f>N31</f>
        <v>0</v>
      </c>
      <c r="O52" s="11">
        <f t="shared" si="15"/>
        <v>10</v>
      </c>
      <c r="P52" s="43" t="s">
        <v>14</v>
      </c>
      <c r="Q52" s="11">
        <f t="shared" ref="Q52" si="19">SUM(O52:P52)</f>
        <v>10</v>
      </c>
    </row>
    <row r="53" spans="1:17" ht="14.25" x14ac:dyDescent="0.2">
      <c r="A53" s="13"/>
      <c r="B53" s="4" t="s">
        <v>783</v>
      </c>
      <c r="C53" s="43" t="s">
        <v>14</v>
      </c>
      <c r="D53" s="16">
        <f>D12+D32</f>
        <v>8</v>
      </c>
      <c r="E53" s="16">
        <f>E12+E32</f>
        <v>0</v>
      </c>
      <c r="F53" s="16">
        <f>F12+F32</f>
        <v>70</v>
      </c>
      <c r="G53" s="11">
        <f t="shared" si="17"/>
        <v>78</v>
      </c>
      <c r="H53" s="16">
        <f>H12+H32</f>
        <v>759</v>
      </c>
      <c r="I53" s="11">
        <f t="shared" si="12"/>
        <v>837</v>
      </c>
      <c r="J53" s="12"/>
      <c r="K53" s="43" t="s">
        <v>14</v>
      </c>
      <c r="L53" s="16">
        <f>+L12+L32</f>
        <v>2</v>
      </c>
      <c r="M53" s="16">
        <f>+M12+M32</f>
        <v>0</v>
      </c>
      <c r="N53" s="16">
        <f>+N12+N32</f>
        <v>0</v>
      </c>
      <c r="O53" s="11">
        <f t="shared" si="15"/>
        <v>2</v>
      </c>
      <c r="P53" s="16">
        <f>+P12+P32</f>
        <v>127</v>
      </c>
      <c r="Q53" s="11">
        <f t="shared" si="16"/>
        <v>129</v>
      </c>
    </row>
    <row r="54" spans="1:17" x14ac:dyDescent="0.2">
      <c r="A54" s="13"/>
      <c r="B54" s="68" t="s">
        <v>708</v>
      </c>
      <c r="C54" s="16">
        <f>C13+C33</f>
        <v>955</v>
      </c>
      <c r="D54" s="16">
        <f>D13+D33</f>
        <v>5</v>
      </c>
      <c r="E54" s="43" t="s">
        <v>14</v>
      </c>
      <c r="F54" s="43" t="s">
        <v>14</v>
      </c>
      <c r="G54" s="11">
        <f t="shared" si="17"/>
        <v>960</v>
      </c>
      <c r="H54" s="43" t="s">
        <v>14</v>
      </c>
      <c r="I54" s="11">
        <f t="shared" si="12"/>
        <v>960</v>
      </c>
      <c r="J54" s="12"/>
      <c r="K54" s="16">
        <f>K13+K33</f>
        <v>774</v>
      </c>
      <c r="L54" s="16">
        <f>L13+L33</f>
        <v>6</v>
      </c>
      <c r="M54" s="43" t="s">
        <v>14</v>
      </c>
      <c r="N54" s="43" t="s">
        <v>14</v>
      </c>
      <c r="O54" s="11">
        <f t="shared" si="15"/>
        <v>780</v>
      </c>
      <c r="P54" s="43" t="s">
        <v>14</v>
      </c>
      <c r="Q54" s="11">
        <f t="shared" si="16"/>
        <v>780</v>
      </c>
    </row>
    <row r="55" spans="1:17" ht="14.25" x14ac:dyDescent="0.2">
      <c r="A55" s="13"/>
      <c r="B55" s="63" t="s">
        <v>756</v>
      </c>
      <c r="C55" s="16">
        <f>+C14+C34</f>
        <v>215</v>
      </c>
      <c r="D55" s="16">
        <f>+D14+D34</f>
        <v>9</v>
      </c>
      <c r="E55" s="43" t="s">
        <v>14</v>
      </c>
      <c r="F55" s="43" t="s">
        <v>14</v>
      </c>
      <c r="G55" s="11">
        <f t="shared" si="17"/>
        <v>224</v>
      </c>
      <c r="H55" s="43" t="s">
        <v>14</v>
      </c>
      <c r="I55" s="11">
        <f t="shared" si="12"/>
        <v>224</v>
      </c>
      <c r="J55" s="12"/>
      <c r="K55" s="16">
        <f>+K14+K34</f>
        <v>90</v>
      </c>
      <c r="L55" s="16">
        <f>+L14+L34</f>
        <v>1</v>
      </c>
      <c r="M55" s="43" t="s">
        <v>14</v>
      </c>
      <c r="N55" s="43" t="s">
        <v>14</v>
      </c>
      <c r="O55" s="11">
        <f t="shared" si="15"/>
        <v>91</v>
      </c>
      <c r="P55" s="43" t="s">
        <v>14</v>
      </c>
      <c r="Q55" s="11">
        <f t="shared" si="16"/>
        <v>91</v>
      </c>
    </row>
    <row r="56" spans="1:17" ht="14.25" x14ac:dyDescent="0.2">
      <c r="A56" s="13"/>
      <c r="B56" s="63" t="s">
        <v>757</v>
      </c>
      <c r="C56" s="43" t="s">
        <v>14</v>
      </c>
      <c r="D56" s="43" t="s">
        <v>14</v>
      </c>
      <c r="E56" s="43" t="s">
        <v>14</v>
      </c>
      <c r="F56" s="43" t="s">
        <v>14</v>
      </c>
      <c r="G56" s="11" t="s">
        <v>14</v>
      </c>
      <c r="H56" s="43" t="s">
        <v>14</v>
      </c>
      <c r="I56" s="11" t="s">
        <v>14</v>
      </c>
      <c r="J56" s="12"/>
      <c r="K56" s="43" t="s">
        <v>14</v>
      </c>
      <c r="L56" s="43" t="s">
        <v>14</v>
      </c>
      <c r="M56" s="43" t="s">
        <v>14</v>
      </c>
      <c r="N56" s="16">
        <f>N15+N35</f>
        <v>958</v>
      </c>
      <c r="O56" s="11">
        <f t="shared" si="15"/>
        <v>958</v>
      </c>
      <c r="P56" s="43" t="s">
        <v>14</v>
      </c>
      <c r="Q56" s="11">
        <f t="shared" si="16"/>
        <v>958</v>
      </c>
    </row>
    <row r="57" spans="1:17" ht="14.25" x14ac:dyDescent="0.2">
      <c r="A57" s="13"/>
      <c r="B57" s="62" t="s">
        <v>765</v>
      </c>
      <c r="C57" s="43" t="s">
        <v>14</v>
      </c>
      <c r="D57" s="16">
        <f>D16+D36</f>
        <v>43</v>
      </c>
      <c r="E57" s="16">
        <f>E16+E36</f>
        <v>0</v>
      </c>
      <c r="F57" s="16">
        <f>F16+F36</f>
        <v>42</v>
      </c>
      <c r="G57" s="11">
        <f t="shared" ref="G57:G58" si="20">SUM(C57:F57)</f>
        <v>85</v>
      </c>
      <c r="H57" s="16">
        <f>H16+H36</f>
        <v>864</v>
      </c>
      <c r="I57" s="11">
        <f>SUM(G57:H57)</f>
        <v>949</v>
      </c>
      <c r="J57" s="12"/>
      <c r="K57" s="43" t="s">
        <v>14</v>
      </c>
      <c r="L57" s="16">
        <f>L16+L36</f>
        <v>90</v>
      </c>
      <c r="M57" s="16">
        <f>M16+M36</f>
        <v>22</v>
      </c>
      <c r="N57" s="16">
        <f>N16+N36</f>
        <v>85</v>
      </c>
      <c r="O57" s="11">
        <f t="shared" si="15"/>
        <v>197</v>
      </c>
      <c r="P57" s="16">
        <f>P16+P36</f>
        <v>2839</v>
      </c>
      <c r="Q57" s="11">
        <f t="shared" si="16"/>
        <v>3036</v>
      </c>
    </row>
    <row r="58" spans="1:17" x14ac:dyDescent="0.2">
      <c r="A58" s="13"/>
      <c r="B58" s="68" t="s">
        <v>35</v>
      </c>
      <c r="C58" s="16">
        <f>C17+C37</f>
        <v>369</v>
      </c>
      <c r="D58" s="43" t="s">
        <v>14</v>
      </c>
      <c r="E58" s="43" t="s">
        <v>14</v>
      </c>
      <c r="F58" s="43" t="s">
        <v>14</v>
      </c>
      <c r="G58" s="11">
        <f t="shared" si="20"/>
        <v>369</v>
      </c>
      <c r="H58" s="43" t="s">
        <v>14</v>
      </c>
      <c r="I58" s="11">
        <f>SUM(G58:H58)</f>
        <v>369</v>
      </c>
      <c r="J58" s="12"/>
      <c r="K58" s="16">
        <f>K17+K37</f>
        <v>575</v>
      </c>
      <c r="L58" s="43" t="s">
        <v>14</v>
      </c>
      <c r="M58" s="43" t="s">
        <v>14</v>
      </c>
      <c r="N58" s="43" t="s">
        <v>14</v>
      </c>
      <c r="O58" s="11">
        <f t="shared" si="15"/>
        <v>575</v>
      </c>
      <c r="P58" s="43" t="s">
        <v>14</v>
      </c>
      <c r="Q58" s="11">
        <f t="shared" si="16"/>
        <v>575</v>
      </c>
    </row>
    <row r="59" spans="1:17" ht="14.25" x14ac:dyDescent="0.2">
      <c r="A59" s="13"/>
      <c r="B59" s="62" t="s">
        <v>766</v>
      </c>
      <c r="C59" s="10" t="s">
        <v>14</v>
      </c>
      <c r="D59" s="10" t="s">
        <v>14</v>
      </c>
      <c r="E59" s="10" t="s">
        <v>14</v>
      </c>
      <c r="F59" s="10" t="s">
        <v>14</v>
      </c>
      <c r="G59" s="11" t="s">
        <v>14</v>
      </c>
      <c r="H59" s="10" t="s">
        <v>14</v>
      </c>
      <c r="I59" s="11" t="s">
        <v>14</v>
      </c>
      <c r="J59" s="12"/>
      <c r="K59" s="43" t="s">
        <v>14</v>
      </c>
      <c r="L59" s="16">
        <f>L18</f>
        <v>0</v>
      </c>
      <c r="M59" s="16">
        <f>M18</f>
        <v>0</v>
      </c>
      <c r="N59" s="16">
        <f>N18</f>
        <v>75</v>
      </c>
      <c r="O59" s="11">
        <f t="shared" si="15"/>
        <v>75</v>
      </c>
      <c r="P59" s="16">
        <f>P18</f>
        <v>159</v>
      </c>
      <c r="Q59" s="11">
        <f t="shared" si="16"/>
        <v>234</v>
      </c>
    </row>
    <row r="60" spans="1:17" ht="14.25" x14ac:dyDescent="0.2">
      <c r="A60" s="13"/>
      <c r="B60" s="62" t="s">
        <v>759</v>
      </c>
      <c r="C60" s="10" t="s">
        <v>14</v>
      </c>
      <c r="D60" s="10" t="s">
        <v>14</v>
      </c>
      <c r="E60" s="10" t="s">
        <v>14</v>
      </c>
      <c r="F60" s="10" t="s">
        <v>14</v>
      </c>
      <c r="G60" s="11" t="s">
        <v>14</v>
      </c>
      <c r="H60" s="10" t="s">
        <v>14</v>
      </c>
      <c r="I60" s="11" t="s">
        <v>14</v>
      </c>
      <c r="J60" s="12"/>
      <c r="K60" s="43" t="s">
        <v>14</v>
      </c>
      <c r="L60" s="43" t="s">
        <v>14</v>
      </c>
      <c r="M60" s="43" t="s">
        <v>14</v>
      </c>
      <c r="N60" s="16">
        <f>N19+N39</f>
        <v>865</v>
      </c>
      <c r="O60" s="11">
        <f t="shared" si="15"/>
        <v>865</v>
      </c>
      <c r="P60" s="43" t="s">
        <v>14</v>
      </c>
      <c r="Q60" s="11">
        <f t="shared" si="16"/>
        <v>865</v>
      </c>
    </row>
    <row r="61" spans="1:17" ht="14.25" x14ac:dyDescent="0.2">
      <c r="A61" s="13"/>
      <c r="B61" s="62" t="s">
        <v>760</v>
      </c>
      <c r="C61" s="10" t="s">
        <v>14</v>
      </c>
      <c r="D61" s="16">
        <f t="shared" ref="D61:F62" si="21">D20+D40</f>
        <v>104</v>
      </c>
      <c r="E61" s="16">
        <f t="shared" si="21"/>
        <v>0</v>
      </c>
      <c r="F61" s="16">
        <f t="shared" si="21"/>
        <v>44</v>
      </c>
      <c r="G61" s="11">
        <f t="shared" ref="G61:G65" si="22">SUM(C61:F61)</f>
        <v>148</v>
      </c>
      <c r="H61" s="10" t="s">
        <v>14</v>
      </c>
      <c r="I61" s="11">
        <f t="shared" ref="I61:I66" si="23">SUM(G61:H61)</f>
        <v>148</v>
      </c>
      <c r="J61" s="12"/>
      <c r="K61" s="43" t="s">
        <v>14</v>
      </c>
      <c r="L61" s="16">
        <f>L20+L40</f>
        <v>1894</v>
      </c>
      <c r="M61" s="16">
        <f>M20+M40</f>
        <v>95</v>
      </c>
      <c r="N61" s="16">
        <f>N20+N40</f>
        <v>772</v>
      </c>
      <c r="O61" s="11">
        <f t="shared" si="15"/>
        <v>2761</v>
      </c>
      <c r="P61" s="43" t="s">
        <v>14</v>
      </c>
      <c r="Q61" s="11">
        <f t="shared" si="16"/>
        <v>2761</v>
      </c>
    </row>
    <row r="62" spans="1:17" ht="14.25" x14ac:dyDescent="0.2">
      <c r="A62" s="13"/>
      <c r="B62" s="62" t="s">
        <v>761</v>
      </c>
      <c r="C62" s="10" t="s">
        <v>14</v>
      </c>
      <c r="D62" s="16">
        <f t="shared" si="21"/>
        <v>270</v>
      </c>
      <c r="E62" s="16">
        <f t="shared" si="21"/>
        <v>0</v>
      </c>
      <c r="F62" s="16">
        <f t="shared" si="21"/>
        <v>153</v>
      </c>
      <c r="G62" s="11">
        <f t="shared" si="22"/>
        <v>423</v>
      </c>
      <c r="H62" s="16">
        <f>H21+H41</f>
        <v>3522</v>
      </c>
      <c r="I62" s="11">
        <f t="shared" si="23"/>
        <v>3945</v>
      </c>
      <c r="J62" s="12"/>
      <c r="K62" s="43" t="s">
        <v>14</v>
      </c>
      <c r="L62" s="16">
        <f>L21+L41</f>
        <v>212</v>
      </c>
      <c r="M62" s="16">
        <f>M21+M41</f>
        <v>0</v>
      </c>
      <c r="N62" s="16">
        <f>N21+N41</f>
        <v>182</v>
      </c>
      <c r="O62" s="11">
        <f t="shared" si="15"/>
        <v>394</v>
      </c>
      <c r="P62" s="16">
        <f>P21+P41</f>
        <v>3686</v>
      </c>
      <c r="Q62" s="11">
        <f t="shared" si="16"/>
        <v>4080</v>
      </c>
    </row>
    <row r="63" spans="1:17" x14ac:dyDescent="0.2">
      <c r="A63" s="13"/>
      <c r="B63" s="62" t="s">
        <v>780</v>
      </c>
      <c r="C63" s="90">
        <f>+C42</f>
        <v>145</v>
      </c>
      <c r="D63" s="10" t="str">
        <f t="shared" ref="D63:H63" si="24">D42</f>
        <v>..</v>
      </c>
      <c r="E63" s="10" t="str">
        <f t="shared" si="24"/>
        <v>..</v>
      </c>
      <c r="F63" s="10" t="str">
        <f t="shared" si="24"/>
        <v>..</v>
      </c>
      <c r="G63" s="11">
        <f t="shared" si="22"/>
        <v>145</v>
      </c>
      <c r="H63" s="10" t="str">
        <f t="shared" si="24"/>
        <v>..</v>
      </c>
      <c r="I63" s="11">
        <f t="shared" si="23"/>
        <v>145</v>
      </c>
      <c r="J63" s="12"/>
      <c r="K63" s="90">
        <f>+K42</f>
        <v>0</v>
      </c>
      <c r="L63" s="10" t="str">
        <f t="shared" ref="L63:N63" si="25">L42</f>
        <v>..</v>
      </c>
      <c r="M63" s="10" t="str">
        <f t="shared" si="25"/>
        <v>..</v>
      </c>
      <c r="N63" s="10" t="str">
        <f t="shared" si="25"/>
        <v>..</v>
      </c>
      <c r="O63" s="11">
        <f t="shared" si="15"/>
        <v>0</v>
      </c>
      <c r="P63" s="10" t="str">
        <f t="shared" ref="P63" si="26">P42</f>
        <v>..</v>
      </c>
      <c r="Q63" s="11">
        <f t="shared" si="16"/>
        <v>0</v>
      </c>
    </row>
    <row r="64" spans="1:17" ht="14.25" x14ac:dyDescent="0.2">
      <c r="A64" s="13"/>
      <c r="B64" s="62" t="s">
        <v>762</v>
      </c>
      <c r="C64" s="16">
        <f>+C22+C43</f>
        <v>425</v>
      </c>
      <c r="D64" s="10" t="str">
        <f>D43</f>
        <v>..</v>
      </c>
      <c r="E64" s="10" t="str">
        <f>E43</f>
        <v>..</v>
      </c>
      <c r="F64" s="10" t="str">
        <f>F43</f>
        <v>..</v>
      </c>
      <c r="G64" s="11">
        <f t="shared" si="22"/>
        <v>425</v>
      </c>
      <c r="H64" s="10" t="str">
        <f>H43</f>
        <v>..</v>
      </c>
      <c r="I64" s="11">
        <f t="shared" si="23"/>
        <v>425</v>
      </c>
      <c r="J64" s="12"/>
      <c r="K64" s="16">
        <f>+K22+K43</f>
        <v>288</v>
      </c>
      <c r="L64" s="43" t="str">
        <f>L43</f>
        <v>..</v>
      </c>
      <c r="M64" s="43" t="str">
        <f>M43</f>
        <v>..</v>
      </c>
      <c r="N64" s="43" t="str">
        <f>N43</f>
        <v>..</v>
      </c>
      <c r="O64" s="11">
        <f t="shared" si="15"/>
        <v>288</v>
      </c>
      <c r="P64" s="43" t="str">
        <f>P43</f>
        <v>..</v>
      </c>
      <c r="Q64" s="11">
        <f t="shared" si="16"/>
        <v>288</v>
      </c>
    </row>
    <row r="65" spans="1:18" x14ac:dyDescent="0.2">
      <c r="A65" s="38"/>
      <c r="B65" s="72" t="s">
        <v>710</v>
      </c>
      <c r="C65" s="16">
        <f>+C23+C44</f>
        <v>240</v>
      </c>
      <c r="D65" s="11" t="s">
        <v>14</v>
      </c>
      <c r="E65" s="11" t="s">
        <v>14</v>
      </c>
      <c r="F65" s="11" t="s">
        <v>14</v>
      </c>
      <c r="G65" s="11">
        <f t="shared" si="22"/>
        <v>240</v>
      </c>
      <c r="H65" s="11" t="s">
        <v>14</v>
      </c>
      <c r="I65" s="11">
        <f t="shared" si="23"/>
        <v>240</v>
      </c>
      <c r="J65" s="14"/>
      <c r="K65" s="16">
        <f>+K23+K44</f>
        <v>39</v>
      </c>
      <c r="L65" s="74" t="s">
        <v>14</v>
      </c>
      <c r="M65" s="74" t="s">
        <v>14</v>
      </c>
      <c r="N65" s="74" t="s">
        <v>14</v>
      </c>
      <c r="O65" s="11">
        <f t="shared" si="15"/>
        <v>39</v>
      </c>
      <c r="P65" s="74" t="s">
        <v>14</v>
      </c>
      <c r="Q65" s="11">
        <f t="shared" si="16"/>
        <v>39</v>
      </c>
    </row>
    <row r="66" spans="1:18" ht="13.5" thickBot="1" x14ac:dyDescent="0.25">
      <c r="A66" s="51"/>
      <c r="B66" s="75" t="s">
        <v>725</v>
      </c>
      <c r="C66" s="48">
        <f t="shared" ref="C66:H66" si="27">SUM(C48:C65)</f>
        <v>25486</v>
      </c>
      <c r="D66" s="48">
        <f t="shared" si="27"/>
        <v>2638</v>
      </c>
      <c r="E66" s="48">
        <f t="shared" si="27"/>
        <v>0</v>
      </c>
      <c r="F66" s="48">
        <f t="shared" si="27"/>
        <v>4738</v>
      </c>
      <c r="G66" s="48">
        <f t="shared" ref="G66" si="28">SUM(G48:G65)</f>
        <v>32862</v>
      </c>
      <c r="H66" s="48">
        <f t="shared" si="27"/>
        <v>5983</v>
      </c>
      <c r="I66" s="48">
        <f t="shared" si="23"/>
        <v>38845</v>
      </c>
      <c r="J66" s="48"/>
      <c r="K66" s="48">
        <f>SUM(K48:K65)</f>
        <v>17094</v>
      </c>
      <c r="L66" s="48">
        <f t="shared" ref="L66:Q66" si="29">SUM(L48:L65)</f>
        <v>4487</v>
      </c>
      <c r="M66" s="48">
        <f t="shared" si="29"/>
        <v>117</v>
      </c>
      <c r="N66" s="48">
        <f t="shared" si="29"/>
        <v>5945</v>
      </c>
      <c r="O66" s="48">
        <f t="shared" si="29"/>
        <v>27643</v>
      </c>
      <c r="P66" s="48">
        <f t="shared" si="29"/>
        <v>6818</v>
      </c>
      <c r="Q66" s="48">
        <f t="shared" si="29"/>
        <v>34461</v>
      </c>
      <c r="R66" s="45"/>
    </row>
    <row r="67" spans="1:18" ht="17.25" customHeight="1" x14ac:dyDescent="0.2">
      <c r="A67" s="78" t="s">
        <v>39</v>
      </c>
      <c r="B67" s="79" t="s">
        <v>40</v>
      </c>
      <c r="C67" s="80"/>
      <c r="D67" s="80"/>
      <c r="E67" s="80"/>
      <c r="F67" s="80"/>
      <c r="G67" s="80"/>
      <c r="H67" s="80"/>
      <c r="I67" s="80"/>
      <c r="J67" s="80"/>
      <c r="K67" s="80"/>
      <c r="L67" s="80"/>
      <c r="M67" s="80"/>
      <c r="N67" s="80"/>
      <c r="O67" s="80"/>
      <c r="P67" s="80"/>
      <c r="Q67" s="80"/>
    </row>
    <row r="68" spans="1:18" ht="14.25" x14ac:dyDescent="0.2">
      <c r="A68" s="13"/>
      <c r="B68" s="62" t="s">
        <v>753</v>
      </c>
      <c r="C68" s="43" t="s">
        <v>14</v>
      </c>
      <c r="D68" s="16">
        <v>0</v>
      </c>
      <c r="E68" s="16">
        <v>0</v>
      </c>
      <c r="F68" s="16">
        <v>0</v>
      </c>
      <c r="G68" s="11">
        <f>SUM(C68:F68)</f>
        <v>0</v>
      </c>
      <c r="H68" s="16">
        <v>0</v>
      </c>
      <c r="I68" s="11">
        <f>SUM(G68:H68)</f>
        <v>0</v>
      </c>
      <c r="J68" s="12"/>
      <c r="K68" s="43" t="s">
        <v>14</v>
      </c>
      <c r="L68" s="16">
        <v>0</v>
      </c>
      <c r="M68" s="16">
        <v>0</v>
      </c>
      <c r="N68" s="16">
        <v>0</v>
      </c>
      <c r="O68" s="11">
        <f>SUM(K68:N68)</f>
        <v>0</v>
      </c>
      <c r="P68" s="16">
        <v>0</v>
      </c>
      <c r="Q68" s="11">
        <f>SUM(O68:P68)</f>
        <v>0</v>
      </c>
    </row>
    <row r="69" spans="1:18" ht="14.25" x14ac:dyDescent="0.2">
      <c r="A69" s="13"/>
      <c r="B69" s="62" t="s">
        <v>754</v>
      </c>
      <c r="C69" s="16">
        <v>2366</v>
      </c>
      <c r="D69" s="16">
        <v>264</v>
      </c>
      <c r="E69" s="43" t="s">
        <v>14</v>
      </c>
      <c r="F69" s="16">
        <v>473</v>
      </c>
      <c r="G69" s="11">
        <f>SUM(C69:F69)</f>
        <v>3103</v>
      </c>
      <c r="H69" s="43" t="s">
        <v>14</v>
      </c>
      <c r="I69" s="11">
        <f>SUM(G69:H69)</f>
        <v>3103</v>
      </c>
      <c r="J69" s="20"/>
      <c r="K69" s="16">
        <v>1020</v>
      </c>
      <c r="L69" s="16">
        <v>301</v>
      </c>
      <c r="M69" s="43" t="s">
        <v>14</v>
      </c>
      <c r="N69" s="16">
        <v>220</v>
      </c>
      <c r="O69" s="11">
        <f t="shared" ref="O69:O79" si="30">SUM(K69:N69)</f>
        <v>1541</v>
      </c>
      <c r="P69" s="43" t="s">
        <v>14</v>
      </c>
      <c r="Q69" s="11">
        <f>SUM(O69:P69)</f>
        <v>1541</v>
      </c>
    </row>
    <row r="70" spans="1:18" ht="14.25" x14ac:dyDescent="0.2">
      <c r="A70" s="13"/>
      <c r="B70" s="4" t="s">
        <v>783</v>
      </c>
      <c r="C70" s="43" t="s">
        <v>14</v>
      </c>
      <c r="D70" s="16">
        <v>0</v>
      </c>
      <c r="E70" s="16">
        <v>0</v>
      </c>
      <c r="F70" s="16">
        <v>0</v>
      </c>
      <c r="G70" s="11">
        <f>SUM(C70:F70)</f>
        <v>0</v>
      </c>
      <c r="H70" s="16">
        <v>224</v>
      </c>
      <c r="I70" s="11">
        <f>SUM(G70:H70)</f>
        <v>224</v>
      </c>
      <c r="J70" s="12"/>
      <c r="K70" s="43" t="s">
        <v>14</v>
      </c>
      <c r="L70" s="16">
        <v>0</v>
      </c>
      <c r="M70" s="16">
        <v>0</v>
      </c>
      <c r="N70" s="16">
        <v>0</v>
      </c>
      <c r="O70" s="11">
        <f t="shared" si="30"/>
        <v>0</v>
      </c>
      <c r="P70" s="16">
        <v>133</v>
      </c>
      <c r="Q70" s="11">
        <f t="shared" ref="Q70:Q79" si="31">SUM(O70:P70)</f>
        <v>133</v>
      </c>
    </row>
    <row r="71" spans="1:18" ht="14.25" x14ac:dyDescent="0.2">
      <c r="A71" s="13"/>
      <c r="B71" s="62" t="s">
        <v>767</v>
      </c>
      <c r="C71" s="16">
        <v>22</v>
      </c>
      <c r="D71" s="44">
        <v>0</v>
      </c>
      <c r="E71" s="43" t="s">
        <v>14</v>
      </c>
      <c r="F71" s="43" t="s">
        <v>14</v>
      </c>
      <c r="G71" s="11">
        <f>SUM(C71:F71)</f>
        <v>22</v>
      </c>
      <c r="H71" s="43" t="s">
        <v>14</v>
      </c>
      <c r="I71" s="11">
        <f>SUM(G71:H71)</f>
        <v>22</v>
      </c>
      <c r="J71" s="12"/>
      <c r="K71" s="16">
        <v>54</v>
      </c>
      <c r="L71" s="44">
        <v>0</v>
      </c>
      <c r="M71" s="43" t="s">
        <v>14</v>
      </c>
      <c r="N71" s="43" t="s">
        <v>14</v>
      </c>
      <c r="O71" s="11">
        <f t="shared" si="30"/>
        <v>54</v>
      </c>
      <c r="P71" s="43" t="s">
        <v>14</v>
      </c>
      <c r="Q71" s="11">
        <f t="shared" si="31"/>
        <v>54</v>
      </c>
    </row>
    <row r="72" spans="1:18" ht="14.25" x14ac:dyDescent="0.2">
      <c r="A72" s="13"/>
      <c r="B72" s="63" t="s">
        <v>757</v>
      </c>
      <c r="C72" s="43" t="s">
        <v>14</v>
      </c>
      <c r="D72" s="43" t="s">
        <v>14</v>
      </c>
      <c r="E72" s="43" t="s">
        <v>14</v>
      </c>
      <c r="F72" s="43" t="s">
        <v>14</v>
      </c>
      <c r="G72" s="11" t="s">
        <v>14</v>
      </c>
      <c r="H72" s="43" t="s">
        <v>14</v>
      </c>
      <c r="I72" s="11" t="s">
        <v>14</v>
      </c>
      <c r="J72" s="12"/>
      <c r="K72" s="43" t="s">
        <v>14</v>
      </c>
      <c r="L72" s="43" t="s">
        <v>14</v>
      </c>
      <c r="M72" s="43" t="s">
        <v>14</v>
      </c>
      <c r="N72" s="16">
        <v>3499</v>
      </c>
      <c r="O72" s="11">
        <f t="shared" si="30"/>
        <v>3499</v>
      </c>
      <c r="P72" s="43" t="s">
        <v>14</v>
      </c>
      <c r="Q72" s="11">
        <f t="shared" si="31"/>
        <v>3499</v>
      </c>
    </row>
    <row r="73" spans="1:18" ht="14.25" x14ac:dyDescent="0.2">
      <c r="A73" s="13"/>
      <c r="B73" s="62" t="s">
        <v>765</v>
      </c>
      <c r="C73" s="43" t="s">
        <v>14</v>
      </c>
      <c r="D73" s="16">
        <v>19</v>
      </c>
      <c r="E73" s="16">
        <v>0</v>
      </c>
      <c r="F73" s="16">
        <v>6</v>
      </c>
      <c r="G73" s="11">
        <f>SUM(C73:F73)</f>
        <v>25</v>
      </c>
      <c r="H73" s="16">
        <v>552</v>
      </c>
      <c r="I73" s="11">
        <f>SUM(G73:H73)</f>
        <v>577</v>
      </c>
      <c r="J73" s="20"/>
      <c r="K73" s="43" t="s">
        <v>14</v>
      </c>
      <c r="L73" s="16">
        <v>0</v>
      </c>
      <c r="M73" s="16">
        <v>0</v>
      </c>
      <c r="N73" s="16">
        <v>0</v>
      </c>
      <c r="O73" s="11">
        <f t="shared" si="30"/>
        <v>0</v>
      </c>
      <c r="P73" s="16">
        <v>0</v>
      </c>
      <c r="Q73" s="11">
        <f t="shared" si="31"/>
        <v>0</v>
      </c>
    </row>
    <row r="74" spans="1:18" ht="14.25" x14ac:dyDescent="0.2">
      <c r="A74" s="13"/>
      <c r="B74" s="62" t="s">
        <v>768</v>
      </c>
      <c r="C74" s="16">
        <v>0</v>
      </c>
      <c r="D74" s="43" t="s">
        <v>14</v>
      </c>
      <c r="E74" s="43" t="s">
        <v>14</v>
      </c>
      <c r="F74" s="43" t="s">
        <v>14</v>
      </c>
      <c r="G74" s="11">
        <f>SUM(C74:F74)</f>
        <v>0</v>
      </c>
      <c r="H74" s="43" t="s">
        <v>14</v>
      </c>
      <c r="I74" s="11">
        <f>SUM(G74:H74)</f>
        <v>0</v>
      </c>
      <c r="J74" s="12"/>
      <c r="K74" s="16">
        <v>0</v>
      </c>
      <c r="L74" s="43" t="s">
        <v>14</v>
      </c>
      <c r="M74" s="43" t="s">
        <v>14</v>
      </c>
      <c r="N74" s="43" t="s">
        <v>14</v>
      </c>
      <c r="O74" s="11">
        <f t="shared" si="30"/>
        <v>0</v>
      </c>
      <c r="P74" s="43" t="s">
        <v>14</v>
      </c>
      <c r="Q74" s="11">
        <f t="shared" si="31"/>
        <v>0</v>
      </c>
    </row>
    <row r="75" spans="1:18" ht="14.25" x14ac:dyDescent="0.2">
      <c r="A75" s="13"/>
      <c r="B75" s="62" t="s">
        <v>758</v>
      </c>
      <c r="C75" s="43" t="s">
        <v>14</v>
      </c>
      <c r="D75" s="43" t="s">
        <v>14</v>
      </c>
      <c r="E75" s="43" t="s">
        <v>14</v>
      </c>
      <c r="F75" s="43" t="s">
        <v>14</v>
      </c>
      <c r="G75" s="11" t="s">
        <v>14</v>
      </c>
      <c r="H75" s="43" t="s">
        <v>14</v>
      </c>
      <c r="I75" s="11" t="s">
        <v>14</v>
      </c>
      <c r="J75" s="12"/>
      <c r="K75" s="43" t="s">
        <v>14</v>
      </c>
      <c r="L75" s="16">
        <v>306</v>
      </c>
      <c r="M75" s="16">
        <v>43</v>
      </c>
      <c r="N75" s="16">
        <v>121</v>
      </c>
      <c r="O75" s="11">
        <f t="shared" si="30"/>
        <v>470</v>
      </c>
      <c r="P75" s="16">
        <v>482</v>
      </c>
      <c r="Q75" s="11">
        <f t="shared" si="31"/>
        <v>952</v>
      </c>
      <c r="R75" s="20" t="s">
        <v>730</v>
      </c>
    </row>
    <row r="76" spans="1:18" ht="14.25" x14ac:dyDescent="0.2">
      <c r="A76" s="13"/>
      <c r="B76" s="62" t="s">
        <v>759</v>
      </c>
      <c r="C76" s="43" t="s">
        <v>14</v>
      </c>
      <c r="D76" s="43" t="s">
        <v>14</v>
      </c>
      <c r="E76" s="43" t="s">
        <v>14</v>
      </c>
      <c r="F76" s="43" t="s">
        <v>14</v>
      </c>
      <c r="G76" s="11" t="s">
        <v>14</v>
      </c>
      <c r="H76" s="43" t="s">
        <v>14</v>
      </c>
      <c r="I76" s="11" t="s">
        <v>14</v>
      </c>
      <c r="J76" s="12"/>
      <c r="K76" s="43" t="s">
        <v>14</v>
      </c>
      <c r="L76" s="43" t="s">
        <v>14</v>
      </c>
      <c r="M76" s="43" t="s">
        <v>14</v>
      </c>
      <c r="N76" s="16">
        <v>408</v>
      </c>
      <c r="O76" s="11">
        <f t="shared" si="30"/>
        <v>408</v>
      </c>
      <c r="P76" s="43" t="s">
        <v>14</v>
      </c>
      <c r="Q76" s="11">
        <f t="shared" si="31"/>
        <v>408</v>
      </c>
    </row>
    <row r="77" spans="1:18" ht="14.25" x14ac:dyDescent="0.2">
      <c r="A77" s="13"/>
      <c r="B77" s="62" t="s">
        <v>760</v>
      </c>
      <c r="C77" s="43" t="s">
        <v>14</v>
      </c>
      <c r="D77" s="16">
        <v>55</v>
      </c>
      <c r="E77" s="16">
        <v>8</v>
      </c>
      <c r="F77" s="16">
        <v>16</v>
      </c>
      <c r="G77" s="11">
        <f>SUM(C77:F77)</f>
        <v>79</v>
      </c>
      <c r="H77" s="43" t="s">
        <v>14</v>
      </c>
      <c r="I77" s="11">
        <f>SUM(G77:H77)</f>
        <v>79</v>
      </c>
      <c r="J77" s="12"/>
      <c r="K77" s="43" t="s">
        <v>14</v>
      </c>
      <c r="L77" s="16">
        <v>2913</v>
      </c>
      <c r="M77" s="16">
        <v>86</v>
      </c>
      <c r="N77" s="16">
        <v>819</v>
      </c>
      <c r="O77" s="11">
        <f t="shared" si="30"/>
        <v>3818</v>
      </c>
      <c r="P77" s="43" t="s">
        <v>14</v>
      </c>
      <c r="Q77" s="11">
        <f t="shared" si="31"/>
        <v>3818</v>
      </c>
    </row>
    <row r="78" spans="1:18" ht="14.25" x14ac:dyDescent="0.2">
      <c r="A78" s="13"/>
      <c r="B78" s="62" t="s">
        <v>761</v>
      </c>
      <c r="C78" s="43" t="s">
        <v>14</v>
      </c>
      <c r="D78" s="16">
        <v>63</v>
      </c>
      <c r="E78" s="56">
        <v>0</v>
      </c>
      <c r="F78" s="16">
        <v>5</v>
      </c>
      <c r="G78" s="11">
        <f>SUM(C78:F78)</f>
        <v>68</v>
      </c>
      <c r="H78" s="16">
        <v>1565</v>
      </c>
      <c r="I78" s="11">
        <f>SUM(G78:H78)</f>
        <v>1633</v>
      </c>
      <c r="J78" s="20" t="s">
        <v>730</v>
      </c>
      <c r="K78" s="43" t="s">
        <v>14</v>
      </c>
      <c r="L78" s="16">
        <v>70</v>
      </c>
      <c r="M78" s="56">
        <v>6</v>
      </c>
      <c r="N78" s="16">
        <v>13</v>
      </c>
      <c r="O78" s="11">
        <f t="shared" si="30"/>
        <v>89</v>
      </c>
      <c r="P78" s="12">
        <v>1712</v>
      </c>
      <c r="Q78" s="11">
        <f t="shared" si="31"/>
        <v>1801</v>
      </c>
      <c r="R78" s="20" t="s">
        <v>730</v>
      </c>
    </row>
    <row r="79" spans="1:18" ht="14.25" x14ac:dyDescent="0.2">
      <c r="A79" s="13"/>
      <c r="B79" s="62" t="s">
        <v>769</v>
      </c>
      <c r="C79" s="16">
        <v>0</v>
      </c>
      <c r="D79" s="43" t="s">
        <v>14</v>
      </c>
      <c r="E79" s="43" t="s">
        <v>14</v>
      </c>
      <c r="F79" s="43" t="s">
        <v>14</v>
      </c>
      <c r="G79" s="11">
        <f>SUM(C79:F79)</f>
        <v>0</v>
      </c>
      <c r="H79" s="43" t="s">
        <v>14</v>
      </c>
      <c r="I79" s="11">
        <f>SUM(G79:H79)</f>
        <v>0</v>
      </c>
      <c r="J79" s="12"/>
      <c r="K79" s="16">
        <v>0</v>
      </c>
      <c r="L79" s="43" t="s">
        <v>14</v>
      </c>
      <c r="M79" s="43" t="s">
        <v>14</v>
      </c>
      <c r="N79" s="43" t="s">
        <v>14</v>
      </c>
      <c r="O79" s="11">
        <f t="shared" si="30"/>
        <v>0</v>
      </c>
      <c r="P79" s="43" t="s">
        <v>14</v>
      </c>
      <c r="Q79" s="11">
        <f t="shared" si="31"/>
        <v>0</v>
      </c>
    </row>
    <row r="80" spans="1:18" ht="14.25" x14ac:dyDescent="0.2">
      <c r="A80" s="38"/>
      <c r="B80" s="46" t="s">
        <v>41</v>
      </c>
      <c r="C80" s="11">
        <f>SUM(C68:C79)</f>
        <v>2388</v>
      </c>
      <c r="D80" s="11">
        <f t="shared" ref="D80:I80" si="32">SUM(D68:D79)</f>
        <v>401</v>
      </c>
      <c r="E80" s="11">
        <f t="shared" si="32"/>
        <v>8</v>
      </c>
      <c r="F80" s="11">
        <f t="shared" si="32"/>
        <v>500</v>
      </c>
      <c r="G80" s="11">
        <f t="shared" si="32"/>
        <v>3297</v>
      </c>
      <c r="H80" s="11">
        <f t="shared" si="32"/>
        <v>2341</v>
      </c>
      <c r="I80" s="11">
        <f t="shared" si="32"/>
        <v>5638</v>
      </c>
      <c r="J80" s="20" t="s">
        <v>730</v>
      </c>
      <c r="K80" s="11">
        <f>SUM(K68:K79)</f>
        <v>1074</v>
      </c>
      <c r="L80" s="11">
        <f t="shared" ref="L80:Q80" si="33">SUM(L68:L79)</f>
        <v>3590</v>
      </c>
      <c r="M80" s="11">
        <f t="shared" si="33"/>
        <v>135</v>
      </c>
      <c r="N80" s="11">
        <f t="shared" si="33"/>
        <v>5080</v>
      </c>
      <c r="O80" s="11">
        <f t="shared" si="33"/>
        <v>9879</v>
      </c>
      <c r="P80" s="11">
        <f t="shared" si="33"/>
        <v>2327</v>
      </c>
      <c r="Q80" s="11">
        <f t="shared" si="33"/>
        <v>12206</v>
      </c>
      <c r="R80" s="20" t="s">
        <v>730</v>
      </c>
    </row>
    <row r="81" spans="1:18" ht="12.75" customHeight="1" x14ac:dyDescent="0.2">
      <c r="A81" s="13"/>
      <c r="B81" s="13"/>
      <c r="C81" s="13"/>
      <c r="D81" s="13"/>
      <c r="E81" s="13"/>
      <c r="F81" s="13"/>
      <c r="G81" s="13"/>
      <c r="H81" s="13"/>
      <c r="I81" s="13"/>
      <c r="J81" s="13"/>
      <c r="K81" s="13"/>
      <c r="L81" s="13"/>
      <c r="M81" s="13"/>
      <c r="N81" s="13"/>
      <c r="O81" s="13"/>
      <c r="P81" s="13"/>
      <c r="Q81" s="13"/>
    </row>
    <row r="82" spans="1:18" ht="17.25" customHeight="1" x14ac:dyDescent="0.2">
      <c r="A82" s="66"/>
      <c r="B82" s="70" t="s">
        <v>648</v>
      </c>
      <c r="C82" s="12"/>
      <c r="D82" s="12"/>
      <c r="E82" s="12"/>
      <c r="F82" s="12"/>
      <c r="G82" s="12"/>
      <c r="H82" s="12"/>
      <c r="I82" s="12"/>
      <c r="J82" s="12"/>
      <c r="K82" s="12"/>
      <c r="L82" s="12"/>
      <c r="M82" s="12"/>
      <c r="N82" s="12"/>
      <c r="O82" s="12"/>
      <c r="P82" s="12"/>
      <c r="Q82" s="12"/>
    </row>
    <row r="83" spans="1:18" ht="14.25" x14ac:dyDescent="0.2">
      <c r="A83" s="13"/>
      <c r="B83" s="62" t="s">
        <v>753</v>
      </c>
      <c r="C83" s="43" t="s">
        <v>14</v>
      </c>
      <c r="D83" s="16">
        <v>66</v>
      </c>
      <c r="E83" s="16">
        <v>0</v>
      </c>
      <c r="F83" s="16">
        <v>0</v>
      </c>
      <c r="G83" s="11">
        <f>SUM(C83:F83)</f>
        <v>66</v>
      </c>
      <c r="H83" s="16">
        <v>646</v>
      </c>
      <c r="I83" s="11">
        <f>SUM(G83:H83)</f>
        <v>712</v>
      </c>
      <c r="J83" s="12"/>
      <c r="K83" s="43" t="s">
        <v>14</v>
      </c>
      <c r="L83" s="16">
        <v>0</v>
      </c>
      <c r="M83" s="16">
        <v>0</v>
      </c>
      <c r="N83" s="16">
        <v>0</v>
      </c>
      <c r="O83" s="11">
        <f>SUM(K83:N83)</f>
        <v>0</v>
      </c>
      <c r="P83" s="16">
        <v>0</v>
      </c>
      <c r="Q83" s="11">
        <f>SUM(O83:P83)</f>
        <v>0</v>
      </c>
      <c r="R83" s="17"/>
    </row>
    <row r="84" spans="1:18" ht="14.25" x14ac:dyDescent="0.2">
      <c r="A84" s="13"/>
      <c r="B84" s="62" t="s">
        <v>754</v>
      </c>
      <c r="C84" s="16">
        <v>14777</v>
      </c>
      <c r="D84" s="16">
        <v>1532</v>
      </c>
      <c r="E84" s="43" t="s">
        <v>14</v>
      </c>
      <c r="F84" s="16">
        <v>3517</v>
      </c>
      <c r="G84" s="11">
        <f>SUM(C84:F84)</f>
        <v>19826</v>
      </c>
      <c r="H84" s="43" t="s">
        <v>14</v>
      </c>
      <c r="I84" s="11">
        <f>SUM(G84:H84)</f>
        <v>19826</v>
      </c>
      <c r="J84" s="98"/>
      <c r="K84" s="16">
        <v>5131</v>
      </c>
      <c r="L84" s="16">
        <v>943</v>
      </c>
      <c r="M84" s="43" t="s">
        <v>14</v>
      </c>
      <c r="N84" s="16">
        <v>1158</v>
      </c>
      <c r="O84" s="11">
        <f t="shared" ref="O84:O95" si="34">SUM(K84:N84)</f>
        <v>7232</v>
      </c>
      <c r="P84" s="43" t="s">
        <v>14</v>
      </c>
      <c r="Q84" s="11">
        <f t="shared" ref="Q84:Q95" si="35">SUM(O84:P84)</f>
        <v>7232</v>
      </c>
      <c r="R84" s="17"/>
    </row>
    <row r="85" spans="1:18" ht="14.25" x14ac:dyDescent="0.2">
      <c r="A85" s="13"/>
      <c r="B85" s="4" t="s">
        <v>783</v>
      </c>
      <c r="C85" s="43" t="s">
        <v>14</v>
      </c>
      <c r="D85" s="16">
        <v>0</v>
      </c>
      <c r="E85" s="16">
        <v>0</v>
      </c>
      <c r="F85" s="16">
        <v>0</v>
      </c>
      <c r="G85" s="11">
        <f>SUM(C85:F85)</f>
        <v>0</v>
      </c>
      <c r="H85" s="16">
        <v>155</v>
      </c>
      <c r="I85" s="11">
        <f>SUM(G85:H85)</f>
        <v>155</v>
      </c>
      <c r="J85" s="98" t="s">
        <v>730</v>
      </c>
      <c r="K85" s="43" t="s">
        <v>14</v>
      </c>
      <c r="L85" s="16">
        <v>0</v>
      </c>
      <c r="M85" s="16">
        <v>0</v>
      </c>
      <c r="N85" s="16">
        <v>14</v>
      </c>
      <c r="O85" s="11">
        <f t="shared" si="34"/>
        <v>14</v>
      </c>
      <c r="P85" s="16">
        <v>266</v>
      </c>
      <c r="Q85" s="11">
        <f t="shared" si="35"/>
        <v>280</v>
      </c>
      <c r="R85" s="17" t="s">
        <v>730</v>
      </c>
    </row>
    <row r="86" spans="1:18" ht="14.25" x14ac:dyDescent="0.2">
      <c r="A86" s="13"/>
      <c r="B86" s="68" t="s">
        <v>708</v>
      </c>
      <c r="C86" s="16">
        <v>396</v>
      </c>
      <c r="D86" s="16">
        <v>7</v>
      </c>
      <c r="E86" s="43" t="s">
        <v>14</v>
      </c>
      <c r="F86" s="43" t="s">
        <v>14</v>
      </c>
      <c r="G86" s="11">
        <f>SUM(C86:F86)</f>
        <v>403</v>
      </c>
      <c r="H86" s="43" t="s">
        <v>14</v>
      </c>
      <c r="I86" s="11">
        <f>SUM(G86:H86)</f>
        <v>403</v>
      </c>
      <c r="J86" s="98"/>
      <c r="K86" s="16">
        <v>315</v>
      </c>
      <c r="L86" s="44">
        <v>6</v>
      </c>
      <c r="M86" s="43" t="s">
        <v>14</v>
      </c>
      <c r="N86" s="43" t="s">
        <v>14</v>
      </c>
      <c r="O86" s="11">
        <f t="shared" si="34"/>
        <v>321</v>
      </c>
      <c r="P86" s="43" t="s">
        <v>14</v>
      </c>
      <c r="Q86" s="11">
        <f t="shared" si="35"/>
        <v>321</v>
      </c>
      <c r="R86" s="17"/>
    </row>
    <row r="87" spans="1:18" ht="14.25" x14ac:dyDescent="0.2">
      <c r="A87" s="13"/>
      <c r="B87" s="63" t="s">
        <v>757</v>
      </c>
      <c r="C87" s="43" t="s">
        <v>14</v>
      </c>
      <c r="D87" s="43" t="s">
        <v>14</v>
      </c>
      <c r="E87" s="43" t="s">
        <v>14</v>
      </c>
      <c r="F87" s="43" t="s">
        <v>14</v>
      </c>
      <c r="G87" s="11" t="s">
        <v>14</v>
      </c>
      <c r="H87" s="43" t="s">
        <v>14</v>
      </c>
      <c r="I87" s="11" t="s">
        <v>14</v>
      </c>
      <c r="J87" s="98"/>
      <c r="K87" s="43" t="s">
        <v>14</v>
      </c>
      <c r="L87" s="43" t="s">
        <v>14</v>
      </c>
      <c r="M87" s="43" t="s">
        <v>14</v>
      </c>
      <c r="N87" s="16">
        <v>3544</v>
      </c>
      <c r="O87" s="11">
        <f t="shared" si="34"/>
        <v>3544</v>
      </c>
      <c r="P87" s="43" t="s">
        <v>14</v>
      </c>
      <c r="Q87" s="11">
        <f t="shared" si="35"/>
        <v>3544</v>
      </c>
      <c r="R87" s="17"/>
    </row>
    <row r="88" spans="1:18" ht="14.25" x14ac:dyDescent="0.2">
      <c r="A88" s="13"/>
      <c r="B88" s="62" t="s">
        <v>765</v>
      </c>
      <c r="C88" s="43" t="s">
        <v>14</v>
      </c>
      <c r="D88" s="16">
        <v>296</v>
      </c>
      <c r="E88" s="16">
        <v>59</v>
      </c>
      <c r="F88" s="16">
        <v>220</v>
      </c>
      <c r="G88" s="11">
        <f>SUM(C88:F88)</f>
        <v>575</v>
      </c>
      <c r="H88" s="16">
        <v>9268</v>
      </c>
      <c r="I88" s="11">
        <f>SUM(G88:H88)</f>
        <v>9843</v>
      </c>
      <c r="J88" s="98" t="s">
        <v>730</v>
      </c>
      <c r="K88" s="43" t="s">
        <v>14</v>
      </c>
      <c r="L88" s="16">
        <v>3</v>
      </c>
      <c r="M88" s="16">
        <v>0</v>
      </c>
      <c r="N88" s="16">
        <v>0</v>
      </c>
      <c r="O88" s="11">
        <f t="shared" si="34"/>
        <v>3</v>
      </c>
      <c r="P88" s="16">
        <v>45</v>
      </c>
      <c r="Q88" s="11">
        <f t="shared" si="35"/>
        <v>48</v>
      </c>
      <c r="R88" s="17" t="s">
        <v>730</v>
      </c>
    </row>
    <row r="89" spans="1:18" ht="14.25" x14ac:dyDescent="0.2">
      <c r="A89" s="13"/>
      <c r="B89" s="68" t="s">
        <v>709</v>
      </c>
      <c r="C89" s="16">
        <v>523</v>
      </c>
      <c r="D89" s="43" t="s">
        <v>14</v>
      </c>
      <c r="E89" s="43" t="s">
        <v>14</v>
      </c>
      <c r="F89" s="43" t="s">
        <v>14</v>
      </c>
      <c r="G89" s="11">
        <f>SUM(C89:F89)</f>
        <v>523</v>
      </c>
      <c r="H89" s="43" t="s">
        <v>14</v>
      </c>
      <c r="I89" s="11">
        <f>SUM(G89:H89)</f>
        <v>523</v>
      </c>
      <c r="J89" s="98"/>
      <c r="K89" s="16">
        <v>22</v>
      </c>
      <c r="L89" s="43" t="s">
        <v>14</v>
      </c>
      <c r="M89" s="43" t="s">
        <v>14</v>
      </c>
      <c r="N89" s="43" t="s">
        <v>14</v>
      </c>
      <c r="O89" s="11">
        <f t="shared" si="34"/>
        <v>22</v>
      </c>
      <c r="P89" s="43" t="s">
        <v>14</v>
      </c>
      <c r="Q89" s="11">
        <f t="shared" si="35"/>
        <v>22</v>
      </c>
      <c r="R89" s="17"/>
    </row>
    <row r="90" spans="1:18" ht="14.25" x14ac:dyDescent="0.2">
      <c r="A90" s="13"/>
      <c r="B90" s="62" t="s">
        <v>764</v>
      </c>
      <c r="C90" s="43" t="s">
        <v>14</v>
      </c>
      <c r="D90" s="43" t="s">
        <v>14</v>
      </c>
      <c r="E90" s="43" t="s">
        <v>14</v>
      </c>
      <c r="F90" s="43" t="s">
        <v>14</v>
      </c>
      <c r="G90" s="11" t="s">
        <v>14</v>
      </c>
      <c r="H90" s="43" t="s">
        <v>14</v>
      </c>
      <c r="I90" s="11" t="s">
        <v>14</v>
      </c>
      <c r="J90" s="98"/>
      <c r="K90" s="43" t="s">
        <v>14</v>
      </c>
      <c r="L90" s="16">
        <v>77</v>
      </c>
      <c r="M90" s="16">
        <v>19</v>
      </c>
      <c r="N90" s="16">
        <v>40</v>
      </c>
      <c r="O90" s="11">
        <f t="shared" si="34"/>
        <v>136</v>
      </c>
      <c r="P90" s="16">
        <v>501</v>
      </c>
      <c r="Q90" s="11">
        <f t="shared" si="35"/>
        <v>637</v>
      </c>
      <c r="R90" s="17" t="s">
        <v>730</v>
      </c>
    </row>
    <row r="91" spans="1:18" ht="14.25" x14ac:dyDescent="0.2">
      <c r="A91" s="13"/>
      <c r="B91" s="62" t="s">
        <v>759</v>
      </c>
      <c r="C91" s="43" t="s">
        <v>14</v>
      </c>
      <c r="D91" s="43" t="s">
        <v>14</v>
      </c>
      <c r="E91" s="43" t="s">
        <v>14</v>
      </c>
      <c r="F91" s="43" t="s">
        <v>14</v>
      </c>
      <c r="G91" s="11" t="s">
        <v>14</v>
      </c>
      <c r="H91" s="43" t="s">
        <v>14</v>
      </c>
      <c r="I91" s="11" t="s">
        <v>14</v>
      </c>
      <c r="J91" s="98"/>
      <c r="K91" s="43" t="s">
        <v>14</v>
      </c>
      <c r="L91" s="43" t="s">
        <v>14</v>
      </c>
      <c r="M91" s="43" t="s">
        <v>14</v>
      </c>
      <c r="N91" s="16">
        <v>602</v>
      </c>
      <c r="O91" s="11">
        <f t="shared" si="34"/>
        <v>602</v>
      </c>
      <c r="P91" s="43" t="s">
        <v>14</v>
      </c>
      <c r="Q91" s="11">
        <f t="shared" si="35"/>
        <v>602</v>
      </c>
      <c r="R91" s="17"/>
    </row>
    <row r="92" spans="1:18" ht="14.25" x14ac:dyDescent="0.2">
      <c r="A92" s="13"/>
      <c r="B92" s="62" t="s">
        <v>760</v>
      </c>
      <c r="C92" s="43" t="s">
        <v>14</v>
      </c>
      <c r="D92" s="16">
        <v>505</v>
      </c>
      <c r="E92" s="16">
        <v>8</v>
      </c>
      <c r="F92" s="16">
        <v>263</v>
      </c>
      <c r="G92" s="11">
        <f>SUM(C92:F92)</f>
        <v>776</v>
      </c>
      <c r="H92" s="43" t="s">
        <v>14</v>
      </c>
      <c r="I92" s="11">
        <f>SUM(G92:H92)</f>
        <v>776</v>
      </c>
      <c r="J92" s="98"/>
      <c r="K92" s="43" t="s">
        <v>14</v>
      </c>
      <c r="L92" s="16">
        <v>4790</v>
      </c>
      <c r="M92" s="16">
        <v>220</v>
      </c>
      <c r="N92" s="16">
        <v>1504</v>
      </c>
      <c r="O92" s="11">
        <f t="shared" si="34"/>
        <v>6514</v>
      </c>
      <c r="P92" s="43" t="s">
        <v>14</v>
      </c>
      <c r="Q92" s="11">
        <f t="shared" si="35"/>
        <v>6514</v>
      </c>
      <c r="R92" s="17"/>
    </row>
    <row r="93" spans="1:18" ht="14.25" x14ac:dyDescent="0.2">
      <c r="A93" s="13"/>
      <c r="B93" s="62" t="s">
        <v>761</v>
      </c>
      <c r="C93" s="43" t="s">
        <v>14</v>
      </c>
      <c r="D93" s="16">
        <v>160</v>
      </c>
      <c r="E93" s="56">
        <v>0</v>
      </c>
      <c r="F93" s="16">
        <v>106</v>
      </c>
      <c r="G93" s="11">
        <f>SUM(C93:F93)</f>
        <v>266</v>
      </c>
      <c r="H93" s="16">
        <v>2636</v>
      </c>
      <c r="I93" s="11">
        <f>SUM(G93:H93)</f>
        <v>2902</v>
      </c>
      <c r="J93" s="98" t="s">
        <v>730</v>
      </c>
      <c r="K93" s="43" t="s">
        <v>14</v>
      </c>
      <c r="L93" s="16">
        <v>194</v>
      </c>
      <c r="M93" s="56">
        <v>0</v>
      </c>
      <c r="N93" s="16">
        <v>121</v>
      </c>
      <c r="O93" s="11">
        <f t="shared" si="34"/>
        <v>315</v>
      </c>
      <c r="P93" s="16">
        <v>2119</v>
      </c>
      <c r="Q93" s="11">
        <f t="shared" si="35"/>
        <v>2434</v>
      </c>
      <c r="R93" s="17" t="s">
        <v>730</v>
      </c>
    </row>
    <row r="94" spans="1:18" ht="14.25" x14ac:dyDescent="0.2">
      <c r="A94" s="13"/>
      <c r="B94" s="62" t="s">
        <v>762</v>
      </c>
      <c r="C94" s="44">
        <v>154</v>
      </c>
      <c r="D94" s="43" t="s">
        <v>14</v>
      </c>
      <c r="E94" s="43" t="s">
        <v>14</v>
      </c>
      <c r="F94" s="43" t="s">
        <v>14</v>
      </c>
      <c r="G94" s="11">
        <f>SUM(C94:F94)</f>
        <v>154</v>
      </c>
      <c r="H94" s="43" t="s">
        <v>14</v>
      </c>
      <c r="I94" s="11">
        <f>SUM(G94:H94)</f>
        <v>154</v>
      </c>
      <c r="J94" s="98"/>
      <c r="K94" s="44">
        <v>33</v>
      </c>
      <c r="L94" s="43" t="s">
        <v>14</v>
      </c>
      <c r="M94" s="43" t="s">
        <v>14</v>
      </c>
      <c r="N94" s="43" t="s">
        <v>14</v>
      </c>
      <c r="O94" s="11">
        <f t="shared" si="34"/>
        <v>33</v>
      </c>
      <c r="P94" s="43" t="s">
        <v>14</v>
      </c>
      <c r="Q94" s="11">
        <f t="shared" si="35"/>
        <v>33</v>
      </c>
      <c r="R94" s="17"/>
    </row>
    <row r="95" spans="1:18" ht="14.25" x14ac:dyDescent="0.2">
      <c r="A95" s="13"/>
      <c r="B95" s="68" t="s">
        <v>710</v>
      </c>
      <c r="C95" s="16">
        <v>112</v>
      </c>
      <c r="D95" s="43" t="s">
        <v>14</v>
      </c>
      <c r="E95" s="43" t="s">
        <v>14</v>
      </c>
      <c r="F95" s="43" t="s">
        <v>14</v>
      </c>
      <c r="G95" s="11">
        <f>SUM(C95:F95)</f>
        <v>112</v>
      </c>
      <c r="H95" s="43" t="s">
        <v>14</v>
      </c>
      <c r="I95" s="11">
        <f>SUM(G95:H95)</f>
        <v>112</v>
      </c>
      <c r="J95" s="98"/>
      <c r="K95" s="16">
        <v>4</v>
      </c>
      <c r="L95" s="43" t="s">
        <v>14</v>
      </c>
      <c r="M95" s="43" t="s">
        <v>14</v>
      </c>
      <c r="N95" s="43" t="s">
        <v>14</v>
      </c>
      <c r="O95" s="11">
        <f t="shared" si="34"/>
        <v>4</v>
      </c>
      <c r="P95" s="43" t="s">
        <v>14</v>
      </c>
      <c r="Q95" s="11">
        <f t="shared" si="35"/>
        <v>4</v>
      </c>
      <c r="R95" s="17"/>
    </row>
    <row r="96" spans="1:18" ht="14.25" x14ac:dyDescent="0.2">
      <c r="A96" s="38"/>
      <c r="B96" s="46" t="s">
        <v>649</v>
      </c>
      <c r="C96" s="11">
        <f t="shared" ref="C96:I96" si="36">SUM(C83:C95)</f>
        <v>15962</v>
      </c>
      <c r="D96" s="11">
        <f t="shared" si="36"/>
        <v>2566</v>
      </c>
      <c r="E96" s="11">
        <f t="shared" si="36"/>
        <v>67</v>
      </c>
      <c r="F96" s="11">
        <f t="shared" si="36"/>
        <v>4106</v>
      </c>
      <c r="G96" s="11">
        <f t="shared" si="36"/>
        <v>22701</v>
      </c>
      <c r="H96" s="11">
        <f t="shared" si="36"/>
        <v>12705</v>
      </c>
      <c r="I96" s="11">
        <f t="shared" si="36"/>
        <v>35406</v>
      </c>
      <c r="J96" s="99" t="s">
        <v>730</v>
      </c>
      <c r="K96" s="11">
        <f>SUM(K83:K95)</f>
        <v>5505</v>
      </c>
      <c r="L96" s="11">
        <f t="shared" ref="L96:Q96" si="37">SUM(L83:L95)</f>
        <v>6013</v>
      </c>
      <c r="M96" s="11">
        <f t="shared" si="37"/>
        <v>239</v>
      </c>
      <c r="N96" s="11">
        <f t="shared" si="37"/>
        <v>6983</v>
      </c>
      <c r="O96" s="11">
        <f t="shared" si="37"/>
        <v>18740</v>
      </c>
      <c r="P96" s="11">
        <f t="shared" si="37"/>
        <v>2931</v>
      </c>
      <c r="Q96" s="11">
        <f t="shared" si="37"/>
        <v>21671</v>
      </c>
      <c r="R96" s="97" t="s">
        <v>730</v>
      </c>
    </row>
    <row r="97" spans="1:18" ht="14.25" x14ac:dyDescent="0.2">
      <c r="A97" s="71"/>
      <c r="B97" s="13"/>
      <c r="C97" s="13"/>
      <c r="D97" s="13"/>
      <c r="E97" s="13"/>
      <c r="F97" s="13"/>
      <c r="G97" s="13"/>
      <c r="H97" s="13"/>
      <c r="I97" s="53"/>
      <c r="J97" s="100"/>
      <c r="K97" s="13"/>
      <c r="L97" s="13"/>
      <c r="M97" s="13"/>
      <c r="N97" s="13"/>
      <c r="O97" s="13"/>
      <c r="P97" s="13"/>
      <c r="Q97" s="13"/>
      <c r="R97" s="17"/>
    </row>
    <row r="98" spans="1:18" ht="17.25" customHeight="1" x14ac:dyDescent="0.2">
      <c r="A98" s="66"/>
      <c r="B98" s="70" t="s">
        <v>39</v>
      </c>
      <c r="C98" s="12"/>
      <c r="D98" s="12"/>
      <c r="E98" s="12"/>
      <c r="F98" s="12"/>
      <c r="G98" s="12"/>
      <c r="H98" s="12"/>
      <c r="I98" s="12"/>
      <c r="J98" s="98"/>
      <c r="K98" s="12"/>
      <c r="L98" s="12"/>
      <c r="M98" s="12"/>
      <c r="N98" s="12"/>
      <c r="O98" s="12"/>
      <c r="P98" s="12"/>
      <c r="Q98" s="12"/>
      <c r="R98" s="17"/>
    </row>
    <row r="99" spans="1:18" ht="14.25" x14ac:dyDescent="0.2">
      <c r="A99" s="13"/>
      <c r="B99" s="62" t="s">
        <v>753</v>
      </c>
      <c r="C99" s="43" t="s">
        <v>14</v>
      </c>
      <c r="D99" s="16">
        <f>D68+D83</f>
        <v>66</v>
      </c>
      <c r="E99" s="16">
        <f>E68+E83</f>
        <v>0</v>
      </c>
      <c r="F99" s="16">
        <f>F68+F83</f>
        <v>0</v>
      </c>
      <c r="G99" s="11">
        <f>SUM(C99:F99)</f>
        <v>66</v>
      </c>
      <c r="H99" s="16">
        <f>H68+H83</f>
        <v>646</v>
      </c>
      <c r="I99" s="11">
        <f>SUM(G99:H99)</f>
        <v>712</v>
      </c>
      <c r="J99" s="98"/>
      <c r="K99" s="43" t="s">
        <v>14</v>
      </c>
      <c r="L99" s="16">
        <f>L68+L83</f>
        <v>0</v>
      </c>
      <c r="M99" s="16">
        <f>M68+M83</f>
        <v>0</v>
      </c>
      <c r="N99" s="16">
        <f>N68+N83</f>
        <v>0</v>
      </c>
      <c r="O99" s="11">
        <f>SUM(K99:N99)</f>
        <v>0</v>
      </c>
      <c r="P99" s="16">
        <f>P68+P83</f>
        <v>0</v>
      </c>
      <c r="Q99" s="11">
        <f>SUM(O99:P99)</f>
        <v>0</v>
      </c>
      <c r="R99" s="17"/>
    </row>
    <row r="100" spans="1:18" ht="14.25" x14ac:dyDescent="0.2">
      <c r="A100" s="13"/>
      <c r="B100" s="62" t="s">
        <v>754</v>
      </c>
      <c r="C100" s="16">
        <f>C69+C84</f>
        <v>17143</v>
      </c>
      <c r="D100" s="16">
        <f>D69+D84</f>
        <v>1796</v>
      </c>
      <c r="E100" s="43" t="s">
        <v>14</v>
      </c>
      <c r="F100" s="16">
        <f>F69+F84</f>
        <v>3990</v>
      </c>
      <c r="G100" s="11">
        <f>SUM(C100:F100)</f>
        <v>22929</v>
      </c>
      <c r="H100" s="43" t="s">
        <v>14</v>
      </c>
      <c r="I100" s="11">
        <f>SUM(G100:H100)</f>
        <v>22929</v>
      </c>
      <c r="J100" s="98"/>
      <c r="K100" s="16">
        <f>K69+K84</f>
        <v>6151</v>
      </c>
      <c r="L100" s="16">
        <f>L69+L84</f>
        <v>1244</v>
      </c>
      <c r="M100" s="43" t="s">
        <v>14</v>
      </c>
      <c r="N100" s="16">
        <f>N69+N84</f>
        <v>1378</v>
      </c>
      <c r="O100" s="11">
        <f t="shared" ref="O100:O111" si="38">SUM(K100:N100)</f>
        <v>8773</v>
      </c>
      <c r="P100" s="43" t="s">
        <v>14</v>
      </c>
      <c r="Q100" s="11">
        <f t="shared" ref="Q100:Q111" si="39">SUM(O100:P100)</f>
        <v>8773</v>
      </c>
      <c r="R100" s="17"/>
    </row>
    <row r="101" spans="1:18" ht="14.25" x14ac:dyDescent="0.2">
      <c r="A101" s="13"/>
      <c r="B101" s="4" t="s">
        <v>783</v>
      </c>
      <c r="C101" s="43" t="s">
        <v>14</v>
      </c>
      <c r="D101" s="16">
        <f>D70+D85</f>
        <v>0</v>
      </c>
      <c r="E101" s="16">
        <f>E70+E85</f>
        <v>0</v>
      </c>
      <c r="F101" s="16">
        <f>F70+F85</f>
        <v>0</v>
      </c>
      <c r="G101" s="11">
        <f>SUM(C101:F101)</f>
        <v>0</v>
      </c>
      <c r="H101" s="16">
        <f>H70+H85</f>
        <v>379</v>
      </c>
      <c r="I101" s="11">
        <f>SUM(G101:H101)</f>
        <v>379</v>
      </c>
      <c r="J101" s="98" t="s">
        <v>730</v>
      </c>
      <c r="K101" s="43" t="s">
        <v>14</v>
      </c>
      <c r="L101" s="16">
        <f>L70+L85</f>
        <v>0</v>
      </c>
      <c r="M101" s="16">
        <f>M70+M85</f>
        <v>0</v>
      </c>
      <c r="N101" s="16">
        <f>N70+N85</f>
        <v>14</v>
      </c>
      <c r="O101" s="11">
        <f t="shared" si="38"/>
        <v>14</v>
      </c>
      <c r="P101" s="16">
        <f>P70+P85</f>
        <v>399</v>
      </c>
      <c r="Q101" s="11">
        <f t="shared" si="39"/>
        <v>413</v>
      </c>
      <c r="R101" s="17" t="s">
        <v>730</v>
      </c>
    </row>
    <row r="102" spans="1:18" ht="14.25" x14ac:dyDescent="0.2">
      <c r="A102" s="13"/>
      <c r="B102" s="68" t="s">
        <v>708</v>
      </c>
      <c r="C102" s="16">
        <f>C71+C86</f>
        <v>418</v>
      </c>
      <c r="D102" s="16">
        <v>7</v>
      </c>
      <c r="E102" s="43" t="s">
        <v>14</v>
      </c>
      <c r="F102" s="43" t="s">
        <v>14</v>
      </c>
      <c r="G102" s="11">
        <f>SUM(C102:F102)</f>
        <v>425</v>
      </c>
      <c r="H102" s="43" t="s">
        <v>14</v>
      </c>
      <c r="I102" s="11">
        <f>SUM(G102:H102)</f>
        <v>425</v>
      </c>
      <c r="J102" s="98"/>
      <c r="K102" s="16">
        <f>K71+K86</f>
        <v>369</v>
      </c>
      <c r="L102" s="16">
        <f>L86</f>
        <v>6</v>
      </c>
      <c r="M102" s="43" t="s">
        <v>14</v>
      </c>
      <c r="N102" s="43" t="s">
        <v>14</v>
      </c>
      <c r="O102" s="11">
        <f t="shared" si="38"/>
        <v>375</v>
      </c>
      <c r="P102" s="43" t="s">
        <v>14</v>
      </c>
      <c r="Q102" s="11">
        <f t="shared" si="39"/>
        <v>375</v>
      </c>
      <c r="R102" s="17"/>
    </row>
    <row r="103" spans="1:18" ht="14.25" x14ac:dyDescent="0.2">
      <c r="A103" s="13"/>
      <c r="B103" s="63" t="s">
        <v>757</v>
      </c>
      <c r="C103" s="43" t="s">
        <v>14</v>
      </c>
      <c r="D103" s="43" t="s">
        <v>14</v>
      </c>
      <c r="E103" s="43" t="s">
        <v>14</v>
      </c>
      <c r="F103" s="43" t="s">
        <v>14</v>
      </c>
      <c r="G103" s="11" t="s">
        <v>14</v>
      </c>
      <c r="H103" s="43" t="s">
        <v>14</v>
      </c>
      <c r="I103" s="11" t="s">
        <v>14</v>
      </c>
      <c r="J103" s="98"/>
      <c r="K103" s="43" t="s">
        <v>14</v>
      </c>
      <c r="L103" s="43" t="s">
        <v>14</v>
      </c>
      <c r="M103" s="43" t="s">
        <v>14</v>
      </c>
      <c r="N103" s="16">
        <f>N72+N87</f>
        <v>7043</v>
      </c>
      <c r="O103" s="11">
        <f t="shared" si="38"/>
        <v>7043</v>
      </c>
      <c r="P103" s="43" t="s">
        <v>14</v>
      </c>
      <c r="Q103" s="11">
        <f t="shared" si="39"/>
        <v>7043</v>
      </c>
      <c r="R103" s="17"/>
    </row>
    <row r="104" spans="1:18" ht="14.25" x14ac:dyDescent="0.2">
      <c r="A104" s="13"/>
      <c r="B104" s="62" t="s">
        <v>765</v>
      </c>
      <c r="C104" s="43" t="s">
        <v>14</v>
      </c>
      <c r="D104" s="16">
        <f>D73+D88</f>
        <v>315</v>
      </c>
      <c r="E104" s="16">
        <f>E73+E88</f>
        <v>59</v>
      </c>
      <c r="F104" s="16">
        <f>F73+F88</f>
        <v>226</v>
      </c>
      <c r="G104" s="11">
        <f>SUM(C104:F104)</f>
        <v>600</v>
      </c>
      <c r="H104" s="16">
        <f>H73+H88</f>
        <v>9820</v>
      </c>
      <c r="I104" s="11">
        <f>SUM(G104:H104)</f>
        <v>10420</v>
      </c>
      <c r="J104" s="98" t="s">
        <v>730</v>
      </c>
      <c r="K104" s="43" t="s">
        <v>14</v>
      </c>
      <c r="L104" s="16">
        <f>L73+L88</f>
        <v>3</v>
      </c>
      <c r="M104" s="16">
        <f>M73+M88</f>
        <v>0</v>
      </c>
      <c r="N104" s="16">
        <f>N73+N88</f>
        <v>0</v>
      </c>
      <c r="O104" s="11">
        <f t="shared" si="38"/>
        <v>3</v>
      </c>
      <c r="P104" s="16">
        <f>P73+P88</f>
        <v>45</v>
      </c>
      <c r="Q104" s="11">
        <f t="shared" si="39"/>
        <v>48</v>
      </c>
      <c r="R104" s="17" t="s">
        <v>730</v>
      </c>
    </row>
    <row r="105" spans="1:18" ht="14.25" x14ac:dyDescent="0.2">
      <c r="A105" s="13"/>
      <c r="B105" s="68" t="s">
        <v>35</v>
      </c>
      <c r="C105" s="16">
        <f>C74+C89</f>
        <v>523</v>
      </c>
      <c r="D105" s="43" t="s">
        <v>14</v>
      </c>
      <c r="E105" s="43" t="s">
        <v>14</v>
      </c>
      <c r="F105" s="43" t="s">
        <v>14</v>
      </c>
      <c r="G105" s="11">
        <f>SUM(C105:F105)</f>
        <v>523</v>
      </c>
      <c r="H105" s="43" t="s">
        <v>14</v>
      </c>
      <c r="I105" s="11">
        <f>SUM(G105:H105)</f>
        <v>523</v>
      </c>
      <c r="J105" s="98"/>
      <c r="K105" s="16">
        <f>K74+K89</f>
        <v>22</v>
      </c>
      <c r="L105" s="43" t="s">
        <v>14</v>
      </c>
      <c r="M105" s="43" t="s">
        <v>14</v>
      </c>
      <c r="N105" s="43" t="s">
        <v>14</v>
      </c>
      <c r="O105" s="11">
        <f t="shared" si="38"/>
        <v>22</v>
      </c>
      <c r="P105" s="43" t="s">
        <v>14</v>
      </c>
      <c r="Q105" s="11">
        <f t="shared" si="39"/>
        <v>22</v>
      </c>
      <c r="R105" s="17"/>
    </row>
    <row r="106" spans="1:18" ht="14.25" x14ac:dyDescent="0.2">
      <c r="A106" s="13"/>
      <c r="B106" s="62" t="s">
        <v>766</v>
      </c>
      <c r="C106" s="10" t="s">
        <v>14</v>
      </c>
      <c r="D106" s="10" t="s">
        <v>14</v>
      </c>
      <c r="E106" s="10" t="s">
        <v>14</v>
      </c>
      <c r="F106" s="10" t="s">
        <v>14</v>
      </c>
      <c r="G106" s="11" t="s">
        <v>14</v>
      </c>
      <c r="H106" s="10" t="s">
        <v>14</v>
      </c>
      <c r="I106" s="11" t="s">
        <v>14</v>
      </c>
      <c r="J106" s="98"/>
      <c r="K106" s="43" t="s">
        <v>14</v>
      </c>
      <c r="L106" s="16">
        <f>L75+L90</f>
        <v>383</v>
      </c>
      <c r="M106" s="16">
        <f>M75+M90</f>
        <v>62</v>
      </c>
      <c r="N106" s="16">
        <f>N75+N90</f>
        <v>161</v>
      </c>
      <c r="O106" s="11">
        <f t="shared" si="38"/>
        <v>606</v>
      </c>
      <c r="P106" s="16">
        <f>P75+P90</f>
        <v>983</v>
      </c>
      <c r="Q106" s="11">
        <f t="shared" si="39"/>
        <v>1589</v>
      </c>
      <c r="R106" s="17" t="s">
        <v>730</v>
      </c>
    </row>
    <row r="107" spans="1:18" ht="14.25" x14ac:dyDescent="0.2">
      <c r="A107" s="13"/>
      <c r="B107" s="62" t="s">
        <v>759</v>
      </c>
      <c r="C107" s="10" t="s">
        <v>14</v>
      </c>
      <c r="D107" s="10" t="s">
        <v>14</v>
      </c>
      <c r="E107" s="10" t="s">
        <v>14</v>
      </c>
      <c r="F107" s="10" t="s">
        <v>14</v>
      </c>
      <c r="G107" s="11" t="s">
        <v>14</v>
      </c>
      <c r="H107" s="10" t="s">
        <v>14</v>
      </c>
      <c r="I107" s="11" t="s">
        <v>14</v>
      </c>
      <c r="J107" s="98"/>
      <c r="K107" s="43" t="s">
        <v>14</v>
      </c>
      <c r="L107" s="43" t="s">
        <v>14</v>
      </c>
      <c r="M107" s="43" t="s">
        <v>14</v>
      </c>
      <c r="N107" s="16">
        <f>N76+N91</f>
        <v>1010</v>
      </c>
      <c r="O107" s="11">
        <f t="shared" si="38"/>
        <v>1010</v>
      </c>
      <c r="P107" s="43" t="s">
        <v>14</v>
      </c>
      <c r="Q107" s="11">
        <f t="shared" si="39"/>
        <v>1010</v>
      </c>
      <c r="R107" s="17"/>
    </row>
    <row r="108" spans="1:18" ht="14.25" x14ac:dyDescent="0.2">
      <c r="A108" s="13"/>
      <c r="B108" s="62" t="s">
        <v>760</v>
      </c>
      <c r="C108" s="10" t="s">
        <v>14</v>
      </c>
      <c r="D108" s="16">
        <f t="shared" ref="D108:F109" si="40">D77+D92</f>
        <v>560</v>
      </c>
      <c r="E108" s="16">
        <f t="shared" si="40"/>
        <v>16</v>
      </c>
      <c r="F108" s="16">
        <f t="shared" si="40"/>
        <v>279</v>
      </c>
      <c r="G108" s="11">
        <f>SUM(C108:F108)</f>
        <v>855</v>
      </c>
      <c r="H108" s="10" t="s">
        <v>14</v>
      </c>
      <c r="I108" s="11">
        <f>SUM(G108:H108)</f>
        <v>855</v>
      </c>
      <c r="J108" s="98"/>
      <c r="K108" s="43" t="s">
        <v>14</v>
      </c>
      <c r="L108" s="16">
        <f>L77+L92</f>
        <v>7703</v>
      </c>
      <c r="M108" s="16">
        <f>M77+M92</f>
        <v>306</v>
      </c>
      <c r="N108" s="16">
        <f>N77+N92</f>
        <v>2323</v>
      </c>
      <c r="O108" s="11">
        <f t="shared" si="38"/>
        <v>10332</v>
      </c>
      <c r="P108" s="43" t="s">
        <v>14</v>
      </c>
      <c r="Q108" s="11">
        <f t="shared" si="39"/>
        <v>10332</v>
      </c>
      <c r="R108" s="17"/>
    </row>
    <row r="109" spans="1:18" ht="14.25" x14ac:dyDescent="0.2">
      <c r="A109" s="13"/>
      <c r="B109" s="62" t="s">
        <v>761</v>
      </c>
      <c r="C109" s="10" t="s">
        <v>14</v>
      </c>
      <c r="D109" s="16">
        <f t="shared" si="40"/>
        <v>223</v>
      </c>
      <c r="E109" s="16">
        <f t="shared" si="40"/>
        <v>0</v>
      </c>
      <c r="F109" s="16">
        <f t="shared" si="40"/>
        <v>111</v>
      </c>
      <c r="G109" s="11">
        <f>SUM(C109:F109)</f>
        <v>334</v>
      </c>
      <c r="H109" s="16">
        <f>H78+H93</f>
        <v>4201</v>
      </c>
      <c r="I109" s="11">
        <f>SUM(G109:H109)</f>
        <v>4535</v>
      </c>
      <c r="J109" s="98" t="s">
        <v>730</v>
      </c>
      <c r="K109" s="43" t="s">
        <v>14</v>
      </c>
      <c r="L109" s="16">
        <f>L78+L93</f>
        <v>264</v>
      </c>
      <c r="M109" s="16">
        <f>M78+M93</f>
        <v>6</v>
      </c>
      <c r="N109" s="16">
        <f>N78+N93</f>
        <v>134</v>
      </c>
      <c r="O109" s="11">
        <f t="shared" si="38"/>
        <v>404</v>
      </c>
      <c r="P109" s="16">
        <f>P78+P93</f>
        <v>3831</v>
      </c>
      <c r="Q109" s="11">
        <f t="shared" si="39"/>
        <v>4235</v>
      </c>
      <c r="R109" s="17" t="s">
        <v>730</v>
      </c>
    </row>
    <row r="110" spans="1:18" ht="14.25" x14ac:dyDescent="0.2">
      <c r="A110" s="13"/>
      <c r="B110" s="62" t="s">
        <v>762</v>
      </c>
      <c r="C110" s="16">
        <f>C94</f>
        <v>154</v>
      </c>
      <c r="D110" s="10" t="str">
        <f>D94</f>
        <v>..</v>
      </c>
      <c r="E110" s="10" t="str">
        <f>E94</f>
        <v>..</v>
      </c>
      <c r="F110" s="10" t="str">
        <f>F94</f>
        <v>..</v>
      </c>
      <c r="G110" s="11">
        <f>SUM(C110:F110)</f>
        <v>154</v>
      </c>
      <c r="H110" s="10" t="str">
        <f>H94</f>
        <v>..</v>
      </c>
      <c r="I110" s="11">
        <f>SUM(G110:H110)</f>
        <v>154</v>
      </c>
      <c r="J110" s="98"/>
      <c r="K110" s="44">
        <f>K94</f>
        <v>33</v>
      </c>
      <c r="L110" s="43" t="str">
        <f>L94</f>
        <v>..</v>
      </c>
      <c r="M110" s="43" t="str">
        <f>M94</f>
        <v>..</v>
      </c>
      <c r="N110" s="43" t="str">
        <f>N94</f>
        <v>..</v>
      </c>
      <c r="O110" s="11">
        <f t="shared" si="38"/>
        <v>33</v>
      </c>
      <c r="P110" s="43" t="str">
        <f>P94</f>
        <v>..</v>
      </c>
      <c r="Q110" s="11">
        <f t="shared" si="39"/>
        <v>33</v>
      </c>
      <c r="R110" s="17"/>
    </row>
    <row r="111" spans="1:18" ht="14.25" x14ac:dyDescent="0.2">
      <c r="A111" s="38"/>
      <c r="B111" s="72" t="s">
        <v>710</v>
      </c>
      <c r="C111" s="73">
        <f>C79+C95</f>
        <v>112</v>
      </c>
      <c r="D111" s="11" t="s">
        <v>14</v>
      </c>
      <c r="E111" s="11" t="s">
        <v>14</v>
      </c>
      <c r="F111" s="11" t="s">
        <v>14</v>
      </c>
      <c r="G111" s="11">
        <f>SUM(C111:F111)</f>
        <v>112</v>
      </c>
      <c r="H111" s="11" t="s">
        <v>14</v>
      </c>
      <c r="I111" s="11">
        <f>SUM(G111:H111)</f>
        <v>112</v>
      </c>
      <c r="J111" s="99"/>
      <c r="K111" s="73">
        <f>K79+K95</f>
        <v>4</v>
      </c>
      <c r="L111" s="74" t="s">
        <v>14</v>
      </c>
      <c r="M111" s="74" t="s">
        <v>14</v>
      </c>
      <c r="N111" s="74" t="s">
        <v>14</v>
      </c>
      <c r="O111" s="11">
        <f t="shared" si="38"/>
        <v>4</v>
      </c>
      <c r="P111" s="74" t="s">
        <v>14</v>
      </c>
      <c r="Q111" s="11">
        <f t="shared" si="39"/>
        <v>4</v>
      </c>
      <c r="R111" s="17"/>
    </row>
    <row r="112" spans="1:18" ht="15" thickBot="1" x14ac:dyDescent="0.25">
      <c r="A112" s="51"/>
      <c r="B112" s="75" t="s">
        <v>650</v>
      </c>
      <c r="C112" s="48">
        <f t="shared" ref="C112:I112" si="41">SUM(C99:C111)</f>
        <v>18350</v>
      </c>
      <c r="D112" s="48">
        <f t="shared" si="41"/>
        <v>2967</v>
      </c>
      <c r="E112" s="48">
        <f t="shared" si="41"/>
        <v>75</v>
      </c>
      <c r="F112" s="48">
        <f t="shared" si="41"/>
        <v>4606</v>
      </c>
      <c r="G112" s="48">
        <f t="shared" si="41"/>
        <v>25998</v>
      </c>
      <c r="H112" s="48">
        <f t="shared" si="41"/>
        <v>15046</v>
      </c>
      <c r="I112" s="48">
        <f t="shared" si="41"/>
        <v>41044</v>
      </c>
      <c r="J112" s="101" t="s">
        <v>730</v>
      </c>
      <c r="K112" s="48">
        <f>SUM(K99:K111)</f>
        <v>6579</v>
      </c>
      <c r="L112" s="48">
        <f t="shared" ref="L112:Q112" si="42">SUM(L99:L111)</f>
        <v>9603</v>
      </c>
      <c r="M112" s="48">
        <f t="shared" si="42"/>
        <v>374</v>
      </c>
      <c r="N112" s="48">
        <f t="shared" si="42"/>
        <v>12063</v>
      </c>
      <c r="O112" s="48">
        <f t="shared" si="42"/>
        <v>28619</v>
      </c>
      <c r="P112" s="48">
        <f t="shared" si="42"/>
        <v>5258</v>
      </c>
      <c r="Q112" s="48">
        <f t="shared" si="42"/>
        <v>33877</v>
      </c>
      <c r="R112" s="97" t="s">
        <v>730</v>
      </c>
    </row>
    <row r="113" spans="1:18" ht="17.25" customHeight="1" x14ac:dyDescent="0.2">
      <c r="A113" s="66" t="s">
        <v>22</v>
      </c>
      <c r="B113" s="67" t="s">
        <v>23</v>
      </c>
      <c r="C113" s="12"/>
      <c r="D113" s="12"/>
      <c r="E113" s="12"/>
      <c r="F113" s="12"/>
      <c r="G113" s="12"/>
      <c r="H113" s="12"/>
      <c r="I113" s="12"/>
      <c r="J113" s="12"/>
      <c r="K113" s="12"/>
      <c r="L113" s="12"/>
      <c r="M113" s="12"/>
      <c r="N113" s="12"/>
      <c r="O113" s="12"/>
      <c r="P113" s="12"/>
      <c r="Q113" s="12"/>
    </row>
    <row r="114" spans="1:18" ht="14.25" hidden="1" x14ac:dyDescent="0.2">
      <c r="A114" s="13"/>
      <c r="B114" s="68" t="s">
        <v>44</v>
      </c>
      <c r="C114" s="10"/>
      <c r="D114" s="10"/>
      <c r="E114" s="10"/>
      <c r="F114" s="10"/>
      <c r="G114" s="11"/>
      <c r="H114" s="10"/>
      <c r="I114" s="11"/>
      <c r="J114" s="12"/>
      <c r="K114" s="10"/>
      <c r="L114" s="10"/>
      <c r="M114" s="10"/>
      <c r="N114" s="10"/>
      <c r="O114" s="11"/>
      <c r="P114" s="10"/>
      <c r="Q114" s="11"/>
    </row>
    <row r="115" spans="1:18" ht="14.25" hidden="1" x14ac:dyDescent="0.2">
      <c r="A115" s="13"/>
      <c r="B115" s="68" t="s">
        <v>45</v>
      </c>
      <c r="C115" s="10"/>
      <c r="D115" s="10"/>
      <c r="E115" s="10"/>
      <c r="F115" s="10"/>
      <c r="G115" s="11"/>
      <c r="H115" s="10"/>
      <c r="I115" s="11"/>
      <c r="J115" s="12"/>
      <c r="K115" s="10"/>
      <c r="L115" s="10"/>
      <c r="M115" s="10"/>
      <c r="N115" s="10"/>
      <c r="O115" s="11"/>
      <c r="P115" s="10"/>
      <c r="Q115" s="11"/>
    </row>
    <row r="116" spans="1:18" ht="14.25" x14ac:dyDescent="0.2">
      <c r="A116" s="13"/>
      <c r="B116" s="62" t="s">
        <v>784</v>
      </c>
      <c r="C116" s="43" t="s">
        <v>14</v>
      </c>
      <c r="D116" s="16">
        <v>0</v>
      </c>
      <c r="E116" s="16">
        <v>0</v>
      </c>
      <c r="F116" s="16">
        <v>0</v>
      </c>
      <c r="G116" s="11">
        <f>SUM(C116:F116)</f>
        <v>0</v>
      </c>
      <c r="H116" s="16">
        <v>0</v>
      </c>
      <c r="I116" s="11">
        <f>G116+H116</f>
        <v>0</v>
      </c>
      <c r="J116" s="12"/>
      <c r="K116" s="43" t="s">
        <v>14</v>
      </c>
      <c r="L116" s="44">
        <v>0</v>
      </c>
      <c r="M116" s="44">
        <v>0</v>
      </c>
      <c r="N116" s="44">
        <v>0</v>
      </c>
      <c r="O116" s="11">
        <f>SUM(K116:N116)</f>
        <v>0</v>
      </c>
      <c r="P116" s="16">
        <v>5</v>
      </c>
      <c r="Q116" s="11">
        <f>SUM(O116:P116)</f>
        <v>5</v>
      </c>
    </row>
    <row r="117" spans="1:18" ht="14.25" hidden="1" x14ac:dyDescent="0.2">
      <c r="A117" s="13"/>
      <c r="B117" s="68" t="s">
        <v>46</v>
      </c>
      <c r="C117" s="10"/>
      <c r="D117" s="10"/>
      <c r="E117" s="10"/>
      <c r="F117" s="10"/>
      <c r="G117" s="11">
        <f>SUM(C117:F117)</f>
        <v>0</v>
      </c>
      <c r="H117" s="10"/>
      <c r="I117" s="11">
        <f>G117+H117</f>
        <v>0</v>
      </c>
      <c r="J117" s="12"/>
      <c r="K117" s="16"/>
      <c r="L117" s="16"/>
      <c r="M117" s="16"/>
      <c r="N117" s="16"/>
      <c r="O117" s="11">
        <f t="shared" ref="O117:O124" si="43">SUM(K117:N117)</f>
        <v>0</v>
      </c>
      <c r="P117" s="16"/>
      <c r="Q117" s="11">
        <f t="shared" ref="Q117:Q124" si="44">SUM(O117:P117)</f>
        <v>0</v>
      </c>
    </row>
    <row r="118" spans="1:18" ht="14.25" x14ac:dyDescent="0.2">
      <c r="A118" s="13"/>
      <c r="B118" s="63" t="s">
        <v>757</v>
      </c>
      <c r="C118" s="43" t="s">
        <v>14</v>
      </c>
      <c r="D118" s="43" t="s">
        <v>14</v>
      </c>
      <c r="E118" s="43" t="s">
        <v>14</v>
      </c>
      <c r="F118" s="43" t="s">
        <v>14</v>
      </c>
      <c r="G118" s="43" t="s">
        <v>14</v>
      </c>
      <c r="H118" s="43" t="s">
        <v>14</v>
      </c>
      <c r="I118" s="43" t="s">
        <v>14</v>
      </c>
      <c r="J118" s="12"/>
      <c r="K118" s="43" t="s">
        <v>14</v>
      </c>
      <c r="L118" s="43" t="s">
        <v>14</v>
      </c>
      <c r="M118" s="43" t="s">
        <v>14</v>
      </c>
      <c r="N118" s="16">
        <v>43</v>
      </c>
      <c r="O118" s="11">
        <f t="shared" si="43"/>
        <v>43</v>
      </c>
      <c r="P118" s="43" t="s">
        <v>14</v>
      </c>
      <c r="Q118" s="11">
        <f t="shared" si="44"/>
        <v>43</v>
      </c>
    </row>
    <row r="119" spans="1:18" ht="14.25" hidden="1" x14ac:dyDescent="0.2">
      <c r="A119" s="13"/>
      <c r="B119" s="68" t="s">
        <v>47</v>
      </c>
      <c r="C119" s="10"/>
      <c r="D119" s="10"/>
      <c r="E119" s="10"/>
      <c r="F119" s="10"/>
      <c r="G119" s="43" t="s">
        <v>14</v>
      </c>
      <c r="H119" s="10"/>
      <c r="I119" s="43" t="s">
        <v>14</v>
      </c>
      <c r="J119" s="12"/>
      <c r="K119" s="16"/>
      <c r="L119" s="16"/>
      <c r="M119" s="16"/>
      <c r="N119" s="16"/>
      <c r="O119" s="11">
        <f t="shared" si="43"/>
        <v>0</v>
      </c>
      <c r="P119" s="16"/>
      <c r="Q119" s="11">
        <f t="shared" si="44"/>
        <v>0</v>
      </c>
    </row>
    <row r="120" spans="1:18" ht="14.25" x14ac:dyDescent="0.2">
      <c r="A120" s="13"/>
      <c r="B120" s="62" t="s">
        <v>766</v>
      </c>
      <c r="C120" s="43" t="s">
        <v>14</v>
      </c>
      <c r="D120" s="43" t="s">
        <v>14</v>
      </c>
      <c r="E120" s="43" t="s">
        <v>14</v>
      </c>
      <c r="F120" s="43" t="s">
        <v>14</v>
      </c>
      <c r="G120" s="43" t="s">
        <v>14</v>
      </c>
      <c r="H120" s="43" t="s">
        <v>14</v>
      </c>
      <c r="I120" s="43" t="s">
        <v>14</v>
      </c>
      <c r="J120" s="12"/>
      <c r="K120" s="10" t="s">
        <v>14</v>
      </c>
      <c r="L120" s="16">
        <v>219</v>
      </c>
      <c r="M120" s="16">
        <v>28</v>
      </c>
      <c r="N120" s="16">
        <v>538</v>
      </c>
      <c r="O120" s="11">
        <f t="shared" si="43"/>
        <v>785</v>
      </c>
      <c r="P120" s="16">
        <v>1586</v>
      </c>
      <c r="Q120" s="11">
        <f t="shared" si="44"/>
        <v>2371</v>
      </c>
      <c r="R120" s="20"/>
    </row>
    <row r="121" spans="1:18" x14ac:dyDescent="0.2">
      <c r="A121" s="13"/>
      <c r="B121" s="69" t="s">
        <v>7</v>
      </c>
      <c r="C121" s="43" t="s">
        <v>14</v>
      </c>
      <c r="D121" s="43" t="s">
        <v>14</v>
      </c>
      <c r="E121" s="43" t="s">
        <v>14</v>
      </c>
      <c r="F121" s="43" t="s">
        <v>14</v>
      </c>
      <c r="G121" s="43" t="s">
        <v>14</v>
      </c>
      <c r="H121" s="43" t="s">
        <v>14</v>
      </c>
      <c r="I121" s="43" t="s">
        <v>14</v>
      </c>
      <c r="J121" s="12"/>
      <c r="K121" s="43" t="s">
        <v>14</v>
      </c>
      <c r="L121" s="16">
        <v>432</v>
      </c>
      <c r="M121" s="43" t="s">
        <v>14</v>
      </c>
      <c r="N121" s="43" t="s">
        <v>14</v>
      </c>
      <c r="O121" s="11">
        <f t="shared" si="43"/>
        <v>432</v>
      </c>
      <c r="P121" s="43" t="s">
        <v>14</v>
      </c>
      <c r="Q121" s="11">
        <f t="shared" si="44"/>
        <v>432</v>
      </c>
    </row>
    <row r="122" spans="1:18" ht="14.25" x14ac:dyDescent="0.2">
      <c r="A122" s="13"/>
      <c r="B122" s="62" t="s">
        <v>759</v>
      </c>
      <c r="C122" s="43" t="s">
        <v>14</v>
      </c>
      <c r="D122" s="43" t="s">
        <v>14</v>
      </c>
      <c r="E122" s="43" t="s">
        <v>14</v>
      </c>
      <c r="F122" s="43" t="s">
        <v>14</v>
      </c>
      <c r="G122" s="43" t="s">
        <v>14</v>
      </c>
      <c r="H122" s="43" t="s">
        <v>14</v>
      </c>
      <c r="I122" s="43" t="s">
        <v>14</v>
      </c>
      <c r="J122" s="12"/>
      <c r="K122" s="43" t="s">
        <v>14</v>
      </c>
      <c r="L122" s="43" t="s">
        <v>14</v>
      </c>
      <c r="M122" s="43" t="s">
        <v>14</v>
      </c>
      <c r="N122" s="16">
        <v>795</v>
      </c>
      <c r="O122" s="11">
        <f t="shared" si="43"/>
        <v>795</v>
      </c>
      <c r="P122" s="43" t="s">
        <v>14</v>
      </c>
      <c r="Q122" s="11">
        <f t="shared" si="44"/>
        <v>795</v>
      </c>
    </row>
    <row r="123" spans="1:18" ht="14.25" x14ac:dyDescent="0.2">
      <c r="A123" s="13"/>
      <c r="B123" s="62" t="s">
        <v>760</v>
      </c>
      <c r="C123" s="43" t="s">
        <v>14</v>
      </c>
      <c r="D123" s="12">
        <v>99</v>
      </c>
      <c r="E123" s="12">
        <v>0</v>
      </c>
      <c r="F123" s="12">
        <v>52</v>
      </c>
      <c r="G123" s="11">
        <f>SUM(C123:F123)</f>
        <v>151</v>
      </c>
      <c r="H123" s="43" t="s">
        <v>14</v>
      </c>
      <c r="I123" s="11">
        <f>SUM(G123:H123)</f>
        <v>151</v>
      </c>
      <c r="J123" s="12"/>
      <c r="K123" s="43" t="s">
        <v>14</v>
      </c>
      <c r="L123" s="16">
        <v>6262</v>
      </c>
      <c r="M123" s="16">
        <v>252</v>
      </c>
      <c r="N123" s="16">
        <v>1313</v>
      </c>
      <c r="O123" s="11">
        <f t="shared" si="43"/>
        <v>7827</v>
      </c>
      <c r="P123" s="43" t="s">
        <v>14</v>
      </c>
      <c r="Q123" s="11">
        <f t="shared" si="44"/>
        <v>7827</v>
      </c>
    </row>
    <row r="124" spans="1:18" ht="14.25" x14ac:dyDescent="0.2">
      <c r="A124" s="13"/>
      <c r="B124" s="62" t="s">
        <v>761</v>
      </c>
      <c r="C124" s="43" t="s">
        <v>14</v>
      </c>
      <c r="D124" s="12">
        <v>104</v>
      </c>
      <c r="E124" s="56">
        <v>0</v>
      </c>
      <c r="F124" s="12">
        <v>158</v>
      </c>
      <c r="G124" s="11">
        <f>SUM(C124:F124)</f>
        <v>262</v>
      </c>
      <c r="H124" s="12">
        <v>1501</v>
      </c>
      <c r="I124" s="11">
        <f>SUM(G124:H124)</f>
        <v>1763</v>
      </c>
      <c r="J124" s="20" t="s">
        <v>730</v>
      </c>
      <c r="K124" s="43" t="s">
        <v>14</v>
      </c>
      <c r="L124" s="16">
        <v>15</v>
      </c>
      <c r="M124" s="56">
        <v>11</v>
      </c>
      <c r="N124" s="16">
        <v>13</v>
      </c>
      <c r="O124" s="11">
        <f t="shared" si="43"/>
        <v>39</v>
      </c>
      <c r="P124" s="16">
        <v>749</v>
      </c>
      <c r="Q124" s="11">
        <f t="shared" si="44"/>
        <v>788</v>
      </c>
      <c r="R124" s="20"/>
    </row>
    <row r="125" spans="1:18" ht="14.25" hidden="1" x14ac:dyDescent="0.2">
      <c r="A125" s="13"/>
      <c r="B125" s="68" t="s">
        <v>48</v>
      </c>
      <c r="C125" s="10"/>
      <c r="D125" s="10"/>
      <c r="E125" s="10"/>
      <c r="F125" s="10"/>
      <c r="G125" s="11"/>
      <c r="H125" s="10"/>
      <c r="I125" s="11"/>
      <c r="J125" s="12"/>
      <c r="K125" s="10"/>
      <c r="L125" s="10"/>
      <c r="M125" s="10"/>
      <c r="N125" s="10"/>
      <c r="O125" s="11"/>
      <c r="P125" s="10"/>
      <c r="Q125" s="11"/>
    </row>
    <row r="126" spans="1:18" ht="14.25" x14ac:dyDescent="0.2">
      <c r="A126" s="13"/>
      <c r="B126" s="76" t="s">
        <v>24</v>
      </c>
      <c r="C126" s="10" t="s">
        <v>14</v>
      </c>
      <c r="D126" s="10">
        <f t="shared" ref="D126:I126" si="45">SUM(D116:D124)</f>
        <v>203</v>
      </c>
      <c r="E126" s="10">
        <f t="shared" si="45"/>
        <v>0</v>
      </c>
      <c r="F126" s="10">
        <f t="shared" si="45"/>
        <v>210</v>
      </c>
      <c r="G126" s="10">
        <f t="shared" si="45"/>
        <v>413</v>
      </c>
      <c r="H126" s="10">
        <f t="shared" si="45"/>
        <v>1501</v>
      </c>
      <c r="I126" s="10">
        <f t="shared" si="45"/>
        <v>1914</v>
      </c>
      <c r="J126" s="20" t="s">
        <v>730</v>
      </c>
      <c r="K126" s="10" t="s">
        <v>14</v>
      </c>
      <c r="L126" s="10">
        <f t="shared" ref="L126:Q126" si="46">SUM(L116:L124)</f>
        <v>6928</v>
      </c>
      <c r="M126" s="10">
        <f t="shared" si="46"/>
        <v>291</v>
      </c>
      <c r="N126" s="10">
        <f t="shared" si="46"/>
        <v>2702</v>
      </c>
      <c r="O126" s="10">
        <f t="shared" si="46"/>
        <v>9921</v>
      </c>
      <c r="P126" s="10">
        <f t="shared" si="46"/>
        <v>2340</v>
      </c>
      <c r="Q126" s="10">
        <f t="shared" si="46"/>
        <v>12261</v>
      </c>
      <c r="R126" s="20"/>
    </row>
    <row r="127" spans="1:18" x14ac:dyDescent="0.2">
      <c r="A127" s="13"/>
      <c r="B127" s="13"/>
      <c r="C127" s="12"/>
      <c r="D127" s="12"/>
      <c r="E127" s="12"/>
      <c r="F127" s="12"/>
      <c r="G127" s="12"/>
      <c r="H127" s="12"/>
      <c r="I127" s="12"/>
      <c r="J127" s="12"/>
      <c r="K127" s="12"/>
      <c r="L127" s="12"/>
      <c r="M127" s="12"/>
      <c r="N127" s="12"/>
      <c r="O127" s="12"/>
      <c r="P127" s="12"/>
      <c r="Q127" s="12"/>
    </row>
    <row r="128" spans="1:18" x14ac:dyDescent="0.2">
      <c r="A128" s="13"/>
      <c r="B128" s="70" t="s">
        <v>25</v>
      </c>
      <c r="C128" s="12"/>
      <c r="D128" s="12"/>
      <c r="E128" s="12"/>
      <c r="F128" s="12"/>
      <c r="G128" s="12"/>
      <c r="H128" s="12"/>
      <c r="I128" s="12"/>
      <c r="J128" s="12"/>
      <c r="K128" s="12"/>
      <c r="L128" s="12"/>
      <c r="M128" s="12"/>
      <c r="N128" s="12"/>
      <c r="O128" s="12"/>
      <c r="P128" s="12"/>
      <c r="Q128" s="12"/>
    </row>
    <row r="129" spans="1:18" ht="14.25" x14ac:dyDescent="0.2">
      <c r="A129" s="13"/>
      <c r="B129" s="62" t="s">
        <v>753</v>
      </c>
      <c r="C129" s="43" t="s">
        <v>14</v>
      </c>
      <c r="D129" s="16">
        <v>45</v>
      </c>
      <c r="E129" s="44">
        <v>0</v>
      </c>
      <c r="F129" s="44">
        <v>0</v>
      </c>
      <c r="G129" s="11">
        <f>SUM(C129:F129)</f>
        <v>45</v>
      </c>
      <c r="H129" s="44">
        <v>0</v>
      </c>
      <c r="I129" s="11">
        <f>SUM(G129:H129)</f>
        <v>45</v>
      </c>
      <c r="J129" s="12"/>
      <c r="K129" s="43" t="s">
        <v>14</v>
      </c>
      <c r="L129" s="44">
        <v>0</v>
      </c>
      <c r="M129" s="44">
        <v>0</v>
      </c>
      <c r="N129" s="44">
        <v>0</v>
      </c>
      <c r="O129" s="11">
        <f>SUM(K129:N129)</f>
        <v>0</v>
      </c>
      <c r="P129" s="44">
        <v>0</v>
      </c>
      <c r="Q129" s="11">
        <f>SUM(O129:P129)</f>
        <v>0</v>
      </c>
    </row>
    <row r="130" spans="1:18" ht="14.25" x14ac:dyDescent="0.2">
      <c r="A130" s="13"/>
      <c r="B130" s="62" t="s">
        <v>754</v>
      </c>
      <c r="C130" s="16">
        <v>6810</v>
      </c>
      <c r="D130" s="16">
        <v>1644</v>
      </c>
      <c r="E130" s="43" t="s">
        <v>14</v>
      </c>
      <c r="F130" s="16">
        <v>1606</v>
      </c>
      <c r="G130" s="11">
        <f t="shared" ref="G130:G140" si="47">SUM(C130:F130)</f>
        <v>10060</v>
      </c>
      <c r="H130" s="43" t="s">
        <v>14</v>
      </c>
      <c r="I130" s="11">
        <f t="shared" ref="I130:I140" si="48">SUM(G130:H130)</f>
        <v>10060</v>
      </c>
      <c r="J130" s="12"/>
      <c r="K130" s="16">
        <v>772</v>
      </c>
      <c r="L130" s="16">
        <v>734</v>
      </c>
      <c r="M130" s="43" t="s">
        <v>14</v>
      </c>
      <c r="N130" s="16">
        <v>426</v>
      </c>
      <c r="O130" s="11">
        <f t="shared" ref="O130:O140" si="49">SUM(K130:N130)</f>
        <v>1932</v>
      </c>
      <c r="P130" s="43" t="s">
        <v>14</v>
      </c>
      <c r="Q130" s="11">
        <f t="shared" ref="Q130:Q140" si="50">SUM(O130:P130)</f>
        <v>1932</v>
      </c>
    </row>
    <row r="131" spans="1:18" ht="14.25" x14ac:dyDescent="0.2">
      <c r="A131" s="13"/>
      <c r="B131" s="62" t="s">
        <v>784</v>
      </c>
      <c r="C131" s="43" t="s">
        <v>14</v>
      </c>
      <c r="D131" s="44">
        <v>0</v>
      </c>
      <c r="E131" s="44">
        <v>0</v>
      </c>
      <c r="F131" s="44">
        <v>24</v>
      </c>
      <c r="G131" s="11">
        <f t="shared" si="47"/>
        <v>24</v>
      </c>
      <c r="H131" s="16">
        <v>18</v>
      </c>
      <c r="I131" s="11">
        <f t="shared" si="48"/>
        <v>42</v>
      </c>
      <c r="J131" s="20" t="s">
        <v>730</v>
      </c>
      <c r="K131" s="43" t="s">
        <v>14</v>
      </c>
      <c r="L131" s="16">
        <v>0</v>
      </c>
      <c r="M131" s="16">
        <v>0</v>
      </c>
      <c r="N131" s="16">
        <v>10</v>
      </c>
      <c r="O131" s="11">
        <f t="shared" si="49"/>
        <v>10</v>
      </c>
      <c r="P131" s="16">
        <v>67</v>
      </c>
      <c r="Q131" s="11">
        <f t="shared" si="50"/>
        <v>77</v>
      </c>
      <c r="R131" s="20" t="s">
        <v>730</v>
      </c>
    </row>
    <row r="132" spans="1:18" ht="14.25" x14ac:dyDescent="0.2">
      <c r="A132" s="13"/>
      <c r="B132" s="62" t="s">
        <v>46</v>
      </c>
      <c r="C132" s="16">
        <v>73</v>
      </c>
      <c r="D132" s="44">
        <v>0</v>
      </c>
      <c r="E132" s="43" t="s">
        <v>14</v>
      </c>
      <c r="F132" s="43" t="s">
        <v>14</v>
      </c>
      <c r="G132" s="11">
        <f t="shared" si="47"/>
        <v>73</v>
      </c>
      <c r="H132" s="43" t="s">
        <v>14</v>
      </c>
      <c r="I132" s="11">
        <f t="shared" si="48"/>
        <v>73</v>
      </c>
      <c r="J132" s="12"/>
      <c r="K132" s="16">
        <v>25</v>
      </c>
      <c r="L132" s="44">
        <v>0</v>
      </c>
      <c r="M132" s="43" t="s">
        <v>14</v>
      </c>
      <c r="N132" s="43" t="s">
        <v>14</v>
      </c>
      <c r="O132" s="11">
        <f t="shared" si="49"/>
        <v>25</v>
      </c>
      <c r="P132" s="43" t="s">
        <v>14</v>
      </c>
      <c r="Q132" s="11">
        <f t="shared" si="50"/>
        <v>25</v>
      </c>
    </row>
    <row r="133" spans="1:18" ht="14.25" x14ac:dyDescent="0.2">
      <c r="A133" s="13"/>
      <c r="B133" s="63" t="s">
        <v>757</v>
      </c>
      <c r="C133" s="43" t="s">
        <v>14</v>
      </c>
      <c r="D133" s="43" t="s">
        <v>14</v>
      </c>
      <c r="E133" s="43" t="s">
        <v>14</v>
      </c>
      <c r="F133" s="43" t="s">
        <v>14</v>
      </c>
      <c r="G133" s="43" t="s">
        <v>14</v>
      </c>
      <c r="H133" s="43" t="s">
        <v>14</v>
      </c>
      <c r="I133" s="11" t="s">
        <v>14</v>
      </c>
      <c r="J133" s="12"/>
      <c r="K133" s="43" t="s">
        <v>14</v>
      </c>
      <c r="L133" s="43" t="s">
        <v>14</v>
      </c>
      <c r="M133" s="43" t="s">
        <v>14</v>
      </c>
      <c r="N133" s="16">
        <v>2665</v>
      </c>
      <c r="O133" s="11">
        <f t="shared" si="49"/>
        <v>2665</v>
      </c>
      <c r="P133" s="43" t="s">
        <v>14</v>
      </c>
      <c r="Q133" s="11">
        <f t="shared" si="50"/>
        <v>2665</v>
      </c>
    </row>
    <row r="134" spans="1:18" ht="14.25" x14ac:dyDescent="0.2">
      <c r="A134" s="13"/>
      <c r="B134" s="62" t="s">
        <v>47</v>
      </c>
      <c r="C134" s="16">
        <v>91</v>
      </c>
      <c r="D134" s="43" t="s">
        <v>14</v>
      </c>
      <c r="E134" s="43" t="s">
        <v>14</v>
      </c>
      <c r="F134" s="43" t="s">
        <v>14</v>
      </c>
      <c r="G134" s="11">
        <f t="shared" si="47"/>
        <v>91</v>
      </c>
      <c r="H134" s="43" t="s">
        <v>14</v>
      </c>
      <c r="I134" s="11">
        <f t="shared" si="48"/>
        <v>91</v>
      </c>
      <c r="J134" s="12"/>
      <c r="K134" s="16">
        <v>0</v>
      </c>
      <c r="L134" s="43" t="s">
        <v>14</v>
      </c>
      <c r="M134" s="43" t="s">
        <v>14</v>
      </c>
      <c r="N134" s="43" t="s">
        <v>14</v>
      </c>
      <c r="O134" s="11">
        <f t="shared" si="49"/>
        <v>0</v>
      </c>
      <c r="P134" s="43" t="s">
        <v>14</v>
      </c>
      <c r="Q134" s="11">
        <f t="shared" si="50"/>
        <v>0</v>
      </c>
    </row>
    <row r="135" spans="1:18" ht="14.25" x14ac:dyDescent="0.2">
      <c r="A135" s="13"/>
      <c r="B135" s="62" t="s">
        <v>766</v>
      </c>
      <c r="C135" s="43" t="s">
        <v>14</v>
      </c>
      <c r="D135" s="43" t="s">
        <v>14</v>
      </c>
      <c r="E135" s="43" t="s">
        <v>14</v>
      </c>
      <c r="F135" s="43" t="s">
        <v>14</v>
      </c>
      <c r="G135" s="43" t="s">
        <v>14</v>
      </c>
      <c r="H135" s="43" t="s">
        <v>14</v>
      </c>
      <c r="I135" s="43" t="s">
        <v>14</v>
      </c>
      <c r="J135" s="12"/>
      <c r="K135" s="10" t="s">
        <v>14</v>
      </c>
      <c r="L135" s="16">
        <v>577</v>
      </c>
      <c r="M135" s="16">
        <v>41</v>
      </c>
      <c r="N135" s="16">
        <v>904</v>
      </c>
      <c r="O135" s="11">
        <f t="shared" si="49"/>
        <v>1522</v>
      </c>
      <c r="P135" s="16">
        <v>2248</v>
      </c>
      <c r="Q135" s="11">
        <f t="shared" si="50"/>
        <v>3770</v>
      </c>
      <c r="R135" s="20" t="s">
        <v>730</v>
      </c>
    </row>
    <row r="136" spans="1:18" x14ac:dyDescent="0.2">
      <c r="A136" s="13"/>
      <c r="B136" s="69" t="s">
        <v>7</v>
      </c>
      <c r="C136" s="10" t="s">
        <v>14</v>
      </c>
      <c r="D136" s="10" t="s">
        <v>14</v>
      </c>
      <c r="E136" s="10" t="s">
        <v>14</v>
      </c>
      <c r="F136" s="10" t="s">
        <v>14</v>
      </c>
      <c r="G136" s="11" t="s">
        <v>14</v>
      </c>
      <c r="H136" s="10" t="s">
        <v>14</v>
      </c>
      <c r="I136" s="11" t="s">
        <v>14</v>
      </c>
      <c r="J136" s="12"/>
      <c r="K136" s="43" t="s">
        <v>14</v>
      </c>
      <c r="L136" s="16">
        <v>553</v>
      </c>
      <c r="M136" s="43" t="s">
        <v>14</v>
      </c>
      <c r="N136" s="43" t="s">
        <v>14</v>
      </c>
      <c r="O136" s="11">
        <f t="shared" si="49"/>
        <v>553</v>
      </c>
      <c r="P136" s="43" t="s">
        <v>14</v>
      </c>
      <c r="Q136" s="11">
        <f t="shared" si="50"/>
        <v>553</v>
      </c>
    </row>
    <row r="137" spans="1:18" ht="14.25" x14ac:dyDescent="0.2">
      <c r="A137" s="13"/>
      <c r="B137" s="62" t="s">
        <v>759</v>
      </c>
      <c r="C137" s="10" t="s">
        <v>14</v>
      </c>
      <c r="D137" s="10" t="s">
        <v>14</v>
      </c>
      <c r="E137" s="10" t="s">
        <v>14</v>
      </c>
      <c r="F137" s="10" t="s">
        <v>14</v>
      </c>
      <c r="G137" s="11" t="s">
        <v>14</v>
      </c>
      <c r="H137" s="10" t="s">
        <v>14</v>
      </c>
      <c r="I137" s="11" t="s">
        <v>14</v>
      </c>
      <c r="J137" s="12"/>
      <c r="K137" s="43" t="s">
        <v>14</v>
      </c>
      <c r="L137" s="43" t="s">
        <v>14</v>
      </c>
      <c r="M137" s="43" t="s">
        <v>14</v>
      </c>
      <c r="N137" s="16">
        <v>490</v>
      </c>
      <c r="O137" s="11">
        <f t="shared" si="49"/>
        <v>490</v>
      </c>
      <c r="P137" s="43" t="s">
        <v>14</v>
      </c>
      <c r="Q137" s="11">
        <f t="shared" si="50"/>
        <v>490</v>
      </c>
    </row>
    <row r="138" spans="1:18" ht="14.25" x14ac:dyDescent="0.2">
      <c r="A138" s="13"/>
      <c r="B138" s="62" t="s">
        <v>760</v>
      </c>
      <c r="C138" s="10" t="s">
        <v>14</v>
      </c>
      <c r="D138" s="16">
        <v>246</v>
      </c>
      <c r="E138" s="16">
        <v>0</v>
      </c>
      <c r="F138" s="16">
        <v>56</v>
      </c>
      <c r="G138" s="11">
        <f t="shared" si="47"/>
        <v>302</v>
      </c>
      <c r="H138" s="10" t="s">
        <v>14</v>
      </c>
      <c r="I138" s="11">
        <f t="shared" si="48"/>
        <v>302</v>
      </c>
      <c r="J138" s="12"/>
      <c r="K138" s="10" t="s">
        <v>14</v>
      </c>
      <c r="L138" s="16">
        <v>14287</v>
      </c>
      <c r="M138" s="16">
        <v>519</v>
      </c>
      <c r="N138" s="16">
        <v>3513</v>
      </c>
      <c r="O138" s="11">
        <f t="shared" si="49"/>
        <v>18319</v>
      </c>
      <c r="P138" s="10" t="s">
        <v>14</v>
      </c>
      <c r="Q138" s="11">
        <f t="shared" si="50"/>
        <v>18319</v>
      </c>
    </row>
    <row r="139" spans="1:18" ht="14.25" x14ac:dyDescent="0.2">
      <c r="A139" s="13"/>
      <c r="B139" s="62" t="s">
        <v>761</v>
      </c>
      <c r="C139" s="10" t="s">
        <v>14</v>
      </c>
      <c r="D139" s="16">
        <v>143</v>
      </c>
      <c r="E139" s="56">
        <v>0</v>
      </c>
      <c r="F139" s="16">
        <v>45</v>
      </c>
      <c r="G139" s="11">
        <f t="shared" si="47"/>
        <v>188</v>
      </c>
      <c r="H139" s="16">
        <v>2552</v>
      </c>
      <c r="I139" s="11">
        <f t="shared" si="48"/>
        <v>2740</v>
      </c>
      <c r="J139" s="20" t="s">
        <v>730</v>
      </c>
      <c r="K139" s="10" t="s">
        <v>14</v>
      </c>
      <c r="L139" s="16">
        <v>62</v>
      </c>
      <c r="M139" s="56">
        <v>0</v>
      </c>
      <c r="N139" s="16">
        <v>59</v>
      </c>
      <c r="O139" s="11">
        <f t="shared" si="49"/>
        <v>121</v>
      </c>
      <c r="P139" s="16">
        <v>1888</v>
      </c>
      <c r="Q139" s="11">
        <f t="shared" si="50"/>
        <v>2009</v>
      </c>
      <c r="R139" s="20" t="s">
        <v>730</v>
      </c>
    </row>
    <row r="140" spans="1:18" ht="14.25" x14ac:dyDescent="0.2">
      <c r="A140" s="13"/>
      <c r="B140" s="62" t="s">
        <v>48</v>
      </c>
      <c r="C140" s="16">
        <v>71</v>
      </c>
      <c r="D140" s="10" t="s">
        <v>14</v>
      </c>
      <c r="E140" s="10" t="s">
        <v>14</v>
      </c>
      <c r="F140" s="10" t="s">
        <v>14</v>
      </c>
      <c r="G140" s="11">
        <f t="shared" si="47"/>
        <v>71</v>
      </c>
      <c r="H140" s="10" t="s">
        <v>14</v>
      </c>
      <c r="I140" s="11">
        <f t="shared" si="48"/>
        <v>71</v>
      </c>
      <c r="J140" s="12"/>
      <c r="K140" s="16">
        <v>0</v>
      </c>
      <c r="L140" s="43" t="s">
        <v>14</v>
      </c>
      <c r="M140" s="43" t="s">
        <v>14</v>
      </c>
      <c r="N140" s="43" t="s">
        <v>14</v>
      </c>
      <c r="O140" s="11">
        <f t="shared" si="49"/>
        <v>0</v>
      </c>
      <c r="P140" s="43" t="s">
        <v>14</v>
      </c>
      <c r="Q140" s="11">
        <f t="shared" si="50"/>
        <v>0</v>
      </c>
    </row>
    <row r="141" spans="1:18" ht="14.25" x14ac:dyDescent="0.2">
      <c r="A141" s="13"/>
      <c r="B141" s="76" t="s">
        <v>26</v>
      </c>
      <c r="C141" s="10">
        <f>SUM(C129:C140)</f>
        <v>7045</v>
      </c>
      <c r="D141" s="10">
        <f t="shared" ref="D141:I141" si="51">SUM(D129:D140)</f>
        <v>2078</v>
      </c>
      <c r="E141" s="10">
        <f t="shared" si="51"/>
        <v>0</v>
      </c>
      <c r="F141" s="10">
        <f t="shared" si="51"/>
        <v>1731</v>
      </c>
      <c r="G141" s="10">
        <f t="shared" si="51"/>
        <v>10854</v>
      </c>
      <c r="H141" s="10">
        <f t="shared" si="51"/>
        <v>2570</v>
      </c>
      <c r="I141" s="10">
        <f t="shared" si="51"/>
        <v>13424</v>
      </c>
      <c r="J141" s="20" t="s">
        <v>730</v>
      </c>
      <c r="K141" s="10">
        <f t="shared" ref="K141:Q141" si="52">SUM(K129:K140)</f>
        <v>797</v>
      </c>
      <c r="L141" s="10">
        <f t="shared" si="52"/>
        <v>16213</v>
      </c>
      <c r="M141" s="10">
        <f t="shared" si="52"/>
        <v>560</v>
      </c>
      <c r="N141" s="10">
        <f t="shared" si="52"/>
        <v>8067</v>
      </c>
      <c r="O141" s="10">
        <f t="shared" si="52"/>
        <v>25637</v>
      </c>
      <c r="P141" s="10">
        <f t="shared" si="52"/>
        <v>4203</v>
      </c>
      <c r="Q141" s="10">
        <f t="shared" si="52"/>
        <v>29840</v>
      </c>
      <c r="R141" s="20" t="s">
        <v>730</v>
      </c>
    </row>
    <row r="142" spans="1:18" x14ac:dyDescent="0.2">
      <c r="A142" s="13"/>
      <c r="B142" s="13"/>
      <c r="C142" s="12"/>
      <c r="D142" s="12"/>
      <c r="E142" s="12"/>
      <c r="F142" s="12"/>
      <c r="G142" s="12"/>
      <c r="H142" s="12"/>
      <c r="I142" s="12"/>
      <c r="J142" s="12"/>
      <c r="K142" s="12"/>
      <c r="L142" s="12"/>
      <c r="M142" s="12"/>
      <c r="N142" s="12"/>
      <c r="O142" s="12"/>
      <c r="P142" s="12"/>
      <c r="Q142" s="12"/>
    </row>
    <row r="143" spans="1:18" ht="12.75" customHeight="1" x14ac:dyDescent="0.2">
      <c r="A143" s="13"/>
      <c r="B143" s="70" t="s">
        <v>22</v>
      </c>
      <c r="C143" s="12"/>
      <c r="D143" s="12"/>
      <c r="E143" s="12"/>
      <c r="F143" s="12"/>
      <c r="G143" s="12"/>
      <c r="H143" s="12"/>
      <c r="I143" s="12"/>
      <c r="J143" s="12"/>
      <c r="K143" s="12"/>
      <c r="L143" s="12"/>
      <c r="M143" s="12"/>
      <c r="N143" s="12"/>
      <c r="O143" s="12"/>
      <c r="P143" s="12"/>
      <c r="Q143" s="12"/>
    </row>
    <row r="144" spans="1:18" ht="14.25" x14ac:dyDescent="0.2">
      <c r="A144" s="13"/>
      <c r="B144" s="62" t="s">
        <v>753</v>
      </c>
      <c r="C144" s="10" t="str">
        <f t="shared" ref="C144:F146" si="53">C129</f>
        <v>..</v>
      </c>
      <c r="D144" s="16">
        <f t="shared" si="53"/>
        <v>45</v>
      </c>
      <c r="E144" s="16">
        <f t="shared" si="53"/>
        <v>0</v>
      </c>
      <c r="F144" s="16">
        <f t="shared" si="53"/>
        <v>0</v>
      </c>
      <c r="G144" s="11">
        <f>SUM(C144:F144)</f>
        <v>45</v>
      </c>
      <c r="H144" s="10">
        <f>H129</f>
        <v>0</v>
      </c>
      <c r="I144" s="11">
        <f>SUM(G144:H144)</f>
        <v>45</v>
      </c>
      <c r="J144" s="12"/>
      <c r="K144" s="10" t="str">
        <f t="shared" ref="K144:P145" si="54">K129</f>
        <v>..</v>
      </c>
      <c r="L144" s="16">
        <f t="shared" si="54"/>
        <v>0</v>
      </c>
      <c r="M144" s="16">
        <f t="shared" si="54"/>
        <v>0</v>
      </c>
      <c r="N144" s="16">
        <f t="shared" si="54"/>
        <v>0</v>
      </c>
      <c r="O144" s="10">
        <f t="shared" si="54"/>
        <v>0</v>
      </c>
      <c r="P144" s="16">
        <f t="shared" si="54"/>
        <v>0</v>
      </c>
      <c r="Q144" s="11">
        <f>SUM(O144:P144)</f>
        <v>0</v>
      </c>
    </row>
    <row r="145" spans="1:18" ht="14.25" x14ac:dyDescent="0.2">
      <c r="A145" s="13"/>
      <c r="B145" s="62" t="s">
        <v>754</v>
      </c>
      <c r="C145" s="16">
        <f t="shared" si="53"/>
        <v>6810</v>
      </c>
      <c r="D145" s="16">
        <f t="shared" si="53"/>
        <v>1644</v>
      </c>
      <c r="E145" s="10" t="str">
        <f t="shared" si="53"/>
        <v>..</v>
      </c>
      <c r="F145" s="16">
        <f t="shared" si="53"/>
        <v>1606</v>
      </c>
      <c r="G145" s="11">
        <f t="shared" ref="G145:G155" si="55">SUM(C145:F145)</f>
        <v>10060</v>
      </c>
      <c r="H145" s="10" t="str">
        <f>H130</f>
        <v>..</v>
      </c>
      <c r="I145" s="11">
        <f t="shared" ref="I145:I155" si="56">SUM(G145:H145)</f>
        <v>10060</v>
      </c>
      <c r="J145" s="12"/>
      <c r="K145" s="16">
        <f t="shared" si="54"/>
        <v>772</v>
      </c>
      <c r="L145" s="16">
        <f t="shared" si="54"/>
        <v>734</v>
      </c>
      <c r="M145" s="10" t="str">
        <f t="shared" si="54"/>
        <v>..</v>
      </c>
      <c r="N145" s="16">
        <f t="shared" si="54"/>
        <v>426</v>
      </c>
      <c r="O145" s="11">
        <f t="shared" ref="O145:O155" si="57">SUM(K145:N145)</f>
        <v>1932</v>
      </c>
      <c r="P145" s="10" t="str">
        <f>P130</f>
        <v>..</v>
      </c>
      <c r="Q145" s="11">
        <f>SUM(O145:P145)</f>
        <v>1932</v>
      </c>
    </row>
    <row r="146" spans="1:18" ht="14.25" x14ac:dyDescent="0.2">
      <c r="A146" s="13"/>
      <c r="B146" s="62" t="s">
        <v>784</v>
      </c>
      <c r="C146" s="10" t="str">
        <f t="shared" si="53"/>
        <v>..</v>
      </c>
      <c r="D146" s="16">
        <f>D116+D131</f>
        <v>0</v>
      </c>
      <c r="E146" s="16">
        <f>E116+E131</f>
        <v>0</v>
      </c>
      <c r="F146" s="16">
        <f>F116+F131</f>
        <v>24</v>
      </c>
      <c r="G146" s="11">
        <f t="shared" si="55"/>
        <v>24</v>
      </c>
      <c r="H146" s="16">
        <f>H116+H131</f>
        <v>18</v>
      </c>
      <c r="I146" s="11">
        <f t="shared" si="56"/>
        <v>42</v>
      </c>
      <c r="J146" s="20" t="s">
        <v>730</v>
      </c>
      <c r="K146" s="10" t="s">
        <v>14</v>
      </c>
      <c r="L146" s="16">
        <f>L116+L131</f>
        <v>0</v>
      </c>
      <c r="M146" s="16">
        <f>M116+M131</f>
        <v>0</v>
      </c>
      <c r="N146" s="16">
        <f>N116+N131</f>
        <v>10</v>
      </c>
      <c r="O146" s="11">
        <f t="shared" si="57"/>
        <v>10</v>
      </c>
      <c r="P146" s="16">
        <f>P116+P131</f>
        <v>72</v>
      </c>
      <c r="Q146" s="11">
        <f t="shared" ref="Q146:Q156" si="58">SUM(O146:P146)</f>
        <v>82</v>
      </c>
      <c r="R146" s="20" t="s">
        <v>730</v>
      </c>
    </row>
    <row r="147" spans="1:18" ht="14.25" x14ac:dyDescent="0.2">
      <c r="A147" s="13"/>
      <c r="B147" s="62" t="s">
        <v>46</v>
      </c>
      <c r="C147" s="16">
        <f>C132</f>
        <v>73</v>
      </c>
      <c r="D147" s="16">
        <f>D132</f>
        <v>0</v>
      </c>
      <c r="E147" s="10" t="str">
        <f>E132</f>
        <v>..</v>
      </c>
      <c r="F147" s="10" t="str">
        <f>F132</f>
        <v>..</v>
      </c>
      <c r="G147" s="11">
        <f t="shared" si="55"/>
        <v>73</v>
      </c>
      <c r="H147" s="10" t="str">
        <f>H132</f>
        <v>..</v>
      </c>
      <c r="I147" s="11">
        <f t="shared" si="56"/>
        <v>73</v>
      </c>
      <c r="J147" s="12"/>
      <c r="K147" s="16">
        <f>K132</f>
        <v>25</v>
      </c>
      <c r="L147" s="16">
        <f>L132</f>
        <v>0</v>
      </c>
      <c r="M147" s="10" t="str">
        <f>M132</f>
        <v>..</v>
      </c>
      <c r="N147" s="10" t="str">
        <f>N132</f>
        <v>..</v>
      </c>
      <c r="O147" s="11">
        <f t="shared" si="57"/>
        <v>25</v>
      </c>
      <c r="P147" s="10" t="str">
        <f>P132</f>
        <v>..</v>
      </c>
      <c r="Q147" s="11">
        <f t="shared" si="58"/>
        <v>25</v>
      </c>
    </row>
    <row r="148" spans="1:18" ht="14.25" x14ac:dyDescent="0.2">
      <c r="A148" s="13"/>
      <c r="B148" s="63" t="s">
        <v>757</v>
      </c>
      <c r="C148" s="10" t="s">
        <v>14</v>
      </c>
      <c r="D148" s="10" t="s">
        <v>14</v>
      </c>
      <c r="E148" s="10" t="s">
        <v>14</v>
      </c>
      <c r="F148" s="10" t="s">
        <v>14</v>
      </c>
      <c r="G148" s="10" t="s">
        <v>14</v>
      </c>
      <c r="H148" s="10" t="s">
        <v>14</v>
      </c>
      <c r="I148" s="10" t="s">
        <v>14</v>
      </c>
      <c r="J148" s="12"/>
      <c r="K148" s="10" t="s">
        <v>14</v>
      </c>
      <c r="L148" s="10" t="s">
        <v>14</v>
      </c>
      <c r="M148" s="10" t="s">
        <v>14</v>
      </c>
      <c r="N148" s="16">
        <f>N118+N133</f>
        <v>2708</v>
      </c>
      <c r="O148" s="11">
        <f t="shared" si="57"/>
        <v>2708</v>
      </c>
      <c r="P148" s="10" t="s">
        <v>14</v>
      </c>
      <c r="Q148" s="11">
        <f t="shared" si="58"/>
        <v>2708</v>
      </c>
    </row>
    <row r="149" spans="1:18" ht="14.25" x14ac:dyDescent="0.2">
      <c r="A149" s="13"/>
      <c r="B149" s="62" t="s">
        <v>47</v>
      </c>
      <c r="C149" s="16">
        <f>C134</f>
        <v>91</v>
      </c>
      <c r="D149" s="10" t="str">
        <f>D134</f>
        <v>..</v>
      </c>
      <c r="E149" s="10" t="str">
        <f>E134</f>
        <v>..</v>
      </c>
      <c r="F149" s="10" t="str">
        <f>F134</f>
        <v>..</v>
      </c>
      <c r="G149" s="11">
        <f t="shared" si="55"/>
        <v>91</v>
      </c>
      <c r="H149" s="10" t="str">
        <f>H134</f>
        <v>..</v>
      </c>
      <c r="I149" s="11">
        <f t="shared" si="56"/>
        <v>91</v>
      </c>
      <c r="J149" s="12"/>
      <c r="K149" s="16">
        <f>K134</f>
        <v>0</v>
      </c>
      <c r="L149" s="10" t="str">
        <f>L134</f>
        <v>..</v>
      </c>
      <c r="M149" s="10" t="str">
        <f>M134</f>
        <v>..</v>
      </c>
      <c r="N149" s="10" t="str">
        <f>N134</f>
        <v>..</v>
      </c>
      <c r="O149" s="11">
        <f t="shared" si="57"/>
        <v>0</v>
      </c>
      <c r="P149" s="10" t="str">
        <f>P134</f>
        <v>..</v>
      </c>
      <c r="Q149" s="11">
        <f t="shared" si="58"/>
        <v>0</v>
      </c>
    </row>
    <row r="150" spans="1:18" ht="14.25" x14ac:dyDescent="0.2">
      <c r="A150" s="13"/>
      <c r="B150" s="62" t="s">
        <v>766</v>
      </c>
      <c r="C150" s="10" t="str">
        <f t="shared" ref="C150:I150" si="59">C135</f>
        <v>..</v>
      </c>
      <c r="D150" s="10" t="str">
        <f t="shared" si="59"/>
        <v>..</v>
      </c>
      <c r="E150" s="10" t="str">
        <f t="shared" si="59"/>
        <v>..</v>
      </c>
      <c r="F150" s="10" t="str">
        <f t="shared" si="59"/>
        <v>..</v>
      </c>
      <c r="G150" s="10" t="str">
        <f t="shared" si="59"/>
        <v>..</v>
      </c>
      <c r="H150" s="10" t="str">
        <f t="shared" si="59"/>
        <v>..</v>
      </c>
      <c r="I150" s="10" t="str">
        <f t="shared" si="59"/>
        <v>..</v>
      </c>
      <c r="J150" s="12"/>
      <c r="K150" s="10" t="s">
        <v>14</v>
      </c>
      <c r="L150" s="16">
        <f t="shared" ref="L150:N151" si="60">L120+L135</f>
        <v>796</v>
      </c>
      <c r="M150" s="16">
        <f t="shared" si="60"/>
        <v>69</v>
      </c>
      <c r="N150" s="16">
        <f t="shared" si="60"/>
        <v>1442</v>
      </c>
      <c r="O150" s="11">
        <f t="shared" si="57"/>
        <v>2307</v>
      </c>
      <c r="P150" s="16">
        <f>P120+P135</f>
        <v>3834</v>
      </c>
      <c r="Q150" s="11">
        <f t="shared" si="58"/>
        <v>6141</v>
      </c>
      <c r="R150" s="20" t="s">
        <v>730</v>
      </c>
    </row>
    <row r="151" spans="1:18" x14ac:dyDescent="0.2">
      <c r="A151" s="13"/>
      <c r="B151" s="69" t="s">
        <v>7</v>
      </c>
      <c r="C151" s="10" t="str">
        <f t="shared" ref="C151:I151" si="61">C136</f>
        <v>..</v>
      </c>
      <c r="D151" s="10" t="str">
        <f t="shared" si="61"/>
        <v>..</v>
      </c>
      <c r="E151" s="10" t="str">
        <f t="shared" si="61"/>
        <v>..</v>
      </c>
      <c r="F151" s="10" t="str">
        <f t="shared" si="61"/>
        <v>..</v>
      </c>
      <c r="G151" s="10" t="str">
        <f t="shared" si="61"/>
        <v>..</v>
      </c>
      <c r="H151" s="10" t="str">
        <f t="shared" si="61"/>
        <v>..</v>
      </c>
      <c r="I151" s="10" t="str">
        <f t="shared" si="61"/>
        <v>..</v>
      </c>
      <c r="J151" s="12"/>
      <c r="K151" s="10" t="str">
        <f>K136</f>
        <v>..</v>
      </c>
      <c r="L151" s="16">
        <f t="shared" si="60"/>
        <v>985</v>
      </c>
      <c r="M151" s="10" t="str">
        <f>M136</f>
        <v>..</v>
      </c>
      <c r="N151" s="10" t="str">
        <f>N136</f>
        <v>..</v>
      </c>
      <c r="O151" s="11">
        <f t="shared" si="57"/>
        <v>985</v>
      </c>
      <c r="P151" s="10" t="str">
        <f>P136</f>
        <v>..</v>
      </c>
      <c r="Q151" s="11">
        <f t="shared" si="58"/>
        <v>985</v>
      </c>
    </row>
    <row r="152" spans="1:18" ht="14.25" x14ac:dyDescent="0.2">
      <c r="A152" s="13"/>
      <c r="B152" s="62" t="s">
        <v>759</v>
      </c>
      <c r="C152" s="10" t="str">
        <f t="shared" ref="C152:I154" si="62">C137</f>
        <v>..</v>
      </c>
      <c r="D152" s="10" t="str">
        <f t="shared" si="62"/>
        <v>..</v>
      </c>
      <c r="E152" s="10" t="str">
        <f t="shared" si="62"/>
        <v>..</v>
      </c>
      <c r="F152" s="10" t="str">
        <f t="shared" si="62"/>
        <v>..</v>
      </c>
      <c r="G152" s="10" t="str">
        <f t="shared" si="62"/>
        <v>..</v>
      </c>
      <c r="H152" s="10" t="str">
        <f t="shared" si="62"/>
        <v>..</v>
      </c>
      <c r="I152" s="10" t="str">
        <f t="shared" si="62"/>
        <v>..</v>
      </c>
      <c r="J152" s="12"/>
      <c r="K152" s="10" t="s">
        <v>14</v>
      </c>
      <c r="L152" s="10" t="s">
        <v>14</v>
      </c>
      <c r="M152" s="10" t="s">
        <v>14</v>
      </c>
      <c r="N152" s="16">
        <f>N137+N122</f>
        <v>1285</v>
      </c>
      <c r="O152" s="11">
        <f t="shared" si="57"/>
        <v>1285</v>
      </c>
      <c r="P152" s="10" t="s">
        <v>14</v>
      </c>
      <c r="Q152" s="11">
        <f t="shared" si="58"/>
        <v>1285</v>
      </c>
    </row>
    <row r="153" spans="1:18" ht="14.25" x14ac:dyDescent="0.2">
      <c r="A153" s="13"/>
      <c r="B153" s="62" t="s">
        <v>760</v>
      </c>
      <c r="C153" s="10" t="str">
        <f t="shared" si="62"/>
        <v>..</v>
      </c>
      <c r="D153" s="16">
        <f t="shared" ref="D153:F154" si="63">D123+D138</f>
        <v>345</v>
      </c>
      <c r="E153" s="16">
        <f t="shared" si="63"/>
        <v>0</v>
      </c>
      <c r="F153" s="16">
        <f t="shared" si="63"/>
        <v>108</v>
      </c>
      <c r="G153" s="11">
        <f t="shared" si="55"/>
        <v>453</v>
      </c>
      <c r="H153" s="10" t="str">
        <f t="shared" si="62"/>
        <v>..</v>
      </c>
      <c r="I153" s="11">
        <f t="shared" si="56"/>
        <v>453</v>
      </c>
      <c r="J153" s="12"/>
      <c r="K153" s="10" t="str">
        <f>K138</f>
        <v>..</v>
      </c>
      <c r="L153" s="16">
        <f t="shared" ref="L153:N154" si="64">L123+L138</f>
        <v>20549</v>
      </c>
      <c r="M153" s="16">
        <f t="shared" si="64"/>
        <v>771</v>
      </c>
      <c r="N153" s="16">
        <f t="shared" si="64"/>
        <v>4826</v>
      </c>
      <c r="O153" s="11">
        <f t="shared" si="57"/>
        <v>26146</v>
      </c>
      <c r="P153" s="10" t="str">
        <f>P138</f>
        <v>..</v>
      </c>
      <c r="Q153" s="11">
        <f t="shared" si="58"/>
        <v>26146</v>
      </c>
    </row>
    <row r="154" spans="1:18" ht="14.25" x14ac:dyDescent="0.2">
      <c r="A154" s="13"/>
      <c r="B154" s="62" t="s">
        <v>761</v>
      </c>
      <c r="C154" s="10" t="str">
        <f t="shared" si="62"/>
        <v>..</v>
      </c>
      <c r="D154" s="16">
        <f t="shared" si="63"/>
        <v>247</v>
      </c>
      <c r="E154" s="56">
        <v>0</v>
      </c>
      <c r="F154" s="16">
        <f t="shared" si="63"/>
        <v>203</v>
      </c>
      <c r="G154" s="11">
        <f t="shared" si="55"/>
        <v>450</v>
      </c>
      <c r="H154" s="16">
        <f>H124+H139</f>
        <v>4053</v>
      </c>
      <c r="I154" s="11">
        <f t="shared" si="56"/>
        <v>4503</v>
      </c>
      <c r="J154" s="20" t="s">
        <v>730</v>
      </c>
      <c r="K154" s="10" t="str">
        <f>P10</f>
        <v>..</v>
      </c>
      <c r="L154" s="16">
        <f t="shared" si="64"/>
        <v>77</v>
      </c>
      <c r="M154" s="16">
        <f t="shared" si="64"/>
        <v>11</v>
      </c>
      <c r="N154" s="16">
        <f t="shared" si="64"/>
        <v>72</v>
      </c>
      <c r="O154" s="11">
        <f t="shared" si="57"/>
        <v>160</v>
      </c>
      <c r="P154" s="16">
        <f>P124+P139</f>
        <v>2637</v>
      </c>
      <c r="Q154" s="11">
        <f t="shared" si="58"/>
        <v>2797</v>
      </c>
      <c r="R154" s="20" t="s">
        <v>730</v>
      </c>
    </row>
    <row r="155" spans="1:18" ht="14.25" x14ac:dyDescent="0.2">
      <c r="A155" s="13"/>
      <c r="B155" s="62" t="s">
        <v>48</v>
      </c>
      <c r="C155" s="16">
        <f>C140</f>
        <v>71</v>
      </c>
      <c r="D155" s="10" t="str">
        <f>D140</f>
        <v>..</v>
      </c>
      <c r="E155" s="10" t="str">
        <f>E140</f>
        <v>..</v>
      </c>
      <c r="F155" s="10" t="str">
        <f>F140</f>
        <v>..</v>
      </c>
      <c r="G155" s="11">
        <f t="shared" si="55"/>
        <v>71</v>
      </c>
      <c r="H155" s="10" t="str">
        <f>H140</f>
        <v>..</v>
      </c>
      <c r="I155" s="11">
        <f t="shared" si="56"/>
        <v>71</v>
      </c>
      <c r="J155" s="12"/>
      <c r="K155" s="16">
        <f>K140</f>
        <v>0</v>
      </c>
      <c r="L155" s="10" t="str">
        <f>L140</f>
        <v>..</v>
      </c>
      <c r="M155" s="10" t="str">
        <f>M140</f>
        <v>..</v>
      </c>
      <c r="N155" s="10" t="str">
        <f>N140</f>
        <v>..</v>
      </c>
      <c r="O155" s="11">
        <f t="shared" si="57"/>
        <v>0</v>
      </c>
      <c r="P155" s="10" t="str">
        <f>P140</f>
        <v>..</v>
      </c>
      <c r="Q155" s="11">
        <f t="shared" si="58"/>
        <v>0</v>
      </c>
    </row>
    <row r="156" spans="1:18" ht="17.25" customHeight="1" x14ac:dyDescent="0.2">
      <c r="A156" s="38"/>
      <c r="B156" s="46" t="s">
        <v>27</v>
      </c>
      <c r="C156" s="11">
        <f t="shared" ref="C156:H156" si="65">SUM(C144:C155)</f>
        <v>7045</v>
      </c>
      <c r="D156" s="11">
        <f t="shared" si="65"/>
        <v>2281</v>
      </c>
      <c r="E156" s="11">
        <f t="shared" si="65"/>
        <v>0</v>
      </c>
      <c r="F156" s="11">
        <f t="shared" si="65"/>
        <v>1941</v>
      </c>
      <c r="G156" s="11">
        <f t="shared" si="65"/>
        <v>11267</v>
      </c>
      <c r="H156" s="11">
        <f t="shared" si="65"/>
        <v>4071</v>
      </c>
      <c r="I156" s="11">
        <f>I144+I145+I147+I149+I153+I154+I155+I146</f>
        <v>15338</v>
      </c>
      <c r="J156" s="50" t="s">
        <v>730</v>
      </c>
      <c r="K156" s="11">
        <f t="shared" ref="K156:P156" si="66">SUM(K144:K155)</f>
        <v>797</v>
      </c>
      <c r="L156" s="11">
        <f t="shared" si="66"/>
        <v>23141</v>
      </c>
      <c r="M156" s="11">
        <f t="shared" si="66"/>
        <v>851</v>
      </c>
      <c r="N156" s="11">
        <f t="shared" si="66"/>
        <v>10769</v>
      </c>
      <c r="O156" s="11">
        <f t="shared" si="66"/>
        <v>35558</v>
      </c>
      <c r="P156" s="11">
        <f t="shared" si="66"/>
        <v>6543</v>
      </c>
      <c r="Q156" s="11">
        <f t="shared" si="58"/>
        <v>42101</v>
      </c>
      <c r="R156" s="20" t="s">
        <v>730</v>
      </c>
    </row>
    <row r="157" spans="1:18" ht="13.5" thickBot="1" x14ac:dyDescent="0.25">
      <c r="A157" s="51"/>
      <c r="B157" s="51"/>
      <c r="C157" s="51"/>
      <c r="D157" s="51"/>
      <c r="E157" s="51"/>
      <c r="F157" s="51"/>
      <c r="G157" s="51"/>
      <c r="H157" s="51"/>
      <c r="I157" s="51"/>
      <c r="J157" s="51"/>
      <c r="K157" s="51"/>
      <c r="L157" s="51"/>
      <c r="M157" s="51"/>
      <c r="N157" s="51"/>
      <c r="O157" s="51"/>
      <c r="P157" s="51"/>
      <c r="Q157" s="51"/>
    </row>
    <row r="158" spans="1:18" ht="17.25" customHeight="1" x14ac:dyDescent="0.2">
      <c r="A158" s="66" t="s">
        <v>15</v>
      </c>
      <c r="B158" s="67" t="s">
        <v>16</v>
      </c>
      <c r="C158" s="14"/>
      <c r="D158" s="14"/>
      <c r="E158" s="15"/>
      <c r="F158" s="15"/>
      <c r="G158" s="11"/>
      <c r="H158" s="14"/>
      <c r="I158" s="11"/>
      <c r="J158" s="12"/>
      <c r="K158" s="14"/>
      <c r="L158" s="14"/>
      <c r="M158" s="15"/>
      <c r="N158" s="15"/>
      <c r="O158" s="11"/>
      <c r="P158" s="14"/>
      <c r="Q158" s="11"/>
    </row>
    <row r="159" spans="1:18" ht="12.75" hidden="1" customHeight="1" x14ac:dyDescent="0.2">
      <c r="A159" s="66"/>
      <c r="B159" s="69" t="s">
        <v>34</v>
      </c>
      <c r="C159" s="10"/>
      <c r="D159" s="10"/>
      <c r="E159" s="10"/>
      <c r="F159" s="10"/>
      <c r="G159" s="11"/>
      <c r="H159" s="10"/>
      <c r="I159" s="11"/>
      <c r="J159" s="12"/>
      <c r="K159" s="10"/>
      <c r="L159" s="10"/>
      <c r="M159" s="10"/>
      <c r="N159" s="10"/>
      <c r="O159" s="11"/>
      <c r="P159" s="10"/>
      <c r="Q159" s="11"/>
    </row>
    <row r="160" spans="1:18" ht="12.75" hidden="1" customHeight="1" x14ac:dyDescent="0.2">
      <c r="A160" s="66"/>
      <c r="B160" s="69" t="s">
        <v>37</v>
      </c>
      <c r="C160" s="10"/>
      <c r="D160" s="10"/>
      <c r="E160" s="10"/>
      <c r="F160" s="10"/>
      <c r="G160" s="11"/>
      <c r="H160" s="10"/>
      <c r="I160" s="11"/>
      <c r="J160" s="12"/>
      <c r="K160" s="10"/>
      <c r="L160" s="10"/>
      <c r="M160" s="10"/>
      <c r="N160" s="10"/>
      <c r="O160" s="11"/>
      <c r="P160" s="10"/>
      <c r="Q160" s="11"/>
    </row>
    <row r="161" spans="1:18" ht="12.75" hidden="1" customHeight="1" x14ac:dyDescent="0.2">
      <c r="A161" s="66"/>
      <c r="B161" s="69" t="s">
        <v>33</v>
      </c>
      <c r="C161" s="10"/>
      <c r="D161" s="10"/>
      <c r="E161" s="10"/>
      <c r="F161" s="10"/>
      <c r="G161" s="11"/>
      <c r="H161" s="10"/>
      <c r="I161" s="11"/>
      <c r="J161" s="12"/>
      <c r="K161" s="10"/>
      <c r="L161" s="10"/>
      <c r="M161" s="10"/>
      <c r="N161" s="10"/>
      <c r="O161" s="11"/>
      <c r="P161" s="10"/>
      <c r="Q161" s="11"/>
    </row>
    <row r="162" spans="1:18" ht="12.75" hidden="1" customHeight="1" x14ac:dyDescent="0.2">
      <c r="A162" s="66"/>
      <c r="B162" s="69" t="s">
        <v>30</v>
      </c>
      <c r="C162" s="10"/>
      <c r="D162" s="10"/>
      <c r="E162" s="10"/>
      <c r="F162" s="10"/>
      <c r="G162" s="11"/>
      <c r="H162" s="10"/>
      <c r="I162" s="11"/>
      <c r="J162" s="12"/>
      <c r="K162" s="10"/>
      <c r="L162" s="10"/>
      <c r="M162" s="10"/>
      <c r="N162" s="10"/>
      <c r="O162" s="11"/>
      <c r="P162" s="10"/>
      <c r="Q162" s="11"/>
    </row>
    <row r="163" spans="1:18" hidden="1" x14ac:dyDescent="0.2">
      <c r="A163" s="13"/>
      <c r="B163" s="69" t="s">
        <v>8</v>
      </c>
      <c r="C163" s="10"/>
      <c r="D163" s="10"/>
      <c r="E163" s="10"/>
      <c r="F163" s="10"/>
      <c r="G163" s="11"/>
      <c r="H163" s="10"/>
      <c r="I163" s="11"/>
      <c r="J163" s="12"/>
      <c r="K163" s="10"/>
      <c r="L163" s="10"/>
      <c r="M163" s="10"/>
      <c r="N163" s="10"/>
      <c r="O163" s="11"/>
      <c r="P163" s="10"/>
      <c r="Q163" s="11"/>
    </row>
    <row r="164" spans="1:18" hidden="1" x14ac:dyDescent="0.2">
      <c r="A164" s="13"/>
      <c r="B164" s="69" t="s">
        <v>35</v>
      </c>
      <c r="C164" s="10"/>
      <c r="D164" s="10"/>
      <c r="E164" s="10"/>
      <c r="F164" s="10"/>
      <c r="G164" s="11"/>
      <c r="H164" s="10"/>
      <c r="I164" s="11"/>
      <c r="J164" s="12"/>
      <c r="K164" s="10"/>
      <c r="L164" s="10"/>
      <c r="M164" s="10"/>
      <c r="N164" s="10"/>
      <c r="O164" s="11"/>
      <c r="P164" s="10"/>
      <c r="Q164" s="11"/>
    </row>
    <row r="165" spans="1:18" ht="14.25" customHeight="1" x14ac:dyDescent="0.2">
      <c r="A165" s="13"/>
      <c r="B165" s="62" t="s">
        <v>770</v>
      </c>
      <c r="C165" s="10" t="s">
        <v>14</v>
      </c>
      <c r="D165" s="16">
        <v>556</v>
      </c>
      <c r="E165" s="16">
        <v>40</v>
      </c>
      <c r="F165" s="16">
        <v>757</v>
      </c>
      <c r="G165" s="11">
        <f>SUM(C165:F165)</f>
        <v>1353</v>
      </c>
      <c r="H165" s="16">
        <v>1848</v>
      </c>
      <c r="I165" s="11">
        <f>SUM(G165:H165)</f>
        <v>3201</v>
      </c>
      <c r="J165" s="20"/>
      <c r="K165" s="10" t="s">
        <v>14</v>
      </c>
      <c r="L165" s="16">
        <v>169</v>
      </c>
      <c r="M165" s="16">
        <v>33</v>
      </c>
      <c r="N165" s="16">
        <v>360</v>
      </c>
      <c r="O165" s="11">
        <f>SUM(K165:N165)</f>
        <v>562</v>
      </c>
      <c r="P165" s="16">
        <v>374</v>
      </c>
      <c r="Q165" s="11">
        <f>SUM(O165:P165)</f>
        <v>936</v>
      </c>
      <c r="R165" s="20"/>
    </row>
    <row r="166" spans="1:18" ht="14.25" x14ac:dyDescent="0.2">
      <c r="A166" s="13"/>
      <c r="B166" s="62" t="s">
        <v>771</v>
      </c>
      <c r="C166" s="10" t="s">
        <v>14</v>
      </c>
      <c r="D166" s="16">
        <v>300</v>
      </c>
      <c r="E166" s="10" t="s">
        <v>14</v>
      </c>
      <c r="F166" s="10" t="s">
        <v>14</v>
      </c>
      <c r="G166" s="11">
        <f>SUM(C166:F166)</f>
        <v>300</v>
      </c>
      <c r="H166" s="10" t="s">
        <v>14</v>
      </c>
      <c r="I166" s="11">
        <f>SUM(G166:H166)</f>
        <v>300</v>
      </c>
      <c r="J166" s="12"/>
      <c r="K166" s="43" t="s">
        <v>14</v>
      </c>
      <c r="L166" s="16">
        <v>0</v>
      </c>
      <c r="M166" s="43" t="s">
        <v>14</v>
      </c>
      <c r="N166" s="43" t="s">
        <v>14</v>
      </c>
      <c r="O166" s="11">
        <f>SUM(K166:N166)</f>
        <v>0</v>
      </c>
      <c r="P166" s="43" t="s">
        <v>14</v>
      </c>
      <c r="Q166" s="11">
        <f>SUM(O166:P166)</f>
        <v>0</v>
      </c>
    </row>
    <row r="167" spans="1:18" hidden="1" x14ac:dyDescent="0.2">
      <c r="A167" s="13"/>
      <c r="B167" s="69" t="s">
        <v>31</v>
      </c>
      <c r="C167" s="16"/>
      <c r="D167" s="16"/>
      <c r="E167" s="16"/>
      <c r="F167" s="16"/>
      <c r="G167" s="11">
        <f>SUM(C167:F167)</f>
        <v>0</v>
      </c>
      <c r="H167" s="10"/>
      <c r="I167" s="11">
        <f>SUM(G167:H167)</f>
        <v>0</v>
      </c>
      <c r="J167" s="12"/>
      <c r="K167" s="16"/>
      <c r="L167" s="16"/>
      <c r="M167" s="16"/>
      <c r="N167" s="16"/>
      <c r="O167" s="11">
        <f>SUM(K167:N167)</f>
        <v>0</v>
      </c>
      <c r="P167" s="10"/>
      <c r="Q167" s="11">
        <f>SUM(O167:P167)</f>
        <v>0</v>
      </c>
    </row>
    <row r="168" spans="1:18" ht="14.25" x14ac:dyDescent="0.2">
      <c r="A168" s="13"/>
      <c r="B168" s="62" t="s">
        <v>772</v>
      </c>
      <c r="C168" s="10" t="s">
        <v>14</v>
      </c>
      <c r="D168" s="16">
        <v>5826</v>
      </c>
      <c r="E168" s="16">
        <v>200</v>
      </c>
      <c r="F168" s="16">
        <v>1020</v>
      </c>
      <c r="G168" s="11">
        <f>SUM(C168:F168)</f>
        <v>7046</v>
      </c>
      <c r="H168" s="10" t="s">
        <v>14</v>
      </c>
      <c r="I168" s="11">
        <f>SUM(G168:H168)</f>
        <v>7046</v>
      </c>
      <c r="J168" s="12"/>
      <c r="K168" s="43" t="s">
        <v>14</v>
      </c>
      <c r="L168" s="16">
        <v>8034</v>
      </c>
      <c r="M168" s="16">
        <v>399</v>
      </c>
      <c r="N168" s="16">
        <v>6582</v>
      </c>
      <c r="O168" s="11">
        <f>SUM(K168:N168)</f>
        <v>15015</v>
      </c>
      <c r="P168" s="43" t="s">
        <v>14</v>
      </c>
      <c r="Q168" s="11">
        <f>SUM(O168:P168)</f>
        <v>15015</v>
      </c>
    </row>
    <row r="169" spans="1:18" ht="14.25" x14ac:dyDescent="0.2">
      <c r="A169" s="13"/>
      <c r="B169" s="62" t="s">
        <v>761</v>
      </c>
      <c r="C169" s="10" t="s">
        <v>14</v>
      </c>
      <c r="D169" s="16">
        <v>97</v>
      </c>
      <c r="E169" s="56">
        <v>0</v>
      </c>
      <c r="F169" s="16">
        <v>25</v>
      </c>
      <c r="G169" s="11">
        <f>SUM(C169:F169)</f>
        <v>122</v>
      </c>
      <c r="H169" s="12">
        <v>1623</v>
      </c>
      <c r="I169" s="11">
        <f>SUM(G169:H169)</f>
        <v>1745</v>
      </c>
      <c r="J169" s="20"/>
      <c r="K169" s="43" t="s">
        <v>14</v>
      </c>
      <c r="L169" s="16">
        <v>14</v>
      </c>
      <c r="M169" s="56">
        <v>0</v>
      </c>
      <c r="N169" s="16">
        <v>9</v>
      </c>
      <c r="O169" s="11">
        <f>SUM(K169:N169)</f>
        <v>23</v>
      </c>
      <c r="P169" s="12">
        <v>1259</v>
      </c>
      <c r="Q169" s="11">
        <f>SUM(O169:P169)</f>
        <v>1282</v>
      </c>
      <c r="R169" s="20"/>
    </row>
    <row r="170" spans="1:18" hidden="1" x14ac:dyDescent="0.2">
      <c r="A170" s="13"/>
      <c r="B170" s="69" t="s">
        <v>36</v>
      </c>
      <c r="C170" s="10"/>
      <c r="D170" s="10"/>
      <c r="E170" s="10"/>
      <c r="F170" s="10"/>
      <c r="G170" s="10"/>
      <c r="H170" s="10"/>
      <c r="I170" s="11"/>
      <c r="J170" s="12"/>
      <c r="K170" s="10"/>
      <c r="L170" s="10"/>
      <c r="M170" s="10"/>
      <c r="N170" s="10"/>
      <c r="O170" s="10"/>
      <c r="P170" s="10"/>
      <c r="Q170" s="11"/>
    </row>
    <row r="171" spans="1:18" ht="14.25" x14ac:dyDescent="0.2">
      <c r="A171" s="13"/>
      <c r="B171" s="76" t="s">
        <v>17</v>
      </c>
      <c r="C171" s="10" t="s">
        <v>14</v>
      </c>
      <c r="D171" s="10">
        <f t="shared" ref="D171:I171" si="67">SUM(D165:D169)</f>
        <v>6779</v>
      </c>
      <c r="E171" s="10">
        <f t="shared" si="67"/>
        <v>240</v>
      </c>
      <c r="F171" s="10">
        <f t="shared" si="67"/>
        <v>1802</v>
      </c>
      <c r="G171" s="10">
        <f t="shared" si="67"/>
        <v>8821</v>
      </c>
      <c r="H171" s="10">
        <f t="shared" si="67"/>
        <v>3471</v>
      </c>
      <c r="I171" s="10">
        <f t="shared" si="67"/>
        <v>12292</v>
      </c>
      <c r="J171" s="20"/>
      <c r="K171" s="10" t="s">
        <v>14</v>
      </c>
      <c r="L171" s="10">
        <f t="shared" ref="L171:Q171" si="68">SUM(L165:L169)</f>
        <v>8217</v>
      </c>
      <c r="M171" s="10">
        <f t="shared" si="68"/>
        <v>432</v>
      </c>
      <c r="N171" s="10">
        <f t="shared" si="68"/>
        <v>6951</v>
      </c>
      <c r="O171" s="10">
        <f t="shared" si="68"/>
        <v>15600</v>
      </c>
      <c r="P171" s="10">
        <f t="shared" si="68"/>
        <v>1633</v>
      </c>
      <c r="Q171" s="10">
        <f t="shared" si="68"/>
        <v>17233</v>
      </c>
      <c r="R171" s="20"/>
    </row>
    <row r="172" spans="1:18" x14ac:dyDescent="0.2">
      <c r="A172" s="13"/>
      <c r="B172" s="13"/>
      <c r="C172" s="12"/>
      <c r="D172" s="12"/>
      <c r="E172" s="12"/>
      <c r="F172" s="12"/>
      <c r="G172" s="12"/>
      <c r="H172" s="12"/>
      <c r="I172" s="12"/>
      <c r="J172" s="12"/>
      <c r="K172" s="12"/>
      <c r="L172" s="12"/>
      <c r="M172" s="12"/>
      <c r="N172" s="12"/>
      <c r="O172" s="12"/>
      <c r="P172" s="12"/>
      <c r="Q172" s="12"/>
    </row>
    <row r="173" spans="1:18" x14ac:dyDescent="0.2">
      <c r="A173" s="13"/>
      <c r="B173" s="70" t="s">
        <v>19</v>
      </c>
      <c r="C173" s="12"/>
      <c r="D173" s="12"/>
      <c r="E173" s="12"/>
      <c r="F173" s="12"/>
      <c r="G173" s="12"/>
      <c r="H173" s="12"/>
      <c r="I173" s="12"/>
      <c r="J173" s="12"/>
      <c r="K173" s="12"/>
      <c r="L173" s="12"/>
      <c r="M173" s="12"/>
      <c r="N173" s="12"/>
      <c r="O173" s="12"/>
      <c r="P173" s="12"/>
      <c r="Q173" s="12"/>
    </row>
    <row r="174" spans="1:18" hidden="1" x14ac:dyDescent="0.2">
      <c r="A174" s="13"/>
      <c r="B174" s="69" t="s">
        <v>34</v>
      </c>
      <c r="C174" s="10"/>
      <c r="D174" s="10"/>
      <c r="E174" s="10"/>
      <c r="F174" s="10"/>
      <c r="G174" s="11"/>
      <c r="H174" s="10"/>
      <c r="I174" s="11"/>
      <c r="J174" s="12"/>
      <c r="K174" s="10"/>
      <c r="L174" s="10"/>
      <c r="M174" s="10"/>
      <c r="N174" s="10"/>
      <c r="O174" s="11"/>
      <c r="P174" s="10"/>
      <c r="Q174" s="11"/>
    </row>
    <row r="175" spans="1:18" hidden="1" x14ac:dyDescent="0.2">
      <c r="A175" s="13"/>
      <c r="B175" s="69" t="s">
        <v>37</v>
      </c>
      <c r="C175" s="10"/>
      <c r="D175" s="10"/>
      <c r="E175" s="10"/>
      <c r="F175" s="10"/>
      <c r="G175" s="11"/>
      <c r="H175" s="10"/>
      <c r="I175" s="11"/>
      <c r="J175" s="12"/>
      <c r="K175" s="10"/>
      <c r="L175" s="10"/>
      <c r="M175" s="10"/>
      <c r="N175" s="10"/>
      <c r="O175" s="11"/>
      <c r="P175" s="10"/>
      <c r="Q175" s="11"/>
    </row>
    <row r="176" spans="1:18" hidden="1" x14ac:dyDescent="0.2">
      <c r="A176" s="13"/>
      <c r="B176" s="69" t="s">
        <v>33</v>
      </c>
      <c r="C176" s="10"/>
      <c r="D176" s="10"/>
      <c r="E176" s="10"/>
      <c r="F176" s="10"/>
      <c r="G176" s="11"/>
      <c r="H176" s="10"/>
      <c r="I176" s="11"/>
      <c r="J176" s="12"/>
      <c r="K176" s="10"/>
      <c r="L176" s="10"/>
      <c r="M176" s="10"/>
      <c r="N176" s="10"/>
      <c r="O176" s="11"/>
      <c r="P176" s="10"/>
      <c r="Q176" s="11"/>
    </row>
    <row r="177" spans="1:18" hidden="1" x14ac:dyDescent="0.2">
      <c r="A177" s="13"/>
      <c r="B177" s="69" t="s">
        <v>30</v>
      </c>
      <c r="C177" s="10"/>
      <c r="D177" s="10"/>
      <c r="E177" s="10"/>
      <c r="F177" s="10"/>
      <c r="G177" s="11"/>
      <c r="H177" s="10"/>
      <c r="I177" s="11"/>
      <c r="J177" s="12"/>
      <c r="K177" s="10"/>
      <c r="L177" s="10"/>
      <c r="M177" s="10"/>
      <c r="N177" s="10"/>
      <c r="O177" s="11"/>
      <c r="P177" s="10"/>
      <c r="Q177" s="11"/>
    </row>
    <row r="178" spans="1:18" hidden="1" x14ac:dyDescent="0.2">
      <c r="A178" s="13"/>
      <c r="B178" s="69" t="s">
        <v>8</v>
      </c>
      <c r="C178" s="10"/>
      <c r="D178" s="10"/>
      <c r="E178" s="10"/>
      <c r="F178" s="10"/>
      <c r="G178" s="11"/>
      <c r="H178" s="10"/>
      <c r="I178" s="11"/>
      <c r="J178" s="12"/>
      <c r="K178" s="10"/>
      <c r="L178" s="10"/>
      <c r="M178" s="10"/>
      <c r="N178" s="10"/>
      <c r="O178" s="11"/>
      <c r="P178" s="10"/>
      <c r="Q178" s="11"/>
    </row>
    <row r="179" spans="1:18" hidden="1" x14ac:dyDescent="0.2">
      <c r="A179" s="13"/>
      <c r="B179" s="69" t="s">
        <v>35</v>
      </c>
      <c r="C179" s="10"/>
      <c r="D179" s="10"/>
      <c r="E179" s="10"/>
      <c r="F179" s="10"/>
      <c r="G179" s="11"/>
      <c r="H179" s="10"/>
      <c r="I179" s="11"/>
      <c r="J179" s="12"/>
      <c r="K179" s="10"/>
      <c r="L179" s="10"/>
      <c r="M179" s="10"/>
      <c r="N179" s="10"/>
      <c r="O179" s="11"/>
      <c r="P179" s="10"/>
      <c r="Q179" s="11"/>
    </row>
    <row r="180" spans="1:18" ht="14.25" x14ac:dyDescent="0.2">
      <c r="A180" s="13"/>
      <c r="B180" s="62" t="s">
        <v>766</v>
      </c>
      <c r="C180" s="10" t="s">
        <v>14</v>
      </c>
      <c r="D180" s="16">
        <v>719</v>
      </c>
      <c r="E180" s="16">
        <v>62</v>
      </c>
      <c r="F180" s="16">
        <v>512</v>
      </c>
      <c r="G180" s="11">
        <f>SUM(C180:F180)</f>
        <v>1293</v>
      </c>
      <c r="H180" s="16">
        <v>1329</v>
      </c>
      <c r="I180" s="11">
        <f>SUM(G180:H180)</f>
        <v>2622</v>
      </c>
      <c r="J180" s="20"/>
      <c r="K180" s="10" t="s">
        <v>14</v>
      </c>
      <c r="L180" s="16">
        <v>1557</v>
      </c>
      <c r="M180" s="16">
        <v>258</v>
      </c>
      <c r="N180" s="16">
        <v>1421</v>
      </c>
      <c r="O180" s="11">
        <f>SUM(K180:N180)</f>
        <v>3236</v>
      </c>
      <c r="P180" s="16">
        <v>4352</v>
      </c>
      <c r="Q180" s="11">
        <f>SUM(O180:P180)</f>
        <v>7588</v>
      </c>
      <c r="R180" s="20"/>
    </row>
    <row r="181" spans="1:18" x14ac:dyDescent="0.2">
      <c r="A181" s="13"/>
      <c r="B181" s="69" t="s">
        <v>7</v>
      </c>
      <c r="C181" s="10" t="s">
        <v>14</v>
      </c>
      <c r="D181" s="16">
        <v>556</v>
      </c>
      <c r="E181" s="10" t="s">
        <v>14</v>
      </c>
      <c r="F181" s="10" t="s">
        <v>14</v>
      </c>
      <c r="G181" s="11">
        <f>SUM(C181:F181)</f>
        <v>556</v>
      </c>
      <c r="H181" s="10" t="s">
        <v>14</v>
      </c>
      <c r="I181" s="11">
        <f>SUM(G181:H181)</f>
        <v>556</v>
      </c>
      <c r="J181" s="12"/>
      <c r="K181" s="43" t="s">
        <v>14</v>
      </c>
      <c r="L181" s="16">
        <v>1555</v>
      </c>
      <c r="M181" s="43" t="s">
        <v>14</v>
      </c>
      <c r="N181" s="43" t="s">
        <v>14</v>
      </c>
      <c r="O181" s="11">
        <f>SUM(K181:N181)</f>
        <v>1555</v>
      </c>
      <c r="P181" s="43" t="s">
        <v>14</v>
      </c>
      <c r="Q181" s="11">
        <f>SUM(O181:P181)</f>
        <v>1555</v>
      </c>
    </row>
    <row r="182" spans="1:18" hidden="1" x14ac:dyDescent="0.2">
      <c r="A182" s="13"/>
      <c r="B182" s="69" t="s">
        <v>31</v>
      </c>
      <c r="C182" s="16"/>
      <c r="D182" s="16"/>
      <c r="E182" s="16"/>
      <c r="F182" s="16"/>
      <c r="G182" s="11">
        <f>SUM(C182:F182)</f>
        <v>0</v>
      </c>
      <c r="H182" s="10"/>
      <c r="I182" s="11">
        <f>SUM(G182:H182)</f>
        <v>0</v>
      </c>
      <c r="J182" s="12"/>
      <c r="K182" s="16"/>
      <c r="L182" s="16"/>
      <c r="M182" s="16"/>
      <c r="N182" s="16"/>
      <c r="O182" s="11">
        <f>SUM(K182:N182)</f>
        <v>0</v>
      </c>
      <c r="P182" s="10"/>
      <c r="Q182" s="11">
        <f>SUM(O182:P182)</f>
        <v>0</v>
      </c>
    </row>
    <row r="183" spans="1:18" ht="14.25" x14ac:dyDescent="0.2">
      <c r="A183" s="13"/>
      <c r="B183" s="62" t="s">
        <v>772</v>
      </c>
      <c r="C183" s="10" t="s">
        <v>14</v>
      </c>
      <c r="D183" s="16">
        <v>16156</v>
      </c>
      <c r="E183" s="16">
        <v>406</v>
      </c>
      <c r="F183" s="16">
        <v>4632</v>
      </c>
      <c r="G183" s="11">
        <f>SUM(C183:F183)</f>
        <v>21194</v>
      </c>
      <c r="H183" s="10" t="s">
        <v>14</v>
      </c>
      <c r="I183" s="11">
        <f>SUM(G183:H183)</f>
        <v>21194</v>
      </c>
      <c r="J183" s="12"/>
      <c r="K183" s="43" t="s">
        <v>14</v>
      </c>
      <c r="L183" s="16">
        <v>16786</v>
      </c>
      <c r="M183" s="16">
        <v>526</v>
      </c>
      <c r="N183" s="16">
        <v>5243</v>
      </c>
      <c r="O183" s="11">
        <f>SUM(K183:N183)</f>
        <v>22555</v>
      </c>
      <c r="P183" s="43" t="s">
        <v>14</v>
      </c>
      <c r="Q183" s="11">
        <f>SUM(O183:P183)</f>
        <v>22555</v>
      </c>
    </row>
    <row r="184" spans="1:18" ht="14.25" x14ac:dyDescent="0.2">
      <c r="A184" s="13"/>
      <c r="B184" s="62" t="s">
        <v>761</v>
      </c>
      <c r="C184" s="10" t="s">
        <v>14</v>
      </c>
      <c r="D184" s="16">
        <v>106</v>
      </c>
      <c r="E184" s="56">
        <v>0</v>
      </c>
      <c r="F184" s="16">
        <v>167</v>
      </c>
      <c r="G184" s="11">
        <f>SUM(C184:F184)</f>
        <v>273</v>
      </c>
      <c r="H184" s="12">
        <v>1163</v>
      </c>
      <c r="I184" s="11">
        <f>SUM(G184:H184)</f>
        <v>1436</v>
      </c>
      <c r="J184" s="20"/>
      <c r="K184" s="43" t="s">
        <v>14</v>
      </c>
      <c r="L184" s="16">
        <v>41</v>
      </c>
      <c r="M184" s="56">
        <v>0</v>
      </c>
      <c r="N184" s="16">
        <v>53</v>
      </c>
      <c r="O184" s="11">
        <f>SUM(K184:N184)</f>
        <v>94</v>
      </c>
      <c r="P184" s="12">
        <v>1373</v>
      </c>
      <c r="Q184" s="11">
        <f>SUM(O184:P184)</f>
        <v>1467</v>
      </c>
      <c r="R184" s="20"/>
    </row>
    <row r="185" spans="1:18" hidden="1" x14ac:dyDescent="0.2">
      <c r="A185" s="13"/>
      <c r="B185" s="69" t="s">
        <v>36</v>
      </c>
      <c r="C185" s="10"/>
      <c r="D185" s="10"/>
      <c r="E185" s="10"/>
      <c r="F185" s="10"/>
      <c r="G185" s="10"/>
      <c r="H185" s="10"/>
      <c r="I185" s="11"/>
      <c r="J185" s="12"/>
      <c r="K185" s="10"/>
      <c r="L185" s="10"/>
      <c r="M185" s="10"/>
      <c r="N185" s="10"/>
      <c r="O185" s="10"/>
      <c r="P185" s="10"/>
      <c r="Q185" s="11"/>
    </row>
    <row r="186" spans="1:18" ht="14.25" x14ac:dyDescent="0.2">
      <c r="A186" s="13"/>
      <c r="B186" s="76" t="s">
        <v>20</v>
      </c>
      <c r="C186" s="10" t="s">
        <v>14</v>
      </c>
      <c r="D186" s="10">
        <f t="shared" ref="D186:I186" si="69">SUM(D180:D184)</f>
        <v>17537</v>
      </c>
      <c r="E186" s="10">
        <f t="shared" si="69"/>
        <v>468</v>
      </c>
      <c r="F186" s="10">
        <f t="shared" si="69"/>
        <v>5311</v>
      </c>
      <c r="G186" s="10">
        <f t="shared" si="69"/>
        <v>23316</v>
      </c>
      <c r="H186" s="10">
        <f t="shared" si="69"/>
        <v>2492</v>
      </c>
      <c r="I186" s="10">
        <f t="shared" si="69"/>
        <v>25808</v>
      </c>
      <c r="J186" s="20"/>
      <c r="K186" s="10" t="s">
        <v>14</v>
      </c>
      <c r="L186" s="10">
        <f t="shared" ref="L186:Q186" si="70">SUM(L180:L184)</f>
        <v>19939</v>
      </c>
      <c r="M186" s="10">
        <f t="shared" si="70"/>
        <v>784</v>
      </c>
      <c r="N186" s="10">
        <f t="shared" si="70"/>
        <v>6717</v>
      </c>
      <c r="O186" s="10">
        <f t="shared" si="70"/>
        <v>27440</v>
      </c>
      <c r="P186" s="10">
        <f t="shared" si="70"/>
        <v>5725</v>
      </c>
      <c r="Q186" s="10">
        <f t="shared" si="70"/>
        <v>33165</v>
      </c>
      <c r="R186" s="20"/>
    </row>
    <row r="187" spans="1:18" x14ac:dyDescent="0.2">
      <c r="A187" s="13"/>
      <c r="B187" s="13"/>
      <c r="C187" s="12"/>
      <c r="D187" s="12"/>
      <c r="E187" s="12"/>
      <c r="F187" s="12"/>
      <c r="G187" s="12"/>
      <c r="H187" s="12"/>
      <c r="I187" s="12"/>
      <c r="J187" s="12"/>
      <c r="K187" s="12"/>
      <c r="L187" s="12"/>
      <c r="M187" s="12"/>
      <c r="N187" s="12"/>
      <c r="O187" s="12"/>
      <c r="P187" s="12"/>
      <c r="Q187" s="12"/>
    </row>
    <row r="188" spans="1:18" x14ac:dyDescent="0.2">
      <c r="A188" s="13"/>
      <c r="B188" s="70" t="s">
        <v>15</v>
      </c>
      <c r="C188" s="12"/>
      <c r="D188" s="12"/>
      <c r="E188" s="12"/>
      <c r="F188" s="12"/>
      <c r="G188" s="12"/>
      <c r="H188" s="12"/>
      <c r="I188" s="12"/>
      <c r="J188" s="12"/>
      <c r="K188" s="12"/>
      <c r="L188" s="12"/>
      <c r="M188" s="12"/>
      <c r="N188" s="12"/>
      <c r="O188" s="12"/>
      <c r="P188" s="12"/>
      <c r="Q188" s="12"/>
    </row>
    <row r="189" spans="1:18" hidden="1" x14ac:dyDescent="0.2">
      <c r="A189" s="13"/>
      <c r="B189" s="69" t="s">
        <v>34</v>
      </c>
      <c r="C189" s="12"/>
      <c r="D189" s="12"/>
      <c r="E189" s="12"/>
      <c r="F189" s="12"/>
      <c r="G189" s="11"/>
      <c r="H189" s="12"/>
      <c r="I189" s="11"/>
      <c r="J189" s="12"/>
      <c r="K189" s="12"/>
      <c r="L189" s="12"/>
      <c r="M189" s="12"/>
      <c r="N189" s="12"/>
      <c r="O189" s="11"/>
      <c r="P189" s="12"/>
      <c r="Q189" s="11"/>
    </row>
    <row r="190" spans="1:18" hidden="1" x14ac:dyDescent="0.2">
      <c r="A190" s="13"/>
      <c r="B190" s="69" t="s">
        <v>37</v>
      </c>
      <c r="C190" s="12"/>
      <c r="D190" s="12"/>
      <c r="E190" s="12"/>
      <c r="F190" s="12"/>
      <c r="G190" s="11"/>
      <c r="H190" s="12"/>
      <c r="I190" s="11"/>
      <c r="J190" s="12"/>
      <c r="K190" s="12"/>
      <c r="L190" s="12"/>
      <c r="M190" s="12"/>
      <c r="N190" s="12"/>
      <c r="O190" s="11"/>
      <c r="P190" s="12"/>
      <c r="Q190" s="11"/>
    </row>
    <row r="191" spans="1:18" hidden="1" x14ac:dyDescent="0.2">
      <c r="A191" s="13"/>
      <c r="B191" s="69" t="s">
        <v>32</v>
      </c>
      <c r="C191" s="12"/>
      <c r="D191" s="12"/>
      <c r="E191" s="12"/>
      <c r="F191" s="12"/>
      <c r="G191" s="11"/>
      <c r="H191" s="12"/>
      <c r="I191" s="11"/>
      <c r="J191" s="12"/>
      <c r="K191" s="12"/>
      <c r="L191" s="12"/>
      <c r="M191" s="12"/>
      <c r="N191" s="12"/>
      <c r="O191" s="11"/>
      <c r="P191" s="12"/>
      <c r="Q191" s="11"/>
    </row>
    <row r="192" spans="1:18" hidden="1" x14ac:dyDescent="0.2">
      <c r="A192" s="13"/>
      <c r="B192" s="69" t="s">
        <v>30</v>
      </c>
      <c r="C192" s="12"/>
      <c r="D192" s="12"/>
      <c r="E192" s="12"/>
      <c r="F192" s="12"/>
      <c r="G192" s="11"/>
      <c r="H192" s="12"/>
      <c r="I192" s="11"/>
      <c r="J192" s="12"/>
      <c r="K192" s="12"/>
      <c r="L192" s="12"/>
      <c r="M192" s="12"/>
      <c r="N192" s="12"/>
      <c r="O192" s="11"/>
      <c r="P192" s="12"/>
      <c r="Q192" s="11"/>
    </row>
    <row r="193" spans="1:18" hidden="1" x14ac:dyDescent="0.2">
      <c r="A193" s="13"/>
      <c r="B193" s="69" t="s">
        <v>8</v>
      </c>
      <c r="C193" s="12"/>
      <c r="D193" s="12"/>
      <c r="E193" s="12"/>
      <c r="F193" s="12"/>
      <c r="G193" s="11"/>
      <c r="H193" s="12"/>
      <c r="I193" s="11"/>
      <c r="J193" s="12"/>
      <c r="K193" s="12"/>
      <c r="L193" s="12"/>
      <c r="M193" s="12"/>
      <c r="N193" s="12"/>
      <c r="O193" s="11"/>
      <c r="P193" s="12"/>
      <c r="Q193" s="11"/>
    </row>
    <row r="194" spans="1:18" hidden="1" x14ac:dyDescent="0.2">
      <c r="A194" s="13"/>
      <c r="B194" s="69" t="s">
        <v>35</v>
      </c>
      <c r="C194" s="12"/>
      <c r="D194" s="12"/>
      <c r="E194" s="12"/>
      <c r="F194" s="12"/>
      <c r="G194" s="11"/>
      <c r="H194" s="12"/>
      <c r="I194" s="11"/>
      <c r="J194" s="12"/>
      <c r="K194" s="12"/>
      <c r="L194" s="12"/>
      <c r="M194" s="12"/>
      <c r="N194" s="12"/>
      <c r="O194" s="11"/>
      <c r="P194" s="12"/>
      <c r="Q194" s="11"/>
    </row>
    <row r="195" spans="1:18" ht="14.25" x14ac:dyDescent="0.2">
      <c r="A195" s="13"/>
      <c r="B195" s="62" t="s">
        <v>766</v>
      </c>
      <c r="C195" s="10" t="s">
        <v>14</v>
      </c>
      <c r="D195" s="16">
        <f>D165+D180</f>
        <v>1275</v>
      </c>
      <c r="E195" s="16">
        <f>E165+E180</f>
        <v>102</v>
      </c>
      <c r="F195" s="16">
        <f>F165+F180</f>
        <v>1269</v>
      </c>
      <c r="G195" s="11">
        <f>SUM(C195:F195)</f>
        <v>2646</v>
      </c>
      <c r="H195" s="16">
        <f>H165+H180</f>
        <v>3177</v>
      </c>
      <c r="I195" s="11">
        <f>SUM(G195:H195)</f>
        <v>5823</v>
      </c>
      <c r="J195" s="20"/>
      <c r="K195" s="10" t="s">
        <v>14</v>
      </c>
      <c r="L195" s="16">
        <f t="shared" ref="L195:N197" si="71">L165+L180</f>
        <v>1726</v>
      </c>
      <c r="M195" s="16">
        <f t="shared" si="71"/>
        <v>291</v>
      </c>
      <c r="N195" s="16">
        <f t="shared" si="71"/>
        <v>1781</v>
      </c>
      <c r="O195" s="11">
        <f>SUM(K195:N195)</f>
        <v>3798</v>
      </c>
      <c r="P195" s="16">
        <f>P165+P180</f>
        <v>4726</v>
      </c>
      <c r="Q195" s="11">
        <f>SUM(O195:P195)</f>
        <v>8524</v>
      </c>
      <c r="R195" s="20"/>
    </row>
    <row r="196" spans="1:18" x14ac:dyDescent="0.2">
      <c r="A196" s="13"/>
      <c r="B196" s="69" t="s">
        <v>7</v>
      </c>
      <c r="C196" s="10" t="s">
        <v>14</v>
      </c>
      <c r="D196" s="16">
        <f t="shared" ref="D196:F199" si="72">D166+D181</f>
        <v>856</v>
      </c>
      <c r="E196" s="10" t="s">
        <v>14</v>
      </c>
      <c r="F196" s="10" t="s">
        <v>14</v>
      </c>
      <c r="G196" s="11">
        <f>SUM(C196:F196)</f>
        <v>856</v>
      </c>
      <c r="H196" s="10" t="s">
        <v>14</v>
      </c>
      <c r="I196" s="11">
        <f>SUM(G196:H196)</f>
        <v>856</v>
      </c>
      <c r="J196" s="12"/>
      <c r="K196" s="10" t="s">
        <v>14</v>
      </c>
      <c r="L196" s="16">
        <f t="shared" si="71"/>
        <v>1555</v>
      </c>
      <c r="M196" s="10" t="s">
        <v>14</v>
      </c>
      <c r="N196" s="10" t="s">
        <v>14</v>
      </c>
      <c r="O196" s="11">
        <f>SUM(K196:N196)</f>
        <v>1555</v>
      </c>
      <c r="P196" s="10" t="s">
        <v>14</v>
      </c>
      <c r="Q196" s="11">
        <f>SUM(O196:P196)</f>
        <v>1555</v>
      </c>
      <c r="R196" s="13"/>
    </row>
    <row r="197" spans="1:18" hidden="1" x14ac:dyDescent="0.2">
      <c r="A197" s="13"/>
      <c r="B197" s="69" t="s">
        <v>31</v>
      </c>
      <c r="C197" s="10" t="s">
        <v>14</v>
      </c>
      <c r="D197" s="16">
        <f t="shared" si="72"/>
        <v>0</v>
      </c>
      <c r="E197" s="16">
        <f t="shared" si="72"/>
        <v>0</v>
      </c>
      <c r="F197" s="16">
        <f t="shared" si="72"/>
        <v>0</v>
      </c>
      <c r="G197" s="11">
        <f>SUM(C197:F197)</f>
        <v>0</v>
      </c>
      <c r="H197" s="16">
        <f>H167+H182</f>
        <v>0</v>
      </c>
      <c r="I197" s="11">
        <f>SUM(G197:H197)</f>
        <v>0</v>
      </c>
      <c r="J197" s="12"/>
      <c r="K197" s="10" t="s">
        <v>14</v>
      </c>
      <c r="L197" s="16">
        <f t="shared" si="71"/>
        <v>0</v>
      </c>
      <c r="M197" s="16">
        <f t="shared" si="71"/>
        <v>0</v>
      </c>
      <c r="N197" s="16">
        <f t="shared" si="71"/>
        <v>0</v>
      </c>
      <c r="O197" s="11">
        <f>SUM(K197:N197)</f>
        <v>0</v>
      </c>
      <c r="P197" s="16">
        <f>P167+P182</f>
        <v>0</v>
      </c>
      <c r="Q197" s="11">
        <f>SUM(O197:P197)</f>
        <v>0</v>
      </c>
    </row>
    <row r="198" spans="1:18" ht="14.25" x14ac:dyDescent="0.2">
      <c r="A198" s="13"/>
      <c r="B198" s="62" t="s">
        <v>772</v>
      </c>
      <c r="C198" s="10" t="s">
        <v>14</v>
      </c>
      <c r="D198" s="16">
        <f t="shared" si="72"/>
        <v>21982</v>
      </c>
      <c r="E198" s="16">
        <f t="shared" si="72"/>
        <v>606</v>
      </c>
      <c r="F198" s="16">
        <f t="shared" si="72"/>
        <v>5652</v>
      </c>
      <c r="G198" s="11">
        <f>SUM(C198:F198)</f>
        <v>28240</v>
      </c>
      <c r="H198" s="10" t="s">
        <v>14</v>
      </c>
      <c r="I198" s="11">
        <f>SUM(G198:H198)</f>
        <v>28240</v>
      </c>
      <c r="J198" s="12"/>
      <c r="K198" s="10" t="s">
        <v>14</v>
      </c>
      <c r="L198" s="16">
        <f t="shared" ref="L198:N199" si="73">L168+L183</f>
        <v>24820</v>
      </c>
      <c r="M198" s="16">
        <f t="shared" si="73"/>
        <v>925</v>
      </c>
      <c r="N198" s="16">
        <f t="shared" si="73"/>
        <v>11825</v>
      </c>
      <c r="O198" s="11">
        <f>SUM(K198:N198)</f>
        <v>37570</v>
      </c>
      <c r="P198" s="10" t="s">
        <v>14</v>
      </c>
      <c r="Q198" s="11">
        <f>SUM(O198:P198)</f>
        <v>37570</v>
      </c>
    </row>
    <row r="199" spans="1:18" ht="14.25" x14ac:dyDescent="0.2">
      <c r="A199" s="13"/>
      <c r="B199" s="62" t="s">
        <v>761</v>
      </c>
      <c r="C199" s="10" t="s">
        <v>14</v>
      </c>
      <c r="D199" s="16">
        <f t="shared" si="72"/>
        <v>203</v>
      </c>
      <c r="E199" s="16">
        <f t="shared" si="72"/>
        <v>0</v>
      </c>
      <c r="F199" s="16">
        <f t="shared" si="72"/>
        <v>192</v>
      </c>
      <c r="G199" s="11">
        <f>SUM(C199:F199)</f>
        <v>395</v>
      </c>
      <c r="H199" s="16">
        <f>H169+H184</f>
        <v>2786</v>
      </c>
      <c r="I199" s="11">
        <f>SUM(G199:H199)</f>
        <v>3181</v>
      </c>
      <c r="J199" s="20"/>
      <c r="K199" s="10" t="s">
        <v>14</v>
      </c>
      <c r="L199" s="16">
        <f t="shared" si="73"/>
        <v>55</v>
      </c>
      <c r="M199" s="16">
        <f t="shared" si="73"/>
        <v>0</v>
      </c>
      <c r="N199" s="16">
        <f t="shared" si="73"/>
        <v>62</v>
      </c>
      <c r="O199" s="11">
        <f>SUM(K199:N199)</f>
        <v>117</v>
      </c>
      <c r="P199" s="16">
        <f>P169+P184</f>
        <v>2632</v>
      </c>
      <c r="Q199" s="11">
        <f>SUM(O199:P199)</f>
        <v>2749</v>
      </c>
      <c r="R199" s="20"/>
    </row>
    <row r="200" spans="1:18" hidden="1" x14ac:dyDescent="0.2">
      <c r="A200" s="13"/>
      <c r="B200" s="69" t="s">
        <v>36</v>
      </c>
      <c r="C200" s="10" t="s">
        <v>14</v>
      </c>
      <c r="D200" s="10"/>
      <c r="E200" s="10"/>
      <c r="F200" s="10"/>
      <c r="G200" s="10"/>
      <c r="H200" s="10"/>
      <c r="I200" s="11"/>
      <c r="J200" s="12"/>
      <c r="K200" s="10" t="s">
        <v>14</v>
      </c>
      <c r="L200" s="10"/>
      <c r="M200" s="10"/>
      <c r="N200" s="10"/>
      <c r="O200" s="10"/>
      <c r="P200" s="10"/>
      <c r="Q200" s="11"/>
    </row>
    <row r="201" spans="1:18" ht="17.25" customHeight="1" x14ac:dyDescent="0.2">
      <c r="A201" s="38"/>
      <c r="B201" s="46" t="s">
        <v>18</v>
      </c>
      <c r="C201" s="11" t="s">
        <v>14</v>
      </c>
      <c r="D201" s="11">
        <f t="shared" ref="D201:I201" si="74">SUM(D195:D199)</f>
        <v>24316</v>
      </c>
      <c r="E201" s="11">
        <f t="shared" si="74"/>
        <v>708</v>
      </c>
      <c r="F201" s="11">
        <f t="shared" si="74"/>
        <v>7113</v>
      </c>
      <c r="G201" s="11">
        <f t="shared" si="74"/>
        <v>32137</v>
      </c>
      <c r="H201" s="11">
        <f t="shared" si="74"/>
        <v>5963</v>
      </c>
      <c r="I201" s="11">
        <f t="shared" si="74"/>
        <v>38100</v>
      </c>
      <c r="J201" s="50"/>
      <c r="K201" s="11" t="s">
        <v>14</v>
      </c>
      <c r="L201" s="11">
        <f t="shared" ref="L201:Q201" si="75">SUM(L195:L199)</f>
        <v>28156</v>
      </c>
      <c r="M201" s="11">
        <f t="shared" si="75"/>
        <v>1216</v>
      </c>
      <c r="N201" s="11">
        <f t="shared" si="75"/>
        <v>13668</v>
      </c>
      <c r="O201" s="11">
        <f t="shared" si="75"/>
        <v>43040</v>
      </c>
      <c r="P201" s="11">
        <f t="shared" si="75"/>
        <v>7358</v>
      </c>
      <c r="Q201" s="11">
        <f t="shared" si="75"/>
        <v>50398</v>
      </c>
      <c r="R201" s="20"/>
    </row>
    <row r="202" spans="1:18" ht="13.5" thickBot="1" x14ac:dyDescent="0.25">
      <c r="A202" s="51"/>
      <c r="B202" s="51"/>
      <c r="C202" s="49"/>
      <c r="D202" s="49"/>
      <c r="E202" s="49"/>
      <c r="F202" s="49"/>
      <c r="G202" s="49"/>
      <c r="H202" s="49"/>
      <c r="I202" s="49"/>
      <c r="J202" s="49"/>
      <c r="K202" s="49"/>
      <c r="L202" s="49"/>
      <c r="M202" s="49"/>
      <c r="N202" s="49"/>
      <c r="O202" s="49"/>
      <c r="P202" s="49"/>
      <c r="Q202" s="49"/>
    </row>
    <row r="203" spans="1:18" ht="16.5" customHeight="1" x14ac:dyDescent="0.2">
      <c r="A203" s="66" t="s">
        <v>12</v>
      </c>
      <c r="B203" s="67" t="s">
        <v>10</v>
      </c>
      <c r="C203" s="38"/>
      <c r="D203" s="38"/>
      <c r="E203" s="57"/>
      <c r="F203" s="57"/>
      <c r="G203" s="46"/>
      <c r="H203" s="38"/>
      <c r="I203" s="46"/>
      <c r="J203" s="13"/>
      <c r="K203" s="38"/>
      <c r="L203" s="38"/>
      <c r="M203" s="57"/>
      <c r="N203" s="57"/>
      <c r="O203" s="46"/>
      <c r="P203" s="38"/>
      <c r="Q203" s="46"/>
    </row>
    <row r="204" spans="1:18" ht="12.75" hidden="1" customHeight="1" x14ac:dyDescent="0.2">
      <c r="A204" s="66"/>
      <c r="B204" s="69" t="s">
        <v>34</v>
      </c>
      <c r="C204" s="10" t="s">
        <v>14</v>
      </c>
      <c r="D204" s="10" t="s">
        <v>14</v>
      </c>
      <c r="E204" s="10" t="s">
        <v>14</v>
      </c>
      <c r="F204" s="10" t="s">
        <v>14</v>
      </c>
      <c r="G204" s="10" t="s">
        <v>14</v>
      </c>
      <c r="H204" s="10" t="s">
        <v>14</v>
      </c>
      <c r="I204" s="10" t="s">
        <v>14</v>
      </c>
      <c r="J204" s="12"/>
      <c r="K204" s="10" t="s">
        <v>14</v>
      </c>
      <c r="L204" s="10" t="s">
        <v>14</v>
      </c>
      <c r="M204" s="10" t="s">
        <v>14</v>
      </c>
      <c r="N204" s="10" t="s">
        <v>14</v>
      </c>
      <c r="O204" s="10" t="s">
        <v>14</v>
      </c>
      <c r="P204" s="10" t="s">
        <v>14</v>
      </c>
      <c r="Q204" s="10" t="s">
        <v>14</v>
      </c>
    </row>
    <row r="205" spans="1:18" ht="12.75" hidden="1" customHeight="1" x14ac:dyDescent="0.2">
      <c r="A205" s="66"/>
      <c r="B205" s="69" t="s">
        <v>37</v>
      </c>
      <c r="C205" s="10" t="s">
        <v>14</v>
      </c>
      <c r="D205" s="10" t="s">
        <v>14</v>
      </c>
      <c r="E205" s="10" t="s">
        <v>14</v>
      </c>
      <c r="F205" s="10" t="s">
        <v>14</v>
      </c>
      <c r="G205" s="10" t="s">
        <v>14</v>
      </c>
      <c r="H205" s="10" t="s">
        <v>14</v>
      </c>
      <c r="I205" s="10" t="s">
        <v>14</v>
      </c>
      <c r="J205" s="12"/>
      <c r="K205" s="10" t="s">
        <v>14</v>
      </c>
      <c r="L205" s="10" t="s">
        <v>14</v>
      </c>
      <c r="M205" s="10" t="s">
        <v>14</v>
      </c>
      <c r="N205" s="10" t="s">
        <v>14</v>
      </c>
      <c r="O205" s="10" t="s">
        <v>14</v>
      </c>
      <c r="P205" s="10" t="s">
        <v>14</v>
      </c>
      <c r="Q205" s="10" t="s">
        <v>14</v>
      </c>
    </row>
    <row r="206" spans="1:18" ht="12.75" hidden="1" customHeight="1" x14ac:dyDescent="0.2">
      <c r="A206" s="66"/>
      <c r="B206" s="69" t="s">
        <v>33</v>
      </c>
      <c r="C206" s="10" t="s">
        <v>14</v>
      </c>
      <c r="D206" s="10" t="s">
        <v>14</v>
      </c>
      <c r="E206" s="10" t="s">
        <v>14</v>
      </c>
      <c r="F206" s="10" t="s">
        <v>14</v>
      </c>
      <c r="G206" s="10" t="s">
        <v>14</v>
      </c>
      <c r="H206" s="10" t="s">
        <v>14</v>
      </c>
      <c r="I206" s="10" t="s">
        <v>14</v>
      </c>
      <c r="J206" s="12"/>
      <c r="K206" s="10" t="s">
        <v>14</v>
      </c>
      <c r="L206" s="10" t="s">
        <v>14</v>
      </c>
      <c r="M206" s="10" t="s">
        <v>14</v>
      </c>
      <c r="N206" s="10" t="s">
        <v>14</v>
      </c>
      <c r="O206" s="10" t="s">
        <v>14</v>
      </c>
      <c r="P206" s="10" t="s">
        <v>14</v>
      </c>
      <c r="Q206" s="10" t="s">
        <v>14</v>
      </c>
    </row>
    <row r="207" spans="1:18" ht="12.75" hidden="1" customHeight="1" x14ac:dyDescent="0.2">
      <c r="A207" s="66"/>
      <c r="B207" s="69" t="s">
        <v>30</v>
      </c>
      <c r="C207" s="10" t="s">
        <v>14</v>
      </c>
      <c r="D207" s="10" t="s">
        <v>14</v>
      </c>
      <c r="E207" s="10" t="s">
        <v>14</v>
      </c>
      <c r="F207" s="10" t="s">
        <v>14</v>
      </c>
      <c r="G207" s="10" t="s">
        <v>14</v>
      </c>
      <c r="H207" s="10" t="s">
        <v>14</v>
      </c>
      <c r="I207" s="10" t="s">
        <v>14</v>
      </c>
      <c r="J207" s="12"/>
      <c r="K207" s="10" t="s">
        <v>14</v>
      </c>
      <c r="L207" s="10" t="s">
        <v>14</v>
      </c>
      <c r="M207" s="10" t="s">
        <v>14</v>
      </c>
      <c r="N207" s="10" t="s">
        <v>14</v>
      </c>
      <c r="O207" s="10" t="s">
        <v>14</v>
      </c>
      <c r="P207" s="10" t="s">
        <v>14</v>
      </c>
      <c r="Q207" s="10" t="s">
        <v>14</v>
      </c>
    </row>
    <row r="208" spans="1:18" hidden="1" x14ac:dyDescent="0.2">
      <c r="A208" s="13"/>
      <c r="B208" s="69" t="s">
        <v>8</v>
      </c>
      <c r="C208" s="10" t="s">
        <v>14</v>
      </c>
      <c r="D208" s="10" t="s">
        <v>14</v>
      </c>
      <c r="E208" s="10" t="s">
        <v>14</v>
      </c>
      <c r="F208" s="10" t="s">
        <v>14</v>
      </c>
      <c r="G208" s="10" t="s">
        <v>14</v>
      </c>
      <c r="H208" s="10" t="s">
        <v>14</v>
      </c>
      <c r="I208" s="10" t="s">
        <v>14</v>
      </c>
      <c r="J208" s="12"/>
      <c r="K208" s="10" t="s">
        <v>14</v>
      </c>
      <c r="L208" s="10" t="s">
        <v>14</v>
      </c>
      <c r="M208" s="10" t="s">
        <v>14</v>
      </c>
      <c r="N208" s="10" t="s">
        <v>14</v>
      </c>
      <c r="O208" s="10" t="s">
        <v>14</v>
      </c>
      <c r="P208" s="10" t="s">
        <v>14</v>
      </c>
      <c r="Q208" s="10" t="s">
        <v>14</v>
      </c>
    </row>
    <row r="209" spans="1:18" hidden="1" x14ac:dyDescent="0.2">
      <c r="A209" s="13"/>
      <c r="B209" s="69" t="s">
        <v>35</v>
      </c>
      <c r="C209" s="10" t="s">
        <v>14</v>
      </c>
      <c r="D209" s="10" t="s">
        <v>14</v>
      </c>
      <c r="E209" s="10" t="s">
        <v>14</v>
      </c>
      <c r="F209" s="10" t="s">
        <v>14</v>
      </c>
      <c r="G209" s="10" t="s">
        <v>14</v>
      </c>
      <c r="H209" s="10" t="s">
        <v>14</v>
      </c>
      <c r="I209" s="10" t="s">
        <v>14</v>
      </c>
      <c r="J209" s="12"/>
      <c r="K209" s="10" t="s">
        <v>14</v>
      </c>
      <c r="L209" s="10" t="s">
        <v>14</v>
      </c>
      <c r="M209" s="10" t="s">
        <v>14</v>
      </c>
      <c r="N209" s="10" t="s">
        <v>14</v>
      </c>
      <c r="O209" s="10" t="s">
        <v>14</v>
      </c>
      <c r="P209" s="10" t="s">
        <v>14</v>
      </c>
      <c r="Q209" s="10" t="s">
        <v>14</v>
      </c>
    </row>
    <row r="210" spans="1:18" ht="12.75" customHeight="1" x14ac:dyDescent="0.2">
      <c r="A210" s="13"/>
      <c r="B210" s="62" t="s">
        <v>766</v>
      </c>
      <c r="C210" s="43" t="s">
        <v>14</v>
      </c>
      <c r="D210" s="16">
        <v>0</v>
      </c>
      <c r="E210" s="16">
        <v>0</v>
      </c>
      <c r="F210" s="16">
        <v>0</v>
      </c>
      <c r="G210" s="10">
        <f>SUM(C210:F210)</f>
        <v>0</v>
      </c>
      <c r="H210" s="16">
        <v>16</v>
      </c>
      <c r="I210" s="11">
        <f>SUM(G210:H210)</f>
        <v>16</v>
      </c>
      <c r="J210" s="20"/>
      <c r="K210" s="43" t="s">
        <v>14</v>
      </c>
      <c r="L210" s="43" t="s">
        <v>14</v>
      </c>
      <c r="M210" s="43" t="s">
        <v>14</v>
      </c>
      <c r="N210" s="43" t="s">
        <v>14</v>
      </c>
      <c r="O210" s="43" t="s">
        <v>14</v>
      </c>
      <c r="P210" s="43" t="s">
        <v>14</v>
      </c>
      <c r="Q210" s="43" t="s">
        <v>14</v>
      </c>
    </row>
    <row r="211" spans="1:18" hidden="1" x14ac:dyDescent="0.2">
      <c r="A211" s="13"/>
      <c r="B211" s="69" t="s">
        <v>7</v>
      </c>
      <c r="C211" s="16"/>
      <c r="D211" s="16"/>
      <c r="E211" s="16"/>
      <c r="F211" s="16"/>
      <c r="G211" s="10">
        <f>SUM(C211:F211)</f>
        <v>0</v>
      </c>
      <c r="H211" s="10"/>
      <c r="I211" s="11">
        <f>SUM(G211:H211)</f>
        <v>0</v>
      </c>
      <c r="J211" s="12"/>
      <c r="K211" s="16"/>
      <c r="L211" s="16"/>
      <c r="M211" s="16"/>
      <c r="N211" s="16"/>
      <c r="O211" s="10">
        <f>SUM(K211:N211)</f>
        <v>0</v>
      </c>
      <c r="P211" s="10"/>
      <c r="Q211" s="11">
        <f>SUM(O211:P211)</f>
        <v>0</v>
      </c>
    </row>
    <row r="212" spans="1:18" hidden="1" x14ac:dyDescent="0.2">
      <c r="A212" s="13"/>
      <c r="B212" s="69" t="s">
        <v>31</v>
      </c>
      <c r="C212" s="16"/>
      <c r="D212" s="16"/>
      <c r="E212" s="16"/>
      <c r="F212" s="16"/>
      <c r="G212" s="10">
        <f>SUM(C212:F212)</f>
        <v>0</v>
      </c>
      <c r="H212" s="10"/>
      <c r="I212" s="11">
        <f>SUM(G212:H212)</f>
        <v>0</v>
      </c>
      <c r="J212" s="12"/>
      <c r="K212" s="16"/>
      <c r="L212" s="16"/>
      <c r="M212" s="16"/>
      <c r="N212" s="16"/>
      <c r="O212" s="10">
        <f>SUM(K212:N212)</f>
        <v>0</v>
      </c>
      <c r="P212" s="10"/>
      <c r="Q212" s="11">
        <f>SUM(O212:P212)</f>
        <v>0</v>
      </c>
    </row>
    <row r="213" spans="1:18" ht="14.25" x14ac:dyDescent="0.2">
      <c r="A213" s="13"/>
      <c r="B213" s="62" t="s">
        <v>772</v>
      </c>
      <c r="C213" s="43" t="s">
        <v>14</v>
      </c>
      <c r="D213" s="16">
        <v>6464</v>
      </c>
      <c r="E213" s="16">
        <v>476</v>
      </c>
      <c r="F213" s="16">
        <v>1038</v>
      </c>
      <c r="G213" s="10">
        <f>SUM(C213:F213)</f>
        <v>7978</v>
      </c>
      <c r="H213" s="43" t="s">
        <v>14</v>
      </c>
      <c r="I213" s="11">
        <f>SUM(G213:H213)</f>
        <v>7978</v>
      </c>
      <c r="J213" s="12"/>
      <c r="K213" s="43" t="s">
        <v>14</v>
      </c>
      <c r="L213" s="16">
        <v>8790</v>
      </c>
      <c r="M213" s="16">
        <v>439</v>
      </c>
      <c r="N213" s="16">
        <v>5663</v>
      </c>
      <c r="O213" s="10">
        <f>SUM(K213:N213)</f>
        <v>14892</v>
      </c>
      <c r="P213" s="43" t="s">
        <v>14</v>
      </c>
      <c r="Q213" s="11">
        <f>SUM(O213:P213)</f>
        <v>14892</v>
      </c>
    </row>
    <row r="214" spans="1:18" ht="14.25" x14ac:dyDescent="0.2">
      <c r="A214" s="13"/>
      <c r="B214" s="62" t="s">
        <v>761</v>
      </c>
      <c r="C214" s="43" t="s">
        <v>14</v>
      </c>
      <c r="D214" s="16">
        <v>6</v>
      </c>
      <c r="E214" s="56">
        <v>0</v>
      </c>
      <c r="F214" s="16">
        <v>0</v>
      </c>
      <c r="G214" s="10">
        <f>SUM(C214:F214)</f>
        <v>6</v>
      </c>
      <c r="H214" s="12">
        <v>867</v>
      </c>
      <c r="I214" s="11">
        <f>SUM(G214:H214)</f>
        <v>873</v>
      </c>
      <c r="J214" s="20"/>
      <c r="K214" s="43" t="s">
        <v>14</v>
      </c>
      <c r="L214" s="16">
        <v>38</v>
      </c>
      <c r="M214" s="56">
        <v>2</v>
      </c>
      <c r="N214" s="16">
        <v>108</v>
      </c>
      <c r="O214" s="10">
        <f>SUM(K214:N214)</f>
        <v>148</v>
      </c>
      <c r="P214" s="12">
        <v>871</v>
      </c>
      <c r="Q214" s="11">
        <f>SUM(O214:P214)</f>
        <v>1019</v>
      </c>
      <c r="R214" s="20"/>
    </row>
    <row r="215" spans="1:18" ht="14.25" hidden="1" x14ac:dyDescent="0.2">
      <c r="A215" s="13"/>
      <c r="B215" s="69" t="s">
        <v>36</v>
      </c>
      <c r="C215" s="10"/>
      <c r="D215" s="10"/>
      <c r="E215" s="10"/>
      <c r="F215" s="10"/>
      <c r="G215" s="10"/>
      <c r="H215" s="10"/>
      <c r="I215" s="10"/>
      <c r="J215" s="12"/>
      <c r="K215" s="10"/>
      <c r="L215" s="10"/>
      <c r="M215" s="10"/>
      <c r="N215" s="10"/>
      <c r="O215" s="10"/>
      <c r="P215" s="10"/>
      <c r="Q215" s="10"/>
      <c r="R215" s="20"/>
    </row>
    <row r="216" spans="1:18" ht="14.25" x14ac:dyDescent="0.2">
      <c r="A216" s="13"/>
      <c r="B216" s="76" t="s">
        <v>11</v>
      </c>
      <c r="C216" s="10" t="s">
        <v>14</v>
      </c>
      <c r="D216" s="10">
        <f t="shared" ref="D216:I216" si="76">SUM(D210:D214)</f>
        <v>6470</v>
      </c>
      <c r="E216" s="10">
        <f t="shared" si="76"/>
        <v>476</v>
      </c>
      <c r="F216" s="10">
        <f t="shared" si="76"/>
        <v>1038</v>
      </c>
      <c r="G216" s="10">
        <f t="shared" si="76"/>
        <v>7984</v>
      </c>
      <c r="H216" s="10">
        <f t="shared" si="76"/>
        <v>883</v>
      </c>
      <c r="I216" s="10">
        <f t="shared" si="76"/>
        <v>8867</v>
      </c>
      <c r="J216" s="20"/>
      <c r="K216" s="10" t="s">
        <v>14</v>
      </c>
      <c r="L216" s="10">
        <f t="shared" ref="L216:Q216" si="77">SUM(L210:L214)</f>
        <v>8828</v>
      </c>
      <c r="M216" s="10">
        <f t="shared" si="77"/>
        <v>441</v>
      </c>
      <c r="N216" s="10">
        <f t="shared" si="77"/>
        <v>5771</v>
      </c>
      <c r="O216" s="10">
        <f t="shared" si="77"/>
        <v>15040</v>
      </c>
      <c r="P216" s="10">
        <f t="shared" si="77"/>
        <v>871</v>
      </c>
      <c r="Q216" s="10">
        <f t="shared" si="77"/>
        <v>15911</v>
      </c>
      <c r="R216" s="20"/>
    </row>
    <row r="217" spans="1:18" x14ac:dyDescent="0.2">
      <c r="A217" s="13"/>
      <c r="B217" s="13"/>
      <c r="C217" s="12"/>
      <c r="D217" s="12"/>
      <c r="E217" s="12"/>
      <c r="F217" s="12"/>
      <c r="G217" s="12"/>
      <c r="H217" s="12"/>
      <c r="I217" s="12"/>
      <c r="J217" s="12"/>
      <c r="K217" s="12"/>
      <c r="L217" s="12"/>
      <c r="M217" s="12"/>
      <c r="N217" s="12"/>
      <c r="O217" s="12"/>
      <c r="P217" s="12"/>
      <c r="Q217" s="12"/>
    </row>
    <row r="218" spans="1:18" x14ac:dyDescent="0.2">
      <c r="A218" s="13"/>
      <c r="B218" s="70" t="s">
        <v>21</v>
      </c>
      <c r="C218" s="12"/>
      <c r="D218" s="12"/>
      <c r="E218" s="12"/>
      <c r="F218" s="12"/>
      <c r="G218" s="12"/>
      <c r="H218" s="12"/>
      <c r="I218" s="12"/>
      <c r="J218" s="12"/>
      <c r="K218" s="12"/>
      <c r="L218" s="12"/>
      <c r="M218" s="12"/>
      <c r="N218" s="12"/>
      <c r="O218" s="12"/>
      <c r="P218" s="12"/>
      <c r="Q218" s="12"/>
    </row>
    <row r="219" spans="1:18" ht="12.75" hidden="1" customHeight="1" x14ac:dyDescent="0.2">
      <c r="A219" s="66"/>
      <c r="B219" s="69" t="s">
        <v>34</v>
      </c>
      <c r="C219" s="10"/>
      <c r="D219" s="10"/>
      <c r="E219" s="10"/>
      <c r="F219" s="10"/>
      <c r="G219" s="10"/>
      <c r="H219" s="10"/>
      <c r="I219" s="10"/>
      <c r="J219" s="12"/>
      <c r="K219" s="10"/>
      <c r="L219" s="10"/>
      <c r="M219" s="10"/>
      <c r="N219" s="10"/>
      <c r="O219" s="10"/>
      <c r="P219" s="10"/>
      <c r="Q219" s="10"/>
    </row>
    <row r="220" spans="1:18" ht="12.75" hidden="1" customHeight="1" x14ac:dyDescent="0.2">
      <c r="A220" s="66"/>
      <c r="B220" s="69" t="s">
        <v>37</v>
      </c>
      <c r="C220" s="10"/>
      <c r="D220" s="10"/>
      <c r="E220" s="10"/>
      <c r="F220" s="10"/>
      <c r="G220" s="10"/>
      <c r="H220" s="10"/>
      <c r="I220" s="10"/>
      <c r="J220" s="12"/>
      <c r="K220" s="10"/>
      <c r="L220" s="10"/>
      <c r="M220" s="10"/>
      <c r="N220" s="10"/>
      <c r="O220" s="10"/>
      <c r="P220" s="10"/>
      <c r="Q220" s="10"/>
    </row>
    <row r="221" spans="1:18" ht="12.75" hidden="1" customHeight="1" x14ac:dyDescent="0.2">
      <c r="A221" s="66"/>
      <c r="B221" s="69" t="s">
        <v>33</v>
      </c>
      <c r="C221" s="10"/>
      <c r="D221" s="10"/>
      <c r="E221" s="10"/>
      <c r="F221" s="10"/>
      <c r="G221" s="10"/>
      <c r="H221" s="10"/>
      <c r="I221" s="10"/>
      <c r="J221" s="12"/>
      <c r="K221" s="10"/>
      <c r="L221" s="10"/>
      <c r="M221" s="10"/>
      <c r="N221" s="10"/>
      <c r="O221" s="10"/>
      <c r="P221" s="10"/>
      <c r="Q221" s="10"/>
    </row>
    <row r="222" spans="1:18" ht="12.75" hidden="1" customHeight="1" x14ac:dyDescent="0.2">
      <c r="A222" s="66"/>
      <c r="B222" s="69" t="s">
        <v>30</v>
      </c>
      <c r="C222" s="10"/>
      <c r="D222" s="10"/>
      <c r="E222" s="10"/>
      <c r="F222" s="10"/>
      <c r="G222" s="10"/>
      <c r="H222" s="10"/>
      <c r="I222" s="10"/>
      <c r="J222" s="12"/>
      <c r="K222" s="10"/>
      <c r="L222" s="10"/>
      <c r="M222" s="10"/>
      <c r="N222" s="10"/>
      <c r="O222" s="10"/>
      <c r="P222" s="10"/>
      <c r="Q222" s="10"/>
    </row>
    <row r="223" spans="1:18" hidden="1" x14ac:dyDescent="0.2">
      <c r="A223" s="13"/>
      <c r="B223" s="69" t="s">
        <v>8</v>
      </c>
      <c r="C223" s="10"/>
      <c r="D223" s="10"/>
      <c r="E223" s="10"/>
      <c r="F223" s="10"/>
      <c r="G223" s="10"/>
      <c r="H223" s="10"/>
      <c r="I223" s="10"/>
      <c r="J223" s="12"/>
      <c r="K223" s="10"/>
      <c r="L223" s="10"/>
      <c r="M223" s="10"/>
      <c r="N223" s="10"/>
      <c r="O223" s="10"/>
      <c r="P223" s="10"/>
      <c r="Q223" s="10"/>
    </row>
    <row r="224" spans="1:18" hidden="1" x14ac:dyDescent="0.2">
      <c r="A224" s="13"/>
      <c r="B224" s="69" t="s">
        <v>35</v>
      </c>
      <c r="C224" s="10"/>
      <c r="D224" s="10"/>
      <c r="E224" s="10"/>
      <c r="F224" s="10"/>
      <c r="G224" s="10"/>
      <c r="H224" s="10"/>
      <c r="I224" s="10"/>
      <c r="J224" s="12"/>
      <c r="K224" s="10"/>
      <c r="L224" s="10"/>
      <c r="M224" s="10"/>
      <c r="N224" s="10"/>
      <c r="O224" s="10"/>
      <c r="P224" s="10"/>
      <c r="Q224" s="10"/>
    </row>
    <row r="225" spans="1:18" ht="12.75" customHeight="1" x14ac:dyDescent="0.2">
      <c r="A225" s="13"/>
      <c r="B225" s="62" t="s">
        <v>766</v>
      </c>
      <c r="C225" s="43" t="s">
        <v>14</v>
      </c>
      <c r="D225" s="16">
        <v>1647</v>
      </c>
      <c r="E225" s="16">
        <v>320</v>
      </c>
      <c r="F225" s="16">
        <v>2208</v>
      </c>
      <c r="G225" s="11">
        <f>SUM(C225:F225)</f>
        <v>4175</v>
      </c>
      <c r="H225" s="16">
        <v>6548</v>
      </c>
      <c r="I225" s="11">
        <f>SUM(G225:H225)</f>
        <v>10723</v>
      </c>
      <c r="J225" s="20"/>
      <c r="K225" s="43" t="s">
        <v>14</v>
      </c>
      <c r="L225" s="16">
        <v>22</v>
      </c>
      <c r="M225" s="16">
        <v>0</v>
      </c>
      <c r="N225" s="16">
        <v>13</v>
      </c>
      <c r="O225" s="11">
        <f>SUM(K225:N225)</f>
        <v>35</v>
      </c>
      <c r="P225" s="16">
        <v>43</v>
      </c>
      <c r="Q225" s="11">
        <f>SUM(O225:P225)</f>
        <v>78</v>
      </c>
      <c r="R225" s="20"/>
    </row>
    <row r="226" spans="1:18" x14ac:dyDescent="0.2">
      <c r="A226" s="13"/>
      <c r="B226" s="69" t="s">
        <v>7</v>
      </c>
      <c r="C226" s="43" t="s">
        <v>14</v>
      </c>
      <c r="D226" s="16">
        <v>1691</v>
      </c>
      <c r="E226" s="43" t="s">
        <v>14</v>
      </c>
      <c r="F226" s="43" t="s">
        <v>14</v>
      </c>
      <c r="G226" s="11">
        <f>SUM(C226:F226)</f>
        <v>1691</v>
      </c>
      <c r="H226" s="43" t="s">
        <v>14</v>
      </c>
      <c r="I226" s="11">
        <f>SUM(G226:H226)</f>
        <v>1691</v>
      </c>
      <c r="J226" s="12"/>
      <c r="K226" s="43" t="s">
        <v>14</v>
      </c>
      <c r="L226" s="16">
        <v>0</v>
      </c>
      <c r="M226" s="43" t="s">
        <v>14</v>
      </c>
      <c r="N226" s="43" t="s">
        <v>14</v>
      </c>
      <c r="O226" s="11">
        <f>SUM(K226:N226)</f>
        <v>0</v>
      </c>
      <c r="P226" s="43" t="s">
        <v>14</v>
      </c>
      <c r="Q226" s="11">
        <f>SUM(O226:P226)</f>
        <v>0</v>
      </c>
    </row>
    <row r="227" spans="1:18" hidden="1" x14ac:dyDescent="0.2">
      <c r="A227" s="13"/>
      <c r="B227" s="69" t="s">
        <v>31</v>
      </c>
      <c r="C227" s="16"/>
      <c r="D227" s="16"/>
      <c r="E227" s="16"/>
      <c r="F227" s="16"/>
      <c r="G227" s="11">
        <f>SUM(C227:F227)</f>
        <v>0</v>
      </c>
      <c r="H227" s="10"/>
      <c r="I227" s="11">
        <f>SUM(G227:H227)</f>
        <v>0</v>
      </c>
      <c r="J227" s="12"/>
      <c r="K227" s="43" t="s">
        <v>14</v>
      </c>
      <c r="L227" s="16"/>
      <c r="M227" s="16"/>
      <c r="N227" s="16"/>
      <c r="O227" s="11">
        <f>SUM(K227:N227)</f>
        <v>0</v>
      </c>
      <c r="P227" s="10"/>
      <c r="Q227" s="11">
        <f>SUM(O227:P227)</f>
        <v>0</v>
      </c>
    </row>
    <row r="228" spans="1:18" ht="14.25" x14ac:dyDescent="0.2">
      <c r="A228" s="13"/>
      <c r="B228" s="62" t="s">
        <v>772</v>
      </c>
      <c r="C228" s="43" t="s">
        <v>14</v>
      </c>
      <c r="D228" s="16">
        <v>19037</v>
      </c>
      <c r="E228" s="16">
        <v>850</v>
      </c>
      <c r="F228" s="16">
        <v>4467</v>
      </c>
      <c r="G228" s="11">
        <f>SUM(C228:F228)</f>
        <v>24354</v>
      </c>
      <c r="H228" s="43" t="s">
        <v>14</v>
      </c>
      <c r="I228" s="11">
        <f>SUM(G228:H228)</f>
        <v>24354</v>
      </c>
      <c r="J228" s="12"/>
      <c r="K228" s="43" t="s">
        <v>14</v>
      </c>
      <c r="L228" s="16">
        <v>15075</v>
      </c>
      <c r="M228" s="16">
        <v>751</v>
      </c>
      <c r="N228" s="16">
        <v>9616</v>
      </c>
      <c r="O228" s="11">
        <f>SUM(K228:N228)</f>
        <v>25442</v>
      </c>
      <c r="P228" s="43" t="s">
        <v>14</v>
      </c>
      <c r="Q228" s="11">
        <f>SUM(O228:P228)</f>
        <v>25442</v>
      </c>
    </row>
    <row r="229" spans="1:18" ht="14.25" x14ac:dyDescent="0.2">
      <c r="A229" s="13"/>
      <c r="B229" s="62" t="s">
        <v>761</v>
      </c>
      <c r="C229" s="43" t="s">
        <v>14</v>
      </c>
      <c r="D229" s="16">
        <v>14</v>
      </c>
      <c r="E229" s="56">
        <v>0</v>
      </c>
      <c r="F229" s="16">
        <v>8</v>
      </c>
      <c r="G229" s="11">
        <f>SUM(C229:F229)</f>
        <v>22</v>
      </c>
      <c r="H229" s="12">
        <v>1844</v>
      </c>
      <c r="I229" s="11">
        <f>SUM(G229:H229)</f>
        <v>1866</v>
      </c>
      <c r="J229" s="20"/>
      <c r="K229" s="43" t="s">
        <v>14</v>
      </c>
      <c r="L229" s="16">
        <v>22</v>
      </c>
      <c r="M229" s="56">
        <v>0</v>
      </c>
      <c r="N229" s="16">
        <v>11</v>
      </c>
      <c r="O229" s="11">
        <f>SUM(K229:N229)</f>
        <v>33</v>
      </c>
      <c r="P229" s="12">
        <v>1863</v>
      </c>
      <c r="Q229" s="11">
        <f>SUM(O229:P229)</f>
        <v>1896</v>
      </c>
      <c r="R229" s="20"/>
    </row>
    <row r="230" spans="1:18" ht="14.25" hidden="1" x14ac:dyDescent="0.2">
      <c r="A230" s="13"/>
      <c r="B230" s="69" t="s">
        <v>36</v>
      </c>
      <c r="C230" s="10"/>
      <c r="D230" s="10"/>
      <c r="E230" s="10"/>
      <c r="F230" s="10"/>
      <c r="G230" s="10"/>
      <c r="H230" s="10"/>
      <c r="I230" s="11"/>
      <c r="J230" s="12"/>
      <c r="K230" s="10"/>
      <c r="L230" s="10"/>
      <c r="M230" s="10"/>
      <c r="N230" s="10"/>
      <c r="O230" s="10"/>
      <c r="P230" s="10"/>
      <c r="Q230" s="11"/>
      <c r="R230" s="20"/>
    </row>
    <row r="231" spans="1:18" ht="14.25" x14ac:dyDescent="0.2">
      <c r="A231" s="13"/>
      <c r="B231" s="76" t="s">
        <v>20</v>
      </c>
      <c r="C231" s="10" t="s">
        <v>14</v>
      </c>
      <c r="D231" s="10">
        <f t="shared" ref="D231:I231" si="78">SUM(D225:D229)</f>
        <v>22389</v>
      </c>
      <c r="E231" s="10">
        <f t="shared" si="78"/>
        <v>1170</v>
      </c>
      <c r="F231" s="10">
        <f t="shared" si="78"/>
        <v>6683</v>
      </c>
      <c r="G231" s="10">
        <f t="shared" si="78"/>
        <v>30242</v>
      </c>
      <c r="H231" s="10">
        <f t="shared" si="78"/>
        <v>8392</v>
      </c>
      <c r="I231" s="10">
        <f t="shared" si="78"/>
        <v>38634</v>
      </c>
      <c r="J231" s="20"/>
      <c r="K231" s="10" t="s">
        <v>14</v>
      </c>
      <c r="L231" s="10">
        <f t="shared" ref="L231:Q231" si="79">SUM(L225:L229)</f>
        <v>15119</v>
      </c>
      <c r="M231" s="10">
        <f t="shared" si="79"/>
        <v>751</v>
      </c>
      <c r="N231" s="10">
        <f t="shared" si="79"/>
        <v>9640</v>
      </c>
      <c r="O231" s="10">
        <f t="shared" si="79"/>
        <v>25510</v>
      </c>
      <c r="P231" s="10">
        <f t="shared" si="79"/>
        <v>1906</v>
      </c>
      <c r="Q231" s="10">
        <f t="shared" si="79"/>
        <v>27416</v>
      </c>
      <c r="R231" s="20"/>
    </row>
    <row r="232" spans="1:18" x14ac:dyDescent="0.2">
      <c r="A232" s="13"/>
      <c r="B232" s="13"/>
      <c r="C232" s="12"/>
      <c r="D232" s="12"/>
      <c r="E232" s="12"/>
      <c r="F232" s="12"/>
      <c r="G232" s="12"/>
      <c r="H232" s="12"/>
      <c r="I232" s="12"/>
      <c r="J232" s="12"/>
      <c r="K232" s="12"/>
      <c r="L232" s="12"/>
      <c r="M232" s="12"/>
      <c r="N232" s="12"/>
      <c r="O232" s="12"/>
      <c r="P232" s="12"/>
      <c r="Q232" s="12"/>
    </row>
    <row r="233" spans="1:18" x14ac:dyDescent="0.2">
      <c r="A233" s="13"/>
      <c r="B233" s="70" t="s">
        <v>12</v>
      </c>
      <c r="C233" s="12"/>
      <c r="D233" s="12"/>
      <c r="E233" s="12"/>
      <c r="F233" s="12"/>
      <c r="G233" s="12"/>
      <c r="H233" s="12"/>
      <c r="I233" s="12"/>
      <c r="J233" s="12"/>
      <c r="K233" s="12"/>
      <c r="L233" s="12"/>
      <c r="M233" s="12"/>
      <c r="N233" s="12"/>
      <c r="O233" s="12"/>
      <c r="P233" s="12"/>
      <c r="Q233" s="12"/>
    </row>
    <row r="234" spans="1:18" hidden="1" x14ac:dyDescent="0.2">
      <c r="A234" s="13"/>
      <c r="B234" s="69" t="s">
        <v>34</v>
      </c>
      <c r="C234" s="12"/>
      <c r="D234" s="12"/>
      <c r="E234" s="12"/>
      <c r="F234" s="12"/>
      <c r="G234" s="11"/>
      <c r="H234" s="12"/>
      <c r="I234" s="11"/>
      <c r="J234" s="12"/>
      <c r="K234" s="12"/>
      <c r="L234" s="12"/>
      <c r="M234" s="12"/>
      <c r="N234" s="12"/>
      <c r="O234" s="11"/>
      <c r="P234" s="12"/>
      <c r="Q234" s="11"/>
    </row>
    <row r="235" spans="1:18" hidden="1" x14ac:dyDescent="0.2">
      <c r="A235" s="13"/>
      <c r="B235" s="69" t="s">
        <v>37</v>
      </c>
      <c r="C235" s="12"/>
      <c r="D235" s="12"/>
      <c r="E235" s="12"/>
      <c r="F235" s="12"/>
      <c r="G235" s="11"/>
      <c r="H235" s="12"/>
      <c r="I235" s="11"/>
      <c r="J235" s="12"/>
      <c r="K235" s="12"/>
      <c r="L235" s="12"/>
      <c r="M235" s="12"/>
      <c r="N235" s="12"/>
      <c r="O235" s="11"/>
      <c r="P235" s="12"/>
      <c r="Q235" s="11"/>
    </row>
    <row r="236" spans="1:18" hidden="1" x14ac:dyDescent="0.2">
      <c r="A236" s="13"/>
      <c r="B236" s="69" t="s">
        <v>33</v>
      </c>
      <c r="C236" s="12"/>
      <c r="D236" s="12"/>
      <c r="E236" s="12"/>
      <c r="F236" s="12"/>
      <c r="G236" s="11"/>
      <c r="H236" s="12"/>
      <c r="I236" s="11"/>
      <c r="J236" s="12"/>
      <c r="K236" s="12"/>
      <c r="L236" s="12"/>
      <c r="M236" s="12"/>
      <c r="N236" s="12"/>
      <c r="O236" s="11"/>
      <c r="P236" s="12"/>
      <c r="Q236" s="11"/>
    </row>
    <row r="237" spans="1:18" hidden="1" x14ac:dyDescent="0.2">
      <c r="A237" s="13"/>
      <c r="B237" s="69" t="s">
        <v>30</v>
      </c>
      <c r="C237" s="12"/>
      <c r="D237" s="12"/>
      <c r="E237" s="12"/>
      <c r="F237" s="12"/>
      <c r="G237" s="11"/>
      <c r="H237" s="12"/>
      <c r="I237" s="11"/>
      <c r="J237" s="12"/>
      <c r="K237" s="12"/>
      <c r="L237" s="12"/>
      <c r="M237" s="12"/>
      <c r="N237" s="12"/>
      <c r="O237" s="11"/>
      <c r="P237" s="12"/>
      <c r="Q237" s="11"/>
    </row>
    <row r="238" spans="1:18" hidden="1" x14ac:dyDescent="0.2">
      <c r="A238" s="13"/>
      <c r="B238" s="69" t="s">
        <v>8</v>
      </c>
      <c r="C238" s="12"/>
      <c r="D238" s="12"/>
      <c r="E238" s="12"/>
      <c r="F238" s="12"/>
      <c r="G238" s="11"/>
      <c r="H238" s="12"/>
      <c r="I238" s="11"/>
      <c r="J238" s="12"/>
      <c r="K238" s="12"/>
      <c r="L238" s="12"/>
      <c r="M238" s="12"/>
      <c r="N238" s="12"/>
      <c r="O238" s="11"/>
      <c r="P238" s="12"/>
      <c r="Q238" s="11"/>
    </row>
    <row r="239" spans="1:18" hidden="1" x14ac:dyDescent="0.2">
      <c r="A239" s="13"/>
      <c r="B239" s="69" t="s">
        <v>35</v>
      </c>
      <c r="C239" s="12"/>
      <c r="D239" s="12"/>
      <c r="E239" s="12"/>
      <c r="F239" s="12"/>
      <c r="G239" s="11"/>
      <c r="H239" s="12"/>
      <c r="I239" s="11"/>
      <c r="J239" s="12"/>
      <c r="K239" s="12"/>
      <c r="L239" s="12"/>
      <c r="M239" s="12"/>
      <c r="N239" s="12"/>
      <c r="O239" s="11"/>
      <c r="P239" s="12"/>
      <c r="Q239" s="11"/>
    </row>
    <row r="240" spans="1:18" ht="14.25" x14ac:dyDescent="0.2">
      <c r="A240" s="13"/>
      <c r="B240" s="62" t="s">
        <v>766</v>
      </c>
      <c r="C240" s="43" t="s">
        <v>14</v>
      </c>
      <c r="D240" s="16">
        <f t="shared" ref="D240:F241" si="80">D225</f>
        <v>1647</v>
      </c>
      <c r="E240" s="16">
        <f t="shared" si="80"/>
        <v>320</v>
      </c>
      <c r="F240" s="16">
        <f t="shared" si="80"/>
        <v>2208</v>
      </c>
      <c r="G240" s="11">
        <f t="shared" ref="G240:G245" si="81">SUM(C240:F240)</f>
        <v>4175</v>
      </c>
      <c r="H240" s="12">
        <f>H210+H225</f>
        <v>6564</v>
      </c>
      <c r="I240" s="11">
        <f>SUM(G240:H240)</f>
        <v>10739</v>
      </c>
      <c r="J240" s="20"/>
      <c r="K240" s="10" t="s">
        <v>14</v>
      </c>
      <c r="L240" s="16">
        <f t="shared" ref="L240:N241" si="82">L225</f>
        <v>22</v>
      </c>
      <c r="M240" s="16">
        <f t="shared" si="82"/>
        <v>0</v>
      </c>
      <c r="N240" s="16">
        <f t="shared" si="82"/>
        <v>13</v>
      </c>
      <c r="O240" s="11">
        <f t="shared" ref="O240:O245" si="83">SUM(K240:N240)</f>
        <v>35</v>
      </c>
      <c r="P240" s="16">
        <f>P225</f>
        <v>43</v>
      </c>
      <c r="Q240" s="11">
        <f>SUM(O240:P240)</f>
        <v>78</v>
      </c>
      <c r="R240" s="20"/>
    </row>
    <row r="241" spans="1:18" x14ac:dyDescent="0.2">
      <c r="A241" s="13"/>
      <c r="B241" s="69" t="s">
        <v>7</v>
      </c>
      <c r="C241" s="43" t="s">
        <v>14</v>
      </c>
      <c r="D241" s="16">
        <f t="shared" si="80"/>
        <v>1691</v>
      </c>
      <c r="E241" s="10" t="str">
        <f t="shared" si="80"/>
        <v>..</v>
      </c>
      <c r="F241" s="10" t="str">
        <f t="shared" si="80"/>
        <v>..</v>
      </c>
      <c r="G241" s="11">
        <f>SUM(C241:F241)</f>
        <v>1691</v>
      </c>
      <c r="H241" s="10" t="str">
        <f>H226</f>
        <v>..</v>
      </c>
      <c r="I241" s="11">
        <f>SUM(G241:H241)</f>
        <v>1691</v>
      </c>
      <c r="J241" s="12"/>
      <c r="K241" s="10" t="s">
        <v>14</v>
      </c>
      <c r="L241" s="16">
        <f t="shared" si="82"/>
        <v>0</v>
      </c>
      <c r="M241" s="10" t="str">
        <f t="shared" si="82"/>
        <v>..</v>
      </c>
      <c r="N241" s="10" t="str">
        <f t="shared" si="82"/>
        <v>..</v>
      </c>
      <c r="O241" s="11">
        <f t="shared" si="83"/>
        <v>0</v>
      </c>
      <c r="P241" s="10" t="str">
        <f>P226</f>
        <v>..</v>
      </c>
      <c r="Q241" s="11">
        <f>SUM(O241:P241)</f>
        <v>0</v>
      </c>
    </row>
    <row r="242" spans="1:18" hidden="1" x14ac:dyDescent="0.2">
      <c r="A242" s="13"/>
      <c r="B242" s="69" t="s">
        <v>31</v>
      </c>
      <c r="C242" s="16"/>
      <c r="D242" s="16"/>
      <c r="E242" s="16"/>
      <c r="F242" s="16"/>
      <c r="G242" s="11">
        <f t="shared" si="81"/>
        <v>0</v>
      </c>
      <c r="H242" s="12"/>
      <c r="I242" s="11">
        <f>SUM(G242:H242)</f>
        <v>0</v>
      </c>
      <c r="J242" s="12"/>
      <c r="K242" s="10" t="s">
        <v>14</v>
      </c>
      <c r="L242" s="16"/>
      <c r="M242" s="16"/>
      <c r="N242" s="16"/>
      <c r="O242" s="11">
        <f t="shared" si="83"/>
        <v>0</v>
      </c>
      <c r="P242" s="10"/>
      <c r="Q242" s="11">
        <f>SUM(O242:P242)</f>
        <v>0</v>
      </c>
    </row>
    <row r="243" spans="1:18" ht="14.25" x14ac:dyDescent="0.2">
      <c r="A243" s="13"/>
      <c r="B243" s="62" t="s">
        <v>772</v>
      </c>
      <c r="C243" s="43" t="s">
        <v>14</v>
      </c>
      <c r="D243" s="16">
        <f t="shared" ref="D243:F244" si="84">D213+D228</f>
        <v>25501</v>
      </c>
      <c r="E243" s="16">
        <f t="shared" si="84"/>
        <v>1326</v>
      </c>
      <c r="F243" s="16">
        <f t="shared" si="84"/>
        <v>5505</v>
      </c>
      <c r="G243" s="11">
        <f t="shared" si="81"/>
        <v>32332</v>
      </c>
      <c r="H243" s="43" t="s">
        <v>14</v>
      </c>
      <c r="I243" s="11">
        <f>SUM(G243:H243)</f>
        <v>32332</v>
      </c>
      <c r="J243" s="12"/>
      <c r="K243" s="10" t="s">
        <v>14</v>
      </c>
      <c r="L243" s="16">
        <f t="shared" ref="L243:N244" si="85">L213+L228</f>
        <v>23865</v>
      </c>
      <c r="M243" s="16">
        <f t="shared" si="85"/>
        <v>1190</v>
      </c>
      <c r="N243" s="16">
        <f t="shared" si="85"/>
        <v>15279</v>
      </c>
      <c r="O243" s="11">
        <f t="shared" si="83"/>
        <v>40334</v>
      </c>
      <c r="P243" s="10" t="s">
        <v>14</v>
      </c>
      <c r="Q243" s="11">
        <f>SUM(O243:P243)</f>
        <v>40334</v>
      </c>
    </row>
    <row r="244" spans="1:18" ht="14.25" x14ac:dyDescent="0.2">
      <c r="A244" s="13"/>
      <c r="B244" s="62" t="s">
        <v>761</v>
      </c>
      <c r="C244" s="43" t="s">
        <v>14</v>
      </c>
      <c r="D244" s="16">
        <f t="shared" si="84"/>
        <v>20</v>
      </c>
      <c r="E244" s="16">
        <f t="shared" si="84"/>
        <v>0</v>
      </c>
      <c r="F244" s="16">
        <f t="shared" si="84"/>
        <v>8</v>
      </c>
      <c r="G244" s="11">
        <f t="shared" si="81"/>
        <v>28</v>
      </c>
      <c r="H244" s="16">
        <f>H214+H229</f>
        <v>2711</v>
      </c>
      <c r="I244" s="11">
        <f>SUM(G244:H244)</f>
        <v>2739</v>
      </c>
      <c r="J244" s="20"/>
      <c r="K244" s="10" t="s">
        <v>14</v>
      </c>
      <c r="L244" s="16">
        <f t="shared" si="85"/>
        <v>60</v>
      </c>
      <c r="M244" s="56">
        <f>M214+M229</f>
        <v>2</v>
      </c>
      <c r="N244" s="16">
        <f t="shared" si="85"/>
        <v>119</v>
      </c>
      <c r="O244" s="11">
        <f t="shared" si="83"/>
        <v>181</v>
      </c>
      <c r="P244" s="16">
        <f>P214+P229</f>
        <v>2734</v>
      </c>
      <c r="Q244" s="11">
        <f>SUM(O244:P244)</f>
        <v>2915</v>
      </c>
      <c r="R244" s="20"/>
    </row>
    <row r="245" spans="1:18" ht="14.25" hidden="1" x14ac:dyDescent="0.2">
      <c r="A245" s="13"/>
      <c r="B245" s="69" t="s">
        <v>36</v>
      </c>
      <c r="C245" s="10"/>
      <c r="D245" s="12"/>
      <c r="E245" s="12"/>
      <c r="F245" s="12"/>
      <c r="G245" s="11">
        <f t="shared" si="81"/>
        <v>0</v>
      </c>
      <c r="H245" s="12">
        <f>H215+H230</f>
        <v>0</v>
      </c>
      <c r="I245" s="11"/>
      <c r="J245" s="12"/>
      <c r="K245" s="10" t="s">
        <v>14</v>
      </c>
      <c r="L245" s="12"/>
      <c r="M245" s="12"/>
      <c r="N245" s="12"/>
      <c r="O245" s="11">
        <f t="shared" si="83"/>
        <v>0</v>
      </c>
      <c r="P245" s="12">
        <f>P215+P230</f>
        <v>0</v>
      </c>
      <c r="Q245" s="11"/>
      <c r="R245" s="20"/>
    </row>
    <row r="246" spans="1:18" ht="17.25" customHeight="1" x14ac:dyDescent="0.2">
      <c r="A246" s="38"/>
      <c r="B246" s="46" t="s">
        <v>13</v>
      </c>
      <c r="C246" s="11" t="s">
        <v>14</v>
      </c>
      <c r="D246" s="11">
        <f t="shared" ref="D246:I246" si="86">SUM(D240:D245)</f>
        <v>28859</v>
      </c>
      <c r="E246" s="11">
        <f t="shared" si="86"/>
        <v>1646</v>
      </c>
      <c r="F246" s="11">
        <f t="shared" si="86"/>
        <v>7721</v>
      </c>
      <c r="G246" s="11">
        <f t="shared" si="86"/>
        <v>38226</v>
      </c>
      <c r="H246" s="11">
        <f t="shared" si="86"/>
        <v>9275</v>
      </c>
      <c r="I246" s="11">
        <f t="shared" si="86"/>
        <v>47501</v>
      </c>
      <c r="J246" s="50"/>
      <c r="K246" s="11" t="s">
        <v>14</v>
      </c>
      <c r="L246" s="11">
        <f t="shared" ref="L246:Q246" si="87">SUM(L240:L245)</f>
        <v>23947</v>
      </c>
      <c r="M246" s="11">
        <f t="shared" si="87"/>
        <v>1192</v>
      </c>
      <c r="N246" s="11">
        <f t="shared" si="87"/>
        <v>15411</v>
      </c>
      <c r="O246" s="11">
        <f t="shared" si="87"/>
        <v>40550</v>
      </c>
      <c r="P246" s="11">
        <f t="shared" si="87"/>
        <v>2777</v>
      </c>
      <c r="Q246" s="11">
        <f t="shared" si="87"/>
        <v>43327</v>
      </c>
      <c r="R246" s="20"/>
    </row>
    <row r="247" spans="1:18" ht="12" customHeight="1" thickBot="1" x14ac:dyDescent="0.25">
      <c r="A247" s="51"/>
      <c r="B247" s="51"/>
      <c r="C247" s="49"/>
      <c r="D247" s="49"/>
      <c r="E247" s="49"/>
      <c r="F247" s="49"/>
      <c r="G247" s="49"/>
      <c r="H247" s="49"/>
      <c r="I247" s="49"/>
      <c r="J247" s="49"/>
      <c r="K247" s="49"/>
      <c r="L247" s="49"/>
      <c r="M247" s="49"/>
      <c r="N247" s="49"/>
      <c r="O247" s="49"/>
      <c r="P247" s="49"/>
      <c r="Q247" s="49"/>
    </row>
    <row r="248" spans="1:18" ht="15.75" hidden="1" customHeight="1" x14ac:dyDescent="0.2">
      <c r="A248" s="9" t="s">
        <v>15</v>
      </c>
      <c r="B248" s="8" t="s">
        <v>16</v>
      </c>
      <c r="C248" s="61"/>
      <c r="D248" s="61"/>
      <c r="E248" s="61"/>
      <c r="F248" s="61"/>
      <c r="G248" s="61"/>
      <c r="H248" s="61"/>
      <c r="I248" s="61"/>
      <c r="J248" s="61"/>
      <c r="K248" s="61"/>
      <c r="L248" s="61"/>
      <c r="M248" s="61"/>
      <c r="N248" s="61"/>
      <c r="O248" s="61"/>
      <c r="P248" s="61"/>
      <c r="Q248" s="61"/>
    </row>
    <row r="249" spans="1:18" hidden="1" x14ac:dyDescent="0.2">
      <c r="B249" s="4" t="s">
        <v>37</v>
      </c>
      <c r="C249" s="59"/>
      <c r="D249" s="59"/>
      <c r="E249" s="59"/>
      <c r="F249" s="59"/>
      <c r="G249" s="59"/>
      <c r="H249" s="59"/>
      <c r="I249" s="59"/>
      <c r="J249" s="59"/>
      <c r="K249" s="59"/>
      <c r="L249" s="59"/>
      <c r="M249" s="59"/>
      <c r="N249" s="59"/>
      <c r="O249" s="59"/>
      <c r="P249" s="59"/>
      <c r="Q249" s="59"/>
    </row>
    <row r="250" spans="1:18" hidden="1" x14ac:dyDescent="0.2">
      <c r="B250" s="4" t="s">
        <v>30</v>
      </c>
      <c r="C250" s="59"/>
      <c r="D250" s="59"/>
      <c r="E250" s="59"/>
      <c r="F250" s="59"/>
      <c r="G250" s="59"/>
      <c r="H250" s="59"/>
      <c r="I250" s="59"/>
      <c r="J250" s="59"/>
      <c r="K250" s="59"/>
      <c r="L250" s="59"/>
      <c r="M250" s="59"/>
      <c r="N250" s="59"/>
      <c r="O250" s="59"/>
      <c r="P250" s="59"/>
      <c r="Q250" s="59"/>
    </row>
    <row r="251" spans="1:18" hidden="1" x14ac:dyDescent="0.2">
      <c r="B251" s="4" t="s">
        <v>8</v>
      </c>
      <c r="C251" s="59"/>
      <c r="D251" s="59"/>
      <c r="E251" s="59"/>
      <c r="F251" s="59"/>
      <c r="G251" s="59"/>
      <c r="H251" s="59"/>
      <c r="I251" s="59"/>
      <c r="J251" s="59"/>
      <c r="K251" s="59"/>
      <c r="L251" s="59"/>
      <c r="M251" s="59"/>
      <c r="N251" s="59"/>
      <c r="O251" s="59"/>
      <c r="P251" s="59"/>
      <c r="Q251" s="59"/>
    </row>
    <row r="252" spans="1:18" hidden="1" x14ac:dyDescent="0.2">
      <c r="B252" s="4" t="s">
        <v>29</v>
      </c>
      <c r="C252" s="59"/>
      <c r="D252" s="59"/>
      <c r="E252" s="59"/>
      <c r="F252" s="59"/>
      <c r="G252" s="59"/>
      <c r="H252" s="59"/>
      <c r="I252" s="59"/>
      <c r="J252" s="59"/>
      <c r="K252" s="59"/>
      <c r="L252" s="59"/>
      <c r="M252" s="59"/>
      <c r="N252" s="59"/>
      <c r="O252" s="59"/>
      <c r="P252" s="59"/>
      <c r="Q252" s="59"/>
    </row>
    <row r="253" spans="1:18" hidden="1" x14ac:dyDescent="0.2">
      <c r="B253" s="4" t="s">
        <v>7</v>
      </c>
      <c r="C253" s="59"/>
      <c r="D253" s="59"/>
      <c r="E253" s="60"/>
      <c r="F253" s="60"/>
      <c r="G253" s="59"/>
      <c r="H253" s="59"/>
      <c r="I253" s="59"/>
      <c r="J253" s="59"/>
      <c r="K253" s="60"/>
      <c r="L253" s="60"/>
      <c r="M253" s="60"/>
      <c r="N253" s="60"/>
      <c r="O253" s="60"/>
      <c r="P253" s="60"/>
      <c r="Q253" s="60"/>
    </row>
    <row r="254" spans="1:18" hidden="1" x14ac:dyDescent="0.2">
      <c r="B254" s="4" t="s">
        <v>6</v>
      </c>
      <c r="C254" s="60"/>
      <c r="D254" s="60"/>
      <c r="E254" s="60"/>
      <c r="F254" s="60"/>
      <c r="G254" s="60"/>
      <c r="H254" s="60"/>
      <c r="I254" s="60"/>
      <c r="J254" s="59"/>
      <c r="K254" s="59"/>
      <c r="L254" s="59"/>
      <c r="M254" s="59"/>
      <c r="N254" s="59"/>
      <c r="O254" s="59"/>
      <c r="P254" s="59"/>
      <c r="Q254" s="59"/>
    </row>
    <row r="255" spans="1:18" hidden="1" x14ac:dyDescent="0.2">
      <c r="B255" s="4" t="s">
        <v>31</v>
      </c>
      <c r="C255" s="59"/>
      <c r="D255" s="59"/>
      <c r="E255" s="59"/>
      <c r="F255" s="59"/>
      <c r="G255" s="59"/>
      <c r="H255" s="59"/>
      <c r="I255" s="59"/>
      <c r="J255" s="59"/>
      <c r="K255" s="59"/>
      <c r="L255" s="59"/>
      <c r="M255" s="59"/>
      <c r="N255" s="59"/>
      <c r="O255" s="59"/>
      <c r="P255" s="59"/>
      <c r="Q255" s="59"/>
    </row>
    <row r="256" spans="1:18" hidden="1" x14ac:dyDescent="0.2">
      <c r="B256" s="4" t="s">
        <v>9</v>
      </c>
      <c r="C256" s="59"/>
      <c r="D256" s="59"/>
      <c r="E256" s="59"/>
      <c r="F256" s="59"/>
      <c r="G256" s="59"/>
      <c r="H256" s="59"/>
      <c r="I256" s="59"/>
      <c r="J256" s="59"/>
      <c r="K256" s="59"/>
      <c r="L256" s="59"/>
      <c r="M256" s="59"/>
      <c r="N256" s="59"/>
      <c r="O256" s="59"/>
      <c r="P256" s="59"/>
      <c r="Q256" s="59"/>
    </row>
    <row r="257" spans="1:17" hidden="1" x14ac:dyDescent="0.2">
      <c r="B257" s="6" t="s">
        <v>17</v>
      </c>
      <c r="C257" s="59"/>
      <c r="D257" s="59"/>
      <c r="E257" s="59"/>
      <c r="F257" s="59"/>
      <c r="G257" s="59"/>
      <c r="H257" s="59"/>
      <c r="I257" s="59"/>
      <c r="J257" s="59"/>
      <c r="K257" s="59"/>
      <c r="L257" s="59"/>
      <c r="M257" s="59"/>
      <c r="N257" s="59"/>
      <c r="O257" s="59"/>
      <c r="P257" s="59"/>
      <c r="Q257" s="59"/>
    </row>
    <row r="258" spans="1:17" s="6" customFormat="1" ht="14.25" x14ac:dyDescent="0.2">
      <c r="A258" s="58" t="s">
        <v>773</v>
      </c>
    </row>
    <row r="259" spans="1:17" x14ac:dyDescent="0.2">
      <c r="A259" s="6" t="s">
        <v>49</v>
      </c>
    </row>
  </sheetData>
  <mergeCells count="6">
    <mergeCell ref="A2:Q2"/>
    <mergeCell ref="C5:I5"/>
    <mergeCell ref="K5:Q5"/>
    <mergeCell ref="M6:N6"/>
    <mergeCell ref="E6:F6"/>
    <mergeCell ref="A3:Q4"/>
  </mergeCells>
  <phoneticPr fontId="5" type="noConversion"/>
  <printOptions horizontalCentered="1"/>
  <pageMargins left="0.74803149606299213" right="0.74803149606299213" top="0.47244094488188981" bottom="0.47244094488188981" header="0.31496062992125984" footer="0.31496062992125984"/>
  <pageSetup paperSize="8" scale="94" fitToHeight="0" orientation="landscape" r:id="rId1"/>
  <headerFooter alignWithMargins="0"/>
  <rowBreaks count="4" manualBreakCount="4">
    <brk id="46" max="16383" man="1"/>
    <brk id="66" max="16383" man="1"/>
    <brk id="112" max="16383" man="1"/>
    <brk id="157" max="16383" man="1"/>
  </rowBreaks>
  <colBreaks count="1" manualBreakCount="1">
    <brk id="1" max="1048575" man="1"/>
  </colBreaks>
  <ignoredErrors>
    <ignoredError sqref="G244 G241 G99:G240 G242:G243 G245:G246 O240:O244 O99:O145 O245:O247 E48 O53 O63:O66 L54 O57:O62 G53:G65 K154 O156:O239 O146:O155 L146:N155 P146:P15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34"/>
  <sheetViews>
    <sheetView workbookViewId="0">
      <pane ySplit="8" topLeftCell="A9" activePane="bottomLeft" state="frozen"/>
      <selection pane="bottomLeft" activeCell="A9" sqref="A9"/>
    </sheetView>
  </sheetViews>
  <sheetFormatPr defaultColWidth="8.5703125" defaultRowHeight="12.75" x14ac:dyDescent="0.2"/>
  <cols>
    <col min="1" max="1" width="10.7109375" style="6" customWidth="1"/>
    <col min="2" max="2" width="33.85546875" style="6" customWidth="1"/>
    <col min="3" max="3" width="10" style="6" bestFit="1" customWidth="1"/>
    <col min="4" max="9" width="10.85546875" style="19" customWidth="1"/>
    <col min="10" max="10" width="10.85546875" style="6" customWidth="1"/>
    <col min="11" max="11" width="4" style="22" customWidth="1"/>
    <col min="12" max="18" width="10.85546875" style="6" customWidth="1"/>
    <col min="19" max="16384" width="8.5703125" style="6"/>
  </cols>
  <sheetData>
    <row r="1" spans="1:25" x14ac:dyDescent="0.2">
      <c r="R1" s="82" t="str">
        <f>'Table 1'!Q1</f>
        <v>Publication date: 12 June 2014</v>
      </c>
    </row>
    <row r="2" spans="1:25" ht="18" x14ac:dyDescent="0.25">
      <c r="A2" s="125" t="s">
        <v>43</v>
      </c>
      <c r="B2" s="126"/>
      <c r="C2" s="126"/>
      <c r="D2" s="126"/>
      <c r="E2" s="126"/>
      <c r="F2" s="126"/>
      <c r="G2" s="126"/>
      <c r="H2" s="126"/>
      <c r="I2" s="126"/>
      <c r="J2" s="126"/>
      <c r="K2" s="126"/>
      <c r="L2" s="126"/>
      <c r="M2" s="126"/>
      <c r="N2" s="126"/>
      <c r="O2" s="126"/>
      <c r="P2" s="126"/>
      <c r="Q2" s="126"/>
      <c r="R2" s="126"/>
    </row>
    <row r="3" spans="1:25" ht="8.25" customHeight="1" x14ac:dyDescent="0.2"/>
    <row r="4" spans="1:25" ht="15.75" x14ac:dyDescent="0.25">
      <c r="A4" s="5" t="s">
        <v>714</v>
      </c>
    </row>
    <row r="5" spans="1:25" ht="18.75" x14ac:dyDescent="0.25">
      <c r="A5" s="5" t="s">
        <v>776</v>
      </c>
    </row>
    <row r="6" spans="1:25" x14ac:dyDescent="0.2">
      <c r="B6" s="21"/>
      <c r="C6" s="21"/>
      <c r="D6" s="23"/>
      <c r="E6" s="23"/>
      <c r="F6" s="23"/>
      <c r="G6" s="23"/>
      <c r="H6" s="23"/>
      <c r="I6" s="23"/>
      <c r="J6" s="21"/>
      <c r="K6" s="21"/>
    </row>
    <row r="7" spans="1:25" ht="14.25" customHeight="1" x14ac:dyDescent="0.2">
      <c r="A7" s="24"/>
      <c r="B7" s="24"/>
      <c r="C7" s="24"/>
      <c r="D7" s="133" t="s">
        <v>3</v>
      </c>
      <c r="E7" s="134"/>
      <c r="F7" s="134"/>
      <c r="G7" s="134"/>
      <c r="H7" s="135"/>
      <c r="I7" s="135"/>
      <c r="J7" s="135"/>
      <c r="K7" s="83"/>
      <c r="L7" s="133" t="s">
        <v>4</v>
      </c>
      <c r="M7" s="136"/>
      <c r="N7" s="136"/>
      <c r="O7" s="136"/>
      <c r="P7" s="137"/>
      <c r="Q7" s="137"/>
      <c r="R7" s="137"/>
    </row>
    <row r="8" spans="1:25" ht="51" customHeight="1" x14ac:dyDescent="0.2">
      <c r="A8" s="25" t="s">
        <v>50</v>
      </c>
      <c r="B8" s="25" t="s">
        <v>775</v>
      </c>
      <c r="C8" s="26" t="s">
        <v>51</v>
      </c>
      <c r="D8" s="84" t="s">
        <v>28</v>
      </c>
      <c r="E8" s="84" t="s">
        <v>0</v>
      </c>
      <c r="F8" s="84" t="s">
        <v>2</v>
      </c>
      <c r="G8" s="84" t="s">
        <v>38</v>
      </c>
      <c r="H8" s="115" t="s">
        <v>782</v>
      </c>
      <c r="I8" s="64" t="s">
        <v>774</v>
      </c>
      <c r="J8" s="81" t="s">
        <v>5</v>
      </c>
      <c r="K8" s="85"/>
      <c r="L8" s="84" t="s">
        <v>28</v>
      </c>
      <c r="M8" s="84" t="s">
        <v>0</v>
      </c>
      <c r="N8" s="84" t="s">
        <v>2</v>
      </c>
      <c r="O8" s="84" t="s">
        <v>38</v>
      </c>
      <c r="P8" s="115" t="s">
        <v>782</v>
      </c>
      <c r="Q8" s="64" t="s">
        <v>774</v>
      </c>
      <c r="R8" s="81" t="s">
        <v>5</v>
      </c>
    </row>
    <row r="9" spans="1:25" ht="25.5" customHeight="1" x14ac:dyDescent="0.2">
      <c r="A9" s="88" t="s">
        <v>721</v>
      </c>
      <c r="B9" s="87"/>
      <c r="C9" s="87"/>
      <c r="D9" s="87"/>
      <c r="E9" s="87"/>
      <c r="F9" s="87"/>
      <c r="G9" s="87"/>
      <c r="H9" s="114"/>
      <c r="I9" s="87"/>
      <c r="J9" s="87"/>
      <c r="K9" s="87"/>
      <c r="L9" s="87"/>
      <c r="M9" s="87"/>
      <c r="N9" s="87"/>
      <c r="O9" s="87"/>
      <c r="P9" s="114"/>
      <c r="Q9" s="87"/>
      <c r="R9" s="87"/>
    </row>
    <row r="10" spans="1:25" x14ac:dyDescent="0.2">
      <c r="A10" t="s">
        <v>52</v>
      </c>
      <c r="B10" t="s">
        <v>53</v>
      </c>
      <c r="C10" s="89" t="s">
        <v>54</v>
      </c>
      <c r="D10" s="27">
        <v>23</v>
      </c>
      <c r="E10" s="27">
        <v>0</v>
      </c>
      <c r="F10" s="27">
        <v>0</v>
      </c>
      <c r="G10" s="27">
        <v>0</v>
      </c>
      <c r="H10" s="28">
        <f t="shared" ref="H10:H75" si="0">SUM(D10:G10)</f>
        <v>23</v>
      </c>
      <c r="I10" s="27">
        <v>0</v>
      </c>
      <c r="J10" s="28">
        <f>SUM(H10:I10)</f>
        <v>23</v>
      </c>
      <c r="K10" s="65"/>
      <c r="L10" s="27">
        <v>0</v>
      </c>
      <c r="M10" s="27">
        <v>0</v>
      </c>
      <c r="N10" s="27">
        <v>0</v>
      </c>
      <c r="O10" s="27">
        <v>1</v>
      </c>
      <c r="P10" s="28">
        <f t="shared" ref="P10" si="1">SUM(L10:O10)</f>
        <v>1</v>
      </c>
      <c r="Q10" s="27">
        <v>37</v>
      </c>
      <c r="R10" s="28">
        <f>SUM(P10:Q10)</f>
        <v>38</v>
      </c>
      <c r="S10" s="31"/>
      <c r="T10" s="103"/>
      <c r="U10" s="31"/>
      <c r="V10" s="31"/>
      <c r="W10" s="31"/>
      <c r="X10" s="31"/>
      <c r="Y10" s="31"/>
    </row>
    <row r="11" spans="1:25" x14ac:dyDescent="0.2">
      <c r="A11" t="s">
        <v>55</v>
      </c>
      <c r="B11" t="s">
        <v>56</v>
      </c>
      <c r="C11" s="89" t="s">
        <v>57</v>
      </c>
      <c r="D11" s="27">
        <v>6</v>
      </c>
      <c r="E11" s="27">
        <v>42</v>
      </c>
      <c r="F11" s="27">
        <v>0</v>
      </c>
      <c r="G11" s="27">
        <v>0</v>
      </c>
      <c r="H11" s="28">
        <f t="shared" si="0"/>
        <v>48</v>
      </c>
      <c r="I11" s="27">
        <v>0</v>
      </c>
      <c r="J11" s="28">
        <f t="shared" ref="J11:J76" si="2">SUM(H11:I11)</f>
        <v>48</v>
      </c>
      <c r="K11" s="65"/>
      <c r="L11" s="27">
        <v>16</v>
      </c>
      <c r="M11" s="27">
        <v>5</v>
      </c>
      <c r="N11" s="27">
        <v>0</v>
      </c>
      <c r="O11" s="27">
        <v>10</v>
      </c>
      <c r="P11" s="28">
        <f t="shared" ref="P11:P74" si="3">SUM(L11:O11)</f>
        <v>31</v>
      </c>
      <c r="Q11" s="27">
        <v>0</v>
      </c>
      <c r="R11" s="28">
        <f t="shared" ref="R11:R76" si="4">SUM(P11:Q11)</f>
        <v>31</v>
      </c>
      <c r="S11" s="31"/>
      <c r="T11" s="103"/>
      <c r="U11" s="31"/>
      <c r="V11" s="31"/>
      <c r="W11" s="31"/>
      <c r="X11" s="31"/>
      <c r="Y11" s="31"/>
    </row>
    <row r="12" spans="1:25" x14ac:dyDescent="0.2">
      <c r="A12" t="s">
        <v>58</v>
      </c>
      <c r="B12" t="s">
        <v>59</v>
      </c>
      <c r="C12" s="89" t="s">
        <v>60</v>
      </c>
      <c r="D12" s="27">
        <v>21</v>
      </c>
      <c r="E12" s="27">
        <v>0</v>
      </c>
      <c r="F12" s="27">
        <v>0</v>
      </c>
      <c r="G12" s="27">
        <v>0</v>
      </c>
      <c r="H12" s="28">
        <f t="shared" si="0"/>
        <v>21</v>
      </c>
      <c r="I12" s="27">
        <v>0</v>
      </c>
      <c r="J12" s="28">
        <f t="shared" si="2"/>
        <v>21</v>
      </c>
      <c r="K12" s="65"/>
      <c r="L12" s="27">
        <v>5</v>
      </c>
      <c r="M12" s="27">
        <v>0</v>
      </c>
      <c r="N12" s="27">
        <v>0</v>
      </c>
      <c r="O12" s="27">
        <v>4</v>
      </c>
      <c r="P12" s="28">
        <f t="shared" si="3"/>
        <v>9</v>
      </c>
      <c r="Q12" s="27">
        <v>0</v>
      </c>
      <c r="R12" s="28">
        <f t="shared" si="4"/>
        <v>9</v>
      </c>
      <c r="S12" s="31"/>
      <c r="T12" s="103"/>
      <c r="U12" s="31"/>
      <c r="V12" s="31"/>
      <c r="W12" s="31"/>
      <c r="X12" s="31"/>
      <c r="Y12" s="31"/>
    </row>
    <row r="13" spans="1:25" x14ac:dyDescent="0.2">
      <c r="A13" t="s">
        <v>61</v>
      </c>
      <c r="B13" t="s">
        <v>62</v>
      </c>
      <c r="C13" s="89" t="s">
        <v>54</v>
      </c>
      <c r="D13" s="27">
        <v>43</v>
      </c>
      <c r="E13" s="27">
        <v>0</v>
      </c>
      <c r="F13" s="27">
        <v>0</v>
      </c>
      <c r="G13" s="27">
        <v>16</v>
      </c>
      <c r="H13" s="28">
        <f t="shared" si="0"/>
        <v>59</v>
      </c>
      <c r="I13" s="27">
        <v>0</v>
      </c>
      <c r="J13" s="28">
        <f t="shared" si="2"/>
        <v>59</v>
      </c>
      <c r="K13" s="65"/>
      <c r="L13" s="27">
        <v>78</v>
      </c>
      <c r="M13" s="27">
        <v>24</v>
      </c>
      <c r="N13" s="27">
        <v>0</v>
      </c>
      <c r="O13" s="27">
        <v>8</v>
      </c>
      <c r="P13" s="28">
        <f t="shared" si="3"/>
        <v>110</v>
      </c>
      <c r="Q13" s="27">
        <v>23</v>
      </c>
      <c r="R13" s="28">
        <f t="shared" si="4"/>
        <v>133</v>
      </c>
      <c r="S13" s="31"/>
      <c r="T13" s="103"/>
      <c r="U13" s="31"/>
      <c r="V13" s="31"/>
      <c r="W13" s="31"/>
      <c r="X13" s="31"/>
      <c r="Y13" s="31"/>
    </row>
    <row r="14" spans="1:25" x14ac:dyDescent="0.2">
      <c r="A14" t="s">
        <v>63</v>
      </c>
      <c r="B14" t="s">
        <v>64</v>
      </c>
      <c r="C14" s="89" t="s">
        <v>60</v>
      </c>
      <c r="D14" s="27">
        <v>1</v>
      </c>
      <c r="E14" s="27">
        <v>0</v>
      </c>
      <c r="F14" s="27">
        <v>0</v>
      </c>
      <c r="G14" s="27">
        <v>0</v>
      </c>
      <c r="H14" s="28">
        <f t="shared" si="0"/>
        <v>1</v>
      </c>
      <c r="I14" s="27">
        <v>0</v>
      </c>
      <c r="J14" s="28">
        <f t="shared" si="2"/>
        <v>1</v>
      </c>
      <c r="K14" s="65"/>
      <c r="L14" s="27">
        <v>22</v>
      </c>
      <c r="M14" s="27">
        <v>0</v>
      </c>
      <c r="N14" s="27">
        <v>0</v>
      </c>
      <c r="O14" s="27">
        <v>7</v>
      </c>
      <c r="P14" s="28">
        <f t="shared" si="3"/>
        <v>29</v>
      </c>
      <c r="Q14" s="27">
        <v>28</v>
      </c>
      <c r="R14" s="28">
        <f t="shared" si="4"/>
        <v>57</v>
      </c>
      <c r="S14" s="31"/>
      <c r="T14" s="103"/>
      <c r="U14" s="31"/>
      <c r="V14" s="31"/>
      <c r="W14" s="31"/>
      <c r="X14" s="31"/>
      <c r="Y14" s="31"/>
    </row>
    <row r="15" spans="1:25" x14ac:dyDescent="0.2">
      <c r="A15" t="s">
        <v>65</v>
      </c>
      <c r="B15" t="s">
        <v>66</v>
      </c>
      <c r="C15" s="89" t="s">
        <v>54</v>
      </c>
      <c r="D15" s="27">
        <v>235</v>
      </c>
      <c r="E15" s="27">
        <v>8</v>
      </c>
      <c r="F15" s="27">
        <v>0</v>
      </c>
      <c r="G15" s="27">
        <v>43</v>
      </c>
      <c r="H15" s="28">
        <f t="shared" si="0"/>
        <v>286</v>
      </c>
      <c r="I15" s="27">
        <v>0</v>
      </c>
      <c r="J15" s="28">
        <f t="shared" si="2"/>
        <v>286</v>
      </c>
      <c r="K15" s="65"/>
      <c r="L15" s="27">
        <v>18</v>
      </c>
      <c r="M15" s="27">
        <v>0</v>
      </c>
      <c r="N15" s="27">
        <v>0</v>
      </c>
      <c r="O15" s="27">
        <v>6</v>
      </c>
      <c r="P15" s="28">
        <f t="shared" si="3"/>
        <v>24</v>
      </c>
      <c r="Q15" s="27">
        <v>0</v>
      </c>
      <c r="R15" s="28">
        <f t="shared" si="4"/>
        <v>24</v>
      </c>
      <c r="S15" s="31"/>
      <c r="T15" s="103"/>
      <c r="U15" s="31"/>
      <c r="V15" s="31"/>
      <c r="W15" s="31"/>
      <c r="X15" s="31"/>
      <c r="Y15" s="31"/>
    </row>
    <row r="16" spans="1:25" x14ac:dyDescent="0.2">
      <c r="A16" t="s">
        <v>67</v>
      </c>
      <c r="B16" t="s">
        <v>68</v>
      </c>
      <c r="C16" s="89" t="s">
        <v>54</v>
      </c>
      <c r="D16" s="27">
        <v>164</v>
      </c>
      <c r="E16" s="27">
        <v>0</v>
      </c>
      <c r="F16" s="27">
        <v>0</v>
      </c>
      <c r="G16" s="27">
        <v>125</v>
      </c>
      <c r="H16" s="28">
        <f t="shared" si="0"/>
        <v>289</v>
      </c>
      <c r="I16" s="27">
        <v>49</v>
      </c>
      <c r="J16" s="28">
        <f t="shared" si="2"/>
        <v>338</v>
      </c>
      <c r="K16" s="65"/>
      <c r="L16" s="27">
        <v>144</v>
      </c>
      <c r="M16" s="27">
        <v>5</v>
      </c>
      <c r="N16" s="27">
        <v>0</v>
      </c>
      <c r="O16" s="27">
        <v>60</v>
      </c>
      <c r="P16" s="28">
        <f t="shared" si="3"/>
        <v>209</v>
      </c>
      <c r="Q16" s="27">
        <v>0</v>
      </c>
      <c r="R16" s="28">
        <f t="shared" si="4"/>
        <v>209</v>
      </c>
      <c r="S16" s="31"/>
      <c r="T16" s="103"/>
      <c r="U16" s="31"/>
      <c r="V16" s="31"/>
      <c r="W16" s="31"/>
      <c r="X16" s="31"/>
      <c r="Y16" s="31"/>
    </row>
    <row r="17" spans="1:25" x14ac:dyDescent="0.2">
      <c r="A17" t="s">
        <v>69</v>
      </c>
      <c r="B17" t="s">
        <v>70</v>
      </c>
      <c r="C17" s="89" t="s">
        <v>54</v>
      </c>
      <c r="D17" s="27">
        <v>47</v>
      </c>
      <c r="E17" s="27">
        <v>4</v>
      </c>
      <c r="F17" s="27">
        <v>0</v>
      </c>
      <c r="G17" s="27">
        <v>2</v>
      </c>
      <c r="H17" s="28">
        <f t="shared" si="0"/>
        <v>53</v>
      </c>
      <c r="I17" s="27">
        <v>0</v>
      </c>
      <c r="J17" s="28">
        <f t="shared" si="2"/>
        <v>53</v>
      </c>
      <c r="K17" s="65"/>
      <c r="L17" s="27">
        <v>66</v>
      </c>
      <c r="M17" s="27">
        <v>24</v>
      </c>
      <c r="N17" s="27">
        <v>6</v>
      </c>
      <c r="O17" s="27">
        <v>7</v>
      </c>
      <c r="P17" s="28">
        <f t="shared" si="3"/>
        <v>103</v>
      </c>
      <c r="Q17" s="27">
        <v>0</v>
      </c>
      <c r="R17" s="28">
        <f t="shared" si="4"/>
        <v>103</v>
      </c>
      <c r="S17" s="31"/>
      <c r="T17" s="103"/>
      <c r="U17" s="31"/>
      <c r="V17" s="31"/>
      <c r="W17" s="31"/>
      <c r="X17" s="31"/>
      <c r="Y17" s="31"/>
    </row>
    <row r="18" spans="1:25" x14ac:dyDescent="0.2">
      <c r="A18" t="s">
        <v>71</v>
      </c>
      <c r="B18" t="s">
        <v>72</v>
      </c>
      <c r="C18" s="89" t="s">
        <v>73</v>
      </c>
      <c r="D18" s="27">
        <v>241</v>
      </c>
      <c r="E18" s="27">
        <v>2</v>
      </c>
      <c r="F18" s="27">
        <v>0</v>
      </c>
      <c r="G18" s="27">
        <v>0</v>
      </c>
      <c r="H18" s="28">
        <f t="shared" si="0"/>
        <v>243</v>
      </c>
      <c r="I18" s="27">
        <v>0</v>
      </c>
      <c r="J18" s="28">
        <f t="shared" si="2"/>
        <v>243</v>
      </c>
      <c r="K18" s="65"/>
      <c r="L18" s="27">
        <v>165</v>
      </c>
      <c r="M18" s="27">
        <v>2</v>
      </c>
      <c r="N18" s="27">
        <v>0</v>
      </c>
      <c r="O18" s="27">
        <v>16</v>
      </c>
      <c r="P18" s="28">
        <f t="shared" si="3"/>
        <v>183</v>
      </c>
      <c r="Q18" s="27">
        <v>13</v>
      </c>
      <c r="R18" s="28">
        <f t="shared" si="4"/>
        <v>196</v>
      </c>
      <c r="S18" s="31"/>
      <c r="T18" s="103"/>
      <c r="U18" s="31"/>
      <c r="V18" s="31"/>
      <c r="W18" s="31"/>
      <c r="X18" s="31"/>
      <c r="Y18" s="31"/>
    </row>
    <row r="19" spans="1:25" x14ac:dyDescent="0.2">
      <c r="A19" t="s">
        <v>74</v>
      </c>
      <c r="B19" t="s">
        <v>75</v>
      </c>
      <c r="C19" s="91" t="s">
        <v>57</v>
      </c>
      <c r="D19" s="27">
        <v>0</v>
      </c>
      <c r="E19" s="27">
        <v>0</v>
      </c>
      <c r="F19" s="27">
        <v>0</v>
      </c>
      <c r="G19" s="27">
        <v>0</v>
      </c>
      <c r="H19" s="28">
        <f t="shared" si="0"/>
        <v>0</v>
      </c>
      <c r="I19" s="27">
        <v>0</v>
      </c>
      <c r="J19" s="28">
        <f t="shared" si="2"/>
        <v>0</v>
      </c>
      <c r="K19" s="65"/>
      <c r="L19" s="27">
        <v>27</v>
      </c>
      <c r="M19" s="27">
        <v>0</v>
      </c>
      <c r="N19" s="27">
        <v>0</v>
      </c>
      <c r="O19" s="27">
        <v>0</v>
      </c>
      <c r="P19" s="28">
        <f t="shared" si="3"/>
        <v>27</v>
      </c>
      <c r="Q19" s="27">
        <v>0</v>
      </c>
      <c r="R19" s="28">
        <f t="shared" ref="R19" si="5">SUM(P19:Q19)</f>
        <v>27</v>
      </c>
      <c r="S19" s="31"/>
      <c r="T19" s="103"/>
      <c r="U19" s="31"/>
      <c r="V19" s="31"/>
      <c r="W19" s="31"/>
      <c r="X19" s="31"/>
      <c r="Y19" s="31"/>
    </row>
    <row r="20" spans="1:25" ht="12.75" customHeight="1" x14ac:dyDescent="0.2">
      <c r="A20" t="s">
        <v>76</v>
      </c>
      <c r="B20" t="s">
        <v>77</v>
      </c>
      <c r="C20" s="89" t="s">
        <v>54</v>
      </c>
      <c r="D20" s="27">
        <v>0</v>
      </c>
      <c r="E20" s="27">
        <v>85</v>
      </c>
      <c r="F20" s="27">
        <v>0</v>
      </c>
      <c r="G20" s="27">
        <v>21</v>
      </c>
      <c r="H20" s="28">
        <f t="shared" si="0"/>
        <v>106</v>
      </c>
      <c r="I20" s="27">
        <v>0</v>
      </c>
      <c r="J20" s="28">
        <f t="shared" si="2"/>
        <v>106</v>
      </c>
      <c r="K20" s="65"/>
      <c r="L20" s="27">
        <v>0</v>
      </c>
      <c r="M20" s="27">
        <v>0</v>
      </c>
      <c r="N20" s="27">
        <v>0</v>
      </c>
      <c r="O20" s="27">
        <v>4</v>
      </c>
      <c r="P20" s="28">
        <f t="shared" si="3"/>
        <v>4</v>
      </c>
      <c r="Q20" s="27">
        <v>95</v>
      </c>
      <c r="R20" s="28">
        <f t="shared" si="4"/>
        <v>99</v>
      </c>
      <c r="S20" s="31"/>
      <c r="T20" s="103"/>
      <c r="U20" s="31"/>
      <c r="V20" s="31"/>
      <c r="W20" s="31"/>
      <c r="X20" s="31"/>
      <c r="Y20" s="31"/>
    </row>
    <row r="21" spans="1:25" x14ac:dyDescent="0.2">
      <c r="A21" t="s">
        <v>78</v>
      </c>
      <c r="B21" t="s">
        <v>79</v>
      </c>
      <c r="C21" s="89" t="s">
        <v>80</v>
      </c>
      <c r="D21" s="27">
        <v>61</v>
      </c>
      <c r="E21" s="27">
        <v>60</v>
      </c>
      <c r="F21" s="27">
        <v>0</v>
      </c>
      <c r="G21" s="27">
        <v>31</v>
      </c>
      <c r="H21" s="28">
        <f t="shared" si="0"/>
        <v>152</v>
      </c>
      <c r="I21" s="27">
        <v>0</v>
      </c>
      <c r="J21" s="28">
        <f t="shared" si="2"/>
        <v>152</v>
      </c>
      <c r="K21" s="65"/>
      <c r="L21" s="27">
        <v>21</v>
      </c>
      <c r="M21" s="27">
        <v>36</v>
      </c>
      <c r="N21" s="27">
        <v>0</v>
      </c>
      <c r="O21" s="27">
        <v>11</v>
      </c>
      <c r="P21" s="28">
        <f t="shared" si="3"/>
        <v>68</v>
      </c>
      <c r="Q21" s="27">
        <v>35</v>
      </c>
      <c r="R21" s="28">
        <f t="shared" si="4"/>
        <v>103</v>
      </c>
      <c r="S21" s="31"/>
      <c r="T21" s="103"/>
      <c r="U21" s="31"/>
      <c r="V21" s="31"/>
      <c r="W21" s="31"/>
      <c r="X21" s="31"/>
      <c r="Y21" s="31"/>
    </row>
    <row r="22" spans="1:25" x14ac:dyDescent="0.2">
      <c r="A22" t="s">
        <v>81</v>
      </c>
      <c r="B22" t="s">
        <v>82</v>
      </c>
      <c r="C22" s="89" t="s">
        <v>73</v>
      </c>
      <c r="D22" s="27">
        <v>4</v>
      </c>
      <c r="E22" s="27">
        <v>0</v>
      </c>
      <c r="F22" s="27">
        <v>0</v>
      </c>
      <c r="G22" s="27">
        <v>0</v>
      </c>
      <c r="H22" s="28">
        <f t="shared" si="0"/>
        <v>4</v>
      </c>
      <c r="I22" s="27">
        <v>0</v>
      </c>
      <c r="J22" s="28">
        <f t="shared" si="2"/>
        <v>4</v>
      </c>
      <c r="K22" s="65"/>
      <c r="L22" s="27">
        <v>4</v>
      </c>
      <c r="M22" s="27">
        <v>0</v>
      </c>
      <c r="N22" s="27">
        <v>0</v>
      </c>
      <c r="O22" s="27">
        <v>1</v>
      </c>
      <c r="P22" s="28">
        <f t="shared" si="3"/>
        <v>5</v>
      </c>
      <c r="Q22" s="27">
        <v>0</v>
      </c>
      <c r="R22" s="28">
        <f t="shared" si="4"/>
        <v>5</v>
      </c>
      <c r="S22" s="31"/>
      <c r="T22" s="103"/>
      <c r="U22" s="31"/>
      <c r="V22" s="31"/>
      <c r="W22" s="31"/>
      <c r="X22" s="31"/>
      <c r="Y22" s="31"/>
    </row>
    <row r="23" spans="1:25" x14ac:dyDescent="0.2">
      <c r="A23" t="s">
        <v>83</v>
      </c>
      <c r="B23" t="s">
        <v>84</v>
      </c>
      <c r="C23" s="89" t="s">
        <v>80</v>
      </c>
      <c r="D23" s="27">
        <v>101</v>
      </c>
      <c r="E23" s="27">
        <v>17</v>
      </c>
      <c r="F23" s="27">
        <v>0</v>
      </c>
      <c r="G23" s="27">
        <v>36</v>
      </c>
      <c r="H23" s="28">
        <f t="shared" si="0"/>
        <v>154</v>
      </c>
      <c r="I23" s="27">
        <v>0</v>
      </c>
      <c r="J23" s="28">
        <f t="shared" si="2"/>
        <v>154</v>
      </c>
      <c r="K23" s="65"/>
      <c r="L23" s="27">
        <v>41</v>
      </c>
      <c r="M23" s="27">
        <v>31</v>
      </c>
      <c r="N23" s="27">
        <v>0</v>
      </c>
      <c r="O23" s="27">
        <v>40</v>
      </c>
      <c r="P23" s="28">
        <f t="shared" si="3"/>
        <v>112</v>
      </c>
      <c r="Q23" s="27">
        <v>159</v>
      </c>
      <c r="R23" s="28">
        <f t="shared" si="4"/>
        <v>271</v>
      </c>
      <c r="S23" s="31"/>
      <c r="T23" s="103"/>
      <c r="U23" s="31"/>
      <c r="V23" s="31"/>
      <c r="W23" s="31"/>
      <c r="X23" s="31"/>
      <c r="Y23" s="31"/>
    </row>
    <row r="24" spans="1:25" x14ac:dyDescent="0.2">
      <c r="A24" t="s">
        <v>85</v>
      </c>
      <c r="B24" t="s">
        <v>86</v>
      </c>
      <c r="C24" s="89" t="s">
        <v>60</v>
      </c>
      <c r="D24" s="27">
        <v>88</v>
      </c>
      <c r="E24" s="27">
        <v>5</v>
      </c>
      <c r="F24" s="27">
        <v>0</v>
      </c>
      <c r="G24" s="27">
        <v>28</v>
      </c>
      <c r="H24" s="28">
        <f t="shared" si="0"/>
        <v>121</v>
      </c>
      <c r="I24" s="27">
        <v>188</v>
      </c>
      <c r="J24" s="28">
        <f t="shared" si="2"/>
        <v>309</v>
      </c>
      <c r="K24" s="65"/>
      <c r="L24" s="27">
        <v>108</v>
      </c>
      <c r="M24" s="27">
        <v>10</v>
      </c>
      <c r="N24" s="27">
        <v>0</v>
      </c>
      <c r="O24" s="27">
        <v>60</v>
      </c>
      <c r="P24" s="28">
        <f t="shared" si="3"/>
        <v>178</v>
      </c>
      <c r="Q24" s="27">
        <v>176</v>
      </c>
      <c r="R24" s="28">
        <f t="shared" si="4"/>
        <v>354</v>
      </c>
      <c r="S24" s="31"/>
      <c r="T24" s="103"/>
      <c r="U24" s="31"/>
      <c r="V24" s="31"/>
      <c r="W24" s="31"/>
      <c r="X24" s="31"/>
      <c r="Y24" s="31"/>
    </row>
    <row r="25" spans="1:25" x14ac:dyDescent="0.2">
      <c r="A25" t="s">
        <v>87</v>
      </c>
      <c r="B25" t="s">
        <v>88</v>
      </c>
      <c r="C25" s="89" t="s">
        <v>60</v>
      </c>
      <c r="D25" s="27">
        <v>541</v>
      </c>
      <c r="E25" s="27">
        <v>4</v>
      </c>
      <c r="F25" s="27">
        <v>0</v>
      </c>
      <c r="G25" s="27">
        <v>4</v>
      </c>
      <c r="H25" s="28">
        <f t="shared" si="0"/>
        <v>549</v>
      </c>
      <c r="I25" s="27">
        <v>107</v>
      </c>
      <c r="J25" s="28">
        <f t="shared" si="2"/>
        <v>656</v>
      </c>
      <c r="K25" s="65"/>
      <c r="L25" s="27">
        <v>261</v>
      </c>
      <c r="M25" s="27">
        <v>69</v>
      </c>
      <c r="N25" s="27">
        <v>0</v>
      </c>
      <c r="O25" s="27">
        <v>197</v>
      </c>
      <c r="P25" s="28">
        <f t="shared" si="3"/>
        <v>527</v>
      </c>
      <c r="Q25" s="27">
        <v>247</v>
      </c>
      <c r="R25" s="28">
        <f t="shared" si="4"/>
        <v>774</v>
      </c>
      <c r="S25" s="31"/>
      <c r="T25" s="103"/>
      <c r="U25" s="31"/>
      <c r="V25" s="31"/>
      <c r="W25" s="31"/>
      <c r="X25" s="31"/>
      <c r="Y25" s="31"/>
    </row>
    <row r="26" spans="1:25" x14ac:dyDescent="0.2">
      <c r="A26" t="s">
        <v>89</v>
      </c>
      <c r="B26" t="s">
        <v>90</v>
      </c>
      <c r="C26" s="89" t="s">
        <v>60</v>
      </c>
      <c r="D26" s="27">
        <v>64</v>
      </c>
      <c r="E26" s="27">
        <v>11</v>
      </c>
      <c r="F26" s="27">
        <v>0</v>
      </c>
      <c r="G26" s="27">
        <v>12</v>
      </c>
      <c r="H26" s="28">
        <f t="shared" si="0"/>
        <v>87</v>
      </c>
      <c r="I26" s="27">
        <v>0</v>
      </c>
      <c r="J26" s="28">
        <f t="shared" si="2"/>
        <v>87</v>
      </c>
      <c r="K26" s="65"/>
      <c r="L26" s="27">
        <v>29</v>
      </c>
      <c r="M26" s="27">
        <v>0</v>
      </c>
      <c r="N26" s="27">
        <v>0</v>
      </c>
      <c r="O26" s="27">
        <v>9</v>
      </c>
      <c r="P26" s="28">
        <f t="shared" si="3"/>
        <v>38</v>
      </c>
      <c r="Q26" s="27">
        <v>0</v>
      </c>
      <c r="R26" s="28">
        <f t="shared" si="4"/>
        <v>38</v>
      </c>
      <c r="S26" s="31"/>
      <c r="T26" s="103"/>
      <c r="U26" s="31"/>
      <c r="V26" s="31"/>
      <c r="W26" s="31"/>
      <c r="X26" s="31"/>
      <c r="Y26" s="31"/>
    </row>
    <row r="27" spans="1:25" x14ac:dyDescent="0.2">
      <c r="A27" t="s">
        <v>91</v>
      </c>
      <c r="B27" t="s">
        <v>92</v>
      </c>
      <c r="C27" s="89" t="s">
        <v>57</v>
      </c>
      <c r="D27" s="27">
        <v>27</v>
      </c>
      <c r="E27" s="27">
        <v>0</v>
      </c>
      <c r="F27" s="27">
        <v>0</v>
      </c>
      <c r="G27" s="27">
        <v>0</v>
      </c>
      <c r="H27" s="28">
        <f t="shared" si="0"/>
        <v>27</v>
      </c>
      <c r="I27" s="27">
        <v>0</v>
      </c>
      <c r="J27" s="28">
        <f t="shared" si="2"/>
        <v>27</v>
      </c>
      <c r="K27" s="65"/>
      <c r="L27" s="27">
        <v>24</v>
      </c>
      <c r="M27" s="27">
        <v>0</v>
      </c>
      <c r="N27" s="27">
        <v>0</v>
      </c>
      <c r="O27" s="27">
        <v>28</v>
      </c>
      <c r="P27" s="28">
        <f t="shared" si="3"/>
        <v>52</v>
      </c>
      <c r="Q27" s="27">
        <v>33</v>
      </c>
      <c r="R27" s="28">
        <f t="shared" si="4"/>
        <v>85</v>
      </c>
      <c r="S27" s="31"/>
      <c r="T27" s="103"/>
      <c r="U27" s="31"/>
      <c r="V27" s="31"/>
      <c r="W27" s="31"/>
      <c r="X27" s="31"/>
      <c r="Y27" s="31"/>
    </row>
    <row r="28" spans="1:25" x14ac:dyDescent="0.2">
      <c r="A28" t="s">
        <v>93</v>
      </c>
      <c r="B28" t="s">
        <v>94</v>
      </c>
      <c r="C28" s="89" t="s">
        <v>57</v>
      </c>
      <c r="D28" s="27">
        <v>206</v>
      </c>
      <c r="E28" s="27">
        <v>0</v>
      </c>
      <c r="F28" s="27">
        <v>0</v>
      </c>
      <c r="G28" s="27">
        <v>0</v>
      </c>
      <c r="H28" s="28">
        <f t="shared" si="0"/>
        <v>206</v>
      </c>
      <c r="I28" s="27">
        <v>148</v>
      </c>
      <c r="J28" s="28">
        <f t="shared" si="2"/>
        <v>354</v>
      </c>
      <c r="K28" s="65"/>
      <c r="L28" s="27">
        <v>51</v>
      </c>
      <c r="M28" s="27">
        <v>0</v>
      </c>
      <c r="N28" s="27">
        <v>0</v>
      </c>
      <c r="O28" s="27">
        <v>1</v>
      </c>
      <c r="P28" s="28">
        <f t="shared" si="3"/>
        <v>52</v>
      </c>
      <c r="Q28" s="27">
        <v>0</v>
      </c>
      <c r="R28" s="28">
        <f t="shared" si="4"/>
        <v>52</v>
      </c>
      <c r="S28" s="31"/>
      <c r="T28" s="103"/>
      <c r="U28" s="31"/>
      <c r="V28" s="31"/>
      <c r="W28" s="31"/>
      <c r="X28" s="31"/>
      <c r="Y28" s="31"/>
    </row>
    <row r="29" spans="1:25" x14ac:dyDescent="0.2">
      <c r="A29" t="s">
        <v>95</v>
      </c>
      <c r="B29" t="s">
        <v>96</v>
      </c>
      <c r="C29" s="89" t="s">
        <v>73</v>
      </c>
      <c r="D29" s="27">
        <v>42</v>
      </c>
      <c r="E29" s="27">
        <v>0</v>
      </c>
      <c r="F29" s="27">
        <v>0</v>
      </c>
      <c r="G29" s="27">
        <v>0</v>
      </c>
      <c r="H29" s="28">
        <f t="shared" si="0"/>
        <v>42</v>
      </c>
      <c r="I29" s="27">
        <v>0</v>
      </c>
      <c r="J29" s="28">
        <f t="shared" si="2"/>
        <v>42</v>
      </c>
      <c r="K29" s="65"/>
      <c r="L29" s="27">
        <v>46</v>
      </c>
      <c r="M29" s="27">
        <v>0</v>
      </c>
      <c r="N29" s="27">
        <v>0</v>
      </c>
      <c r="O29" s="27">
        <v>2</v>
      </c>
      <c r="P29" s="28">
        <f t="shared" si="3"/>
        <v>48</v>
      </c>
      <c r="Q29" s="27">
        <v>0</v>
      </c>
      <c r="R29" s="28">
        <f t="shared" si="4"/>
        <v>48</v>
      </c>
      <c r="S29" s="31"/>
      <c r="T29" s="103"/>
      <c r="U29" s="31"/>
      <c r="V29" s="31"/>
      <c r="W29" s="31"/>
      <c r="X29" s="31"/>
      <c r="Y29" s="31"/>
    </row>
    <row r="30" spans="1:25" x14ac:dyDescent="0.2">
      <c r="A30" t="s">
        <v>97</v>
      </c>
      <c r="B30" t="s">
        <v>98</v>
      </c>
      <c r="C30" s="89" t="s">
        <v>57</v>
      </c>
      <c r="D30" s="27">
        <v>118</v>
      </c>
      <c r="E30" s="27">
        <v>3</v>
      </c>
      <c r="F30" s="27">
        <v>0</v>
      </c>
      <c r="G30" s="27">
        <v>0</v>
      </c>
      <c r="H30" s="28">
        <f t="shared" si="0"/>
        <v>121</v>
      </c>
      <c r="I30" s="27">
        <v>0</v>
      </c>
      <c r="J30" s="28">
        <f t="shared" si="2"/>
        <v>121</v>
      </c>
      <c r="K30" s="65"/>
      <c r="L30" s="27">
        <v>229</v>
      </c>
      <c r="M30" s="27">
        <v>0</v>
      </c>
      <c r="N30" s="27">
        <v>0</v>
      </c>
      <c r="O30" s="27">
        <v>10</v>
      </c>
      <c r="P30" s="28">
        <f t="shared" si="3"/>
        <v>239</v>
      </c>
      <c r="Q30" s="27">
        <v>12</v>
      </c>
      <c r="R30" s="28">
        <f t="shared" si="4"/>
        <v>251</v>
      </c>
      <c r="S30" s="31"/>
      <c r="T30" s="103"/>
      <c r="U30" s="31"/>
      <c r="V30" s="31"/>
      <c r="W30" s="31"/>
      <c r="X30" s="31"/>
      <c r="Y30" s="31"/>
    </row>
    <row r="31" spans="1:25" x14ac:dyDescent="0.2">
      <c r="A31" t="s">
        <v>99</v>
      </c>
      <c r="B31" t="s">
        <v>100</v>
      </c>
      <c r="C31" s="89" t="s">
        <v>60</v>
      </c>
      <c r="D31" s="27">
        <v>3</v>
      </c>
      <c r="E31" s="27">
        <v>0</v>
      </c>
      <c r="F31" s="27">
        <v>0</v>
      </c>
      <c r="G31" s="27">
        <v>0</v>
      </c>
      <c r="H31" s="28">
        <f t="shared" si="0"/>
        <v>3</v>
      </c>
      <c r="I31" s="27">
        <v>0</v>
      </c>
      <c r="J31" s="28">
        <f t="shared" si="2"/>
        <v>3</v>
      </c>
      <c r="K31" s="65"/>
      <c r="L31" s="27">
        <v>41</v>
      </c>
      <c r="M31" s="27">
        <v>0</v>
      </c>
      <c r="N31" s="27">
        <v>0</v>
      </c>
      <c r="O31" s="27">
        <v>5</v>
      </c>
      <c r="P31" s="28">
        <f t="shared" si="3"/>
        <v>46</v>
      </c>
      <c r="Q31" s="27">
        <v>15</v>
      </c>
      <c r="R31" s="28">
        <f t="shared" si="4"/>
        <v>61</v>
      </c>
      <c r="S31" s="31"/>
      <c r="T31" s="103"/>
      <c r="U31" s="31"/>
      <c r="V31" s="31"/>
      <c r="W31" s="31"/>
      <c r="X31" s="31"/>
      <c r="Y31" s="31"/>
    </row>
    <row r="32" spans="1:25" x14ac:dyDescent="0.2">
      <c r="A32" t="s">
        <v>101</v>
      </c>
      <c r="B32" t="s">
        <v>102</v>
      </c>
      <c r="C32" s="89" t="s">
        <v>80</v>
      </c>
      <c r="D32" s="27">
        <v>58</v>
      </c>
      <c r="E32" s="27">
        <v>4</v>
      </c>
      <c r="F32" s="27">
        <v>0</v>
      </c>
      <c r="G32" s="27">
        <v>9</v>
      </c>
      <c r="H32" s="28">
        <f t="shared" si="0"/>
        <v>71</v>
      </c>
      <c r="I32" s="27">
        <v>0</v>
      </c>
      <c r="J32" s="28">
        <f t="shared" si="2"/>
        <v>71</v>
      </c>
      <c r="K32" s="65"/>
      <c r="L32" s="27">
        <v>17</v>
      </c>
      <c r="M32" s="27">
        <v>0</v>
      </c>
      <c r="N32" s="27">
        <v>0</v>
      </c>
      <c r="O32" s="27">
        <v>1</v>
      </c>
      <c r="P32" s="28">
        <f t="shared" si="3"/>
        <v>18</v>
      </c>
      <c r="Q32" s="27">
        <v>0</v>
      </c>
      <c r="R32" s="28">
        <f t="shared" si="4"/>
        <v>18</v>
      </c>
      <c r="S32" s="31"/>
      <c r="T32" s="103"/>
      <c r="U32" s="31"/>
      <c r="V32" s="31"/>
      <c r="W32" s="31"/>
      <c r="X32" s="31"/>
      <c r="Y32" s="31"/>
    </row>
    <row r="33" spans="1:25" x14ac:dyDescent="0.2">
      <c r="A33" t="s">
        <v>103</v>
      </c>
      <c r="B33" t="s">
        <v>104</v>
      </c>
      <c r="C33" s="89" t="s">
        <v>80</v>
      </c>
      <c r="D33" s="27">
        <v>104</v>
      </c>
      <c r="E33" s="27">
        <v>51</v>
      </c>
      <c r="F33" s="27">
        <v>0</v>
      </c>
      <c r="G33" s="27">
        <v>94</v>
      </c>
      <c r="H33" s="28">
        <f t="shared" si="0"/>
        <v>249</v>
      </c>
      <c r="I33" s="27">
        <v>15</v>
      </c>
      <c r="J33" s="28">
        <f t="shared" si="2"/>
        <v>264</v>
      </c>
      <c r="K33" s="65"/>
      <c r="L33" s="27">
        <v>85</v>
      </c>
      <c r="M33" s="27">
        <v>0</v>
      </c>
      <c r="N33" s="27">
        <v>0</v>
      </c>
      <c r="O33" s="27">
        <v>93</v>
      </c>
      <c r="P33" s="28">
        <f t="shared" si="3"/>
        <v>178</v>
      </c>
      <c r="Q33" s="27">
        <v>61</v>
      </c>
      <c r="R33" s="28">
        <f t="shared" si="4"/>
        <v>239</v>
      </c>
      <c r="S33" s="31"/>
      <c r="T33" s="103"/>
      <c r="U33" s="31"/>
      <c r="V33" s="31"/>
      <c r="W33" s="31"/>
      <c r="X33" s="31"/>
      <c r="Y33" s="31"/>
    </row>
    <row r="34" spans="1:25" x14ac:dyDescent="0.2">
      <c r="A34" t="s">
        <v>105</v>
      </c>
      <c r="B34" t="s">
        <v>106</v>
      </c>
      <c r="C34" s="89" t="s">
        <v>73</v>
      </c>
      <c r="D34" s="27">
        <v>147</v>
      </c>
      <c r="E34" s="27">
        <v>0</v>
      </c>
      <c r="F34" s="27">
        <v>0</v>
      </c>
      <c r="G34" s="27">
        <v>0</v>
      </c>
      <c r="H34" s="28">
        <f t="shared" si="0"/>
        <v>147</v>
      </c>
      <c r="I34" s="27">
        <v>0</v>
      </c>
      <c r="J34" s="28">
        <f t="shared" si="2"/>
        <v>147</v>
      </c>
      <c r="K34" s="65"/>
      <c r="L34" s="27">
        <v>231</v>
      </c>
      <c r="M34" s="27">
        <v>0</v>
      </c>
      <c r="N34" s="27">
        <v>0</v>
      </c>
      <c r="O34" s="27">
        <v>8</v>
      </c>
      <c r="P34" s="28">
        <f t="shared" si="3"/>
        <v>239</v>
      </c>
      <c r="Q34" s="27">
        <v>56</v>
      </c>
      <c r="R34" s="28">
        <f t="shared" si="4"/>
        <v>295</v>
      </c>
      <c r="S34" s="31"/>
      <c r="T34" s="103"/>
      <c r="U34" s="31"/>
      <c r="V34" s="31"/>
      <c r="W34" s="31"/>
      <c r="X34" s="31"/>
      <c r="Y34" s="31"/>
    </row>
    <row r="35" spans="1:25" x14ac:dyDescent="0.2">
      <c r="A35" t="s">
        <v>107</v>
      </c>
      <c r="B35" t="s">
        <v>108</v>
      </c>
      <c r="C35" s="89" t="s">
        <v>54</v>
      </c>
      <c r="D35" s="27">
        <v>178</v>
      </c>
      <c r="E35" s="27">
        <v>0</v>
      </c>
      <c r="F35" s="27">
        <v>0</v>
      </c>
      <c r="G35" s="27">
        <v>19</v>
      </c>
      <c r="H35" s="28">
        <f t="shared" si="0"/>
        <v>197</v>
      </c>
      <c r="I35" s="27">
        <v>0</v>
      </c>
      <c r="J35" s="28">
        <f t="shared" si="2"/>
        <v>197</v>
      </c>
      <c r="K35" s="65"/>
      <c r="L35" s="27">
        <v>71</v>
      </c>
      <c r="M35" s="27">
        <v>6</v>
      </c>
      <c r="N35" s="27">
        <v>0</v>
      </c>
      <c r="O35" s="27">
        <v>3</v>
      </c>
      <c r="P35" s="28">
        <f t="shared" si="3"/>
        <v>80</v>
      </c>
      <c r="Q35" s="27">
        <v>0</v>
      </c>
      <c r="R35" s="28">
        <f t="shared" si="4"/>
        <v>80</v>
      </c>
      <c r="S35" s="31"/>
      <c r="T35" s="103"/>
      <c r="U35" s="31"/>
      <c r="V35" s="31"/>
      <c r="W35" s="31"/>
      <c r="X35" s="31"/>
      <c r="Y35" s="31"/>
    </row>
    <row r="36" spans="1:25" x14ac:dyDescent="0.2">
      <c r="A36" t="s">
        <v>109</v>
      </c>
      <c r="B36" t="s">
        <v>110</v>
      </c>
      <c r="C36" s="89" t="s">
        <v>54</v>
      </c>
      <c r="D36" s="27">
        <v>40</v>
      </c>
      <c r="E36" s="27">
        <v>0</v>
      </c>
      <c r="F36" s="27">
        <v>0</v>
      </c>
      <c r="G36" s="27">
        <v>1</v>
      </c>
      <c r="H36" s="28">
        <f t="shared" si="0"/>
        <v>41</v>
      </c>
      <c r="I36" s="27">
        <v>0</v>
      </c>
      <c r="J36" s="28">
        <f t="shared" si="2"/>
        <v>41</v>
      </c>
      <c r="K36" s="65"/>
      <c r="L36" s="27">
        <v>20</v>
      </c>
      <c r="M36" s="27">
        <v>0</v>
      </c>
      <c r="N36" s="27">
        <v>0</v>
      </c>
      <c r="O36" s="27">
        <v>4</v>
      </c>
      <c r="P36" s="28">
        <f t="shared" si="3"/>
        <v>24</v>
      </c>
      <c r="Q36" s="27">
        <v>0</v>
      </c>
      <c r="R36" s="28">
        <f t="shared" si="4"/>
        <v>24</v>
      </c>
      <c r="S36" s="31"/>
      <c r="T36" s="103"/>
      <c r="U36" s="31"/>
      <c r="V36" s="31"/>
      <c r="W36" s="31"/>
      <c r="X36" s="31"/>
      <c r="Y36" s="31"/>
    </row>
    <row r="37" spans="1:25" x14ac:dyDescent="0.2">
      <c r="A37" t="s">
        <v>111</v>
      </c>
      <c r="B37" s="13" t="s">
        <v>112</v>
      </c>
      <c r="C37" s="89" t="s">
        <v>54</v>
      </c>
      <c r="D37" s="27">
        <v>0</v>
      </c>
      <c r="E37" s="27">
        <v>0</v>
      </c>
      <c r="F37" s="27">
        <v>0</v>
      </c>
      <c r="G37" s="27">
        <v>0</v>
      </c>
      <c r="H37" s="28">
        <f t="shared" ref="H37" si="6">SUM(D37:G37)</f>
        <v>0</v>
      </c>
      <c r="I37" s="27">
        <v>0</v>
      </c>
      <c r="J37" s="28">
        <f t="shared" si="2"/>
        <v>0</v>
      </c>
      <c r="K37" s="65"/>
      <c r="L37" s="27">
        <v>0</v>
      </c>
      <c r="M37" s="27">
        <v>0</v>
      </c>
      <c r="N37" s="27">
        <v>0</v>
      </c>
      <c r="O37" s="27">
        <v>2</v>
      </c>
      <c r="P37" s="28">
        <f t="shared" si="3"/>
        <v>2</v>
      </c>
      <c r="Q37" s="27">
        <v>0</v>
      </c>
      <c r="R37" s="28">
        <f t="shared" si="4"/>
        <v>2</v>
      </c>
      <c r="S37" s="31"/>
      <c r="T37" s="103"/>
      <c r="U37" s="31"/>
      <c r="V37" s="31"/>
      <c r="W37" s="31"/>
      <c r="X37" s="31"/>
      <c r="Y37" s="31"/>
    </row>
    <row r="38" spans="1:25" x14ac:dyDescent="0.2">
      <c r="A38" t="s">
        <v>113</v>
      </c>
      <c r="B38" t="s">
        <v>114</v>
      </c>
      <c r="C38" s="89" t="s">
        <v>54</v>
      </c>
      <c r="D38" s="27">
        <v>45</v>
      </c>
      <c r="E38" s="27">
        <v>13</v>
      </c>
      <c r="F38" s="27">
        <v>0</v>
      </c>
      <c r="G38" s="27">
        <v>13</v>
      </c>
      <c r="H38" s="28">
        <f t="shared" si="0"/>
        <v>71</v>
      </c>
      <c r="I38" s="27">
        <v>0</v>
      </c>
      <c r="J38" s="28">
        <f t="shared" si="2"/>
        <v>71</v>
      </c>
      <c r="K38" s="65"/>
      <c r="L38" s="27">
        <v>24</v>
      </c>
      <c r="M38" s="27">
        <v>58</v>
      </c>
      <c r="N38" s="27">
        <v>29</v>
      </c>
      <c r="O38" s="27">
        <v>61</v>
      </c>
      <c r="P38" s="28">
        <f t="shared" si="3"/>
        <v>172</v>
      </c>
      <c r="Q38" s="27">
        <v>0</v>
      </c>
      <c r="R38" s="28">
        <f t="shared" si="4"/>
        <v>172</v>
      </c>
      <c r="S38" s="31"/>
      <c r="T38" s="103"/>
      <c r="U38" s="31"/>
      <c r="V38" s="31"/>
      <c r="W38" s="31"/>
      <c r="X38" s="31"/>
      <c r="Y38" s="31"/>
    </row>
    <row r="39" spans="1:25" x14ac:dyDescent="0.2">
      <c r="A39" t="s">
        <v>115</v>
      </c>
      <c r="B39" s="13" t="s">
        <v>116</v>
      </c>
      <c r="C39" s="89" t="s">
        <v>80</v>
      </c>
      <c r="D39" s="27">
        <v>151</v>
      </c>
      <c r="E39" s="27">
        <v>0</v>
      </c>
      <c r="F39" s="27">
        <v>0</v>
      </c>
      <c r="G39" s="27">
        <v>13</v>
      </c>
      <c r="H39" s="28">
        <f t="shared" si="0"/>
        <v>164</v>
      </c>
      <c r="I39" s="27">
        <v>0</v>
      </c>
      <c r="J39" s="28">
        <f t="shared" si="2"/>
        <v>164</v>
      </c>
      <c r="K39" s="65"/>
      <c r="L39" s="27">
        <v>60</v>
      </c>
      <c r="M39" s="27">
        <v>31</v>
      </c>
      <c r="N39" s="27">
        <v>0</v>
      </c>
      <c r="O39" s="27">
        <v>113</v>
      </c>
      <c r="P39" s="28">
        <f t="shared" si="3"/>
        <v>204</v>
      </c>
      <c r="Q39" s="27">
        <v>267</v>
      </c>
      <c r="R39" s="28">
        <f t="shared" si="4"/>
        <v>471</v>
      </c>
      <c r="S39" s="31"/>
      <c r="T39" s="103"/>
      <c r="U39" s="31"/>
      <c r="V39" s="31"/>
      <c r="W39" s="31"/>
      <c r="X39" s="31"/>
      <c r="Y39" s="31"/>
    </row>
    <row r="40" spans="1:25" x14ac:dyDescent="0.2">
      <c r="A40" t="s">
        <v>117</v>
      </c>
      <c r="B40" t="s">
        <v>118</v>
      </c>
      <c r="C40" s="89" t="s">
        <v>54</v>
      </c>
      <c r="D40" s="27">
        <v>118</v>
      </c>
      <c r="E40" s="27">
        <v>0</v>
      </c>
      <c r="F40" s="27">
        <v>0</v>
      </c>
      <c r="G40" s="27">
        <v>0</v>
      </c>
      <c r="H40" s="28">
        <f t="shared" si="0"/>
        <v>118</v>
      </c>
      <c r="I40" s="27">
        <v>0</v>
      </c>
      <c r="J40" s="28">
        <f t="shared" si="2"/>
        <v>118</v>
      </c>
      <c r="K40" s="65"/>
      <c r="L40" s="27">
        <v>31</v>
      </c>
      <c r="M40" s="27">
        <v>30</v>
      </c>
      <c r="N40" s="27">
        <v>0</v>
      </c>
      <c r="O40" s="27">
        <v>13</v>
      </c>
      <c r="P40" s="28">
        <f t="shared" si="3"/>
        <v>74</v>
      </c>
      <c r="Q40" s="27">
        <v>0</v>
      </c>
      <c r="R40" s="28">
        <f t="shared" si="4"/>
        <v>74</v>
      </c>
      <c r="S40" s="31"/>
      <c r="T40" s="103"/>
      <c r="U40" s="31"/>
      <c r="V40" s="31"/>
      <c r="W40" s="31"/>
      <c r="X40" s="31"/>
      <c r="Y40" s="31"/>
    </row>
    <row r="41" spans="1:25" x14ac:dyDescent="0.2">
      <c r="A41" t="s">
        <v>119</v>
      </c>
      <c r="B41" t="s">
        <v>120</v>
      </c>
      <c r="C41" s="89" t="s">
        <v>60</v>
      </c>
      <c r="D41" s="27">
        <v>23</v>
      </c>
      <c r="E41" s="27">
        <v>0</v>
      </c>
      <c r="F41" s="27">
        <v>0</v>
      </c>
      <c r="G41" s="27">
        <v>4</v>
      </c>
      <c r="H41" s="28">
        <f t="shared" si="0"/>
        <v>27</v>
      </c>
      <c r="I41" s="27">
        <v>0</v>
      </c>
      <c r="J41" s="28">
        <f t="shared" si="2"/>
        <v>27</v>
      </c>
      <c r="K41" s="65"/>
      <c r="L41" s="27">
        <v>50</v>
      </c>
      <c r="M41" s="27">
        <v>0</v>
      </c>
      <c r="N41" s="27">
        <v>0</v>
      </c>
      <c r="O41" s="27">
        <v>8</v>
      </c>
      <c r="P41" s="28">
        <f t="shared" si="3"/>
        <v>58</v>
      </c>
      <c r="Q41" s="27">
        <v>0</v>
      </c>
      <c r="R41" s="28">
        <f t="shared" si="4"/>
        <v>58</v>
      </c>
      <c r="S41" s="31"/>
      <c r="T41" s="103"/>
      <c r="U41" s="31"/>
      <c r="V41" s="31"/>
      <c r="W41" s="31"/>
      <c r="X41" s="31"/>
      <c r="Y41" s="31"/>
    </row>
    <row r="42" spans="1:25" x14ac:dyDescent="0.2">
      <c r="A42" t="s">
        <v>121</v>
      </c>
      <c r="B42" t="s">
        <v>122</v>
      </c>
      <c r="C42" s="89" t="s">
        <v>54</v>
      </c>
      <c r="D42" s="27">
        <v>73</v>
      </c>
      <c r="E42" s="27">
        <v>0</v>
      </c>
      <c r="F42" s="27">
        <v>0</v>
      </c>
      <c r="G42" s="27">
        <v>34</v>
      </c>
      <c r="H42" s="28">
        <f t="shared" si="0"/>
        <v>107</v>
      </c>
      <c r="I42" s="27">
        <v>0</v>
      </c>
      <c r="J42" s="28">
        <f t="shared" si="2"/>
        <v>107</v>
      </c>
      <c r="K42" s="65"/>
      <c r="L42" s="27">
        <v>0</v>
      </c>
      <c r="M42" s="27">
        <v>0</v>
      </c>
      <c r="N42" s="27">
        <v>0</v>
      </c>
      <c r="O42" s="27">
        <v>3</v>
      </c>
      <c r="P42" s="28">
        <f t="shared" si="3"/>
        <v>3</v>
      </c>
      <c r="Q42" s="27">
        <v>0</v>
      </c>
      <c r="R42" s="28">
        <f t="shared" si="4"/>
        <v>3</v>
      </c>
      <c r="S42" s="31"/>
      <c r="T42" s="103"/>
      <c r="U42" s="31"/>
      <c r="V42" s="31"/>
      <c r="W42" s="31"/>
      <c r="X42" s="31"/>
      <c r="Y42" s="31"/>
    </row>
    <row r="43" spans="1:25" x14ac:dyDescent="0.2">
      <c r="A43" t="s">
        <v>123</v>
      </c>
      <c r="B43" t="s">
        <v>124</v>
      </c>
      <c r="C43" s="89" t="s">
        <v>60</v>
      </c>
      <c r="D43" s="27">
        <v>1</v>
      </c>
      <c r="E43" s="27">
        <v>0</v>
      </c>
      <c r="F43" s="27">
        <v>0</v>
      </c>
      <c r="G43" s="27">
        <v>0</v>
      </c>
      <c r="H43" s="28">
        <f t="shared" si="0"/>
        <v>1</v>
      </c>
      <c r="I43" s="27">
        <v>0</v>
      </c>
      <c r="J43" s="28">
        <f t="shared" si="2"/>
        <v>1</v>
      </c>
      <c r="K43" s="65"/>
      <c r="L43" s="27">
        <v>43</v>
      </c>
      <c r="M43" s="27">
        <v>0</v>
      </c>
      <c r="N43" s="27">
        <v>0</v>
      </c>
      <c r="O43" s="27">
        <v>5</v>
      </c>
      <c r="P43" s="28">
        <f t="shared" si="3"/>
        <v>48</v>
      </c>
      <c r="Q43" s="27">
        <v>0</v>
      </c>
      <c r="R43" s="28">
        <f t="shared" si="4"/>
        <v>48</v>
      </c>
      <c r="S43" s="31"/>
      <c r="T43" s="103"/>
      <c r="U43" s="31"/>
      <c r="V43" s="31"/>
      <c r="W43" s="31"/>
      <c r="X43" s="31"/>
      <c r="Y43" s="31"/>
    </row>
    <row r="44" spans="1:25" x14ac:dyDescent="0.2">
      <c r="A44" t="s">
        <v>125</v>
      </c>
      <c r="B44" t="s">
        <v>126</v>
      </c>
      <c r="C44" s="89" t="s">
        <v>57</v>
      </c>
      <c r="D44" s="27">
        <v>96</v>
      </c>
      <c r="E44" s="27">
        <v>0</v>
      </c>
      <c r="F44" s="27">
        <v>0</v>
      </c>
      <c r="G44" s="27">
        <v>0</v>
      </c>
      <c r="H44" s="28">
        <f t="shared" si="0"/>
        <v>96</v>
      </c>
      <c r="I44" s="27">
        <v>0</v>
      </c>
      <c r="J44" s="28">
        <f t="shared" si="2"/>
        <v>96</v>
      </c>
      <c r="K44" s="65"/>
      <c r="L44" s="27">
        <v>24</v>
      </c>
      <c r="M44" s="27">
        <v>0</v>
      </c>
      <c r="N44" s="27">
        <v>0</v>
      </c>
      <c r="O44" s="27">
        <v>1</v>
      </c>
      <c r="P44" s="28">
        <f t="shared" si="3"/>
        <v>25</v>
      </c>
      <c r="Q44" s="27">
        <v>57</v>
      </c>
      <c r="R44" s="28">
        <f t="shared" si="4"/>
        <v>82</v>
      </c>
      <c r="S44" s="31"/>
      <c r="T44" s="103"/>
      <c r="U44" s="31"/>
      <c r="V44" s="31"/>
      <c r="W44" s="31"/>
      <c r="X44" s="31"/>
      <c r="Y44" s="31"/>
    </row>
    <row r="45" spans="1:25" x14ac:dyDescent="0.2">
      <c r="A45" t="s">
        <v>127</v>
      </c>
      <c r="B45" t="s">
        <v>128</v>
      </c>
      <c r="C45" s="89" t="s">
        <v>57</v>
      </c>
      <c r="D45" s="27">
        <v>75</v>
      </c>
      <c r="E45" s="27">
        <v>0</v>
      </c>
      <c r="F45" s="27">
        <v>0</v>
      </c>
      <c r="G45" s="27">
        <v>0</v>
      </c>
      <c r="H45" s="28">
        <f t="shared" si="0"/>
        <v>75</v>
      </c>
      <c r="I45" s="27">
        <v>0</v>
      </c>
      <c r="J45" s="28">
        <f t="shared" si="2"/>
        <v>75</v>
      </c>
      <c r="K45" s="65"/>
      <c r="L45" s="27">
        <v>61</v>
      </c>
      <c r="M45" s="27">
        <v>0</v>
      </c>
      <c r="N45" s="27">
        <v>0</v>
      </c>
      <c r="O45" s="27">
        <v>9</v>
      </c>
      <c r="P45" s="28">
        <f t="shared" si="3"/>
        <v>70</v>
      </c>
      <c r="Q45" s="27">
        <v>0</v>
      </c>
      <c r="R45" s="28">
        <f t="shared" si="4"/>
        <v>70</v>
      </c>
      <c r="S45" s="31"/>
      <c r="T45" s="103"/>
      <c r="U45" s="31"/>
      <c r="V45" s="31"/>
      <c r="W45" s="31"/>
      <c r="X45" s="31"/>
      <c r="Y45" s="31"/>
    </row>
    <row r="46" spans="1:25" x14ac:dyDescent="0.2">
      <c r="A46" t="s">
        <v>129</v>
      </c>
      <c r="B46" t="s">
        <v>130</v>
      </c>
      <c r="C46" s="89" t="s">
        <v>73</v>
      </c>
      <c r="D46" s="27">
        <v>22</v>
      </c>
      <c r="E46" s="27">
        <v>1</v>
      </c>
      <c r="F46" s="27">
        <v>0</v>
      </c>
      <c r="G46" s="27">
        <v>0</v>
      </c>
      <c r="H46" s="28">
        <f t="shared" si="0"/>
        <v>23</v>
      </c>
      <c r="I46" s="27">
        <v>0</v>
      </c>
      <c r="J46" s="28">
        <f t="shared" si="2"/>
        <v>23</v>
      </c>
      <c r="K46" s="65"/>
      <c r="L46" s="27">
        <v>101</v>
      </c>
      <c r="M46" s="27">
        <v>11</v>
      </c>
      <c r="N46" s="27">
        <v>0</v>
      </c>
      <c r="O46" s="27">
        <v>6</v>
      </c>
      <c r="P46" s="28">
        <f t="shared" si="3"/>
        <v>118</v>
      </c>
      <c r="Q46" s="27">
        <v>0</v>
      </c>
      <c r="R46" s="28">
        <f t="shared" si="4"/>
        <v>118</v>
      </c>
      <c r="S46" s="31"/>
      <c r="T46" s="103"/>
      <c r="U46" s="31"/>
      <c r="V46" s="31"/>
      <c r="W46" s="31"/>
      <c r="X46" s="31"/>
      <c r="Y46" s="31"/>
    </row>
    <row r="47" spans="1:25" x14ac:dyDescent="0.2">
      <c r="A47" t="s">
        <v>131</v>
      </c>
      <c r="B47" s="13" t="s">
        <v>132</v>
      </c>
      <c r="C47" s="89" t="s">
        <v>54</v>
      </c>
      <c r="D47" s="27">
        <v>242</v>
      </c>
      <c r="E47" s="27">
        <f>40-36</f>
        <v>4</v>
      </c>
      <c r="F47" s="27">
        <v>0</v>
      </c>
      <c r="G47" s="27">
        <f>149-4</f>
        <v>145</v>
      </c>
      <c r="H47" s="28">
        <f t="shared" si="0"/>
        <v>391</v>
      </c>
      <c r="I47" s="27">
        <v>0</v>
      </c>
      <c r="J47" s="28">
        <f t="shared" si="2"/>
        <v>391</v>
      </c>
      <c r="K47" s="65"/>
      <c r="L47" s="27">
        <v>246</v>
      </c>
      <c r="M47" s="27">
        <v>63</v>
      </c>
      <c r="N47" s="27">
        <v>10</v>
      </c>
      <c r="O47" s="27">
        <v>162</v>
      </c>
      <c r="P47" s="28">
        <f t="shared" si="3"/>
        <v>481</v>
      </c>
      <c r="Q47" s="27">
        <v>18</v>
      </c>
      <c r="R47" s="28">
        <f t="shared" si="4"/>
        <v>499</v>
      </c>
      <c r="S47" s="31"/>
      <c r="T47" s="103"/>
      <c r="U47" s="31"/>
      <c r="V47" s="31"/>
      <c r="W47" s="31"/>
      <c r="X47" s="31"/>
      <c r="Y47" s="31"/>
    </row>
    <row r="48" spans="1:25" x14ac:dyDescent="0.2">
      <c r="A48" t="s">
        <v>133</v>
      </c>
      <c r="B48" t="s">
        <v>134</v>
      </c>
      <c r="C48" s="89" t="s">
        <v>60</v>
      </c>
      <c r="D48" s="27">
        <v>88</v>
      </c>
      <c r="E48" s="27">
        <v>34</v>
      </c>
      <c r="F48" s="27">
        <v>0</v>
      </c>
      <c r="G48" s="27">
        <v>13</v>
      </c>
      <c r="H48" s="28">
        <f t="shared" si="0"/>
        <v>135</v>
      </c>
      <c r="I48" s="27">
        <v>188</v>
      </c>
      <c r="J48" s="28">
        <f t="shared" si="2"/>
        <v>323</v>
      </c>
      <c r="K48" s="65"/>
      <c r="L48" s="27">
        <v>20</v>
      </c>
      <c r="M48" s="27">
        <v>16</v>
      </c>
      <c r="N48" s="27">
        <v>0</v>
      </c>
      <c r="O48" s="27">
        <v>6</v>
      </c>
      <c r="P48" s="28">
        <f t="shared" si="3"/>
        <v>42</v>
      </c>
      <c r="Q48" s="27">
        <v>64</v>
      </c>
      <c r="R48" s="28">
        <f t="shared" si="4"/>
        <v>106</v>
      </c>
      <c r="S48" s="31"/>
      <c r="T48" s="103"/>
      <c r="U48" s="31"/>
      <c r="V48" s="31"/>
      <c r="W48" s="31"/>
      <c r="X48" s="31"/>
      <c r="Y48" s="31"/>
    </row>
    <row r="49" spans="1:25" x14ac:dyDescent="0.2">
      <c r="A49" t="s">
        <v>135</v>
      </c>
      <c r="B49" t="s">
        <v>136</v>
      </c>
      <c r="C49" s="89" t="s">
        <v>54</v>
      </c>
      <c r="D49" s="27">
        <v>49</v>
      </c>
      <c r="E49" s="27">
        <v>0</v>
      </c>
      <c r="F49" s="27">
        <v>0</v>
      </c>
      <c r="G49" s="27">
        <v>0</v>
      </c>
      <c r="H49" s="28">
        <f t="shared" si="0"/>
        <v>49</v>
      </c>
      <c r="I49" s="27">
        <v>0</v>
      </c>
      <c r="J49" s="28">
        <f t="shared" si="2"/>
        <v>49</v>
      </c>
      <c r="K49" s="65"/>
      <c r="L49" s="27">
        <v>12</v>
      </c>
      <c r="M49" s="27">
        <v>44</v>
      </c>
      <c r="N49" s="27">
        <v>0</v>
      </c>
      <c r="O49" s="27">
        <v>9</v>
      </c>
      <c r="P49" s="28">
        <f t="shared" si="3"/>
        <v>65</v>
      </c>
      <c r="Q49" s="27">
        <v>5</v>
      </c>
      <c r="R49" s="28">
        <f t="shared" si="4"/>
        <v>70</v>
      </c>
      <c r="S49" s="31"/>
      <c r="T49" s="103"/>
      <c r="U49" s="31"/>
      <c r="V49" s="31"/>
      <c r="W49" s="31"/>
      <c r="X49" s="31"/>
      <c r="Y49" s="31"/>
    </row>
    <row r="50" spans="1:25" x14ac:dyDescent="0.2">
      <c r="A50" t="s">
        <v>137</v>
      </c>
      <c r="B50" t="s">
        <v>138</v>
      </c>
      <c r="C50" s="89" t="s">
        <v>57</v>
      </c>
      <c r="D50" s="27">
        <v>52</v>
      </c>
      <c r="E50" s="27">
        <v>0</v>
      </c>
      <c r="F50" s="27">
        <v>0</v>
      </c>
      <c r="G50" s="27">
        <v>0</v>
      </c>
      <c r="H50" s="28">
        <f t="shared" si="0"/>
        <v>52</v>
      </c>
      <c r="I50" s="27">
        <v>0</v>
      </c>
      <c r="J50" s="28">
        <f t="shared" si="2"/>
        <v>52</v>
      </c>
      <c r="K50" s="65"/>
      <c r="L50" s="27">
        <v>11</v>
      </c>
      <c r="M50" s="27">
        <v>0</v>
      </c>
      <c r="N50" s="27">
        <v>0</v>
      </c>
      <c r="O50" s="27">
        <v>5</v>
      </c>
      <c r="P50" s="28">
        <f t="shared" si="3"/>
        <v>16</v>
      </c>
      <c r="Q50" s="27">
        <v>0</v>
      </c>
      <c r="R50" s="28">
        <f t="shared" si="4"/>
        <v>16</v>
      </c>
      <c r="S50" s="31"/>
      <c r="T50" s="103"/>
      <c r="U50" s="31"/>
      <c r="V50" s="31"/>
      <c r="W50" s="31"/>
      <c r="X50" s="31"/>
      <c r="Y50" s="31"/>
    </row>
    <row r="51" spans="1:25" x14ac:dyDescent="0.2">
      <c r="A51" t="s">
        <v>139</v>
      </c>
      <c r="B51" t="s">
        <v>140</v>
      </c>
      <c r="C51" s="89" t="s">
        <v>54</v>
      </c>
      <c r="D51" s="27">
        <v>34</v>
      </c>
      <c r="E51" s="27">
        <v>0</v>
      </c>
      <c r="F51" s="27">
        <v>0</v>
      </c>
      <c r="G51" s="27">
        <v>15</v>
      </c>
      <c r="H51" s="28">
        <f t="shared" si="0"/>
        <v>49</v>
      </c>
      <c r="I51" s="27">
        <v>0</v>
      </c>
      <c r="J51" s="28">
        <f t="shared" si="2"/>
        <v>49</v>
      </c>
      <c r="K51" s="65"/>
      <c r="L51" s="27">
        <v>0</v>
      </c>
      <c r="M51" s="27">
        <v>0</v>
      </c>
      <c r="N51" s="27">
        <v>0</v>
      </c>
      <c r="O51" s="27">
        <v>3</v>
      </c>
      <c r="P51" s="28">
        <f t="shared" si="3"/>
        <v>3</v>
      </c>
      <c r="Q51" s="27">
        <v>0</v>
      </c>
      <c r="R51" s="28">
        <f t="shared" si="4"/>
        <v>3</v>
      </c>
      <c r="S51" s="31"/>
      <c r="T51" s="103"/>
      <c r="U51" s="31"/>
      <c r="V51" s="31"/>
      <c r="W51" s="31"/>
      <c r="X51" s="31"/>
      <c r="Y51" s="31"/>
    </row>
    <row r="52" spans="1:25" x14ac:dyDescent="0.2">
      <c r="A52" t="s">
        <v>141</v>
      </c>
      <c r="B52" t="s">
        <v>142</v>
      </c>
      <c r="C52" s="89" t="s">
        <v>60</v>
      </c>
      <c r="D52" s="27">
        <v>128</v>
      </c>
      <c r="E52" s="27">
        <v>0</v>
      </c>
      <c r="F52" s="27">
        <v>0</v>
      </c>
      <c r="G52" s="27">
        <v>90</v>
      </c>
      <c r="H52" s="28">
        <f t="shared" si="0"/>
        <v>218</v>
      </c>
      <c r="I52" s="27">
        <v>0</v>
      </c>
      <c r="J52" s="28">
        <f t="shared" si="2"/>
        <v>218</v>
      </c>
      <c r="K52" s="65"/>
      <c r="L52" s="27">
        <v>61</v>
      </c>
      <c r="M52" s="27">
        <v>0</v>
      </c>
      <c r="N52" s="27">
        <v>0</v>
      </c>
      <c r="O52" s="27">
        <v>69</v>
      </c>
      <c r="P52" s="28">
        <f t="shared" si="3"/>
        <v>130</v>
      </c>
      <c r="Q52" s="27">
        <v>0</v>
      </c>
      <c r="R52" s="28">
        <f t="shared" si="4"/>
        <v>130</v>
      </c>
      <c r="S52" s="31"/>
      <c r="T52" s="103"/>
      <c r="U52" s="31"/>
      <c r="V52" s="31"/>
      <c r="W52" s="31"/>
      <c r="X52" s="31"/>
      <c r="Y52" s="31"/>
    </row>
    <row r="53" spans="1:25" x14ac:dyDescent="0.2">
      <c r="A53" t="s">
        <v>143</v>
      </c>
      <c r="B53" t="s">
        <v>144</v>
      </c>
      <c r="C53" s="89" t="s">
        <v>60</v>
      </c>
      <c r="D53" s="27">
        <v>23</v>
      </c>
      <c r="E53" s="27">
        <v>0</v>
      </c>
      <c r="F53" s="27">
        <v>0</v>
      </c>
      <c r="G53" s="27">
        <v>0</v>
      </c>
      <c r="H53" s="28">
        <f t="shared" si="0"/>
        <v>23</v>
      </c>
      <c r="I53" s="27">
        <v>0</v>
      </c>
      <c r="J53" s="28">
        <f t="shared" si="2"/>
        <v>23</v>
      </c>
      <c r="K53" s="65"/>
      <c r="L53" s="27">
        <v>52</v>
      </c>
      <c r="M53" s="27">
        <v>0</v>
      </c>
      <c r="N53" s="27">
        <v>0</v>
      </c>
      <c r="O53" s="27">
        <v>15</v>
      </c>
      <c r="P53" s="28">
        <f t="shared" si="3"/>
        <v>67</v>
      </c>
      <c r="Q53" s="27">
        <v>0</v>
      </c>
      <c r="R53" s="28">
        <f t="shared" si="4"/>
        <v>67</v>
      </c>
      <c r="S53" s="31"/>
      <c r="T53" s="103"/>
      <c r="U53" s="31"/>
      <c r="V53" s="31"/>
      <c r="W53" s="31"/>
      <c r="X53" s="31"/>
      <c r="Y53" s="31"/>
    </row>
    <row r="54" spans="1:25" x14ac:dyDescent="0.2">
      <c r="A54" t="s">
        <v>145</v>
      </c>
      <c r="B54" t="s">
        <v>146</v>
      </c>
      <c r="C54" s="89" t="s">
        <v>54</v>
      </c>
      <c r="D54" s="27">
        <v>0</v>
      </c>
      <c r="E54" s="27">
        <v>0</v>
      </c>
      <c r="F54" s="27">
        <v>0</v>
      </c>
      <c r="G54" s="27">
        <v>18</v>
      </c>
      <c r="H54" s="28">
        <f t="shared" si="0"/>
        <v>18</v>
      </c>
      <c r="I54" s="27">
        <v>0</v>
      </c>
      <c r="J54" s="28">
        <f t="shared" si="2"/>
        <v>18</v>
      </c>
      <c r="K54" s="65"/>
      <c r="L54" s="27">
        <v>43</v>
      </c>
      <c r="M54" s="27">
        <v>7</v>
      </c>
      <c r="N54" s="27">
        <v>0</v>
      </c>
      <c r="O54" s="27">
        <v>7</v>
      </c>
      <c r="P54" s="28">
        <f t="shared" si="3"/>
        <v>57</v>
      </c>
      <c r="Q54" s="27">
        <v>0</v>
      </c>
      <c r="R54" s="28">
        <f t="shared" si="4"/>
        <v>57</v>
      </c>
      <c r="S54" s="31"/>
      <c r="T54" s="103"/>
      <c r="U54" s="31"/>
      <c r="V54" s="31"/>
      <c r="W54" s="31"/>
      <c r="X54" s="31"/>
      <c r="Y54" s="31"/>
    </row>
    <row r="55" spans="1:25" x14ac:dyDescent="0.2">
      <c r="A55" t="s">
        <v>147</v>
      </c>
      <c r="B55" t="s">
        <v>148</v>
      </c>
      <c r="C55" s="89" t="s">
        <v>80</v>
      </c>
      <c r="D55" s="27">
        <v>58</v>
      </c>
      <c r="E55" s="27">
        <v>0</v>
      </c>
      <c r="F55" s="27">
        <v>0</v>
      </c>
      <c r="G55" s="27">
        <v>12</v>
      </c>
      <c r="H55" s="28">
        <f t="shared" si="0"/>
        <v>70</v>
      </c>
      <c r="I55" s="27">
        <v>0</v>
      </c>
      <c r="J55" s="28">
        <f t="shared" si="2"/>
        <v>70</v>
      </c>
      <c r="K55" s="65"/>
      <c r="L55" s="27">
        <v>166</v>
      </c>
      <c r="M55" s="27">
        <v>33</v>
      </c>
      <c r="N55" s="27">
        <v>0</v>
      </c>
      <c r="O55" s="27">
        <v>26</v>
      </c>
      <c r="P55" s="28">
        <f t="shared" si="3"/>
        <v>225</v>
      </c>
      <c r="Q55" s="27">
        <v>0</v>
      </c>
      <c r="R55" s="28">
        <f t="shared" si="4"/>
        <v>225</v>
      </c>
      <c r="S55" s="31"/>
      <c r="T55" s="103"/>
      <c r="U55" s="31"/>
      <c r="V55" s="31"/>
      <c r="W55" s="31"/>
      <c r="X55" s="31"/>
      <c r="Y55" s="31"/>
    </row>
    <row r="56" spans="1:25" x14ac:dyDescent="0.2">
      <c r="A56" t="s">
        <v>149</v>
      </c>
      <c r="B56" t="s">
        <v>150</v>
      </c>
      <c r="C56" s="89" t="s">
        <v>80</v>
      </c>
      <c r="D56" s="27">
        <v>97</v>
      </c>
      <c r="E56" s="27">
        <v>39</v>
      </c>
      <c r="F56" s="27">
        <v>0</v>
      </c>
      <c r="G56" s="27">
        <v>47</v>
      </c>
      <c r="H56" s="28">
        <f t="shared" si="0"/>
        <v>183</v>
      </c>
      <c r="I56" s="27">
        <v>48</v>
      </c>
      <c r="J56" s="28">
        <f t="shared" si="2"/>
        <v>231</v>
      </c>
      <c r="K56" s="65"/>
      <c r="L56" s="27">
        <v>119</v>
      </c>
      <c r="M56" s="27">
        <v>0</v>
      </c>
      <c r="N56" s="27">
        <v>0</v>
      </c>
      <c r="O56" s="27">
        <v>48</v>
      </c>
      <c r="P56" s="28">
        <f t="shared" si="3"/>
        <v>167</v>
      </c>
      <c r="Q56" s="27">
        <v>33</v>
      </c>
      <c r="R56" s="28">
        <f t="shared" si="4"/>
        <v>200</v>
      </c>
      <c r="S56" s="31"/>
      <c r="T56" s="103"/>
      <c r="U56" s="31"/>
      <c r="V56" s="31"/>
      <c r="W56" s="31"/>
      <c r="X56" s="31"/>
      <c r="Y56" s="31"/>
    </row>
    <row r="57" spans="1:25" x14ac:dyDescent="0.2">
      <c r="A57" t="s">
        <v>151</v>
      </c>
      <c r="B57" t="s">
        <v>152</v>
      </c>
      <c r="C57" s="89" t="s">
        <v>57</v>
      </c>
      <c r="D57" s="27">
        <v>413</v>
      </c>
      <c r="E57" s="27">
        <v>0</v>
      </c>
      <c r="F57" s="27">
        <v>0</v>
      </c>
      <c r="G57" s="27">
        <v>58</v>
      </c>
      <c r="H57" s="28">
        <f t="shared" si="0"/>
        <v>471</v>
      </c>
      <c r="I57" s="27">
        <v>0</v>
      </c>
      <c r="J57" s="28">
        <f t="shared" si="2"/>
        <v>471</v>
      </c>
      <c r="K57" s="65"/>
      <c r="L57" s="27">
        <v>61</v>
      </c>
      <c r="M57" s="27">
        <v>6</v>
      </c>
      <c r="N57" s="27">
        <v>6</v>
      </c>
      <c r="O57" s="27">
        <v>5</v>
      </c>
      <c r="P57" s="28">
        <f t="shared" si="3"/>
        <v>78</v>
      </c>
      <c r="Q57" s="27">
        <v>0</v>
      </c>
      <c r="R57" s="28">
        <f t="shared" si="4"/>
        <v>78</v>
      </c>
      <c r="S57" s="31"/>
      <c r="T57" s="103"/>
      <c r="U57" s="31"/>
      <c r="V57" s="31"/>
      <c r="W57" s="31"/>
      <c r="X57" s="31"/>
      <c r="Y57" s="31"/>
    </row>
    <row r="58" spans="1:25" x14ac:dyDescent="0.2">
      <c r="A58" t="s">
        <v>153</v>
      </c>
      <c r="B58" t="s">
        <v>154</v>
      </c>
      <c r="C58" s="89" t="s">
        <v>57</v>
      </c>
      <c r="D58" s="27">
        <v>471</v>
      </c>
      <c r="E58" s="27">
        <v>20</v>
      </c>
      <c r="F58" s="27">
        <v>0</v>
      </c>
      <c r="G58" s="27">
        <v>89</v>
      </c>
      <c r="H58" s="28">
        <f t="shared" si="0"/>
        <v>580</v>
      </c>
      <c r="I58" s="27">
        <v>36</v>
      </c>
      <c r="J58" s="28">
        <f t="shared" si="2"/>
        <v>616</v>
      </c>
      <c r="K58" s="65"/>
      <c r="L58" s="27">
        <v>74</v>
      </c>
      <c r="M58" s="27">
        <v>29</v>
      </c>
      <c r="N58" s="27">
        <v>0</v>
      </c>
      <c r="O58" s="27">
        <v>49</v>
      </c>
      <c r="P58" s="28">
        <f t="shared" si="3"/>
        <v>152</v>
      </c>
      <c r="Q58" s="27">
        <v>89</v>
      </c>
      <c r="R58" s="28">
        <f t="shared" si="4"/>
        <v>241</v>
      </c>
      <c r="S58" s="31"/>
      <c r="T58" s="103"/>
      <c r="U58" s="31"/>
      <c r="V58" s="31"/>
      <c r="W58" s="31"/>
      <c r="X58" s="31"/>
      <c r="Y58" s="31"/>
    </row>
    <row r="59" spans="1:25" x14ac:dyDescent="0.2">
      <c r="A59" t="s">
        <v>155</v>
      </c>
      <c r="B59" t="s">
        <v>156</v>
      </c>
      <c r="C59" s="89" t="s">
        <v>73</v>
      </c>
      <c r="D59" s="27">
        <v>21</v>
      </c>
      <c r="E59" s="27">
        <v>0</v>
      </c>
      <c r="F59" s="27">
        <v>0</v>
      </c>
      <c r="G59" s="27">
        <v>0</v>
      </c>
      <c r="H59" s="28">
        <f t="shared" si="0"/>
        <v>21</v>
      </c>
      <c r="I59" s="27">
        <v>0</v>
      </c>
      <c r="J59" s="28">
        <f t="shared" si="2"/>
        <v>21</v>
      </c>
      <c r="K59" s="65"/>
      <c r="L59" s="27">
        <v>14</v>
      </c>
      <c r="M59" s="27">
        <v>12</v>
      </c>
      <c r="N59" s="27">
        <v>0</v>
      </c>
      <c r="O59" s="27">
        <v>9</v>
      </c>
      <c r="P59" s="28">
        <f t="shared" si="3"/>
        <v>35</v>
      </c>
      <c r="Q59" s="27">
        <v>0</v>
      </c>
      <c r="R59" s="28">
        <f t="shared" si="4"/>
        <v>35</v>
      </c>
      <c r="S59" s="31"/>
      <c r="T59" s="103"/>
      <c r="U59" s="31"/>
      <c r="V59" s="31"/>
      <c r="W59" s="31"/>
      <c r="X59" s="31"/>
      <c r="Y59" s="31"/>
    </row>
    <row r="60" spans="1:25" x14ac:dyDescent="0.2">
      <c r="A60" t="s">
        <v>157</v>
      </c>
      <c r="B60" t="s">
        <v>158</v>
      </c>
      <c r="C60" s="89" t="s">
        <v>54</v>
      </c>
      <c r="D60" s="27">
        <v>197</v>
      </c>
      <c r="E60" s="27">
        <v>0</v>
      </c>
      <c r="F60" s="27">
        <v>0</v>
      </c>
      <c r="G60" s="27">
        <v>79</v>
      </c>
      <c r="H60" s="28">
        <f t="shared" si="0"/>
        <v>276</v>
      </c>
      <c r="I60" s="27">
        <v>111</v>
      </c>
      <c r="J60" s="28">
        <f t="shared" si="2"/>
        <v>387</v>
      </c>
      <c r="K60" s="65"/>
      <c r="L60" s="27">
        <v>78</v>
      </c>
      <c r="M60" s="27">
        <v>0</v>
      </c>
      <c r="N60" s="27">
        <v>0</v>
      </c>
      <c r="O60" s="27">
        <v>49</v>
      </c>
      <c r="P60" s="28">
        <f t="shared" si="3"/>
        <v>127</v>
      </c>
      <c r="Q60" s="27">
        <v>46</v>
      </c>
      <c r="R60" s="28">
        <f t="shared" si="4"/>
        <v>173</v>
      </c>
      <c r="S60" s="31"/>
      <c r="T60" s="103"/>
      <c r="U60" s="31"/>
      <c r="V60" s="31"/>
      <c r="W60" s="31"/>
      <c r="X60" s="31"/>
      <c r="Y60" s="31"/>
    </row>
    <row r="61" spans="1:25" x14ac:dyDescent="0.2">
      <c r="A61" t="s">
        <v>159</v>
      </c>
      <c r="B61" t="s">
        <v>160</v>
      </c>
      <c r="C61" s="89" t="s">
        <v>54</v>
      </c>
      <c r="D61" s="27">
        <v>26</v>
      </c>
      <c r="E61" s="27">
        <v>0</v>
      </c>
      <c r="F61" s="27">
        <v>0</v>
      </c>
      <c r="G61" s="27">
        <v>1</v>
      </c>
      <c r="H61" s="28">
        <f t="shared" si="0"/>
        <v>27</v>
      </c>
      <c r="I61" s="27">
        <v>0</v>
      </c>
      <c r="J61" s="28">
        <f t="shared" si="2"/>
        <v>27</v>
      </c>
      <c r="K61" s="65"/>
      <c r="L61" s="27">
        <v>16</v>
      </c>
      <c r="M61" s="27">
        <v>0</v>
      </c>
      <c r="N61" s="27">
        <v>0</v>
      </c>
      <c r="O61" s="27">
        <v>4</v>
      </c>
      <c r="P61" s="28">
        <f t="shared" si="3"/>
        <v>20</v>
      </c>
      <c r="Q61" s="27">
        <v>0</v>
      </c>
      <c r="R61" s="28">
        <f t="shared" si="4"/>
        <v>20</v>
      </c>
      <c r="S61" s="31"/>
      <c r="T61" s="103"/>
      <c r="U61" s="31"/>
      <c r="V61" s="31"/>
      <c r="W61" s="31"/>
      <c r="X61" s="31"/>
      <c r="Y61" s="31"/>
    </row>
    <row r="62" spans="1:25" x14ac:dyDescent="0.2">
      <c r="A62" t="s">
        <v>161</v>
      </c>
      <c r="B62" t="s">
        <v>162</v>
      </c>
      <c r="C62" s="89" t="s">
        <v>57</v>
      </c>
      <c r="D62" s="27">
        <v>55</v>
      </c>
      <c r="E62" s="27">
        <v>12</v>
      </c>
      <c r="F62" s="27">
        <v>0</v>
      </c>
      <c r="G62" s="27">
        <v>7</v>
      </c>
      <c r="H62" s="28">
        <f t="shared" si="0"/>
        <v>74</v>
      </c>
      <c r="I62" s="27">
        <v>54</v>
      </c>
      <c r="J62" s="28">
        <f t="shared" si="2"/>
        <v>128</v>
      </c>
      <c r="K62" s="65"/>
      <c r="L62" s="27">
        <v>76</v>
      </c>
      <c r="M62" s="27">
        <v>11</v>
      </c>
      <c r="N62" s="27">
        <v>0</v>
      </c>
      <c r="O62" s="27">
        <v>16</v>
      </c>
      <c r="P62" s="28">
        <f t="shared" si="3"/>
        <v>103</v>
      </c>
      <c r="Q62" s="27">
        <v>20</v>
      </c>
      <c r="R62" s="28">
        <f t="shared" si="4"/>
        <v>123</v>
      </c>
      <c r="S62" s="31"/>
      <c r="T62" s="103"/>
      <c r="U62" s="31"/>
      <c r="V62" s="31"/>
      <c r="W62" s="31"/>
      <c r="X62" s="31"/>
      <c r="Y62" s="31"/>
    </row>
    <row r="63" spans="1:25" x14ac:dyDescent="0.2">
      <c r="A63" t="s">
        <v>163</v>
      </c>
      <c r="B63" t="s">
        <v>164</v>
      </c>
      <c r="C63" s="89" t="s">
        <v>80</v>
      </c>
      <c r="D63" s="27">
        <v>27</v>
      </c>
      <c r="E63" s="27">
        <v>0</v>
      </c>
      <c r="F63" s="27">
        <v>0</v>
      </c>
      <c r="G63" s="27">
        <v>0</v>
      </c>
      <c r="H63" s="28">
        <f t="shared" si="0"/>
        <v>27</v>
      </c>
      <c r="I63" s="27">
        <v>0</v>
      </c>
      <c r="J63" s="28">
        <f t="shared" si="2"/>
        <v>27</v>
      </c>
      <c r="K63" s="65"/>
      <c r="L63" s="27">
        <v>13</v>
      </c>
      <c r="M63" s="27">
        <v>0</v>
      </c>
      <c r="N63" s="27">
        <v>0</v>
      </c>
      <c r="O63" s="27">
        <v>12</v>
      </c>
      <c r="P63" s="28">
        <f t="shared" si="3"/>
        <v>25</v>
      </c>
      <c r="Q63" s="27">
        <v>0</v>
      </c>
      <c r="R63" s="28">
        <f t="shared" si="4"/>
        <v>25</v>
      </c>
      <c r="S63" s="31"/>
      <c r="T63" s="103"/>
      <c r="U63" s="31"/>
      <c r="V63" s="31"/>
      <c r="W63" s="31"/>
      <c r="X63" s="31"/>
      <c r="Y63" s="31"/>
    </row>
    <row r="64" spans="1:25" x14ac:dyDescent="0.2">
      <c r="A64" t="s">
        <v>165</v>
      </c>
      <c r="B64" t="s">
        <v>166</v>
      </c>
      <c r="C64" s="89" t="s">
        <v>54</v>
      </c>
      <c r="D64" s="27">
        <v>208</v>
      </c>
      <c r="E64" s="27">
        <v>0</v>
      </c>
      <c r="F64" s="27">
        <v>0</v>
      </c>
      <c r="G64" s="27">
        <v>10</v>
      </c>
      <c r="H64" s="28">
        <f t="shared" si="0"/>
        <v>218</v>
      </c>
      <c r="I64" s="27">
        <v>46</v>
      </c>
      <c r="J64" s="28">
        <f t="shared" si="2"/>
        <v>264</v>
      </c>
      <c r="K64" s="65"/>
      <c r="L64" s="27">
        <v>39</v>
      </c>
      <c r="M64" s="27">
        <v>0</v>
      </c>
      <c r="N64" s="27">
        <v>0</v>
      </c>
      <c r="O64" s="27">
        <v>16</v>
      </c>
      <c r="P64" s="28">
        <f t="shared" si="3"/>
        <v>55</v>
      </c>
      <c r="Q64" s="27">
        <v>91</v>
      </c>
      <c r="R64" s="28">
        <f t="shared" si="4"/>
        <v>146</v>
      </c>
      <c r="S64" s="31"/>
      <c r="T64" s="103"/>
      <c r="U64" s="31"/>
      <c r="V64" s="31"/>
      <c r="W64" s="31"/>
      <c r="X64" s="31"/>
      <c r="Y64" s="31"/>
    </row>
    <row r="65" spans="1:25" x14ac:dyDescent="0.2">
      <c r="A65" t="s">
        <v>167</v>
      </c>
      <c r="B65" t="s">
        <v>168</v>
      </c>
      <c r="C65" s="91" t="s">
        <v>57</v>
      </c>
      <c r="D65" s="27">
        <v>14</v>
      </c>
      <c r="E65" s="27">
        <v>0</v>
      </c>
      <c r="F65" s="27">
        <v>0</v>
      </c>
      <c r="G65" s="27">
        <v>0</v>
      </c>
      <c r="H65" s="28">
        <f t="shared" ref="H65" si="7">SUM(D65:G65)</f>
        <v>14</v>
      </c>
      <c r="I65" s="27">
        <v>0</v>
      </c>
      <c r="J65" s="28">
        <f t="shared" ref="J65" si="8">SUM(H65:I65)</f>
        <v>14</v>
      </c>
      <c r="K65" s="65"/>
      <c r="L65" s="27">
        <v>0</v>
      </c>
      <c r="M65" s="27">
        <v>33</v>
      </c>
      <c r="N65" s="27">
        <v>0</v>
      </c>
      <c r="O65" s="27">
        <v>0</v>
      </c>
      <c r="P65" s="28">
        <f t="shared" si="3"/>
        <v>33</v>
      </c>
      <c r="Q65" s="27">
        <v>0</v>
      </c>
      <c r="R65" s="28">
        <f t="shared" ref="R65" si="9">SUM(P65:Q65)</f>
        <v>33</v>
      </c>
      <c r="S65" s="31"/>
      <c r="T65" s="103"/>
      <c r="U65" s="31"/>
      <c r="V65" s="31"/>
      <c r="W65" s="31"/>
      <c r="X65" s="31"/>
      <c r="Y65" s="31"/>
    </row>
    <row r="66" spans="1:25" x14ac:dyDescent="0.2">
      <c r="A66" t="s">
        <v>169</v>
      </c>
      <c r="B66" t="s">
        <v>170</v>
      </c>
      <c r="C66" s="89" t="s">
        <v>60</v>
      </c>
      <c r="D66" s="27">
        <v>64</v>
      </c>
      <c r="E66" s="27">
        <v>0</v>
      </c>
      <c r="F66" s="27">
        <v>0</v>
      </c>
      <c r="G66" s="27">
        <v>5</v>
      </c>
      <c r="H66" s="28">
        <f t="shared" si="0"/>
        <v>69</v>
      </c>
      <c r="I66" s="27">
        <v>0</v>
      </c>
      <c r="J66" s="28">
        <f t="shared" si="2"/>
        <v>69</v>
      </c>
      <c r="K66" s="65"/>
      <c r="L66" s="27">
        <v>4</v>
      </c>
      <c r="M66" s="27">
        <v>0</v>
      </c>
      <c r="N66" s="27">
        <v>0</v>
      </c>
      <c r="O66" s="27">
        <v>3</v>
      </c>
      <c r="P66" s="28">
        <f t="shared" si="3"/>
        <v>7</v>
      </c>
      <c r="Q66" s="27">
        <v>44</v>
      </c>
      <c r="R66" s="28">
        <f t="shared" si="4"/>
        <v>51</v>
      </c>
      <c r="S66" s="31"/>
      <c r="T66" s="103"/>
      <c r="U66" s="31"/>
      <c r="V66" s="31"/>
      <c r="W66" s="31"/>
      <c r="X66" s="31"/>
      <c r="Y66" s="31"/>
    </row>
    <row r="67" spans="1:25" x14ac:dyDescent="0.2">
      <c r="A67" t="s">
        <v>171</v>
      </c>
      <c r="B67" t="s">
        <v>172</v>
      </c>
      <c r="C67" s="89" t="s">
        <v>80</v>
      </c>
      <c r="D67" s="27">
        <v>409</v>
      </c>
      <c r="E67" s="27">
        <v>6</v>
      </c>
      <c r="F67" s="27">
        <v>0</v>
      </c>
      <c r="G67" s="27">
        <v>75</v>
      </c>
      <c r="H67" s="28">
        <f t="shared" si="0"/>
        <v>490</v>
      </c>
      <c r="I67" s="27">
        <v>52</v>
      </c>
      <c r="J67" s="28">
        <f t="shared" si="2"/>
        <v>542</v>
      </c>
      <c r="K67" s="65"/>
      <c r="L67" s="27">
        <v>224</v>
      </c>
      <c r="M67" s="27">
        <v>0</v>
      </c>
      <c r="N67" s="27">
        <v>0</v>
      </c>
      <c r="O67" s="27">
        <v>64</v>
      </c>
      <c r="P67" s="28">
        <f t="shared" si="3"/>
        <v>288</v>
      </c>
      <c r="Q67" s="27">
        <v>33</v>
      </c>
      <c r="R67" s="28">
        <f t="shared" si="4"/>
        <v>321</v>
      </c>
      <c r="S67" s="31"/>
      <c r="T67" s="103"/>
      <c r="U67" s="31"/>
      <c r="V67" s="31"/>
      <c r="W67" s="31"/>
      <c r="X67" s="31"/>
      <c r="Y67" s="31"/>
    </row>
    <row r="68" spans="1:25" x14ac:dyDescent="0.2">
      <c r="A68" t="s">
        <v>173</v>
      </c>
      <c r="B68" t="s">
        <v>174</v>
      </c>
      <c r="C68" s="89" t="s">
        <v>80</v>
      </c>
      <c r="D68" s="27">
        <v>57</v>
      </c>
      <c r="E68" s="27">
        <v>0</v>
      </c>
      <c r="F68" s="27">
        <v>0</v>
      </c>
      <c r="G68" s="27">
        <v>26</v>
      </c>
      <c r="H68" s="28">
        <f t="shared" si="0"/>
        <v>83</v>
      </c>
      <c r="I68" s="27">
        <v>0</v>
      </c>
      <c r="J68" s="28">
        <f t="shared" si="2"/>
        <v>83</v>
      </c>
      <c r="K68" s="65"/>
      <c r="L68" s="27">
        <v>12</v>
      </c>
      <c r="M68" s="27">
        <v>0</v>
      </c>
      <c r="N68" s="27">
        <v>0</v>
      </c>
      <c r="O68" s="27">
        <v>9</v>
      </c>
      <c r="P68" s="28">
        <f t="shared" si="3"/>
        <v>21</v>
      </c>
      <c r="Q68" s="27">
        <v>0</v>
      </c>
      <c r="R68" s="28">
        <f t="shared" si="4"/>
        <v>21</v>
      </c>
      <c r="S68" s="31"/>
      <c r="T68" s="103"/>
      <c r="U68" s="31"/>
      <c r="V68" s="31"/>
      <c r="W68" s="31"/>
      <c r="X68" s="31"/>
      <c r="Y68" s="31"/>
    </row>
    <row r="69" spans="1:25" x14ac:dyDescent="0.2">
      <c r="A69" t="s">
        <v>175</v>
      </c>
      <c r="B69" t="s">
        <v>176</v>
      </c>
      <c r="C69" s="89" t="s">
        <v>73</v>
      </c>
      <c r="D69" s="27">
        <v>317</v>
      </c>
      <c r="E69" s="27">
        <v>0</v>
      </c>
      <c r="F69" s="27">
        <v>0</v>
      </c>
      <c r="G69" s="27">
        <v>16</v>
      </c>
      <c r="H69" s="28">
        <f t="shared" si="0"/>
        <v>333</v>
      </c>
      <c r="I69" s="27">
        <v>0</v>
      </c>
      <c r="J69" s="28">
        <f t="shared" si="2"/>
        <v>333</v>
      </c>
      <c r="K69" s="65"/>
      <c r="L69" s="27">
        <v>284</v>
      </c>
      <c r="M69" s="27">
        <v>6</v>
      </c>
      <c r="N69" s="27">
        <v>0</v>
      </c>
      <c r="O69" s="27">
        <v>37</v>
      </c>
      <c r="P69" s="28">
        <f t="shared" si="3"/>
        <v>327</v>
      </c>
      <c r="Q69" s="27">
        <v>67</v>
      </c>
      <c r="R69" s="28">
        <f t="shared" si="4"/>
        <v>394</v>
      </c>
      <c r="S69" s="31"/>
      <c r="T69" s="103"/>
      <c r="U69" s="31"/>
      <c r="V69" s="31"/>
      <c r="W69" s="31"/>
      <c r="X69" s="31"/>
      <c r="Y69" s="31"/>
    </row>
    <row r="70" spans="1:25" x14ac:dyDescent="0.2">
      <c r="A70" t="s">
        <v>177</v>
      </c>
      <c r="B70" t="s">
        <v>178</v>
      </c>
      <c r="C70" s="89" t="s">
        <v>60</v>
      </c>
      <c r="D70" s="27">
        <v>274</v>
      </c>
      <c r="E70" s="27">
        <v>0</v>
      </c>
      <c r="F70" s="27">
        <v>0</v>
      </c>
      <c r="G70" s="27">
        <v>0</v>
      </c>
      <c r="H70" s="28">
        <f t="shared" si="0"/>
        <v>274</v>
      </c>
      <c r="I70" s="27">
        <v>0</v>
      </c>
      <c r="J70" s="28">
        <f t="shared" si="2"/>
        <v>274</v>
      </c>
      <c r="K70" s="65"/>
      <c r="L70" s="27">
        <v>124</v>
      </c>
      <c r="M70" s="27">
        <v>58</v>
      </c>
      <c r="N70" s="27">
        <v>0</v>
      </c>
      <c r="O70" s="27">
        <v>62</v>
      </c>
      <c r="P70" s="28">
        <f t="shared" si="3"/>
        <v>244</v>
      </c>
      <c r="Q70" s="27">
        <v>98</v>
      </c>
      <c r="R70" s="28">
        <f t="shared" si="4"/>
        <v>342</v>
      </c>
      <c r="S70" s="31"/>
      <c r="T70" s="103"/>
      <c r="U70" s="31"/>
      <c r="V70" s="31"/>
      <c r="W70" s="31"/>
      <c r="X70" s="31"/>
      <c r="Y70" s="31"/>
    </row>
    <row r="71" spans="1:25" x14ac:dyDescent="0.2">
      <c r="A71" t="s">
        <v>179</v>
      </c>
      <c r="B71" t="s">
        <v>180</v>
      </c>
      <c r="C71" s="89" t="s">
        <v>73</v>
      </c>
      <c r="D71" s="27">
        <v>0</v>
      </c>
      <c r="E71" s="27">
        <v>7</v>
      </c>
      <c r="F71" s="27">
        <v>0</v>
      </c>
      <c r="G71" s="27">
        <v>7</v>
      </c>
      <c r="H71" s="28">
        <f t="shared" si="0"/>
        <v>14</v>
      </c>
      <c r="I71" s="27">
        <v>0</v>
      </c>
      <c r="J71" s="28">
        <f t="shared" si="2"/>
        <v>14</v>
      </c>
      <c r="K71" s="65"/>
      <c r="L71" s="27">
        <v>4</v>
      </c>
      <c r="M71" s="27">
        <v>5</v>
      </c>
      <c r="N71" s="27">
        <v>0</v>
      </c>
      <c r="O71" s="27">
        <v>0</v>
      </c>
      <c r="P71" s="28">
        <f t="shared" si="3"/>
        <v>9</v>
      </c>
      <c r="Q71" s="27">
        <v>0</v>
      </c>
      <c r="R71" s="28">
        <f t="shared" si="4"/>
        <v>9</v>
      </c>
      <c r="S71" s="31"/>
      <c r="T71" s="103"/>
      <c r="U71" s="31"/>
      <c r="V71" s="31"/>
      <c r="W71" s="31"/>
      <c r="X71" s="31"/>
      <c r="Y71" s="31"/>
    </row>
    <row r="72" spans="1:25" x14ac:dyDescent="0.2">
      <c r="A72" t="s">
        <v>181</v>
      </c>
      <c r="B72" t="s">
        <v>182</v>
      </c>
      <c r="C72" s="89" t="s">
        <v>54</v>
      </c>
      <c r="D72" s="27">
        <v>101</v>
      </c>
      <c r="E72" s="27">
        <v>78</v>
      </c>
      <c r="F72" s="27">
        <v>0</v>
      </c>
      <c r="G72" s="27">
        <v>44</v>
      </c>
      <c r="H72" s="28">
        <f t="shared" si="0"/>
        <v>223</v>
      </c>
      <c r="I72" s="27">
        <v>168</v>
      </c>
      <c r="J72" s="28">
        <f t="shared" si="2"/>
        <v>391</v>
      </c>
      <c r="K72" s="65"/>
      <c r="L72" s="27">
        <v>75</v>
      </c>
      <c r="M72" s="27">
        <v>0</v>
      </c>
      <c r="N72" s="27">
        <v>0</v>
      </c>
      <c r="O72" s="27">
        <v>6</v>
      </c>
      <c r="P72" s="28">
        <f t="shared" si="3"/>
        <v>81</v>
      </c>
      <c r="Q72" s="27">
        <v>0</v>
      </c>
      <c r="R72" s="28">
        <f t="shared" si="4"/>
        <v>81</v>
      </c>
      <c r="S72" s="31"/>
      <c r="T72" s="103"/>
      <c r="U72" s="31"/>
      <c r="V72" s="31"/>
      <c r="W72" s="31"/>
      <c r="X72" s="31"/>
      <c r="Y72" s="31"/>
    </row>
    <row r="73" spans="1:25" x14ac:dyDescent="0.2">
      <c r="A73" t="s">
        <v>183</v>
      </c>
      <c r="B73" t="s">
        <v>184</v>
      </c>
      <c r="C73" s="89" t="s">
        <v>54</v>
      </c>
      <c r="D73" s="27">
        <v>171</v>
      </c>
      <c r="E73" s="27">
        <v>9</v>
      </c>
      <c r="F73" s="27">
        <v>0</v>
      </c>
      <c r="G73" s="27">
        <v>4</v>
      </c>
      <c r="H73" s="28">
        <f t="shared" si="0"/>
        <v>184</v>
      </c>
      <c r="I73" s="27">
        <v>0</v>
      </c>
      <c r="J73" s="28">
        <f t="shared" si="2"/>
        <v>184</v>
      </c>
      <c r="K73" s="65"/>
      <c r="L73" s="27">
        <v>0</v>
      </c>
      <c r="M73" s="27">
        <v>0</v>
      </c>
      <c r="N73" s="27">
        <v>0</v>
      </c>
      <c r="O73" s="27">
        <v>9</v>
      </c>
      <c r="P73" s="28">
        <f t="shared" si="3"/>
        <v>9</v>
      </c>
      <c r="Q73" s="27">
        <v>3</v>
      </c>
      <c r="R73" s="28">
        <f t="shared" si="4"/>
        <v>12</v>
      </c>
      <c r="S73" s="31"/>
      <c r="T73" s="103"/>
      <c r="U73" s="31"/>
      <c r="V73" s="31"/>
      <c r="W73" s="31"/>
      <c r="X73" s="31"/>
      <c r="Y73" s="31"/>
    </row>
    <row r="74" spans="1:25" x14ac:dyDescent="0.2">
      <c r="A74" t="s">
        <v>185</v>
      </c>
      <c r="B74" t="s">
        <v>186</v>
      </c>
      <c r="C74" s="89" t="s">
        <v>73</v>
      </c>
      <c r="D74" s="27">
        <v>138</v>
      </c>
      <c r="E74" s="27">
        <v>0</v>
      </c>
      <c r="F74" s="27">
        <v>0</v>
      </c>
      <c r="G74" s="27">
        <v>17</v>
      </c>
      <c r="H74" s="28">
        <f t="shared" si="0"/>
        <v>155</v>
      </c>
      <c r="I74" s="27">
        <v>40</v>
      </c>
      <c r="J74" s="28">
        <f t="shared" si="2"/>
        <v>195</v>
      </c>
      <c r="K74" s="65"/>
      <c r="L74" s="27">
        <v>76</v>
      </c>
      <c r="M74" s="27">
        <v>0</v>
      </c>
      <c r="N74" s="27">
        <v>0</v>
      </c>
      <c r="O74" s="27">
        <v>11</v>
      </c>
      <c r="P74" s="28">
        <f t="shared" si="3"/>
        <v>87</v>
      </c>
      <c r="Q74" s="27">
        <v>0</v>
      </c>
      <c r="R74" s="28">
        <f t="shared" si="4"/>
        <v>87</v>
      </c>
      <c r="S74" s="31"/>
      <c r="T74" s="103"/>
      <c r="U74" s="31"/>
      <c r="V74" s="31"/>
      <c r="W74" s="31"/>
      <c r="X74" s="31"/>
      <c r="Y74" s="31"/>
    </row>
    <row r="75" spans="1:25" x14ac:dyDescent="0.2">
      <c r="A75" t="s">
        <v>187</v>
      </c>
      <c r="B75" t="s">
        <v>188</v>
      </c>
      <c r="C75" s="89" t="s">
        <v>54</v>
      </c>
      <c r="D75" s="27">
        <v>27</v>
      </c>
      <c r="E75" s="27">
        <v>0</v>
      </c>
      <c r="F75" s="27">
        <v>0</v>
      </c>
      <c r="G75" s="27">
        <v>21</v>
      </c>
      <c r="H75" s="28">
        <f t="shared" si="0"/>
        <v>48</v>
      </c>
      <c r="I75" s="27">
        <v>36</v>
      </c>
      <c r="J75" s="28">
        <f t="shared" si="2"/>
        <v>84</v>
      </c>
      <c r="K75" s="65"/>
      <c r="L75" s="27">
        <v>26</v>
      </c>
      <c r="M75" s="27">
        <v>0</v>
      </c>
      <c r="N75" s="27">
        <v>0</v>
      </c>
      <c r="O75" s="27">
        <v>8</v>
      </c>
      <c r="P75" s="28">
        <f t="shared" ref="P75:P138" si="10">SUM(L75:O75)</f>
        <v>34</v>
      </c>
      <c r="Q75" s="27">
        <v>178</v>
      </c>
      <c r="R75" s="28">
        <f t="shared" si="4"/>
        <v>212</v>
      </c>
      <c r="S75" s="31"/>
      <c r="T75" s="103"/>
      <c r="U75" s="31"/>
      <c r="V75" s="31"/>
      <c r="W75" s="31"/>
      <c r="X75" s="31"/>
      <c r="Y75" s="31"/>
    </row>
    <row r="76" spans="1:25" x14ac:dyDescent="0.2">
      <c r="A76" t="s">
        <v>189</v>
      </c>
      <c r="B76" t="s">
        <v>190</v>
      </c>
      <c r="C76" s="89" t="s">
        <v>60</v>
      </c>
      <c r="D76" s="27">
        <v>11</v>
      </c>
      <c r="E76" s="27">
        <v>0</v>
      </c>
      <c r="F76" s="27">
        <v>0</v>
      </c>
      <c r="G76" s="27">
        <v>1</v>
      </c>
      <c r="H76" s="28">
        <f t="shared" ref="H76:H142" si="11">SUM(D76:G76)</f>
        <v>12</v>
      </c>
      <c r="I76" s="27">
        <v>0</v>
      </c>
      <c r="J76" s="28">
        <f t="shared" si="2"/>
        <v>12</v>
      </c>
      <c r="K76" s="65"/>
      <c r="L76" s="27">
        <v>50</v>
      </c>
      <c r="M76" s="27">
        <v>0</v>
      </c>
      <c r="N76" s="27">
        <v>0</v>
      </c>
      <c r="O76" s="27">
        <v>5</v>
      </c>
      <c r="P76" s="28">
        <f t="shared" si="10"/>
        <v>55</v>
      </c>
      <c r="Q76" s="27">
        <v>3</v>
      </c>
      <c r="R76" s="28">
        <f t="shared" si="4"/>
        <v>58</v>
      </c>
      <c r="S76" s="31"/>
      <c r="T76" s="103"/>
      <c r="U76" s="31"/>
      <c r="V76" s="31"/>
      <c r="W76" s="31"/>
      <c r="X76" s="31"/>
      <c r="Y76" s="31"/>
    </row>
    <row r="77" spans="1:25" x14ac:dyDescent="0.2">
      <c r="A77" t="s">
        <v>191</v>
      </c>
      <c r="B77" t="s">
        <v>192</v>
      </c>
      <c r="C77" s="89" t="s">
        <v>60</v>
      </c>
      <c r="D77" s="27">
        <v>83</v>
      </c>
      <c r="E77" s="27">
        <v>0</v>
      </c>
      <c r="F77" s="27">
        <v>0</v>
      </c>
      <c r="G77" s="27">
        <v>18</v>
      </c>
      <c r="H77" s="28">
        <f t="shared" si="11"/>
        <v>101</v>
      </c>
      <c r="I77" s="27">
        <v>140</v>
      </c>
      <c r="J77" s="28">
        <f t="shared" ref="J77:J143" si="12">SUM(H77:I77)</f>
        <v>241</v>
      </c>
      <c r="K77" s="65"/>
      <c r="L77" s="27">
        <v>42</v>
      </c>
      <c r="M77" s="27">
        <v>0</v>
      </c>
      <c r="N77" s="27">
        <v>0</v>
      </c>
      <c r="O77" s="27">
        <v>11</v>
      </c>
      <c r="P77" s="28">
        <f t="shared" si="10"/>
        <v>53</v>
      </c>
      <c r="Q77" s="27">
        <v>36</v>
      </c>
      <c r="R77" s="28">
        <f t="shared" ref="R77:R143" si="13">SUM(P77:Q77)</f>
        <v>89</v>
      </c>
      <c r="S77" s="31"/>
      <c r="T77" s="103"/>
      <c r="U77" s="31"/>
      <c r="V77" s="31"/>
      <c r="W77" s="31"/>
      <c r="X77" s="31"/>
      <c r="Y77" s="31"/>
    </row>
    <row r="78" spans="1:25" x14ac:dyDescent="0.2">
      <c r="A78" t="s">
        <v>193</v>
      </c>
      <c r="B78" t="s">
        <v>194</v>
      </c>
      <c r="C78" s="89" t="s">
        <v>60</v>
      </c>
      <c r="D78" s="27">
        <v>22</v>
      </c>
      <c r="E78" s="27">
        <v>0</v>
      </c>
      <c r="F78" s="27">
        <v>0</v>
      </c>
      <c r="G78" s="27">
        <v>4</v>
      </c>
      <c r="H78" s="28">
        <f t="shared" si="11"/>
        <v>26</v>
      </c>
      <c r="I78" s="27">
        <v>0</v>
      </c>
      <c r="J78" s="28">
        <f t="shared" si="12"/>
        <v>26</v>
      </c>
      <c r="K78" s="65"/>
      <c r="L78" s="27">
        <v>69</v>
      </c>
      <c r="M78" s="27">
        <v>0</v>
      </c>
      <c r="N78" s="27">
        <v>0</v>
      </c>
      <c r="O78" s="27">
        <v>10</v>
      </c>
      <c r="P78" s="28">
        <f t="shared" si="10"/>
        <v>79</v>
      </c>
      <c r="Q78" s="27">
        <v>0</v>
      </c>
      <c r="R78" s="28">
        <f t="shared" si="13"/>
        <v>79</v>
      </c>
      <c r="S78" s="31"/>
      <c r="T78" s="103"/>
      <c r="U78" s="31"/>
      <c r="V78" s="31"/>
      <c r="W78" s="31"/>
      <c r="X78" s="31"/>
      <c r="Y78" s="31"/>
    </row>
    <row r="79" spans="1:25" x14ac:dyDescent="0.2">
      <c r="A79" t="s">
        <v>195</v>
      </c>
      <c r="B79" t="s">
        <v>196</v>
      </c>
      <c r="C79" s="89" t="s">
        <v>73</v>
      </c>
      <c r="D79" s="27">
        <v>154</v>
      </c>
      <c r="E79" s="27">
        <v>0</v>
      </c>
      <c r="F79" s="27">
        <v>0</v>
      </c>
      <c r="G79" s="27">
        <v>0</v>
      </c>
      <c r="H79" s="28">
        <f t="shared" si="11"/>
        <v>154</v>
      </c>
      <c r="I79" s="27">
        <v>0</v>
      </c>
      <c r="J79" s="28">
        <f t="shared" si="12"/>
        <v>154</v>
      </c>
      <c r="K79" s="65"/>
      <c r="L79" s="27">
        <v>67</v>
      </c>
      <c r="M79" s="27">
        <v>27</v>
      </c>
      <c r="N79" s="27">
        <v>0</v>
      </c>
      <c r="O79" s="27">
        <v>12</v>
      </c>
      <c r="P79" s="28">
        <f t="shared" si="10"/>
        <v>106</v>
      </c>
      <c r="Q79" s="27">
        <v>81</v>
      </c>
      <c r="R79" s="28">
        <f t="shared" si="13"/>
        <v>187</v>
      </c>
      <c r="S79" s="31"/>
      <c r="T79" s="103"/>
      <c r="U79" s="31"/>
      <c r="V79" s="31"/>
      <c r="W79" s="31"/>
      <c r="X79" s="31"/>
      <c r="Y79" s="31"/>
    </row>
    <row r="80" spans="1:25" x14ac:dyDescent="0.2">
      <c r="A80" t="s">
        <v>197</v>
      </c>
      <c r="B80" t="s">
        <v>198</v>
      </c>
      <c r="C80" s="91" t="s">
        <v>54</v>
      </c>
      <c r="D80" s="27">
        <v>0</v>
      </c>
      <c r="E80" s="27">
        <v>62</v>
      </c>
      <c r="F80" s="27">
        <v>0</v>
      </c>
      <c r="G80" s="27">
        <v>19</v>
      </c>
      <c r="H80" s="28">
        <f t="shared" ref="H80" si="14">SUM(D80:G80)</f>
        <v>81</v>
      </c>
      <c r="I80" s="27">
        <v>18</v>
      </c>
      <c r="J80" s="28">
        <f t="shared" ref="J80" si="15">SUM(H80:I80)</f>
        <v>99</v>
      </c>
      <c r="K80" s="65"/>
      <c r="L80" s="27">
        <v>13</v>
      </c>
      <c r="M80" s="27">
        <v>0</v>
      </c>
      <c r="N80" s="27">
        <v>0</v>
      </c>
      <c r="O80" s="27">
        <v>1</v>
      </c>
      <c r="P80" s="28">
        <f t="shared" si="10"/>
        <v>14</v>
      </c>
      <c r="Q80" s="27">
        <v>0</v>
      </c>
      <c r="R80" s="28">
        <f t="shared" ref="R80" si="16">SUM(P80:Q80)</f>
        <v>14</v>
      </c>
      <c r="S80" s="31"/>
      <c r="T80" s="103"/>
      <c r="U80" s="31"/>
      <c r="V80" s="31"/>
      <c r="W80" s="31"/>
      <c r="X80" s="31"/>
      <c r="Y80" s="31"/>
    </row>
    <row r="81" spans="1:25" x14ac:dyDescent="0.2">
      <c r="A81" t="s">
        <v>199</v>
      </c>
      <c r="B81" t="s">
        <v>200</v>
      </c>
      <c r="C81" s="89" t="s">
        <v>60</v>
      </c>
      <c r="D81" s="27">
        <v>65</v>
      </c>
      <c r="E81" s="27">
        <v>0</v>
      </c>
      <c r="F81" s="27">
        <v>0</v>
      </c>
      <c r="G81" s="27">
        <v>5</v>
      </c>
      <c r="H81" s="28">
        <f t="shared" si="11"/>
        <v>70</v>
      </c>
      <c r="I81" s="27">
        <v>0</v>
      </c>
      <c r="J81" s="28">
        <f t="shared" si="12"/>
        <v>70</v>
      </c>
      <c r="K81" s="65"/>
      <c r="L81" s="27">
        <v>49</v>
      </c>
      <c r="M81" s="27">
        <v>0</v>
      </c>
      <c r="N81" s="27">
        <v>0</v>
      </c>
      <c r="O81" s="27">
        <v>28</v>
      </c>
      <c r="P81" s="28">
        <f t="shared" si="10"/>
        <v>77</v>
      </c>
      <c r="Q81" s="27">
        <v>0</v>
      </c>
      <c r="R81" s="28">
        <f t="shared" si="13"/>
        <v>77</v>
      </c>
      <c r="S81" s="31"/>
      <c r="T81" s="103"/>
      <c r="U81" s="31"/>
      <c r="V81" s="31"/>
      <c r="W81" s="31"/>
      <c r="X81" s="31"/>
      <c r="Y81" s="31"/>
    </row>
    <row r="82" spans="1:25" x14ac:dyDescent="0.2">
      <c r="A82" t="s">
        <v>201</v>
      </c>
      <c r="B82" t="s">
        <v>202</v>
      </c>
      <c r="C82" s="89" t="s">
        <v>54</v>
      </c>
      <c r="D82" s="27">
        <v>28</v>
      </c>
      <c r="E82" s="27">
        <v>3</v>
      </c>
      <c r="F82" s="27">
        <v>0</v>
      </c>
      <c r="G82" s="27">
        <v>9</v>
      </c>
      <c r="H82" s="28">
        <f t="shared" si="11"/>
        <v>40</v>
      </c>
      <c r="I82" s="27">
        <v>0</v>
      </c>
      <c r="J82" s="28">
        <f t="shared" si="12"/>
        <v>40</v>
      </c>
      <c r="K82" s="65"/>
      <c r="L82" s="27">
        <v>12</v>
      </c>
      <c r="M82" s="27">
        <v>3</v>
      </c>
      <c r="N82" s="27">
        <v>0</v>
      </c>
      <c r="O82" s="27">
        <v>10</v>
      </c>
      <c r="P82" s="28">
        <f t="shared" si="10"/>
        <v>25</v>
      </c>
      <c r="Q82" s="27">
        <v>0</v>
      </c>
      <c r="R82" s="28">
        <f t="shared" si="13"/>
        <v>25</v>
      </c>
      <c r="S82" s="31"/>
      <c r="T82" s="103"/>
      <c r="U82" s="31"/>
      <c r="V82" s="31"/>
      <c r="W82" s="31"/>
      <c r="X82" s="31"/>
      <c r="Y82" s="31"/>
    </row>
    <row r="83" spans="1:25" x14ac:dyDescent="0.2">
      <c r="A83" t="s">
        <v>203</v>
      </c>
      <c r="B83" t="s">
        <v>204</v>
      </c>
      <c r="C83" s="89" t="s">
        <v>80</v>
      </c>
      <c r="D83" s="27">
        <v>137</v>
      </c>
      <c r="E83" s="27">
        <v>0</v>
      </c>
      <c r="F83" s="27">
        <v>0</v>
      </c>
      <c r="G83" s="27">
        <v>40</v>
      </c>
      <c r="H83" s="28">
        <f t="shared" si="11"/>
        <v>177</v>
      </c>
      <c r="I83" s="27">
        <v>255</v>
      </c>
      <c r="J83" s="28">
        <f t="shared" si="12"/>
        <v>432</v>
      </c>
      <c r="K83" s="65"/>
      <c r="L83" s="27">
        <v>24</v>
      </c>
      <c r="M83" s="27">
        <v>86</v>
      </c>
      <c r="N83" s="27">
        <v>0</v>
      </c>
      <c r="O83" s="27">
        <v>109</v>
      </c>
      <c r="P83" s="28">
        <f t="shared" si="10"/>
        <v>219</v>
      </c>
      <c r="Q83" s="27">
        <v>287</v>
      </c>
      <c r="R83" s="28">
        <f t="shared" si="13"/>
        <v>506</v>
      </c>
      <c r="S83" s="31"/>
      <c r="T83" s="103"/>
      <c r="U83" s="31"/>
      <c r="V83" s="31"/>
      <c r="W83" s="31"/>
      <c r="X83" s="31"/>
      <c r="Y83" s="31"/>
    </row>
    <row r="84" spans="1:25" x14ac:dyDescent="0.2">
      <c r="A84" t="s">
        <v>205</v>
      </c>
      <c r="B84" t="s">
        <v>206</v>
      </c>
      <c r="C84" s="89" t="s">
        <v>80</v>
      </c>
      <c r="D84" s="27">
        <v>4</v>
      </c>
      <c r="E84" s="27">
        <v>0</v>
      </c>
      <c r="F84" s="27">
        <v>0</v>
      </c>
      <c r="G84" s="27">
        <v>0</v>
      </c>
      <c r="H84" s="28">
        <f t="shared" si="11"/>
        <v>4</v>
      </c>
      <c r="I84" s="27">
        <v>0</v>
      </c>
      <c r="J84" s="28">
        <f t="shared" si="12"/>
        <v>4</v>
      </c>
      <c r="K84" s="65"/>
      <c r="L84" s="27">
        <v>4</v>
      </c>
      <c r="M84" s="27">
        <v>0</v>
      </c>
      <c r="N84" s="27">
        <v>0</v>
      </c>
      <c r="O84" s="27">
        <v>4</v>
      </c>
      <c r="P84" s="28">
        <f t="shared" si="10"/>
        <v>8</v>
      </c>
      <c r="Q84" s="27">
        <v>27</v>
      </c>
      <c r="R84" s="28">
        <f t="shared" si="13"/>
        <v>35</v>
      </c>
      <c r="S84" s="31"/>
      <c r="T84" s="103"/>
      <c r="U84" s="31"/>
      <c r="V84" s="31"/>
      <c r="W84" s="31"/>
      <c r="X84" s="31"/>
      <c r="Y84" s="31"/>
    </row>
    <row r="85" spans="1:25" x14ac:dyDescent="0.2">
      <c r="A85" t="s">
        <v>207</v>
      </c>
      <c r="B85" t="s">
        <v>208</v>
      </c>
      <c r="C85" s="89" t="s">
        <v>80</v>
      </c>
      <c r="D85" s="27">
        <v>66</v>
      </c>
      <c r="E85" s="27">
        <v>0</v>
      </c>
      <c r="F85" s="27">
        <v>0</v>
      </c>
      <c r="G85" s="27">
        <v>27</v>
      </c>
      <c r="H85" s="28">
        <f t="shared" si="11"/>
        <v>93</v>
      </c>
      <c r="I85" s="27">
        <v>0</v>
      </c>
      <c r="J85" s="28">
        <f t="shared" si="12"/>
        <v>93</v>
      </c>
      <c r="K85" s="65"/>
      <c r="L85" s="27">
        <v>87</v>
      </c>
      <c r="M85" s="27">
        <v>24</v>
      </c>
      <c r="N85" s="27">
        <v>0</v>
      </c>
      <c r="O85" s="27">
        <v>49</v>
      </c>
      <c r="P85" s="28">
        <f t="shared" si="10"/>
        <v>160</v>
      </c>
      <c r="Q85" s="27">
        <v>0</v>
      </c>
      <c r="R85" s="28">
        <f t="shared" si="13"/>
        <v>160</v>
      </c>
      <c r="S85" s="31"/>
      <c r="T85" s="103"/>
      <c r="U85" s="31"/>
      <c r="V85" s="31"/>
      <c r="W85" s="31"/>
      <c r="X85" s="31"/>
      <c r="Y85" s="31"/>
    </row>
    <row r="86" spans="1:25" x14ac:dyDescent="0.2">
      <c r="A86" t="s">
        <v>209</v>
      </c>
      <c r="B86" t="s">
        <v>210</v>
      </c>
      <c r="C86" s="89" t="s">
        <v>54</v>
      </c>
      <c r="D86" s="27">
        <v>137</v>
      </c>
      <c r="E86" s="27">
        <v>0</v>
      </c>
      <c r="F86" s="27">
        <v>0</v>
      </c>
      <c r="G86" s="27">
        <v>18</v>
      </c>
      <c r="H86" s="28">
        <f t="shared" si="11"/>
        <v>155</v>
      </c>
      <c r="I86" s="27">
        <v>0</v>
      </c>
      <c r="J86" s="28">
        <f t="shared" si="12"/>
        <v>155</v>
      </c>
      <c r="K86" s="65"/>
      <c r="L86" s="27">
        <v>52</v>
      </c>
      <c r="M86" s="27">
        <v>0</v>
      </c>
      <c r="N86" s="27">
        <v>0</v>
      </c>
      <c r="O86" s="27">
        <v>31</v>
      </c>
      <c r="P86" s="28">
        <f t="shared" si="10"/>
        <v>83</v>
      </c>
      <c r="Q86" s="27">
        <v>0</v>
      </c>
      <c r="R86" s="28">
        <f t="shared" si="13"/>
        <v>83</v>
      </c>
      <c r="S86" s="31"/>
      <c r="T86" s="103"/>
      <c r="U86" s="31"/>
      <c r="V86" s="31"/>
      <c r="W86" s="31"/>
      <c r="X86" s="31"/>
      <c r="Y86" s="31"/>
    </row>
    <row r="87" spans="1:25" x14ac:dyDescent="0.2">
      <c r="A87" t="s">
        <v>211</v>
      </c>
      <c r="B87" t="s">
        <v>212</v>
      </c>
      <c r="C87" s="89" t="s">
        <v>60</v>
      </c>
      <c r="D87" s="27">
        <v>194</v>
      </c>
      <c r="E87" s="27">
        <v>0</v>
      </c>
      <c r="F87" s="27">
        <v>0</v>
      </c>
      <c r="G87" s="27">
        <v>32</v>
      </c>
      <c r="H87" s="28">
        <f t="shared" si="11"/>
        <v>226</v>
      </c>
      <c r="I87" s="27">
        <v>0</v>
      </c>
      <c r="J87" s="28">
        <f t="shared" si="12"/>
        <v>226</v>
      </c>
      <c r="K87" s="65"/>
      <c r="L87" s="27">
        <v>111</v>
      </c>
      <c r="M87" s="27">
        <v>13</v>
      </c>
      <c r="N87" s="27">
        <v>14</v>
      </c>
      <c r="O87" s="27">
        <v>17</v>
      </c>
      <c r="P87" s="28">
        <f t="shared" si="10"/>
        <v>155</v>
      </c>
      <c r="Q87" s="27">
        <v>6</v>
      </c>
      <c r="R87" s="28">
        <f t="shared" si="13"/>
        <v>161</v>
      </c>
      <c r="S87" s="31"/>
      <c r="T87" s="103"/>
      <c r="U87" s="31"/>
      <c r="V87" s="31"/>
      <c r="W87" s="31"/>
      <c r="X87" s="31"/>
      <c r="Y87" s="31"/>
    </row>
    <row r="88" spans="1:25" x14ac:dyDescent="0.2">
      <c r="A88" t="s">
        <v>213</v>
      </c>
      <c r="B88" t="s">
        <v>214</v>
      </c>
      <c r="C88" s="91" t="s">
        <v>60</v>
      </c>
      <c r="D88" s="27">
        <v>21</v>
      </c>
      <c r="E88" s="27">
        <v>0</v>
      </c>
      <c r="F88" s="27">
        <v>0</v>
      </c>
      <c r="G88" s="27">
        <v>4</v>
      </c>
      <c r="H88" s="28">
        <f t="shared" ref="H88" si="17">SUM(D88:G88)</f>
        <v>25</v>
      </c>
      <c r="I88" s="27">
        <v>0</v>
      </c>
      <c r="J88" s="28">
        <f t="shared" ref="J88" si="18">SUM(H88:I88)</f>
        <v>25</v>
      </c>
      <c r="K88" s="65"/>
      <c r="L88" s="27">
        <v>31</v>
      </c>
      <c r="M88" s="27">
        <v>0</v>
      </c>
      <c r="N88" s="27">
        <v>0</v>
      </c>
      <c r="O88" s="27">
        <v>12</v>
      </c>
      <c r="P88" s="28">
        <f t="shared" si="10"/>
        <v>43</v>
      </c>
      <c r="Q88" s="27">
        <v>0</v>
      </c>
      <c r="R88" s="28">
        <f t="shared" ref="R88" si="19">SUM(P88:Q88)</f>
        <v>43</v>
      </c>
      <c r="S88" s="31"/>
      <c r="T88" s="103"/>
      <c r="U88" s="31"/>
      <c r="V88" s="31"/>
      <c r="W88" s="31"/>
      <c r="X88" s="31"/>
      <c r="Y88" s="31"/>
    </row>
    <row r="89" spans="1:25" x14ac:dyDescent="0.2">
      <c r="A89" t="s">
        <v>215</v>
      </c>
      <c r="B89" t="s">
        <v>216</v>
      </c>
      <c r="C89" s="89" t="s">
        <v>73</v>
      </c>
      <c r="D89" s="27">
        <v>148</v>
      </c>
      <c r="E89" s="27">
        <v>0</v>
      </c>
      <c r="F89" s="27">
        <v>0</v>
      </c>
      <c r="G89" s="27">
        <v>0</v>
      </c>
      <c r="H89" s="28">
        <f t="shared" si="11"/>
        <v>148</v>
      </c>
      <c r="I89" s="27">
        <v>0</v>
      </c>
      <c r="J89" s="28">
        <f t="shared" si="12"/>
        <v>148</v>
      </c>
      <c r="K89" s="65"/>
      <c r="L89" s="27">
        <v>59</v>
      </c>
      <c r="M89" s="27">
        <v>13</v>
      </c>
      <c r="N89" s="27">
        <v>0</v>
      </c>
      <c r="O89" s="27">
        <v>17</v>
      </c>
      <c r="P89" s="28">
        <f t="shared" si="10"/>
        <v>89</v>
      </c>
      <c r="Q89" s="27">
        <v>25</v>
      </c>
      <c r="R89" s="28">
        <f t="shared" si="13"/>
        <v>114</v>
      </c>
      <c r="S89" s="31"/>
      <c r="T89" s="103"/>
      <c r="U89" s="31"/>
      <c r="V89" s="31"/>
      <c r="W89" s="31"/>
      <c r="X89" s="31"/>
      <c r="Y89" s="31"/>
    </row>
    <row r="90" spans="1:25" x14ac:dyDescent="0.2">
      <c r="A90" t="s">
        <v>217</v>
      </c>
      <c r="B90" t="s">
        <v>218</v>
      </c>
      <c r="C90" s="89" t="s">
        <v>60</v>
      </c>
      <c r="D90" s="27">
        <v>2</v>
      </c>
      <c r="E90" s="27">
        <v>25</v>
      </c>
      <c r="F90" s="27">
        <v>0</v>
      </c>
      <c r="G90" s="27">
        <v>0</v>
      </c>
      <c r="H90" s="28">
        <f t="shared" si="11"/>
        <v>27</v>
      </c>
      <c r="I90" s="27">
        <v>0</v>
      </c>
      <c r="J90" s="28">
        <f t="shared" si="12"/>
        <v>27</v>
      </c>
      <c r="K90" s="65"/>
      <c r="L90" s="27">
        <v>72</v>
      </c>
      <c r="M90" s="27">
        <v>47</v>
      </c>
      <c r="N90" s="27">
        <v>0</v>
      </c>
      <c r="O90" s="27">
        <v>12</v>
      </c>
      <c r="P90" s="28">
        <f t="shared" si="10"/>
        <v>131</v>
      </c>
      <c r="Q90" s="27">
        <v>53</v>
      </c>
      <c r="R90" s="28">
        <f t="shared" si="13"/>
        <v>184</v>
      </c>
      <c r="S90" s="31"/>
      <c r="T90" s="103"/>
      <c r="U90" s="31"/>
      <c r="V90" s="31"/>
      <c r="W90" s="31"/>
      <c r="X90" s="31"/>
      <c r="Y90" s="31"/>
    </row>
    <row r="91" spans="1:25" x14ac:dyDescent="0.2">
      <c r="A91" t="s">
        <v>219</v>
      </c>
      <c r="B91" t="s">
        <v>220</v>
      </c>
      <c r="C91" s="89" t="s">
        <v>54</v>
      </c>
      <c r="D91" s="27">
        <v>28</v>
      </c>
      <c r="E91" s="27">
        <v>0</v>
      </c>
      <c r="F91" s="27">
        <v>0</v>
      </c>
      <c r="G91" s="27">
        <v>0</v>
      </c>
      <c r="H91" s="28">
        <f t="shared" si="11"/>
        <v>28</v>
      </c>
      <c r="I91" s="27">
        <v>0</v>
      </c>
      <c r="J91" s="28">
        <f t="shared" si="12"/>
        <v>28</v>
      </c>
      <c r="K91" s="65"/>
      <c r="L91" s="27">
        <v>27</v>
      </c>
      <c r="M91" s="27">
        <v>0</v>
      </c>
      <c r="N91" s="27">
        <v>0</v>
      </c>
      <c r="O91" s="27">
        <v>16</v>
      </c>
      <c r="P91" s="28">
        <f t="shared" si="10"/>
        <v>43</v>
      </c>
      <c r="Q91" s="27">
        <v>0</v>
      </c>
      <c r="R91" s="28">
        <f t="shared" si="13"/>
        <v>43</v>
      </c>
      <c r="S91" s="31"/>
      <c r="T91" s="103"/>
      <c r="U91" s="31"/>
      <c r="V91" s="31"/>
      <c r="W91" s="31"/>
      <c r="X91" s="31"/>
      <c r="Y91" s="31"/>
    </row>
    <row r="92" spans="1:25" x14ac:dyDescent="0.2">
      <c r="A92" t="s">
        <v>221</v>
      </c>
      <c r="B92" t="s">
        <v>222</v>
      </c>
      <c r="C92" s="89" t="s">
        <v>80</v>
      </c>
      <c r="D92" s="27">
        <v>64</v>
      </c>
      <c r="E92" s="27">
        <v>0</v>
      </c>
      <c r="F92" s="27">
        <v>0</v>
      </c>
      <c r="G92" s="27">
        <v>0</v>
      </c>
      <c r="H92" s="28">
        <f t="shared" si="11"/>
        <v>64</v>
      </c>
      <c r="I92" s="27">
        <v>0</v>
      </c>
      <c r="J92" s="28">
        <f t="shared" si="12"/>
        <v>64</v>
      </c>
      <c r="K92" s="65"/>
      <c r="L92" s="27">
        <v>78</v>
      </c>
      <c r="M92" s="27">
        <v>0</v>
      </c>
      <c r="N92" s="27">
        <v>0</v>
      </c>
      <c r="O92" s="27">
        <v>17</v>
      </c>
      <c r="P92" s="28">
        <f t="shared" si="10"/>
        <v>95</v>
      </c>
      <c r="Q92" s="27">
        <v>0</v>
      </c>
      <c r="R92" s="28">
        <f t="shared" si="13"/>
        <v>95</v>
      </c>
      <c r="S92" s="31"/>
      <c r="T92" s="103"/>
      <c r="U92" s="31"/>
      <c r="V92" s="31"/>
      <c r="W92" s="31"/>
      <c r="X92" s="31"/>
      <c r="Y92" s="31"/>
    </row>
    <row r="93" spans="1:25" x14ac:dyDescent="0.2">
      <c r="A93" t="s">
        <v>223</v>
      </c>
      <c r="B93" t="s">
        <v>224</v>
      </c>
      <c r="C93" s="89" t="s">
        <v>57</v>
      </c>
      <c r="D93" s="27">
        <v>36</v>
      </c>
      <c r="E93" s="27">
        <v>0</v>
      </c>
      <c r="F93" s="27">
        <v>0</v>
      </c>
      <c r="G93" s="27">
        <v>3</v>
      </c>
      <c r="H93" s="28">
        <f t="shared" si="11"/>
        <v>39</v>
      </c>
      <c r="I93" s="27">
        <v>0</v>
      </c>
      <c r="J93" s="28">
        <f t="shared" si="12"/>
        <v>39</v>
      </c>
      <c r="K93" s="65"/>
      <c r="L93" s="27">
        <v>22</v>
      </c>
      <c r="M93" s="27">
        <v>0</v>
      </c>
      <c r="N93" s="27">
        <v>0</v>
      </c>
      <c r="O93" s="27">
        <v>3</v>
      </c>
      <c r="P93" s="28">
        <f t="shared" si="10"/>
        <v>25</v>
      </c>
      <c r="Q93" s="27">
        <v>0</v>
      </c>
      <c r="R93" s="28">
        <f t="shared" si="13"/>
        <v>25</v>
      </c>
      <c r="S93" s="31"/>
      <c r="T93" s="103"/>
      <c r="U93" s="31"/>
      <c r="V93" s="31"/>
      <c r="W93" s="31"/>
      <c r="X93" s="31"/>
      <c r="Y93" s="31"/>
    </row>
    <row r="94" spans="1:25" x14ac:dyDescent="0.2">
      <c r="A94" t="s">
        <v>225</v>
      </c>
      <c r="B94" t="s">
        <v>226</v>
      </c>
      <c r="C94" s="89" t="s">
        <v>54</v>
      </c>
      <c r="D94" s="27">
        <v>65</v>
      </c>
      <c r="E94" s="27">
        <v>0</v>
      </c>
      <c r="F94" s="27">
        <v>0</v>
      </c>
      <c r="G94" s="27">
        <v>4</v>
      </c>
      <c r="H94" s="28">
        <f t="shared" si="11"/>
        <v>69</v>
      </c>
      <c r="I94" s="27">
        <v>0</v>
      </c>
      <c r="J94" s="28">
        <f t="shared" si="12"/>
        <v>69</v>
      </c>
      <c r="K94" s="65"/>
      <c r="L94" s="27">
        <v>36</v>
      </c>
      <c r="M94" s="27">
        <v>31</v>
      </c>
      <c r="N94" s="27">
        <v>0</v>
      </c>
      <c r="O94" s="27">
        <v>43</v>
      </c>
      <c r="P94" s="28">
        <f t="shared" si="10"/>
        <v>110</v>
      </c>
      <c r="Q94" s="27">
        <v>0</v>
      </c>
      <c r="R94" s="28">
        <f t="shared" si="13"/>
        <v>110</v>
      </c>
      <c r="S94" s="31"/>
      <c r="T94" s="103"/>
      <c r="U94" s="31"/>
      <c r="V94" s="31"/>
      <c r="W94" s="31"/>
      <c r="X94" s="31"/>
      <c r="Y94" s="31"/>
    </row>
    <row r="95" spans="1:25" x14ac:dyDescent="0.2">
      <c r="A95" t="s">
        <v>227</v>
      </c>
      <c r="B95" t="s">
        <v>228</v>
      </c>
      <c r="C95" s="89" t="s">
        <v>54</v>
      </c>
      <c r="D95" s="27">
        <v>9</v>
      </c>
      <c r="E95" s="27">
        <v>0</v>
      </c>
      <c r="F95" s="27">
        <v>0</v>
      </c>
      <c r="G95" s="27">
        <v>0</v>
      </c>
      <c r="H95" s="28">
        <f t="shared" si="11"/>
        <v>9</v>
      </c>
      <c r="I95" s="27">
        <v>0</v>
      </c>
      <c r="J95" s="28">
        <f t="shared" si="12"/>
        <v>9</v>
      </c>
      <c r="K95" s="65"/>
      <c r="L95" s="27">
        <v>4</v>
      </c>
      <c r="M95" s="27">
        <v>0</v>
      </c>
      <c r="N95" s="27">
        <v>0</v>
      </c>
      <c r="O95" s="27">
        <v>7</v>
      </c>
      <c r="P95" s="28">
        <f t="shared" si="10"/>
        <v>11</v>
      </c>
      <c r="Q95" s="27">
        <v>0</v>
      </c>
      <c r="R95" s="28">
        <f t="shared" si="13"/>
        <v>11</v>
      </c>
      <c r="S95" s="31"/>
      <c r="T95" s="103"/>
      <c r="U95" s="31"/>
      <c r="V95" s="31"/>
      <c r="W95" s="31"/>
      <c r="X95" s="31"/>
      <c r="Y95" s="31"/>
    </row>
    <row r="96" spans="1:25" x14ac:dyDescent="0.2">
      <c r="A96" t="s">
        <v>229</v>
      </c>
      <c r="B96" t="s">
        <v>230</v>
      </c>
      <c r="C96" s="89" t="s">
        <v>54</v>
      </c>
      <c r="D96" s="27">
        <v>86</v>
      </c>
      <c r="E96" s="27">
        <v>4</v>
      </c>
      <c r="F96" s="27">
        <v>0</v>
      </c>
      <c r="G96" s="27">
        <v>16</v>
      </c>
      <c r="H96" s="28">
        <f t="shared" si="11"/>
        <v>106</v>
      </c>
      <c r="I96" s="27">
        <v>7</v>
      </c>
      <c r="J96" s="28">
        <f t="shared" si="12"/>
        <v>113</v>
      </c>
      <c r="K96" s="65"/>
      <c r="L96" s="27">
        <v>17</v>
      </c>
      <c r="M96" s="27">
        <v>69</v>
      </c>
      <c r="N96" s="27">
        <v>0</v>
      </c>
      <c r="O96" s="27">
        <v>72</v>
      </c>
      <c r="P96" s="28">
        <f t="shared" si="10"/>
        <v>158</v>
      </c>
      <c r="Q96" s="27">
        <v>89</v>
      </c>
      <c r="R96" s="28">
        <f t="shared" si="13"/>
        <v>247</v>
      </c>
      <c r="S96" s="31"/>
      <c r="T96" s="103"/>
      <c r="U96" s="31"/>
      <c r="V96" s="31"/>
      <c r="W96" s="31"/>
      <c r="X96" s="31"/>
      <c r="Y96" s="31"/>
    </row>
    <row r="97" spans="1:25" x14ac:dyDescent="0.2">
      <c r="A97" t="s">
        <v>231</v>
      </c>
      <c r="B97" t="s">
        <v>232</v>
      </c>
      <c r="C97" s="89" t="s">
        <v>60</v>
      </c>
      <c r="D97" s="27">
        <v>133</v>
      </c>
      <c r="E97" s="27">
        <v>0</v>
      </c>
      <c r="F97" s="27">
        <v>0</v>
      </c>
      <c r="G97" s="27">
        <v>34</v>
      </c>
      <c r="H97" s="28">
        <f t="shared" si="11"/>
        <v>167</v>
      </c>
      <c r="I97" s="27">
        <v>0</v>
      </c>
      <c r="J97" s="28">
        <f t="shared" si="12"/>
        <v>167</v>
      </c>
      <c r="K97" s="65"/>
      <c r="L97" s="27">
        <v>32</v>
      </c>
      <c r="M97" s="27">
        <v>35</v>
      </c>
      <c r="N97" s="27">
        <v>0</v>
      </c>
      <c r="O97" s="27">
        <v>9</v>
      </c>
      <c r="P97" s="28">
        <f t="shared" si="10"/>
        <v>76</v>
      </c>
      <c r="Q97" s="27">
        <v>0</v>
      </c>
      <c r="R97" s="28">
        <f t="shared" si="13"/>
        <v>76</v>
      </c>
      <c r="S97" s="31"/>
      <c r="T97" s="103"/>
      <c r="U97" s="31"/>
      <c r="V97" s="31"/>
      <c r="W97" s="31"/>
      <c r="X97" s="31"/>
      <c r="Y97" s="31"/>
    </row>
    <row r="98" spans="1:25" x14ac:dyDescent="0.2">
      <c r="A98" t="s">
        <v>233</v>
      </c>
      <c r="B98" t="s">
        <v>234</v>
      </c>
      <c r="C98" s="89" t="s">
        <v>80</v>
      </c>
      <c r="D98" s="27">
        <v>9</v>
      </c>
      <c r="E98" s="27">
        <v>7</v>
      </c>
      <c r="F98" s="27">
        <v>0</v>
      </c>
      <c r="G98" s="27">
        <v>12</v>
      </c>
      <c r="H98" s="28">
        <f t="shared" si="11"/>
        <v>28</v>
      </c>
      <c r="I98" s="27">
        <v>0</v>
      </c>
      <c r="J98" s="28">
        <f t="shared" si="12"/>
        <v>28</v>
      </c>
      <c r="K98" s="65"/>
      <c r="L98" s="27">
        <v>24</v>
      </c>
      <c r="M98" s="27">
        <v>41</v>
      </c>
      <c r="N98" s="27">
        <v>0</v>
      </c>
      <c r="O98" s="27">
        <v>22</v>
      </c>
      <c r="P98" s="28">
        <f t="shared" si="10"/>
        <v>87</v>
      </c>
      <c r="Q98" s="27">
        <v>0</v>
      </c>
      <c r="R98" s="28">
        <f t="shared" si="13"/>
        <v>87</v>
      </c>
      <c r="S98" s="31"/>
      <c r="T98" s="103"/>
      <c r="U98" s="31"/>
      <c r="V98" s="31"/>
      <c r="W98" s="31"/>
      <c r="X98" s="31"/>
      <c r="Y98" s="31"/>
    </row>
    <row r="99" spans="1:25" x14ac:dyDescent="0.2">
      <c r="A99" t="s">
        <v>235</v>
      </c>
      <c r="B99" t="s">
        <v>236</v>
      </c>
      <c r="C99" s="89" t="s">
        <v>80</v>
      </c>
      <c r="D99" s="27">
        <v>96</v>
      </c>
      <c r="E99" s="27">
        <v>0</v>
      </c>
      <c r="F99" s="27">
        <v>0</v>
      </c>
      <c r="G99" s="27">
        <v>23</v>
      </c>
      <c r="H99" s="28">
        <f t="shared" si="11"/>
        <v>119</v>
      </c>
      <c r="I99" s="27">
        <v>103</v>
      </c>
      <c r="J99" s="28">
        <f t="shared" si="12"/>
        <v>222</v>
      </c>
      <c r="K99" s="65"/>
      <c r="L99" s="27">
        <v>21</v>
      </c>
      <c r="M99" s="27">
        <v>0</v>
      </c>
      <c r="N99" s="27">
        <v>0</v>
      </c>
      <c r="O99" s="27">
        <v>19</v>
      </c>
      <c r="P99" s="28">
        <f t="shared" si="10"/>
        <v>40</v>
      </c>
      <c r="Q99" s="27">
        <v>28</v>
      </c>
      <c r="R99" s="28">
        <f t="shared" si="13"/>
        <v>68</v>
      </c>
      <c r="S99" s="31"/>
      <c r="T99" s="103"/>
      <c r="U99" s="31"/>
      <c r="V99" s="31"/>
      <c r="W99" s="31"/>
      <c r="X99" s="31"/>
      <c r="Y99" s="31"/>
    </row>
    <row r="100" spans="1:25" x14ac:dyDescent="0.2">
      <c r="A100" t="s">
        <v>237</v>
      </c>
      <c r="B100" t="s">
        <v>238</v>
      </c>
      <c r="C100" s="89" t="s">
        <v>54</v>
      </c>
      <c r="D100" s="27">
        <v>233</v>
      </c>
      <c r="E100" s="27">
        <v>0</v>
      </c>
      <c r="F100" s="27">
        <v>0</v>
      </c>
      <c r="G100" s="27">
        <v>37</v>
      </c>
      <c r="H100" s="28">
        <f t="shared" si="11"/>
        <v>270</v>
      </c>
      <c r="I100" s="27">
        <v>0</v>
      </c>
      <c r="J100" s="28">
        <f t="shared" si="12"/>
        <v>270</v>
      </c>
      <c r="K100" s="65"/>
      <c r="L100" s="27">
        <v>0</v>
      </c>
      <c r="M100" s="27">
        <v>35</v>
      </c>
      <c r="N100" s="27">
        <v>0</v>
      </c>
      <c r="O100" s="27">
        <v>13</v>
      </c>
      <c r="P100" s="28">
        <f t="shared" si="10"/>
        <v>48</v>
      </c>
      <c r="Q100" s="27">
        <v>0</v>
      </c>
      <c r="R100" s="28">
        <f t="shared" si="13"/>
        <v>48</v>
      </c>
      <c r="S100" s="31"/>
      <c r="T100" s="103"/>
      <c r="U100" s="31"/>
      <c r="V100" s="31"/>
      <c r="W100" s="31"/>
      <c r="X100" s="31"/>
      <c r="Y100" s="31"/>
    </row>
    <row r="101" spans="1:25" x14ac:dyDescent="0.2">
      <c r="A101" t="s">
        <v>239</v>
      </c>
      <c r="B101" t="s">
        <v>240</v>
      </c>
      <c r="C101" s="89" t="s">
        <v>54</v>
      </c>
      <c r="D101" s="27">
        <v>18</v>
      </c>
      <c r="E101" s="27">
        <v>0</v>
      </c>
      <c r="F101" s="27">
        <v>0</v>
      </c>
      <c r="G101" s="27">
        <v>0</v>
      </c>
      <c r="H101" s="28">
        <f t="shared" si="11"/>
        <v>18</v>
      </c>
      <c r="I101" s="27">
        <v>0</v>
      </c>
      <c r="J101" s="28">
        <f t="shared" si="12"/>
        <v>18</v>
      </c>
      <c r="K101" s="65"/>
      <c r="L101" s="27">
        <v>60</v>
      </c>
      <c r="M101" s="27">
        <v>0</v>
      </c>
      <c r="N101" s="27">
        <v>0</v>
      </c>
      <c r="O101" s="27">
        <v>3</v>
      </c>
      <c r="P101" s="28">
        <f t="shared" si="10"/>
        <v>63</v>
      </c>
      <c r="Q101" s="27">
        <v>40</v>
      </c>
      <c r="R101" s="28">
        <f t="shared" si="13"/>
        <v>103</v>
      </c>
      <c r="S101" s="31"/>
      <c r="T101" s="103"/>
      <c r="U101" s="31"/>
      <c r="V101" s="31"/>
      <c r="W101" s="31"/>
      <c r="X101" s="31"/>
      <c r="Y101" s="31"/>
    </row>
    <row r="102" spans="1:25" x14ac:dyDescent="0.2">
      <c r="A102" t="s">
        <v>241</v>
      </c>
      <c r="B102" t="s">
        <v>242</v>
      </c>
      <c r="C102" s="89" t="s">
        <v>80</v>
      </c>
      <c r="D102" s="27">
        <v>132</v>
      </c>
      <c r="E102" s="27">
        <v>10</v>
      </c>
      <c r="F102" s="27">
        <v>0</v>
      </c>
      <c r="G102" s="27">
        <v>13</v>
      </c>
      <c r="H102" s="28">
        <f t="shared" si="11"/>
        <v>155</v>
      </c>
      <c r="I102" s="27">
        <v>0</v>
      </c>
      <c r="J102" s="28">
        <f t="shared" si="12"/>
        <v>155</v>
      </c>
      <c r="K102" s="65"/>
      <c r="L102" s="27">
        <v>88</v>
      </c>
      <c r="M102" s="27">
        <v>16</v>
      </c>
      <c r="N102" s="27">
        <v>0</v>
      </c>
      <c r="O102" s="27">
        <v>11</v>
      </c>
      <c r="P102" s="28">
        <f t="shared" si="10"/>
        <v>115</v>
      </c>
      <c r="Q102" s="27">
        <v>27</v>
      </c>
      <c r="R102" s="28">
        <f t="shared" si="13"/>
        <v>142</v>
      </c>
      <c r="S102" s="31"/>
      <c r="T102" s="103"/>
      <c r="U102" s="31"/>
      <c r="V102" s="31"/>
      <c r="W102" s="31"/>
      <c r="X102" s="31"/>
      <c r="Y102" s="31"/>
    </row>
    <row r="103" spans="1:25" x14ac:dyDescent="0.2">
      <c r="A103" t="s">
        <v>243</v>
      </c>
      <c r="B103" t="s">
        <v>244</v>
      </c>
      <c r="C103" s="89" t="s">
        <v>57</v>
      </c>
      <c r="D103" s="27">
        <v>4</v>
      </c>
      <c r="E103" s="27">
        <v>0</v>
      </c>
      <c r="F103" s="27">
        <v>0</v>
      </c>
      <c r="G103" s="27">
        <v>0</v>
      </c>
      <c r="H103" s="28">
        <f t="shared" si="11"/>
        <v>4</v>
      </c>
      <c r="I103" s="27">
        <v>0</v>
      </c>
      <c r="J103" s="28">
        <f t="shared" si="12"/>
        <v>4</v>
      </c>
      <c r="K103" s="65"/>
      <c r="L103" s="27">
        <v>44</v>
      </c>
      <c r="M103" s="27">
        <v>0</v>
      </c>
      <c r="N103" s="27">
        <v>0</v>
      </c>
      <c r="O103" s="27">
        <v>2</v>
      </c>
      <c r="P103" s="28">
        <f t="shared" si="10"/>
        <v>46</v>
      </c>
      <c r="Q103" s="27">
        <v>0</v>
      </c>
      <c r="R103" s="28">
        <f t="shared" si="13"/>
        <v>46</v>
      </c>
      <c r="S103" s="31"/>
      <c r="T103" s="103"/>
      <c r="U103" s="31"/>
      <c r="V103" s="31"/>
      <c r="W103" s="31"/>
      <c r="X103" s="31"/>
      <c r="Y103" s="31"/>
    </row>
    <row r="104" spans="1:25" x14ac:dyDescent="0.2">
      <c r="A104" t="s">
        <v>245</v>
      </c>
      <c r="B104" t="s">
        <v>246</v>
      </c>
      <c r="C104" s="89" t="s">
        <v>73</v>
      </c>
      <c r="D104" s="27">
        <v>120</v>
      </c>
      <c r="E104" s="27">
        <v>0</v>
      </c>
      <c r="F104" s="27">
        <v>0</v>
      </c>
      <c r="G104" s="27">
        <v>17</v>
      </c>
      <c r="H104" s="28">
        <f t="shared" si="11"/>
        <v>137</v>
      </c>
      <c r="I104" s="27">
        <v>0</v>
      </c>
      <c r="J104" s="28">
        <f t="shared" si="12"/>
        <v>137</v>
      </c>
      <c r="K104" s="65"/>
      <c r="L104" s="27">
        <v>132</v>
      </c>
      <c r="M104" s="27">
        <v>9</v>
      </c>
      <c r="N104" s="27">
        <v>13</v>
      </c>
      <c r="O104" s="27">
        <v>15</v>
      </c>
      <c r="P104" s="28">
        <f t="shared" si="10"/>
        <v>169</v>
      </c>
      <c r="Q104" s="27">
        <v>0</v>
      </c>
      <c r="R104" s="28">
        <f t="shared" si="13"/>
        <v>169</v>
      </c>
      <c r="S104" s="31"/>
      <c r="T104" s="103"/>
      <c r="U104" s="31"/>
      <c r="V104" s="31"/>
      <c r="W104" s="31"/>
      <c r="X104" s="31"/>
      <c r="Y104" s="31"/>
    </row>
    <row r="105" spans="1:25" x14ac:dyDescent="0.2">
      <c r="A105" t="s">
        <v>247</v>
      </c>
      <c r="B105" s="13" t="s">
        <v>248</v>
      </c>
      <c r="C105" s="89" t="s">
        <v>60</v>
      </c>
      <c r="D105" s="27">
        <v>0</v>
      </c>
      <c r="E105" s="27">
        <v>0</v>
      </c>
      <c r="F105" s="27">
        <v>0</v>
      </c>
      <c r="G105" s="27">
        <v>0</v>
      </c>
      <c r="H105" s="28">
        <f t="shared" si="11"/>
        <v>0</v>
      </c>
      <c r="I105" s="27">
        <v>0</v>
      </c>
      <c r="J105" s="28">
        <f t="shared" si="12"/>
        <v>0</v>
      </c>
      <c r="K105" s="65"/>
      <c r="L105" s="27">
        <v>11</v>
      </c>
      <c r="M105" s="27">
        <v>0</v>
      </c>
      <c r="N105" s="27">
        <v>0</v>
      </c>
      <c r="O105" s="27">
        <v>8</v>
      </c>
      <c r="P105" s="28">
        <f t="shared" si="10"/>
        <v>19</v>
      </c>
      <c r="Q105" s="27">
        <v>0</v>
      </c>
      <c r="R105" s="28">
        <f t="shared" si="13"/>
        <v>19</v>
      </c>
      <c r="S105" s="31"/>
      <c r="T105" s="103"/>
      <c r="U105" s="31"/>
      <c r="V105" s="31"/>
      <c r="W105" s="31"/>
      <c r="X105" s="31"/>
      <c r="Y105" s="31"/>
    </row>
    <row r="106" spans="1:25" x14ac:dyDescent="0.2">
      <c r="A106" t="s">
        <v>249</v>
      </c>
      <c r="B106" t="s">
        <v>250</v>
      </c>
      <c r="C106" s="89" t="s">
        <v>80</v>
      </c>
      <c r="D106" s="27">
        <v>70</v>
      </c>
      <c r="E106" s="27">
        <v>0</v>
      </c>
      <c r="F106" s="27">
        <v>0</v>
      </c>
      <c r="G106" s="27">
        <v>0</v>
      </c>
      <c r="H106" s="28">
        <f t="shared" si="11"/>
        <v>70</v>
      </c>
      <c r="I106" s="27">
        <v>0</v>
      </c>
      <c r="J106" s="28">
        <f t="shared" si="12"/>
        <v>70</v>
      </c>
      <c r="K106" s="65"/>
      <c r="L106" s="27">
        <v>30</v>
      </c>
      <c r="M106" s="27">
        <v>0</v>
      </c>
      <c r="N106" s="27">
        <v>0</v>
      </c>
      <c r="O106" s="27">
        <v>8</v>
      </c>
      <c r="P106" s="28">
        <f t="shared" si="10"/>
        <v>38</v>
      </c>
      <c r="Q106" s="27">
        <v>6</v>
      </c>
      <c r="R106" s="28">
        <f t="shared" si="13"/>
        <v>44</v>
      </c>
      <c r="S106" s="31"/>
      <c r="T106" s="103"/>
      <c r="U106" s="31"/>
      <c r="V106" s="31"/>
      <c r="W106" s="31"/>
      <c r="X106" s="31"/>
      <c r="Y106" s="31"/>
    </row>
    <row r="107" spans="1:25" x14ac:dyDescent="0.2">
      <c r="A107" t="s">
        <v>251</v>
      </c>
      <c r="B107" t="s">
        <v>252</v>
      </c>
      <c r="C107" s="89" t="s">
        <v>80</v>
      </c>
      <c r="D107" s="27">
        <v>55</v>
      </c>
      <c r="E107" s="27">
        <v>0</v>
      </c>
      <c r="F107" s="27">
        <v>0</v>
      </c>
      <c r="G107" s="27">
        <v>11</v>
      </c>
      <c r="H107" s="28">
        <f t="shared" si="11"/>
        <v>66</v>
      </c>
      <c r="I107" s="27">
        <v>52</v>
      </c>
      <c r="J107" s="28">
        <f t="shared" si="12"/>
        <v>118</v>
      </c>
      <c r="K107" s="65"/>
      <c r="L107" s="27">
        <v>20</v>
      </c>
      <c r="M107" s="27">
        <v>0</v>
      </c>
      <c r="N107" s="27">
        <v>0</v>
      </c>
      <c r="O107" s="27">
        <v>21</v>
      </c>
      <c r="P107" s="28">
        <f t="shared" si="10"/>
        <v>41</v>
      </c>
      <c r="Q107" s="27">
        <v>23</v>
      </c>
      <c r="R107" s="28">
        <f t="shared" si="13"/>
        <v>64</v>
      </c>
      <c r="S107" s="31"/>
      <c r="T107" s="103"/>
      <c r="U107" s="31"/>
      <c r="V107" s="31"/>
      <c r="W107" s="31"/>
      <c r="X107" s="31"/>
      <c r="Y107" s="31"/>
    </row>
    <row r="108" spans="1:25" x14ac:dyDescent="0.2">
      <c r="A108" t="s">
        <v>253</v>
      </c>
      <c r="B108" t="s">
        <v>254</v>
      </c>
      <c r="C108" s="89" t="s">
        <v>54</v>
      </c>
      <c r="D108" s="27">
        <v>109</v>
      </c>
      <c r="E108" s="27">
        <v>0</v>
      </c>
      <c r="F108" s="27">
        <v>0</v>
      </c>
      <c r="G108" s="27">
        <v>13</v>
      </c>
      <c r="H108" s="28">
        <f t="shared" si="11"/>
        <v>122</v>
      </c>
      <c r="I108" s="27">
        <v>0</v>
      </c>
      <c r="J108" s="28">
        <f t="shared" si="12"/>
        <v>122</v>
      </c>
      <c r="K108" s="65"/>
      <c r="L108" s="27">
        <v>24</v>
      </c>
      <c r="M108" s="27">
        <v>0</v>
      </c>
      <c r="N108" s="27">
        <v>0</v>
      </c>
      <c r="O108" s="27">
        <v>18</v>
      </c>
      <c r="P108" s="28">
        <f t="shared" si="10"/>
        <v>42</v>
      </c>
      <c r="Q108" s="27">
        <v>4</v>
      </c>
      <c r="R108" s="28">
        <f t="shared" si="13"/>
        <v>46</v>
      </c>
      <c r="S108" s="31"/>
      <c r="T108" s="103"/>
      <c r="U108" s="31"/>
      <c r="V108" s="31"/>
      <c r="W108" s="31"/>
      <c r="X108" s="31"/>
      <c r="Y108" s="31"/>
    </row>
    <row r="109" spans="1:25" x14ac:dyDescent="0.2">
      <c r="A109" t="s">
        <v>255</v>
      </c>
      <c r="B109" t="s">
        <v>256</v>
      </c>
      <c r="C109" s="89" t="s">
        <v>54</v>
      </c>
      <c r="D109" s="27">
        <v>38</v>
      </c>
      <c r="E109" s="27">
        <v>9</v>
      </c>
      <c r="F109" s="27">
        <v>0</v>
      </c>
      <c r="G109" s="27">
        <v>0</v>
      </c>
      <c r="H109" s="28">
        <f t="shared" si="11"/>
        <v>47</v>
      </c>
      <c r="I109" s="27">
        <v>0</v>
      </c>
      <c r="J109" s="28">
        <f t="shared" si="12"/>
        <v>47</v>
      </c>
      <c r="K109" s="65"/>
      <c r="L109" s="27">
        <v>3</v>
      </c>
      <c r="M109" s="27">
        <v>7</v>
      </c>
      <c r="N109" s="27">
        <v>0</v>
      </c>
      <c r="O109" s="27">
        <v>4</v>
      </c>
      <c r="P109" s="28">
        <f t="shared" si="10"/>
        <v>14</v>
      </c>
      <c r="Q109" s="27">
        <v>0</v>
      </c>
      <c r="R109" s="28">
        <f t="shared" si="13"/>
        <v>14</v>
      </c>
      <c r="S109" s="31"/>
      <c r="T109" s="103"/>
      <c r="U109" s="31"/>
      <c r="V109" s="31"/>
      <c r="W109" s="31"/>
      <c r="X109" s="31"/>
      <c r="Y109" s="31"/>
    </row>
    <row r="110" spans="1:25" x14ac:dyDescent="0.2">
      <c r="A110" t="s">
        <v>257</v>
      </c>
      <c r="B110" t="s">
        <v>258</v>
      </c>
      <c r="C110" s="89" t="s">
        <v>54</v>
      </c>
      <c r="D110" s="27">
        <v>50</v>
      </c>
      <c r="E110" s="27">
        <v>17</v>
      </c>
      <c r="F110" s="27">
        <v>0</v>
      </c>
      <c r="G110" s="27">
        <v>13</v>
      </c>
      <c r="H110" s="28">
        <f t="shared" si="11"/>
        <v>80</v>
      </c>
      <c r="I110" s="27">
        <v>0</v>
      </c>
      <c r="J110" s="28">
        <f t="shared" si="12"/>
        <v>80</v>
      </c>
      <c r="K110" s="65"/>
      <c r="L110" s="27">
        <v>17</v>
      </c>
      <c r="M110" s="27">
        <v>3</v>
      </c>
      <c r="N110" s="27">
        <v>0</v>
      </c>
      <c r="O110" s="27">
        <v>7</v>
      </c>
      <c r="P110" s="28">
        <f t="shared" si="10"/>
        <v>27</v>
      </c>
      <c r="Q110" s="27">
        <v>0</v>
      </c>
      <c r="R110" s="28">
        <f t="shared" si="13"/>
        <v>27</v>
      </c>
      <c r="S110" s="31"/>
      <c r="T110" s="103"/>
      <c r="U110" s="31"/>
      <c r="V110" s="31"/>
      <c r="W110" s="31"/>
      <c r="X110" s="31"/>
      <c r="Y110" s="31"/>
    </row>
    <row r="111" spans="1:25" x14ac:dyDescent="0.2">
      <c r="A111" t="s">
        <v>259</v>
      </c>
      <c r="B111" t="s">
        <v>260</v>
      </c>
      <c r="C111" s="89" t="s">
        <v>57</v>
      </c>
      <c r="D111" s="27">
        <v>182</v>
      </c>
      <c r="E111" s="27">
        <v>0</v>
      </c>
      <c r="F111" s="27">
        <v>0</v>
      </c>
      <c r="G111" s="27">
        <v>12</v>
      </c>
      <c r="H111" s="28">
        <f t="shared" si="11"/>
        <v>194</v>
      </c>
      <c r="I111" s="27">
        <v>86</v>
      </c>
      <c r="J111" s="28">
        <f t="shared" si="12"/>
        <v>280</v>
      </c>
      <c r="K111" s="65"/>
      <c r="L111" s="27">
        <v>64</v>
      </c>
      <c r="M111" s="27">
        <v>0</v>
      </c>
      <c r="N111" s="27">
        <v>0</v>
      </c>
      <c r="O111" s="27">
        <v>6</v>
      </c>
      <c r="P111" s="28">
        <f t="shared" si="10"/>
        <v>70</v>
      </c>
      <c r="Q111" s="27">
        <v>20</v>
      </c>
      <c r="R111" s="28">
        <f t="shared" si="13"/>
        <v>90</v>
      </c>
      <c r="S111" s="31"/>
      <c r="T111" s="103"/>
      <c r="U111" s="31"/>
      <c r="V111" s="31"/>
      <c r="W111" s="31"/>
      <c r="X111" s="31"/>
      <c r="Y111" s="31"/>
    </row>
    <row r="112" spans="1:25" x14ac:dyDescent="0.2">
      <c r="A112" t="s">
        <v>261</v>
      </c>
      <c r="B112" t="s">
        <v>262</v>
      </c>
      <c r="C112" s="89" t="s">
        <v>73</v>
      </c>
      <c r="D112" s="27">
        <v>29</v>
      </c>
      <c r="E112" s="27">
        <v>0</v>
      </c>
      <c r="F112" s="27">
        <v>0</v>
      </c>
      <c r="G112" s="27">
        <v>0</v>
      </c>
      <c r="H112" s="28">
        <f t="shared" si="11"/>
        <v>29</v>
      </c>
      <c r="I112" s="27">
        <v>0</v>
      </c>
      <c r="J112" s="28">
        <f t="shared" si="12"/>
        <v>29</v>
      </c>
      <c r="K112" s="65"/>
      <c r="L112" s="27">
        <v>27</v>
      </c>
      <c r="M112" s="27">
        <v>9</v>
      </c>
      <c r="N112" s="27">
        <v>0</v>
      </c>
      <c r="O112" s="27">
        <v>2</v>
      </c>
      <c r="P112" s="28">
        <f t="shared" si="10"/>
        <v>38</v>
      </c>
      <c r="Q112" s="27">
        <v>4</v>
      </c>
      <c r="R112" s="28">
        <f t="shared" si="13"/>
        <v>42</v>
      </c>
      <c r="S112" s="31"/>
      <c r="T112" s="103"/>
      <c r="U112" s="31"/>
      <c r="V112" s="31"/>
      <c r="W112" s="31"/>
      <c r="X112" s="31"/>
      <c r="Y112" s="31"/>
    </row>
    <row r="113" spans="1:25" x14ac:dyDescent="0.2">
      <c r="A113" t="s">
        <v>263</v>
      </c>
      <c r="B113" t="s">
        <v>264</v>
      </c>
      <c r="C113" s="89" t="s">
        <v>60</v>
      </c>
      <c r="D113" s="27">
        <v>20</v>
      </c>
      <c r="E113" s="27">
        <v>0</v>
      </c>
      <c r="F113" s="27">
        <v>0</v>
      </c>
      <c r="G113" s="27">
        <v>8</v>
      </c>
      <c r="H113" s="28">
        <f t="shared" si="11"/>
        <v>28</v>
      </c>
      <c r="I113" s="27">
        <v>0</v>
      </c>
      <c r="J113" s="28">
        <f t="shared" si="12"/>
        <v>28</v>
      </c>
      <c r="K113" s="65"/>
      <c r="L113" s="27">
        <v>21</v>
      </c>
      <c r="M113" s="27">
        <v>0</v>
      </c>
      <c r="N113" s="27">
        <v>0</v>
      </c>
      <c r="O113" s="27">
        <v>16</v>
      </c>
      <c r="P113" s="28">
        <f t="shared" si="10"/>
        <v>37</v>
      </c>
      <c r="Q113" s="27">
        <v>0</v>
      </c>
      <c r="R113" s="28">
        <f t="shared" si="13"/>
        <v>37</v>
      </c>
      <c r="S113" s="31"/>
      <c r="T113" s="103"/>
      <c r="U113" s="31"/>
      <c r="V113" s="31"/>
      <c r="W113" s="31"/>
      <c r="X113" s="31"/>
      <c r="Y113" s="31"/>
    </row>
    <row r="114" spans="1:25" x14ac:dyDescent="0.2">
      <c r="A114" t="s">
        <v>265</v>
      </c>
      <c r="B114" t="s">
        <v>266</v>
      </c>
      <c r="C114" s="89" t="s">
        <v>54</v>
      </c>
      <c r="D114" s="27">
        <v>66</v>
      </c>
      <c r="E114" s="27">
        <v>0</v>
      </c>
      <c r="F114" s="27">
        <v>0</v>
      </c>
      <c r="G114" s="27">
        <v>61</v>
      </c>
      <c r="H114" s="28">
        <f t="shared" si="11"/>
        <v>127</v>
      </c>
      <c r="I114" s="27">
        <v>12</v>
      </c>
      <c r="J114" s="28">
        <f t="shared" si="12"/>
        <v>139</v>
      </c>
      <c r="K114" s="65"/>
      <c r="L114" s="27">
        <v>11</v>
      </c>
      <c r="M114" s="27">
        <v>0</v>
      </c>
      <c r="N114" s="27">
        <v>0</v>
      </c>
      <c r="O114" s="27">
        <v>15</v>
      </c>
      <c r="P114" s="28">
        <f t="shared" si="10"/>
        <v>26</v>
      </c>
      <c r="Q114" s="27">
        <v>39</v>
      </c>
      <c r="R114" s="28">
        <f t="shared" si="13"/>
        <v>65</v>
      </c>
      <c r="S114" s="31"/>
      <c r="T114" s="103"/>
      <c r="U114" s="31"/>
      <c r="V114" s="31"/>
      <c r="W114" s="31"/>
      <c r="X114" s="31"/>
      <c r="Y114" s="31"/>
    </row>
    <row r="115" spans="1:25" x14ac:dyDescent="0.2">
      <c r="A115" t="s">
        <v>267</v>
      </c>
      <c r="B115" t="s">
        <v>268</v>
      </c>
      <c r="C115" s="89" t="s">
        <v>73</v>
      </c>
      <c r="D115" s="27">
        <v>13</v>
      </c>
      <c r="E115" s="27">
        <v>27</v>
      </c>
      <c r="F115" s="27">
        <v>0</v>
      </c>
      <c r="G115" s="27">
        <v>13</v>
      </c>
      <c r="H115" s="28">
        <f t="shared" si="11"/>
        <v>53</v>
      </c>
      <c r="I115" s="27">
        <v>0</v>
      </c>
      <c r="J115" s="28">
        <f t="shared" si="12"/>
        <v>53</v>
      </c>
      <c r="K115" s="65"/>
      <c r="L115" s="27">
        <v>20</v>
      </c>
      <c r="M115" s="27">
        <v>16</v>
      </c>
      <c r="N115" s="27">
        <v>0</v>
      </c>
      <c r="O115" s="27">
        <v>4</v>
      </c>
      <c r="P115" s="28">
        <f t="shared" si="10"/>
        <v>40</v>
      </c>
      <c r="Q115" s="27">
        <v>0</v>
      </c>
      <c r="R115" s="28">
        <f t="shared" si="13"/>
        <v>40</v>
      </c>
      <c r="S115" s="31"/>
      <c r="T115" s="103"/>
      <c r="U115" s="31"/>
      <c r="V115" s="31"/>
      <c r="W115" s="31"/>
      <c r="X115" s="31"/>
      <c r="Y115" s="31"/>
    </row>
    <row r="116" spans="1:25" x14ac:dyDescent="0.2">
      <c r="A116" t="s">
        <v>269</v>
      </c>
      <c r="B116" s="13" t="s">
        <v>270</v>
      </c>
      <c r="C116" s="32" t="s">
        <v>80</v>
      </c>
      <c r="D116" s="27">
        <v>57</v>
      </c>
      <c r="E116" s="27">
        <v>41</v>
      </c>
      <c r="F116" s="27">
        <v>0</v>
      </c>
      <c r="G116" s="27">
        <v>0</v>
      </c>
      <c r="H116" s="28">
        <f t="shared" si="11"/>
        <v>98</v>
      </c>
      <c r="I116" s="27">
        <v>0</v>
      </c>
      <c r="J116" s="28">
        <f t="shared" si="12"/>
        <v>98</v>
      </c>
      <c r="K116" s="65"/>
      <c r="L116" s="27">
        <v>13</v>
      </c>
      <c r="M116" s="27">
        <v>0</v>
      </c>
      <c r="N116" s="27">
        <v>0</v>
      </c>
      <c r="O116" s="27">
        <v>0</v>
      </c>
      <c r="P116" s="28">
        <f t="shared" si="10"/>
        <v>13</v>
      </c>
      <c r="Q116" s="27">
        <v>0</v>
      </c>
      <c r="R116" s="28">
        <f t="shared" si="13"/>
        <v>13</v>
      </c>
      <c r="S116" s="31"/>
      <c r="T116" s="103"/>
      <c r="U116" s="31"/>
      <c r="V116" s="31"/>
      <c r="W116" s="31"/>
      <c r="X116" s="31"/>
      <c r="Y116" s="31"/>
    </row>
    <row r="117" spans="1:25" x14ac:dyDescent="0.2">
      <c r="A117" t="s">
        <v>271</v>
      </c>
      <c r="B117" t="s">
        <v>272</v>
      </c>
      <c r="C117" s="89" t="s">
        <v>73</v>
      </c>
      <c r="D117" s="27">
        <v>94</v>
      </c>
      <c r="E117" s="27">
        <v>0</v>
      </c>
      <c r="F117" s="27">
        <v>0</v>
      </c>
      <c r="G117" s="27">
        <v>11</v>
      </c>
      <c r="H117" s="28">
        <f t="shared" si="11"/>
        <v>105</v>
      </c>
      <c r="I117" s="27">
        <v>34</v>
      </c>
      <c r="J117" s="28">
        <f t="shared" si="12"/>
        <v>139</v>
      </c>
      <c r="K117" s="65"/>
      <c r="L117" s="27">
        <v>49</v>
      </c>
      <c r="M117" s="27">
        <v>0</v>
      </c>
      <c r="N117" s="27">
        <v>0</v>
      </c>
      <c r="O117" s="27">
        <v>13</v>
      </c>
      <c r="P117" s="28">
        <f t="shared" si="10"/>
        <v>62</v>
      </c>
      <c r="Q117" s="27">
        <v>19</v>
      </c>
      <c r="R117" s="28">
        <f t="shared" si="13"/>
        <v>81</v>
      </c>
      <c r="S117" s="31"/>
      <c r="T117" s="103"/>
      <c r="U117" s="31"/>
      <c r="V117" s="31"/>
      <c r="W117" s="31"/>
      <c r="X117" s="31"/>
      <c r="Y117" s="31"/>
    </row>
    <row r="118" spans="1:25" x14ac:dyDescent="0.2">
      <c r="A118" t="s">
        <v>273</v>
      </c>
      <c r="B118" t="s">
        <v>274</v>
      </c>
      <c r="C118" s="89" t="s">
        <v>54</v>
      </c>
      <c r="D118" s="27">
        <v>126</v>
      </c>
      <c r="E118" s="27">
        <v>0</v>
      </c>
      <c r="F118" s="27">
        <v>0</v>
      </c>
      <c r="G118" s="27">
        <v>27</v>
      </c>
      <c r="H118" s="28">
        <f t="shared" si="11"/>
        <v>153</v>
      </c>
      <c r="I118" s="27">
        <v>0</v>
      </c>
      <c r="J118" s="28">
        <f t="shared" si="12"/>
        <v>153</v>
      </c>
      <c r="K118" s="65"/>
      <c r="L118" s="27">
        <v>88</v>
      </c>
      <c r="M118" s="27">
        <v>0</v>
      </c>
      <c r="N118" s="27">
        <v>0</v>
      </c>
      <c r="O118" s="27">
        <v>2</v>
      </c>
      <c r="P118" s="28">
        <f t="shared" si="10"/>
        <v>90</v>
      </c>
      <c r="Q118" s="27">
        <v>0</v>
      </c>
      <c r="R118" s="28">
        <f t="shared" si="13"/>
        <v>90</v>
      </c>
      <c r="S118" s="31"/>
      <c r="T118" s="103"/>
      <c r="U118" s="31"/>
      <c r="V118" s="31"/>
      <c r="W118" s="31"/>
      <c r="X118" s="31"/>
      <c r="Y118" s="31"/>
    </row>
    <row r="119" spans="1:25" x14ac:dyDescent="0.2">
      <c r="A119" t="s">
        <v>275</v>
      </c>
      <c r="B119" t="s">
        <v>276</v>
      </c>
      <c r="C119" s="89" t="s">
        <v>80</v>
      </c>
      <c r="D119" s="27">
        <v>100</v>
      </c>
      <c r="E119" s="27">
        <v>0</v>
      </c>
      <c r="F119" s="27">
        <v>0</v>
      </c>
      <c r="G119" s="27">
        <v>41</v>
      </c>
      <c r="H119" s="28">
        <f t="shared" si="11"/>
        <v>141</v>
      </c>
      <c r="I119" s="27">
        <v>0</v>
      </c>
      <c r="J119" s="28">
        <f t="shared" si="12"/>
        <v>141</v>
      </c>
      <c r="K119" s="65"/>
      <c r="L119" s="27">
        <v>30</v>
      </c>
      <c r="M119" s="27">
        <v>0</v>
      </c>
      <c r="N119" s="27">
        <v>0</v>
      </c>
      <c r="O119" s="27">
        <v>19</v>
      </c>
      <c r="P119" s="28">
        <f t="shared" si="10"/>
        <v>49</v>
      </c>
      <c r="Q119" s="27">
        <v>0</v>
      </c>
      <c r="R119" s="28">
        <f t="shared" si="13"/>
        <v>49</v>
      </c>
      <c r="S119" s="31"/>
      <c r="T119" s="103"/>
      <c r="U119" s="31"/>
      <c r="V119" s="31"/>
      <c r="W119" s="31"/>
      <c r="X119" s="31"/>
      <c r="Y119" s="31"/>
    </row>
    <row r="120" spans="1:25" x14ac:dyDescent="0.2">
      <c r="A120" t="s">
        <v>277</v>
      </c>
      <c r="B120" t="s">
        <v>278</v>
      </c>
      <c r="C120" s="89" t="s">
        <v>60</v>
      </c>
      <c r="D120" s="27">
        <v>117</v>
      </c>
      <c r="E120" s="27">
        <v>46</v>
      </c>
      <c r="F120" s="27">
        <v>0</v>
      </c>
      <c r="G120" s="27">
        <v>16</v>
      </c>
      <c r="H120" s="28">
        <f t="shared" si="11"/>
        <v>179</v>
      </c>
      <c r="I120" s="27">
        <v>0</v>
      </c>
      <c r="J120" s="28">
        <f t="shared" si="12"/>
        <v>179</v>
      </c>
      <c r="K120" s="65"/>
      <c r="L120" s="27">
        <v>81</v>
      </c>
      <c r="M120" s="27">
        <v>10</v>
      </c>
      <c r="N120" s="27">
        <v>0</v>
      </c>
      <c r="O120" s="27">
        <v>7</v>
      </c>
      <c r="P120" s="28">
        <f t="shared" si="10"/>
        <v>98</v>
      </c>
      <c r="Q120" s="27">
        <v>0</v>
      </c>
      <c r="R120" s="28">
        <f t="shared" si="13"/>
        <v>98</v>
      </c>
      <c r="S120" s="31"/>
      <c r="T120" s="103"/>
      <c r="U120" s="31"/>
      <c r="V120" s="31"/>
      <c r="W120" s="31"/>
      <c r="X120" s="31"/>
      <c r="Y120" s="31"/>
    </row>
    <row r="121" spans="1:25" x14ac:dyDescent="0.2">
      <c r="A121" t="s">
        <v>279</v>
      </c>
      <c r="B121" t="s">
        <v>280</v>
      </c>
      <c r="C121" s="89" t="s">
        <v>54</v>
      </c>
      <c r="D121" s="27">
        <v>42</v>
      </c>
      <c r="E121" s="27">
        <v>0</v>
      </c>
      <c r="F121" s="27">
        <v>0</v>
      </c>
      <c r="G121" s="27">
        <v>0</v>
      </c>
      <c r="H121" s="28">
        <f t="shared" si="11"/>
        <v>42</v>
      </c>
      <c r="I121" s="27">
        <v>0</v>
      </c>
      <c r="J121" s="28">
        <f t="shared" si="12"/>
        <v>42</v>
      </c>
      <c r="K121" s="65"/>
      <c r="L121" s="27">
        <v>21</v>
      </c>
      <c r="M121" s="27">
        <v>1</v>
      </c>
      <c r="N121" s="27">
        <v>0</v>
      </c>
      <c r="O121" s="27">
        <v>6</v>
      </c>
      <c r="P121" s="28">
        <f t="shared" si="10"/>
        <v>28</v>
      </c>
      <c r="Q121" s="27">
        <v>0</v>
      </c>
      <c r="R121" s="28">
        <f t="shared" si="13"/>
        <v>28</v>
      </c>
      <c r="S121" s="31"/>
      <c r="T121" s="103"/>
      <c r="U121" s="31"/>
      <c r="V121" s="31"/>
      <c r="W121" s="31"/>
      <c r="X121" s="31"/>
      <c r="Y121" s="31"/>
    </row>
    <row r="122" spans="1:25" x14ac:dyDescent="0.2">
      <c r="A122" t="s">
        <v>281</v>
      </c>
      <c r="B122" t="s">
        <v>282</v>
      </c>
      <c r="C122" s="91" t="s">
        <v>60</v>
      </c>
      <c r="D122" s="27">
        <v>0</v>
      </c>
      <c r="E122" s="27">
        <v>0</v>
      </c>
      <c r="F122" s="27">
        <v>0</v>
      </c>
      <c r="G122" s="27">
        <v>0</v>
      </c>
      <c r="H122" s="28">
        <f t="shared" si="11"/>
        <v>0</v>
      </c>
      <c r="I122" s="27">
        <v>0</v>
      </c>
      <c r="J122" s="28">
        <f t="shared" si="12"/>
        <v>0</v>
      </c>
      <c r="K122" s="65"/>
      <c r="L122" s="27">
        <v>0</v>
      </c>
      <c r="M122" s="27">
        <v>0</v>
      </c>
      <c r="N122" s="27">
        <v>0</v>
      </c>
      <c r="O122" s="27">
        <v>2</v>
      </c>
      <c r="P122" s="28">
        <f t="shared" si="10"/>
        <v>2</v>
      </c>
      <c r="Q122" s="27">
        <v>0</v>
      </c>
      <c r="R122" s="28">
        <f t="shared" si="13"/>
        <v>2</v>
      </c>
      <c r="S122" s="31"/>
      <c r="T122" s="103"/>
      <c r="U122" s="31"/>
      <c r="V122" s="31"/>
      <c r="W122" s="31"/>
      <c r="X122" s="31"/>
      <c r="Y122" s="31"/>
    </row>
    <row r="123" spans="1:25" x14ac:dyDescent="0.2">
      <c r="A123" t="s">
        <v>283</v>
      </c>
      <c r="B123" t="s">
        <v>284</v>
      </c>
      <c r="C123" s="89" t="s">
        <v>60</v>
      </c>
      <c r="D123" s="27">
        <v>47</v>
      </c>
      <c r="E123" s="27">
        <v>21</v>
      </c>
      <c r="F123" s="27">
        <v>0</v>
      </c>
      <c r="G123" s="27">
        <v>24</v>
      </c>
      <c r="H123" s="28">
        <f t="shared" si="11"/>
        <v>92</v>
      </c>
      <c r="I123" s="27">
        <v>0</v>
      </c>
      <c r="J123" s="28">
        <f t="shared" si="12"/>
        <v>92</v>
      </c>
      <c r="K123" s="65"/>
      <c r="L123" s="27">
        <v>51</v>
      </c>
      <c r="M123" s="27">
        <v>12</v>
      </c>
      <c r="N123" s="27">
        <v>0</v>
      </c>
      <c r="O123" s="27">
        <v>42</v>
      </c>
      <c r="P123" s="28">
        <f t="shared" si="10"/>
        <v>105</v>
      </c>
      <c r="Q123" s="27">
        <v>25</v>
      </c>
      <c r="R123" s="28">
        <f t="shared" si="13"/>
        <v>130</v>
      </c>
      <c r="S123" s="31"/>
      <c r="T123" s="103"/>
      <c r="U123" s="31"/>
      <c r="V123" s="31"/>
      <c r="W123" s="31"/>
      <c r="X123" s="31"/>
      <c r="Y123" s="31"/>
    </row>
    <row r="124" spans="1:25" x14ac:dyDescent="0.2">
      <c r="A124" t="s">
        <v>285</v>
      </c>
      <c r="B124" t="s">
        <v>286</v>
      </c>
      <c r="C124" s="89" t="s">
        <v>54</v>
      </c>
      <c r="D124" s="27">
        <v>132</v>
      </c>
      <c r="E124" s="27">
        <v>0</v>
      </c>
      <c r="F124" s="27">
        <v>0</v>
      </c>
      <c r="G124" s="27">
        <v>101</v>
      </c>
      <c r="H124" s="28">
        <f t="shared" si="11"/>
        <v>233</v>
      </c>
      <c r="I124" s="27">
        <v>0</v>
      </c>
      <c r="J124" s="28">
        <f t="shared" si="12"/>
        <v>233</v>
      </c>
      <c r="K124" s="65"/>
      <c r="L124" s="27">
        <v>163</v>
      </c>
      <c r="M124" s="27">
        <v>33</v>
      </c>
      <c r="N124" s="27">
        <v>0</v>
      </c>
      <c r="O124" s="27">
        <v>95</v>
      </c>
      <c r="P124" s="28">
        <f t="shared" si="10"/>
        <v>291</v>
      </c>
      <c r="Q124" s="27">
        <v>9</v>
      </c>
      <c r="R124" s="28">
        <f t="shared" si="13"/>
        <v>300</v>
      </c>
      <c r="S124" s="31"/>
      <c r="T124" s="103"/>
      <c r="U124" s="31"/>
      <c r="V124" s="31"/>
      <c r="W124" s="31"/>
      <c r="X124" s="31"/>
      <c r="Y124" s="31"/>
    </row>
    <row r="125" spans="1:25" x14ac:dyDescent="0.2">
      <c r="A125" t="s">
        <v>287</v>
      </c>
      <c r="B125" t="s">
        <v>288</v>
      </c>
      <c r="C125" s="89" t="s">
        <v>54</v>
      </c>
      <c r="D125" s="27">
        <v>0</v>
      </c>
      <c r="E125" s="27">
        <v>29</v>
      </c>
      <c r="F125" s="27">
        <v>0</v>
      </c>
      <c r="G125" s="27">
        <v>9</v>
      </c>
      <c r="H125" s="28">
        <f t="shared" si="11"/>
        <v>38</v>
      </c>
      <c r="I125" s="27">
        <v>0</v>
      </c>
      <c r="J125" s="28">
        <f t="shared" si="12"/>
        <v>38</v>
      </c>
      <c r="K125" s="65"/>
      <c r="L125" s="27">
        <v>0</v>
      </c>
      <c r="M125" s="27">
        <v>8</v>
      </c>
      <c r="N125" s="27">
        <v>0</v>
      </c>
      <c r="O125" s="27">
        <v>7</v>
      </c>
      <c r="P125" s="28">
        <f t="shared" si="10"/>
        <v>15</v>
      </c>
      <c r="Q125" s="27">
        <v>0</v>
      </c>
      <c r="R125" s="28">
        <f t="shared" si="13"/>
        <v>15</v>
      </c>
      <c r="S125" s="31"/>
      <c r="T125" s="103"/>
      <c r="U125" s="31"/>
      <c r="V125" s="31"/>
      <c r="W125" s="31"/>
      <c r="X125" s="31"/>
      <c r="Y125" s="31"/>
    </row>
    <row r="126" spans="1:25" x14ac:dyDescent="0.2">
      <c r="A126" t="s">
        <v>289</v>
      </c>
      <c r="B126" t="s">
        <v>290</v>
      </c>
      <c r="C126" s="89" t="s">
        <v>57</v>
      </c>
      <c r="D126" s="27">
        <v>31</v>
      </c>
      <c r="E126" s="27">
        <v>0</v>
      </c>
      <c r="F126" s="27">
        <v>0</v>
      </c>
      <c r="G126" s="27">
        <v>0</v>
      </c>
      <c r="H126" s="28">
        <f t="shared" si="11"/>
        <v>31</v>
      </c>
      <c r="I126" s="27">
        <v>0</v>
      </c>
      <c r="J126" s="28">
        <f t="shared" si="12"/>
        <v>31</v>
      </c>
      <c r="K126" s="65"/>
      <c r="L126" s="27">
        <v>55</v>
      </c>
      <c r="M126" s="27">
        <v>0</v>
      </c>
      <c r="N126" s="27">
        <v>0</v>
      </c>
      <c r="O126" s="27">
        <v>6</v>
      </c>
      <c r="P126" s="28">
        <f t="shared" si="10"/>
        <v>61</v>
      </c>
      <c r="Q126" s="27">
        <v>26</v>
      </c>
      <c r="R126" s="28">
        <f t="shared" si="13"/>
        <v>87</v>
      </c>
      <c r="S126" s="31"/>
      <c r="T126" s="103"/>
      <c r="U126" s="31"/>
      <c r="V126" s="31"/>
      <c r="W126" s="31"/>
      <c r="X126" s="31"/>
      <c r="Y126" s="31"/>
    </row>
    <row r="127" spans="1:25" x14ac:dyDescent="0.2">
      <c r="A127" t="s">
        <v>291</v>
      </c>
      <c r="B127" t="s">
        <v>292</v>
      </c>
      <c r="C127" s="89" t="s">
        <v>54</v>
      </c>
      <c r="D127" s="27">
        <v>62</v>
      </c>
      <c r="E127" s="27">
        <v>0</v>
      </c>
      <c r="F127" s="27">
        <v>0</v>
      </c>
      <c r="G127" s="27">
        <v>4</v>
      </c>
      <c r="H127" s="28">
        <f t="shared" si="11"/>
        <v>66</v>
      </c>
      <c r="I127" s="27">
        <v>0</v>
      </c>
      <c r="J127" s="28">
        <f t="shared" si="12"/>
        <v>66</v>
      </c>
      <c r="K127" s="65"/>
      <c r="L127" s="27">
        <v>11</v>
      </c>
      <c r="M127" s="27">
        <v>0</v>
      </c>
      <c r="N127" s="27">
        <v>0</v>
      </c>
      <c r="O127" s="27">
        <v>6</v>
      </c>
      <c r="P127" s="28">
        <f t="shared" si="10"/>
        <v>17</v>
      </c>
      <c r="Q127" s="27">
        <v>30</v>
      </c>
      <c r="R127" s="28">
        <f t="shared" si="13"/>
        <v>47</v>
      </c>
      <c r="S127" s="31"/>
      <c r="T127" s="103"/>
      <c r="U127" s="31"/>
      <c r="V127" s="31"/>
      <c r="W127" s="31"/>
      <c r="X127" s="31"/>
      <c r="Y127" s="31"/>
    </row>
    <row r="128" spans="1:25" x14ac:dyDescent="0.2">
      <c r="A128" t="s">
        <v>293</v>
      </c>
      <c r="B128" t="s">
        <v>294</v>
      </c>
      <c r="C128" s="89" t="s">
        <v>80</v>
      </c>
      <c r="D128" s="27">
        <v>55</v>
      </c>
      <c r="E128" s="27">
        <v>0</v>
      </c>
      <c r="F128" s="27">
        <v>0</v>
      </c>
      <c r="G128" s="27">
        <v>26</v>
      </c>
      <c r="H128" s="28">
        <f t="shared" si="11"/>
        <v>81</v>
      </c>
      <c r="I128" s="27">
        <v>44</v>
      </c>
      <c r="J128" s="28">
        <f t="shared" si="12"/>
        <v>125</v>
      </c>
      <c r="K128" s="65"/>
      <c r="L128" s="27">
        <v>2</v>
      </c>
      <c r="M128" s="27">
        <v>52</v>
      </c>
      <c r="N128" s="27">
        <v>0</v>
      </c>
      <c r="O128" s="27">
        <v>33</v>
      </c>
      <c r="P128" s="28">
        <f t="shared" si="10"/>
        <v>87</v>
      </c>
      <c r="Q128" s="27">
        <v>30</v>
      </c>
      <c r="R128" s="28">
        <f t="shared" si="13"/>
        <v>117</v>
      </c>
      <c r="S128" s="31"/>
      <c r="T128" s="103"/>
      <c r="U128" s="31"/>
      <c r="V128" s="31"/>
      <c r="W128" s="31"/>
      <c r="X128" s="31"/>
      <c r="Y128" s="31"/>
    </row>
    <row r="129" spans="1:25" x14ac:dyDescent="0.2">
      <c r="A129" t="s">
        <v>295</v>
      </c>
      <c r="B129" t="s">
        <v>296</v>
      </c>
      <c r="C129" s="91" t="s">
        <v>80</v>
      </c>
      <c r="D129" s="27">
        <v>2</v>
      </c>
      <c r="E129" s="27">
        <v>0</v>
      </c>
      <c r="F129" s="27">
        <v>0</v>
      </c>
      <c r="G129" s="27">
        <v>0</v>
      </c>
      <c r="H129" s="28">
        <f t="shared" ref="H129" si="20">SUM(D129:G129)</f>
        <v>2</v>
      </c>
      <c r="I129" s="27">
        <v>0</v>
      </c>
      <c r="J129" s="28">
        <f t="shared" ref="J129" si="21">SUM(H129:I129)</f>
        <v>2</v>
      </c>
      <c r="K129" s="65"/>
      <c r="L129" s="27">
        <v>0</v>
      </c>
      <c r="M129" s="27">
        <v>0</v>
      </c>
      <c r="N129" s="27">
        <v>0</v>
      </c>
      <c r="O129" s="27">
        <v>0</v>
      </c>
      <c r="P129" s="28">
        <f t="shared" si="10"/>
        <v>0</v>
      </c>
      <c r="Q129" s="27">
        <v>0</v>
      </c>
      <c r="R129" s="28">
        <f t="shared" ref="R129" si="22">SUM(P129:Q129)</f>
        <v>0</v>
      </c>
      <c r="S129" s="31"/>
      <c r="T129" s="103"/>
      <c r="U129" s="31"/>
      <c r="V129" s="31"/>
      <c r="W129" s="31"/>
      <c r="X129" s="31"/>
      <c r="Y129" s="31"/>
    </row>
    <row r="130" spans="1:25" x14ac:dyDescent="0.2">
      <c r="A130" t="s">
        <v>297</v>
      </c>
      <c r="B130" t="s">
        <v>298</v>
      </c>
      <c r="C130" s="89" t="s">
        <v>60</v>
      </c>
      <c r="D130" s="27">
        <v>43</v>
      </c>
      <c r="E130" s="27">
        <v>0</v>
      </c>
      <c r="F130" s="27">
        <v>0</v>
      </c>
      <c r="G130" s="27">
        <v>6</v>
      </c>
      <c r="H130" s="28">
        <f t="shared" si="11"/>
        <v>49</v>
      </c>
      <c r="I130" s="27">
        <v>0</v>
      </c>
      <c r="J130" s="28">
        <f t="shared" si="12"/>
        <v>49</v>
      </c>
      <c r="K130" s="65"/>
      <c r="L130" s="27">
        <v>54</v>
      </c>
      <c r="M130" s="27">
        <v>12</v>
      </c>
      <c r="N130" s="27">
        <v>0</v>
      </c>
      <c r="O130" s="27">
        <v>28</v>
      </c>
      <c r="P130" s="28">
        <f t="shared" si="10"/>
        <v>94</v>
      </c>
      <c r="Q130" s="27">
        <v>5</v>
      </c>
      <c r="R130" s="28">
        <f t="shared" si="13"/>
        <v>99</v>
      </c>
      <c r="S130" s="31"/>
      <c r="T130" s="103"/>
      <c r="U130" s="31"/>
      <c r="V130" s="31"/>
      <c r="W130" s="31"/>
      <c r="X130" s="31"/>
      <c r="Y130" s="31"/>
    </row>
    <row r="131" spans="1:25" x14ac:dyDescent="0.2">
      <c r="A131" t="s">
        <v>299</v>
      </c>
      <c r="B131" t="s">
        <v>300</v>
      </c>
      <c r="C131" s="89" t="s">
        <v>54</v>
      </c>
      <c r="D131" s="27">
        <v>59</v>
      </c>
      <c r="E131" s="27">
        <v>0</v>
      </c>
      <c r="F131" s="27">
        <v>0</v>
      </c>
      <c r="G131" s="27">
        <v>0</v>
      </c>
      <c r="H131" s="28">
        <f t="shared" si="11"/>
        <v>59</v>
      </c>
      <c r="I131" s="27">
        <v>63</v>
      </c>
      <c r="J131" s="28">
        <f t="shared" si="12"/>
        <v>122</v>
      </c>
      <c r="K131" s="65"/>
      <c r="L131" s="27">
        <v>35</v>
      </c>
      <c r="M131" s="27">
        <v>1</v>
      </c>
      <c r="N131" s="27">
        <v>0</v>
      </c>
      <c r="O131" s="27">
        <v>10</v>
      </c>
      <c r="P131" s="28">
        <f t="shared" si="10"/>
        <v>46</v>
      </c>
      <c r="Q131" s="27">
        <v>0</v>
      </c>
      <c r="R131" s="28">
        <f t="shared" si="13"/>
        <v>46</v>
      </c>
      <c r="S131" s="31"/>
      <c r="T131" s="103"/>
      <c r="U131" s="31"/>
      <c r="V131" s="31"/>
      <c r="W131" s="31"/>
      <c r="X131" s="31"/>
      <c r="Y131" s="31"/>
    </row>
    <row r="132" spans="1:25" x14ac:dyDescent="0.2">
      <c r="A132" t="s">
        <v>301</v>
      </c>
      <c r="B132" t="s">
        <v>302</v>
      </c>
      <c r="C132" s="89" t="s">
        <v>73</v>
      </c>
      <c r="D132" s="27">
        <v>242</v>
      </c>
      <c r="E132" s="27">
        <v>0</v>
      </c>
      <c r="F132" s="27">
        <v>0</v>
      </c>
      <c r="G132" s="27">
        <v>0</v>
      </c>
      <c r="H132" s="28">
        <f t="shared" si="11"/>
        <v>242</v>
      </c>
      <c r="I132" s="27">
        <v>0</v>
      </c>
      <c r="J132" s="28">
        <f t="shared" si="12"/>
        <v>242</v>
      </c>
      <c r="K132" s="65"/>
      <c r="L132" s="27">
        <v>136</v>
      </c>
      <c r="M132" s="27">
        <v>0</v>
      </c>
      <c r="N132" s="27">
        <v>0</v>
      </c>
      <c r="O132" s="27">
        <v>12</v>
      </c>
      <c r="P132" s="28">
        <f t="shared" si="10"/>
        <v>148</v>
      </c>
      <c r="Q132" s="27">
        <v>0</v>
      </c>
      <c r="R132" s="28">
        <f t="shared" si="13"/>
        <v>148</v>
      </c>
      <c r="S132" s="31"/>
      <c r="T132" s="103"/>
      <c r="U132" s="31"/>
      <c r="V132" s="31"/>
      <c r="W132" s="31"/>
      <c r="X132" s="31"/>
      <c r="Y132" s="31"/>
    </row>
    <row r="133" spans="1:25" x14ac:dyDescent="0.2">
      <c r="A133" t="s">
        <v>303</v>
      </c>
      <c r="B133" t="s">
        <v>304</v>
      </c>
      <c r="C133" s="89" t="s">
        <v>73</v>
      </c>
      <c r="D133" s="27">
        <v>46</v>
      </c>
      <c r="E133" s="27">
        <v>8</v>
      </c>
      <c r="F133" s="27">
        <v>0</v>
      </c>
      <c r="G133" s="27">
        <v>0</v>
      </c>
      <c r="H133" s="28">
        <f t="shared" si="11"/>
        <v>54</v>
      </c>
      <c r="I133" s="27">
        <v>0</v>
      </c>
      <c r="J133" s="28">
        <f t="shared" si="12"/>
        <v>54</v>
      </c>
      <c r="K133" s="65"/>
      <c r="L133" s="27">
        <v>67</v>
      </c>
      <c r="M133" s="27">
        <v>0</v>
      </c>
      <c r="N133" s="27">
        <v>0</v>
      </c>
      <c r="O133" s="27">
        <v>8</v>
      </c>
      <c r="P133" s="28">
        <f t="shared" si="10"/>
        <v>75</v>
      </c>
      <c r="Q133" s="27">
        <v>2</v>
      </c>
      <c r="R133" s="28">
        <f t="shared" si="13"/>
        <v>77</v>
      </c>
      <c r="S133" s="31"/>
      <c r="T133" s="103"/>
      <c r="U133" s="31"/>
      <c r="V133" s="31"/>
      <c r="W133" s="31"/>
      <c r="X133" s="31"/>
      <c r="Y133" s="31"/>
    </row>
    <row r="134" spans="1:25" x14ac:dyDescent="0.2">
      <c r="A134" t="s">
        <v>305</v>
      </c>
      <c r="B134" t="s">
        <v>306</v>
      </c>
      <c r="C134" s="89" t="s">
        <v>57</v>
      </c>
      <c r="D134" s="27">
        <v>99</v>
      </c>
      <c r="E134" s="27">
        <v>0</v>
      </c>
      <c r="F134" s="27">
        <v>0</v>
      </c>
      <c r="G134" s="27">
        <v>4</v>
      </c>
      <c r="H134" s="28">
        <f t="shared" si="11"/>
        <v>103</v>
      </c>
      <c r="I134" s="27">
        <v>0</v>
      </c>
      <c r="J134" s="28">
        <f t="shared" si="12"/>
        <v>103</v>
      </c>
      <c r="K134" s="65"/>
      <c r="L134" s="27">
        <v>80</v>
      </c>
      <c r="M134" s="27">
        <v>15</v>
      </c>
      <c r="N134" s="27">
        <v>0</v>
      </c>
      <c r="O134" s="27">
        <v>33</v>
      </c>
      <c r="P134" s="28">
        <f t="shared" si="10"/>
        <v>128</v>
      </c>
      <c r="Q134" s="27">
        <v>0</v>
      </c>
      <c r="R134" s="28">
        <f t="shared" si="13"/>
        <v>128</v>
      </c>
      <c r="S134" s="31"/>
      <c r="T134" s="103"/>
      <c r="U134" s="31"/>
      <c r="V134" s="31"/>
      <c r="W134" s="31"/>
      <c r="X134" s="31"/>
      <c r="Y134" s="31"/>
    </row>
    <row r="135" spans="1:25" x14ac:dyDescent="0.2">
      <c r="A135" t="s">
        <v>307</v>
      </c>
      <c r="B135" t="s">
        <v>308</v>
      </c>
      <c r="C135" s="89" t="s">
        <v>57</v>
      </c>
      <c r="D135" s="27">
        <v>144</v>
      </c>
      <c r="E135" s="27">
        <v>0</v>
      </c>
      <c r="F135" s="27">
        <v>0</v>
      </c>
      <c r="G135" s="27">
        <v>14</v>
      </c>
      <c r="H135" s="28">
        <f t="shared" si="11"/>
        <v>158</v>
      </c>
      <c r="I135" s="27">
        <v>225</v>
      </c>
      <c r="J135" s="28">
        <f t="shared" si="12"/>
        <v>383</v>
      </c>
      <c r="K135" s="65"/>
      <c r="L135" s="27">
        <v>47</v>
      </c>
      <c r="M135" s="27">
        <v>0</v>
      </c>
      <c r="N135" s="27">
        <v>0</v>
      </c>
      <c r="O135" s="27">
        <v>11</v>
      </c>
      <c r="P135" s="28">
        <f t="shared" si="10"/>
        <v>58</v>
      </c>
      <c r="Q135" s="27">
        <v>0</v>
      </c>
      <c r="R135" s="28">
        <f t="shared" si="13"/>
        <v>58</v>
      </c>
      <c r="S135" s="31"/>
      <c r="T135" s="103"/>
      <c r="U135" s="31"/>
      <c r="V135" s="31"/>
      <c r="W135" s="31"/>
      <c r="X135" s="31"/>
      <c r="Y135" s="31"/>
    </row>
    <row r="136" spans="1:25" x14ac:dyDescent="0.2">
      <c r="A136" t="s">
        <v>309</v>
      </c>
      <c r="B136" t="s">
        <v>310</v>
      </c>
      <c r="C136" s="89" t="s">
        <v>73</v>
      </c>
      <c r="D136" s="27">
        <v>135</v>
      </c>
      <c r="E136" s="27">
        <v>18</v>
      </c>
      <c r="F136" s="27">
        <v>0</v>
      </c>
      <c r="G136" s="27">
        <v>25</v>
      </c>
      <c r="H136" s="28">
        <f t="shared" si="11"/>
        <v>178</v>
      </c>
      <c r="I136" s="27">
        <v>0</v>
      </c>
      <c r="J136" s="28">
        <f t="shared" si="12"/>
        <v>178</v>
      </c>
      <c r="K136" s="65"/>
      <c r="L136" s="27">
        <v>146</v>
      </c>
      <c r="M136" s="27">
        <v>0</v>
      </c>
      <c r="N136" s="27">
        <v>0</v>
      </c>
      <c r="O136" s="27">
        <v>35</v>
      </c>
      <c r="P136" s="28">
        <f t="shared" si="10"/>
        <v>181</v>
      </c>
      <c r="Q136" s="27">
        <v>7</v>
      </c>
      <c r="R136" s="28">
        <f t="shared" si="13"/>
        <v>188</v>
      </c>
      <c r="S136" s="31"/>
      <c r="T136" s="103"/>
      <c r="U136" s="31"/>
      <c r="V136" s="31"/>
      <c r="W136" s="31"/>
      <c r="X136" s="31"/>
      <c r="Y136" s="31"/>
    </row>
    <row r="137" spans="1:25" x14ac:dyDescent="0.2">
      <c r="A137" t="s">
        <v>311</v>
      </c>
      <c r="B137" t="s">
        <v>312</v>
      </c>
      <c r="C137" s="89" t="s">
        <v>60</v>
      </c>
      <c r="D137" s="27">
        <v>173</v>
      </c>
      <c r="E137" s="27">
        <v>0</v>
      </c>
      <c r="F137" s="27">
        <v>0</v>
      </c>
      <c r="G137" s="27">
        <v>2</v>
      </c>
      <c r="H137" s="28">
        <f t="shared" si="11"/>
        <v>175</v>
      </c>
      <c r="I137" s="27">
        <v>0</v>
      </c>
      <c r="J137" s="28">
        <f t="shared" si="12"/>
        <v>175</v>
      </c>
      <c r="K137" s="65"/>
      <c r="L137" s="27">
        <v>143</v>
      </c>
      <c r="M137" s="27">
        <v>0</v>
      </c>
      <c r="N137" s="27">
        <v>0</v>
      </c>
      <c r="O137" s="27">
        <v>14</v>
      </c>
      <c r="P137" s="28">
        <f t="shared" si="10"/>
        <v>157</v>
      </c>
      <c r="Q137" s="27">
        <v>0</v>
      </c>
      <c r="R137" s="28">
        <f t="shared" si="13"/>
        <v>157</v>
      </c>
      <c r="S137" s="31"/>
      <c r="T137" s="103"/>
      <c r="U137" s="31"/>
      <c r="V137" s="31"/>
      <c r="W137" s="31"/>
      <c r="X137" s="31"/>
      <c r="Y137" s="31"/>
    </row>
    <row r="138" spans="1:25" x14ac:dyDescent="0.2">
      <c r="A138" t="s">
        <v>313</v>
      </c>
      <c r="B138" t="s">
        <v>314</v>
      </c>
      <c r="C138" s="89" t="s">
        <v>54</v>
      </c>
      <c r="D138" s="27">
        <v>27</v>
      </c>
      <c r="E138" s="27">
        <v>6</v>
      </c>
      <c r="F138" s="27">
        <v>0</v>
      </c>
      <c r="G138" s="27">
        <v>12</v>
      </c>
      <c r="H138" s="28">
        <f t="shared" si="11"/>
        <v>45</v>
      </c>
      <c r="I138" s="27">
        <v>0</v>
      </c>
      <c r="J138" s="28">
        <f t="shared" si="12"/>
        <v>45</v>
      </c>
      <c r="K138" s="65"/>
      <c r="L138" s="27">
        <v>0</v>
      </c>
      <c r="M138" s="27">
        <v>6</v>
      </c>
      <c r="N138" s="27">
        <v>0</v>
      </c>
      <c r="O138" s="27">
        <v>2</v>
      </c>
      <c r="P138" s="28">
        <f t="shared" si="10"/>
        <v>8</v>
      </c>
      <c r="Q138" s="27">
        <v>2</v>
      </c>
      <c r="R138" s="28">
        <f t="shared" si="13"/>
        <v>10</v>
      </c>
      <c r="S138" s="31"/>
      <c r="T138" s="103"/>
      <c r="U138" s="31"/>
      <c r="V138" s="31"/>
      <c r="W138" s="31"/>
      <c r="X138" s="31"/>
      <c r="Y138" s="31"/>
    </row>
    <row r="139" spans="1:25" x14ac:dyDescent="0.2">
      <c r="A139" t="s">
        <v>315</v>
      </c>
      <c r="B139" s="13" t="s">
        <v>316</v>
      </c>
      <c r="C139" s="89" t="s">
        <v>60</v>
      </c>
      <c r="D139" s="27">
        <v>0</v>
      </c>
      <c r="E139" s="27">
        <v>0</v>
      </c>
      <c r="F139" s="27">
        <v>0</v>
      </c>
      <c r="G139" s="27">
        <v>0</v>
      </c>
      <c r="H139" s="28">
        <f t="shared" si="11"/>
        <v>0</v>
      </c>
      <c r="I139" s="27">
        <v>0</v>
      </c>
      <c r="J139" s="28">
        <f t="shared" si="12"/>
        <v>0</v>
      </c>
      <c r="K139" s="65"/>
      <c r="L139" s="27">
        <v>0</v>
      </c>
      <c r="M139" s="27">
        <v>62</v>
      </c>
      <c r="N139" s="27">
        <v>0</v>
      </c>
      <c r="O139" s="27">
        <v>10</v>
      </c>
      <c r="P139" s="28">
        <f t="shared" ref="P139:P202" si="23">SUM(L139:O139)</f>
        <v>72</v>
      </c>
      <c r="Q139" s="27">
        <v>33</v>
      </c>
      <c r="R139" s="28">
        <f t="shared" si="13"/>
        <v>105</v>
      </c>
      <c r="S139" s="31"/>
      <c r="T139" s="103"/>
      <c r="U139" s="31"/>
      <c r="V139" s="31"/>
      <c r="W139" s="31"/>
      <c r="X139" s="31"/>
      <c r="Y139" s="31"/>
    </row>
    <row r="140" spans="1:25" x14ac:dyDescent="0.2">
      <c r="A140" t="s">
        <v>317</v>
      </c>
      <c r="B140" t="s">
        <v>318</v>
      </c>
      <c r="C140" s="89" t="s">
        <v>60</v>
      </c>
      <c r="D140" s="27">
        <v>25</v>
      </c>
      <c r="E140" s="27">
        <v>0</v>
      </c>
      <c r="F140" s="27">
        <v>0</v>
      </c>
      <c r="G140" s="27">
        <v>0</v>
      </c>
      <c r="H140" s="28">
        <f t="shared" si="11"/>
        <v>25</v>
      </c>
      <c r="I140" s="27">
        <v>0</v>
      </c>
      <c r="J140" s="28">
        <f t="shared" si="12"/>
        <v>25</v>
      </c>
      <c r="K140" s="65"/>
      <c r="L140" s="27">
        <v>18</v>
      </c>
      <c r="M140" s="27">
        <v>0</v>
      </c>
      <c r="N140" s="27">
        <v>0</v>
      </c>
      <c r="O140" s="27">
        <v>2</v>
      </c>
      <c r="P140" s="28">
        <f t="shared" si="23"/>
        <v>20</v>
      </c>
      <c r="Q140" s="27">
        <v>0</v>
      </c>
      <c r="R140" s="28">
        <f t="shared" si="13"/>
        <v>20</v>
      </c>
      <c r="S140" s="31"/>
      <c r="T140" s="103"/>
      <c r="U140" s="31"/>
      <c r="V140" s="31"/>
      <c r="W140" s="31"/>
      <c r="X140" s="31"/>
      <c r="Y140" s="31"/>
    </row>
    <row r="141" spans="1:25" x14ac:dyDescent="0.2">
      <c r="A141" t="s">
        <v>319</v>
      </c>
      <c r="B141" t="s">
        <v>320</v>
      </c>
      <c r="C141" s="89" t="s">
        <v>57</v>
      </c>
      <c r="D141" s="27">
        <v>302</v>
      </c>
      <c r="E141" s="27">
        <v>63</v>
      </c>
      <c r="F141" s="27">
        <v>0</v>
      </c>
      <c r="G141" s="27">
        <v>30</v>
      </c>
      <c r="H141" s="28">
        <f t="shared" si="11"/>
        <v>395</v>
      </c>
      <c r="I141" s="27">
        <v>73</v>
      </c>
      <c r="J141" s="28">
        <f t="shared" si="12"/>
        <v>468</v>
      </c>
      <c r="K141" s="65"/>
      <c r="L141" s="27">
        <v>240</v>
      </c>
      <c r="M141" s="27">
        <v>19</v>
      </c>
      <c r="N141" s="27">
        <v>5</v>
      </c>
      <c r="O141" s="27">
        <v>19</v>
      </c>
      <c r="P141" s="28">
        <f t="shared" si="23"/>
        <v>283</v>
      </c>
      <c r="Q141" s="27">
        <v>37</v>
      </c>
      <c r="R141" s="28">
        <f t="shared" si="13"/>
        <v>320</v>
      </c>
      <c r="S141" s="31"/>
      <c r="T141" s="103"/>
      <c r="U141" s="31"/>
      <c r="V141" s="31"/>
      <c r="W141" s="31"/>
      <c r="X141" s="31"/>
      <c r="Y141" s="31"/>
    </row>
    <row r="142" spans="1:25" x14ac:dyDescent="0.2">
      <c r="A142" t="s">
        <v>321</v>
      </c>
      <c r="B142" t="s">
        <v>322</v>
      </c>
      <c r="C142" s="89" t="s">
        <v>60</v>
      </c>
      <c r="D142" s="27">
        <v>98</v>
      </c>
      <c r="E142" s="27">
        <v>0</v>
      </c>
      <c r="F142" s="27">
        <v>0</v>
      </c>
      <c r="G142" s="27">
        <v>34</v>
      </c>
      <c r="H142" s="28">
        <f t="shared" si="11"/>
        <v>132</v>
      </c>
      <c r="I142" s="27">
        <v>0</v>
      </c>
      <c r="J142" s="28">
        <f t="shared" si="12"/>
        <v>132</v>
      </c>
      <c r="K142" s="65"/>
      <c r="L142" s="27">
        <v>38</v>
      </c>
      <c r="M142" s="27">
        <v>0</v>
      </c>
      <c r="N142" s="27">
        <v>0</v>
      </c>
      <c r="O142" s="27">
        <v>2</v>
      </c>
      <c r="P142" s="28">
        <f t="shared" si="23"/>
        <v>40</v>
      </c>
      <c r="Q142" s="27">
        <v>0</v>
      </c>
      <c r="R142" s="28">
        <f t="shared" si="13"/>
        <v>40</v>
      </c>
      <c r="S142" s="31"/>
      <c r="T142" s="103"/>
      <c r="U142" s="31"/>
      <c r="V142" s="31"/>
      <c r="W142" s="31"/>
      <c r="X142" s="31"/>
      <c r="Y142" s="31"/>
    </row>
    <row r="143" spans="1:25" x14ac:dyDescent="0.2">
      <c r="A143" t="s">
        <v>323</v>
      </c>
      <c r="B143" t="s">
        <v>324</v>
      </c>
      <c r="C143" s="89" t="s">
        <v>54</v>
      </c>
      <c r="D143" s="27">
        <v>248</v>
      </c>
      <c r="E143" s="27">
        <v>0</v>
      </c>
      <c r="F143" s="27">
        <v>0</v>
      </c>
      <c r="G143" s="27">
        <v>50</v>
      </c>
      <c r="H143" s="28">
        <f t="shared" ref="H143:H208" si="24">SUM(D143:G143)</f>
        <v>298</v>
      </c>
      <c r="I143" s="27">
        <v>0</v>
      </c>
      <c r="J143" s="28">
        <f t="shared" si="12"/>
        <v>298</v>
      </c>
      <c r="K143" s="65"/>
      <c r="L143" s="27">
        <v>174</v>
      </c>
      <c r="M143" s="27">
        <v>0</v>
      </c>
      <c r="N143" s="27">
        <v>0</v>
      </c>
      <c r="O143" s="27">
        <v>30</v>
      </c>
      <c r="P143" s="28">
        <f t="shared" si="23"/>
        <v>204</v>
      </c>
      <c r="Q143" s="27">
        <v>0</v>
      </c>
      <c r="R143" s="28">
        <f t="shared" si="13"/>
        <v>204</v>
      </c>
      <c r="S143" s="31"/>
      <c r="T143" s="103"/>
      <c r="U143" s="31"/>
      <c r="V143" s="31"/>
      <c r="W143" s="31"/>
      <c r="X143" s="31"/>
      <c r="Y143" s="31"/>
    </row>
    <row r="144" spans="1:25" x14ac:dyDescent="0.2">
      <c r="A144" t="s">
        <v>325</v>
      </c>
      <c r="B144" s="13" t="s">
        <v>326</v>
      </c>
      <c r="C144" s="32" t="s">
        <v>54</v>
      </c>
      <c r="D144" s="27">
        <v>3</v>
      </c>
      <c r="E144" s="27">
        <v>0</v>
      </c>
      <c r="F144" s="27">
        <v>0</v>
      </c>
      <c r="G144" s="27">
        <v>0</v>
      </c>
      <c r="H144" s="28">
        <f t="shared" si="24"/>
        <v>3</v>
      </c>
      <c r="I144" s="27">
        <v>0</v>
      </c>
      <c r="J144" s="28">
        <f t="shared" ref="J144:J209" si="25">SUM(H144:I144)</f>
        <v>3</v>
      </c>
      <c r="K144" s="65"/>
      <c r="L144" s="27">
        <v>12</v>
      </c>
      <c r="M144" s="27">
        <v>20</v>
      </c>
      <c r="N144" s="27">
        <v>10</v>
      </c>
      <c r="O144" s="27">
        <v>0</v>
      </c>
      <c r="P144" s="28">
        <f t="shared" si="23"/>
        <v>42</v>
      </c>
      <c r="Q144" s="27">
        <v>0</v>
      </c>
      <c r="R144" s="28">
        <f t="shared" ref="R144:R209" si="26">SUM(P144:Q144)</f>
        <v>42</v>
      </c>
      <c r="S144" s="31"/>
      <c r="T144" s="103"/>
      <c r="U144" s="31"/>
      <c r="V144" s="31"/>
      <c r="W144" s="31"/>
      <c r="X144" s="31"/>
      <c r="Y144" s="31"/>
    </row>
    <row r="145" spans="1:25" x14ac:dyDescent="0.2">
      <c r="A145" t="s">
        <v>327</v>
      </c>
      <c r="B145" t="s">
        <v>328</v>
      </c>
      <c r="C145" s="89" t="s">
        <v>60</v>
      </c>
      <c r="D145" s="27">
        <v>10</v>
      </c>
      <c r="E145" s="27">
        <v>0</v>
      </c>
      <c r="F145" s="27">
        <v>0</v>
      </c>
      <c r="G145" s="27">
        <v>0</v>
      </c>
      <c r="H145" s="28">
        <f t="shared" si="24"/>
        <v>10</v>
      </c>
      <c r="I145" s="27">
        <v>0</v>
      </c>
      <c r="J145" s="28">
        <f t="shared" si="25"/>
        <v>10</v>
      </c>
      <c r="K145" s="65"/>
      <c r="L145" s="27">
        <v>29</v>
      </c>
      <c r="M145" s="27">
        <v>0</v>
      </c>
      <c r="N145" s="27">
        <v>0</v>
      </c>
      <c r="O145" s="27">
        <v>3</v>
      </c>
      <c r="P145" s="28">
        <f t="shared" si="23"/>
        <v>32</v>
      </c>
      <c r="Q145" s="27">
        <v>0</v>
      </c>
      <c r="R145" s="28">
        <f t="shared" si="26"/>
        <v>32</v>
      </c>
      <c r="S145" s="31"/>
      <c r="T145" s="103"/>
      <c r="U145" s="31"/>
      <c r="V145" s="31"/>
      <c r="W145" s="31"/>
      <c r="X145" s="31"/>
      <c r="Y145" s="31"/>
    </row>
    <row r="146" spans="1:25" x14ac:dyDescent="0.2">
      <c r="A146" t="s">
        <v>329</v>
      </c>
      <c r="B146" t="s">
        <v>330</v>
      </c>
      <c r="C146" s="89" t="s">
        <v>57</v>
      </c>
      <c r="D146" s="27">
        <v>179</v>
      </c>
      <c r="E146" s="27">
        <v>14</v>
      </c>
      <c r="F146" s="27">
        <v>0</v>
      </c>
      <c r="G146" s="27">
        <v>2</v>
      </c>
      <c r="H146" s="28">
        <f t="shared" si="24"/>
        <v>195</v>
      </c>
      <c r="I146" s="27">
        <v>77</v>
      </c>
      <c r="J146" s="28">
        <f t="shared" si="25"/>
        <v>272</v>
      </c>
      <c r="K146" s="65"/>
      <c r="L146" s="27">
        <v>267</v>
      </c>
      <c r="M146" s="27">
        <v>46</v>
      </c>
      <c r="N146" s="27">
        <v>0</v>
      </c>
      <c r="O146" s="27">
        <v>47</v>
      </c>
      <c r="P146" s="28">
        <f t="shared" si="23"/>
        <v>360</v>
      </c>
      <c r="Q146" s="27">
        <v>73</v>
      </c>
      <c r="R146" s="28">
        <f t="shared" si="26"/>
        <v>433</v>
      </c>
      <c r="S146" s="31"/>
      <c r="T146" s="103"/>
      <c r="U146" s="31"/>
      <c r="V146" s="31"/>
      <c r="W146" s="31"/>
      <c r="X146" s="31"/>
      <c r="Y146" s="31"/>
    </row>
    <row r="147" spans="1:25" x14ac:dyDescent="0.2">
      <c r="A147" t="s">
        <v>331</v>
      </c>
      <c r="B147" t="s">
        <v>332</v>
      </c>
      <c r="C147" s="89" t="s">
        <v>60</v>
      </c>
      <c r="D147" s="27">
        <v>6</v>
      </c>
      <c r="E147" s="27">
        <v>0</v>
      </c>
      <c r="F147" s="27">
        <v>0</v>
      </c>
      <c r="G147" s="27">
        <v>0</v>
      </c>
      <c r="H147" s="28">
        <f t="shared" si="24"/>
        <v>6</v>
      </c>
      <c r="I147" s="27">
        <v>83</v>
      </c>
      <c r="J147" s="28">
        <f t="shared" si="25"/>
        <v>89</v>
      </c>
      <c r="K147" s="65"/>
      <c r="L147" s="27">
        <v>6</v>
      </c>
      <c r="M147" s="27">
        <v>2</v>
      </c>
      <c r="N147" s="27">
        <v>0</v>
      </c>
      <c r="O147" s="27">
        <v>5</v>
      </c>
      <c r="P147" s="28">
        <f t="shared" si="23"/>
        <v>13</v>
      </c>
      <c r="Q147" s="27">
        <v>83</v>
      </c>
      <c r="R147" s="28">
        <f t="shared" si="26"/>
        <v>96</v>
      </c>
      <c r="S147" s="31"/>
      <c r="T147" s="103"/>
      <c r="U147" s="31"/>
      <c r="V147" s="31"/>
      <c r="W147" s="31"/>
      <c r="X147" s="31"/>
      <c r="Y147" s="31"/>
    </row>
    <row r="148" spans="1:25" x14ac:dyDescent="0.2">
      <c r="A148" t="s">
        <v>333</v>
      </c>
      <c r="B148" t="s">
        <v>334</v>
      </c>
      <c r="C148" s="89" t="s">
        <v>54</v>
      </c>
      <c r="D148" s="27">
        <v>165</v>
      </c>
      <c r="E148" s="27">
        <v>0</v>
      </c>
      <c r="F148" s="27">
        <v>0</v>
      </c>
      <c r="G148" s="27">
        <v>63</v>
      </c>
      <c r="H148" s="28">
        <f t="shared" si="24"/>
        <v>228</v>
      </c>
      <c r="I148" s="27">
        <v>42</v>
      </c>
      <c r="J148" s="28">
        <f t="shared" si="25"/>
        <v>270</v>
      </c>
      <c r="K148" s="65"/>
      <c r="L148" s="27">
        <v>56</v>
      </c>
      <c r="M148" s="27">
        <v>86</v>
      </c>
      <c r="N148" s="27">
        <v>0</v>
      </c>
      <c r="O148" s="27">
        <v>20</v>
      </c>
      <c r="P148" s="28">
        <f t="shared" si="23"/>
        <v>162</v>
      </c>
      <c r="Q148" s="27">
        <v>30</v>
      </c>
      <c r="R148" s="28">
        <f t="shared" si="26"/>
        <v>192</v>
      </c>
      <c r="S148" s="31"/>
      <c r="T148" s="103"/>
      <c r="U148" s="31"/>
      <c r="V148" s="31"/>
      <c r="W148" s="31"/>
      <c r="X148" s="31"/>
      <c r="Y148" s="31"/>
    </row>
    <row r="149" spans="1:25" x14ac:dyDescent="0.2">
      <c r="A149" t="s">
        <v>335</v>
      </c>
      <c r="B149" t="s">
        <v>336</v>
      </c>
      <c r="C149" s="89" t="s">
        <v>60</v>
      </c>
      <c r="D149" s="27">
        <v>1</v>
      </c>
      <c r="E149" s="27">
        <v>0</v>
      </c>
      <c r="F149" s="27">
        <v>0</v>
      </c>
      <c r="G149" s="27">
        <v>0</v>
      </c>
      <c r="H149" s="28">
        <f t="shared" si="24"/>
        <v>1</v>
      </c>
      <c r="I149" s="27">
        <v>0</v>
      </c>
      <c r="J149" s="28">
        <f t="shared" si="25"/>
        <v>1</v>
      </c>
      <c r="K149" s="65"/>
      <c r="L149" s="27">
        <v>5</v>
      </c>
      <c r="M149" s="27">
        <v>0</v>
      </c>
      <c r="N149" s="27">
        <v>0</v>
      </c>
      <c r="O149" s="27">
        <v>1</v>
      </c>
      <c r="P149" s="28">
        <f t="shared" si="23"/>
        <v>6</v>
      </c>
      <c r="Q149" s="27">
        <v>0</v>
      </c>
      <c r="R149" s="28">
        <f t="shared" si="26"/>
        <v>6</v>
      </c>
      <c r="S149" s="31"/>
      <c r="T149" s="103"/>
      <c r="U149" s="31"/>
      <c r="V149" s="31"/>
      <c r="W149" s="31"/>
      <c r="X149" s="31"/>
      <c r="Y149" s="31"/>
    </row>
    <row r="150" spans="1:25" x14ac:dyDescent="0.2">
      <c r="A150" t="s">
        <v>337</v>
      </c>
      <c r="B150" t="s">
        <v>338</v>
      </c>
      <c r="C150" s="89" t="s">
        <v>80</v>
      </c>
      <c r="D150" s="27">
        <v>87</v>
      </c>
      <c r="E150" s="27">
        <v>26</v>
      </c>
      <c r="F150" s="27">
        <v>0</v>
      </c>
      <c r="G150" s="27">
        <v>45</v>
      </c>
      <c r="H150" s="28">
        <f t="shared" si="24"/>
        <v>158</v>
      </c>
      <c r="I150" s="27">
        <v>68</v>
      </c>
      <c r="J150" s="28">
        <f t="shared" si="25"/>
        <v>226</v>
      </c>
      <c r="K150" s="65"/>
      <c r="L150" s="27">
        <v>52</v>
      </c>
      <c r="M150" s="27">
        <v>12</v>
      </c>
      <c r="N150" s="27">
        <v>0</v>
      </c>
      <c r="O150" s="27">
        <v>12</v>
      </c>
      <c r="P150" s="28">
        <f t="shared" si="23"/>
        <v>76</v>
      </c>
      <c r="Q150" s="27">
        <v>0</v>
      </c>
      <c r="R150" s="28">
        <f t="shared" si="26"/>
        <v>76</v>
      </c>
      <c r="S150" s="31"/>
      <c r="T150" s="103"/>
      <c r="U150" s="31"/>
      <c r="V150" s="31"/>
      <c r="W150" s="31"/>
      <c r="X150" s="31"/>
      <c r="Y150" s="31"/>
    </row>
    <row r="151" spans="1:25" x14ac:dyDescent="0.2">
      <c r="A151" t="s">
        <v>339</v>
      </c>
      <c r="B151" t="s">
        <v>340</v>
      </c>
      <c r="C151" s="89" t="s">
        <v>80</v>
      </c>
      <c r="D151" s="27">
        <v>24</v>
      </c>
      <c r="E151" s="27">
        <v>6</v>
      </c>
      <c r="F151" s="27">
        <v>0</v>
      </c>
      <c r="G151" s="27">
        <v>3</v>
      </c>
      <c r="H151" s="28">
        <f t="shared" si="24"/>
        <v>33</v>
      </c>
      <c r="I151" s="27">
        <v>13</v>
      </c>
      <c r="J151" s="28">
        <f t="shared" si="25"/>
        <v>46</v>
      </c>
      <c r="K151" s="65"/>
      <c r="L151" s="27">
        <v>24</v>
      </c>
      <c r="M151" s="27">
        <v>12</v>
      </c>
      <c r="N151" s="27">
        <v>0</v>
      </c>
      <c r="O151" s="27">
        <v>8</v>
      </c>
      <c r="P151" s="28">
        <f t="shared" si="23"/>
        <v>44</v>
      </c>
      <c r="Q151" s="27">
        <v>10</v>
      </c>
      <c r="R151" s="28">
        <f t="shared" si="26"/>
        <v>54</v>
      </c>
      <c r="S151" s="31"/>
      <c r="T151" s="103"/>
      <c r="U151" s="31"/>
      <c r="V151" s="31"/>
      <c r="W151" s="31"/>
      <c r="X151" s="31"/>
      <c r="Y151" s="31"/>
    </row>
    <row r="152" spans="1:25" x14ac:dyDescent="0.2">
      <c r="A152" t="s">
        <v>341</v>
      </c>
      <c r="B152" t="s">
        <v>342</v>
      </c>
      <c r="C152" s="89" t="s">
        <v>54</v>
      </c>
      <c r="D152" s="27">
        <v>43</v>
      </c>
      <c r="E152" s="27">
        <v>9</v>
      </c>
      <c r="F152" s="27">
        <v>0</v>
      </c>
      <c r="G152" s="27">
        <v>4</v>
      </c>
      <c r="H152" s="28">
        <f t="shared" si="24"/>
        <v>56</v>
      </c>
      <c r="I152" s="27">
        <v>0</v>
      </c>
      <c r="J152" s="28">
        <f t="shared" si="25"/>
        <v>56</v>
      </c>
      <c r="K152" s="65"/>
      <c r="L152" s="27">
        <v>38</v>
      </c>
      <c r="M152" s="27">
        <v>12</v>
      </c>
      <c r="N152" s="27">
        <v>0</v>
      </c>
      <c r="O152" s="27">
        <v>5</v>
      </c>
      <c r="P152" s="28">
        <f t="shared" si="23"/>
        <v>55</v>
      </c>
      <c r="Q152" s="27">
        <v>0</v>
      </c>
      <c r="R152" s="28">
        <f t="shared" si="26"/>
        <v>55</v>
      </c>
      <c r="S152" s="31"/>
      <c r="T152" s="103"/>
      <c r="U152" s="31"/>
      <c r="V152" s="31"/>
      <c r="W152" s="31"/>
      <c r="X152" s="31"/>
      <c r="Y152" s="31"/>
    </row>
    <row r="153" spans="1:25" x14ac:dyDescent="0.2">
      <c r="A153" t="s">
        <v>343</v>
      </c>
      <c r="B153" t="s">
        <v>344</v>
      </c>
      <c r="C153" s="89" t="s">
        <v>54</v>
      </c>
      <c r="D153" s="27">
        <v>126</v>
      </c>
      <c r="E153" s="27">
        <v>0</v>
      </c>
      <c r="F153" s="27">
        <v>0</v>
      </c>
      <c r="G153" s="27">
        <v>24</v>
      </c>
      <c r="H153" s="28">
        <f t="shared" si="24"/>
        <v>150</v>
      </c>
      <c r="I153" s="27">
        <v>109</v>
      </c>
      <c r="J153" s="28">
        <f t="shared" si="25"/>
        <v>259</v>
      </c>
      <c r="K153" s="65"/>
      <c r="L153" s="27">
        <v>70</v>
      </c>
      <c r="M153" s="27">
        <v>55</v>
      </c>
      <c r="N153" s="27">
        <v>0</v>
      </c>
      <c r="O153" s="27">
        <v>13</v>
      </c>
      <c r="P153" s="28">
        <f t="shared" si="23"/>
        <v>138</v>
      </c>
      <c r="Q153" s="27">
        <v>56</v>
      </c>
      <c r="R153" s="28">
        <f t="shared" si="26"/>
        <v>194</v>
      </c>
      <c r="S153" s="31"/>
      <c r="T153" s="103"/>
      <c r="U153" s="31"/>
      <c r="V153" s="31"/>
      <c r="W153" s="31"/>
      <c r="X153" s="31"/>
      <c r="Y153" s="31"/>
    </row>
    <row r="154" spans="1:25" x14ac:dyDescent="0.2">
      <c r="A154" t="s">
        <v>345</v>
      </c>
      <c r="B154" t="s">
        <v>346</v>
      </c>
      <c r="C154" s="89" t="s">
        <v>73</v>
      </c>
      <c r="D154" s="27">
        <v>141</v>
      </c>
      <c r="E154" s="27">
        <v>0</v>
      </c>
      <c r="F154" s="27">
        <v>0</v>
      </c>
      <c r="G154" s="27">
        <v>0</v>
      </c>
      <c r="H154" s="28">
        <f t="shared" si="24"/>
        <v>141</v>
      </c>
      <c r="I154" s="27">
        <v>0</v>
      </c>
      <c r="J154" s="28">
        <f t="shared" si="25"/>
        <v>141</v>
      </c>
      <c r="K154" s="65"/>
      <c r="L154" s="27">
        <v>58</v>
      </c>
      <c r="M154" s="27">
        <v>25</v>
      </c>
      <c r="N154" s="27">
        <v>0</v>
      </c>
      <c r="O154" s="27">
        <v>12</v>
      </c>
      <c r="P154" s="28">
        <f t="shared" si="23"/>
        <v>95</v>
      </c>
      <c r="Q154" s="27">
        <v>17</v>
      </c>
      <c r="R154" s="28">
        <f t="shared" si="26"/>
        <v>112</v>
      </c>
      <c r="S154" s="31"/>
      <c r="T154" s="103"/>
      <c r="U154" s="31"/>
      <c r="V154" s="31"/>
      <c r="W154" s="31"/>
      <c r="X154" s="31"/>
      <c r="Y154" s="31"/>
    </row>
    <row r="155" spans="1:25" x14ac:dyDescent="0.2">
      <c r="A155" t="s">
        <v>347</v>
      </c>
      <c r="B155" t="s">
        <v>348</v>
      </c>
      <c r="C155" s="89" t="s">
        <v>60</v>
      </c>
      <c r="D155" s="27">
        <v>87</v>
      </c>
      <c r="E155" s="27">
        <v>55</v>
      </c>
      <c r="F155" s="27">
        <v>0</v>
      </c>
      <c r="G155" s="27">
        <v>20</v>
      </c>
      <c r="H155" s="28">
        <f t="shared" si="24"/>
        <v>162</v>
      </c>
      <c r="I155" s="27">
        <v>160</v>
      </c>
      <c r="J155" s="28">
        <f t="shared" si="25"/>
        <v>322</v>
      </c>
      <c r="K155" s="65"/>
      <c r="L155" s="27">
        <v>24</v>
      </c>
      <c r="M155" s="27">
        <v>106</v>
      </c>
      <c r="N155" s="27">
        <v>0</v>
      </c>
      <c r="O155" s="27">
        <v>191</v>
      </c>
      <c r="P155" s="28">
        <f t="shared" si="23"/>
        <v>321</v>
      </c>
      <c r="Q155" s="27">
        <v>240</v>
      </c>
      <c r="R155" s="28">
        <f t="shared" si="26"/>
        <v>561</v>
      </c>
      <c r="S155" s="31"/>
      <c r="T155" s="103"/>
      <c r="U155" s="31"/>
      <c r="V155" s="31"/>
      <c r="W155" s="31"/>
      <c r="X155" s="31"/>
      <c r="Y155" s="31"/>
    </row>
    <row r="156" spans="1:25" x14ac:dyDescent="0.2">
      <c r="A156" t="s">
        <v>349</v>
      </c>
      <c r="B156" t="s">
        <v>350</v>
      </c>
      <c r="C156" s="89" t="s">
        <v>54</v>
      </c>
      <c r="D156" s="27">
        <v>50</v>
      </c>
      <c r="E156" s="27">
        <v>11</v>
      </c>
      <c r="F156" s="27">
        <v>0</v>
      </c>
      <c r="G156" s="27">
        <v>40</v>
      </c>
      <c r="H156" s="28">
        <f t="shared" si="24"/>
        <v>101</v>
      </c>
      <c r="I156" s="27">
        <v>0</v>
      </c>
      <c r="J156" s="28">
        <f t="shared" si="25"/>
        <v>101</v>
      </c>
      <c r="K156" s="65"/>
      <c r="L156" s="27">
        <v>3</v>
      </c>
      <c r="M156" s="27">
        <v>12</v>
      </c>
      <c r="N156" s="27">
        <v>0</v>
      </c>
      <c r="O156" s="27">
        <v>13</v>
      </c>
      <c r="P156" s="28">
        <f t="shared" si="23"/>
        <v>28</v>
      </c>
      <c r="Q156" s="27">
        <v>0</v>
      </c>
      <c r="R156" s="28">
        <f t="shared" si="26"/>
        <v>28</v>
      </c>
      <c r="S156" s="31"/>
      <c r="T156" s="103"/>
      <c r="U156" s="31"/>
      <c r="V156" s="31"/>
      <c r="W156" s="31"/>
      <c r="X156" s="31"/>
      <c r="Y156" s="31"/>
    </row>
    <row r="157" spans="1:25" x14ac:dyDescent="0.2">
      <c r="A157" t="s">
        <v>351</v>
      </c>
      <c r="B157" t="s">
        <v>352</v>
      </c>
      <c r="C157" s="89" t="s">
        <v>80</v>
      </c>
      <c r="D157" s="27">
        <v>15</v>
      </c>
      <c r="E157" s="27">
        <v>0</v>
      </c>
      <c r="F157" s="27">
        <v>0</v>
      </c>
      <c r="G157" s="27">
        <v>0</v>
      </c>
      <c r="H157" s="28">
        <f t="shared" si="24"/>
        <v>15</v>
      </c>
      <c r="I157" s="27">
        <v>0</v>
      </c>
      <c r="J157" s="28">
        <f t="shared" si="25"/>
        <v>15</v>
      </c>
      <c r="K157" s="65"/>
      <c r="L157" s="27">
        <v>56</v>
      </c>
      <c r="M157" s="27">
        <v>0</v>
      </c>
      <c r="N157" s="27">
        <v>0</v>
      </c>
      <c r="O157" s="27">
        <v>7</v>
      </c>
      <c r="P157" s="28">
        <f t="shared" si="23"/>
        <v>63</v>
      </c>
      <c r="Q157" s="27">
        <v>11</v>
      </c>
      <c r="R157" s="28">
        <f t="shared" si="26"/>
        <v>74</v>
      </c>
      <c r="S157" s="31"/>
      <c r="T157" s="103"/>
      <c r="U157" s="31"/>
      <c r="V157" s="31"/>
      <c r="W157" s="31"/>
      <c r="X157" s="31"/>
      <c r="Y157" s="31"/>
    </row>
    <row r="158" spans="1:25" x14ac:dyDescent="0.2">
      <c r="A158" t="s">
        <v>353</v>
      </c>
      <c r="B158" t="s">
        <v>354</v>
      </c>
      <c r="C158" s="89" t="s">
        <v>60</v>
      </c>
      <c r="D158" s="27">
        <v>21</v>
      </c>
      <c r="E158" s="27">
        <v>0</v>
      </c>
      <c r="F158" s="27">
        <v>0</v>
      </c>
      <c r="G158" s="27">
        <v>0</v>
      </c>
      <c r="H158" s="28">
        <f t="shared" si="24"/>
        <v>21</v>
      </c>
      <c r="I158" s="27">
        <v>0</v>
      </c>
      <c r="J158" s="28">
        <f t="shared" si="25"/>
        <v>21</v>
      </c>
      <c r="K158" s="65"/>
      <c r="L158" s="27">
        <v>36</v>
      </c>
      <c r="M158" s="27">
        <v>0</v>
      </c>
      <c r="N158" s="27">
        <v>0</v>
      </c>
      <c r="O158" s="27">
        <v>8</v>
      </c>
      <c r="P158" s="28">
        <f t="shared" si="23"/>
        <v>44</v>
      </c>
      <c r="Q158" s="27">
        <v>42</v>
      </c>
      <c r="R158" s="28">
        <f t="shared" si="26"/>
        <v>86</v>
      </c>
      <c r="S158" s="31"/>
      <c r="T158" s="103"/>
      <c r="U158" s="31"/>
      <c r="V158" s="31"/>
      <c r="W158" s="31"/>
      <c r="X158" s="31"/>
      <c r="Y158" s="31"/>
    </row>
    <row r="159" spans="1:25" x14ac:dyDescent="0.2">
      <c r="A159" t="s">
        <v>355</v>
      </c>
      <c r="B159" t="s">
        <v>356</v>
      </c>
      <c r="C159" s="89" t="s">
        <v>73</v>
      </c>
      <c r="D159" s="27">
        <v>167</v>
      </c>
      <c r="E159" s="27">
        <v>0</v>
      </c>
      <c r="F159" s="27">
        <v>0</v>
      </c>
      <c r="G159" s="27">
        <v>21</v>
      </c>
      <c r="H159" s="28">
        <f t="shared" si="24"/>
        <v>188</v>
      </c>
      <c r="I159" s="27">
        <v>30</v>
      </c>
      <c r="J159" s="28">
        <f t="shared" si="25"/>
        <v>218</v>
      </c>
      <c r="K159" s="65"/>
      <c r="L159" s="27">
        <v>95</v>
      </c>
      <c r="M159" s="27">
        <v>0</v>
      </c>
      <c r="N159" s="27">
        <v>0</v>
      </c>
      <c r="O159" s="27">
        <v>5</v>
      </c>
      <c r="P159" s="28">
        <f t="shared" si="23"/>
        <v>100</v>
      </c>
      <c r="Q159" s="27">
        <v>0</v>
      </c>
      <c r="R159" s="28">
        <f t="shared" si="26"/>
        <v>100</v>
      </c>
      <c r="S159" s="31"/>
      <c r="T159" s="103"/>
      <c r="U159" s="31"/>
      <c r="V159" s="31"/>
      <c r="W159" s="31"/>
      <c r="X159" s="31"/>
      <c r="Y159" s="31"/>
    </row>
    <row r="160" spans="1:25" x14ac:dyDescent="0.2">
      <c r="A160" t="s">
        <v>357</v>
      </c>
      <c r="B160" t="s">
        <v>358</v>
      </c>
      <c r="C160" s="89" t="s">
        <v>60</v>
      </c>
      <c r="D160" s="27">
        <v>24</v>
      </c>
      <c r="E160" s="27">
        <v>0</v>
      </c>
      <c r="F160" s="27">
        <v>0</v>
      </c>
      <c r="G160" s="27">
        <v>4</v>
      </c>
      <c r="H160" s="28">
        <f t="shared" si="24"/>
        <v>28</v>
      </c>
      <c r="I160" s="27">
        <v>0</v>
      </c>
      <c r="J160" s="28">
        <f t="shared" si="25"/>
        <v>28</v>
      </c>
      <c r="K160" s="65"/>
      <c r="L160" s="27">
        <v>13</v>
      </c>
      <c r="M160" s="27">
        <v>9</v>
      </c>
      <c r="N160" s="27">
        <v>0</v>
      </c>
      <c r="O160" s="27">
        <v>20</v>
      </c>
      <c r="P160" s="28">
        <f t="shared" si="23"/>
        <v>42</v>
      </c>
      <c r="Q160" s="27">
        <v>94</v>
      </c>
      <c r="R160" s="28">
        <f t="shared" si="26"/>
        <v>136</v>
      </c>
      <c r="S160" s="31"/>
      <c r="T160" s="103"/>
      <c r="U160" s="31"/>
      <c r="V160" s="31"/>
      <c r="W160" s="31"/>
      <c r="X160" s="31"/>
      <c r="Y160" s="31"/>
    </row>
    <row r="161" spans="1:25" x14ac:dyDescent="0.2">
      <c r="A161" t="s">
        <v>359</v>
      </c>
      <c r="B161" t="s">
        <v>360</v>
      </c>
      <c r="C161" s="89" t="s">
        <v>80</v>
      </c>
      <c r="D161" s="27">
        <v>77</v>
      </c>
      <c r="E161" s="27">
        <v>5</v>
      </c>
      <c r="F161" s="27">
        <v>0</v>
      </c>
      <c r="G161" s="27">
        <v>15</v>
      </c>
      <c r="H161" s="28">
        <f t="shared" si="24"/>
        <v>97</v>
      </c>
      <c r="I161" s="27">
        <v>0</v>
      </c>
      <c r="J161" s="28">
        <f t="shared" si="25"/>
        <v>97</v>
      </c>
      <c r="K161" s="65"/>
      <c r="L161" s="27">
        <v>26</v>
      </c>
      <c r="M161" s="27">
        <v>71</v>
      </c>
      <c r="N161" s="27">
        <v>0</v>
      </c>
      <c r="O161" s="27">
        <v>28</v>
      </c>
      <c r="P161" s="28">
        <f t="shared" si="23"/>
        <v>125</v>
      </c>
      <c r="Q161" s="27">
        <v>0</v>
      </c>
      <c r="R161" s="28">
        <f t="shared" si="26"/>
        <v>125</v>
      </c>
      <c r="S161" s="31"/>
      <c r="T161" s="103"/>
      <c r="U161" s="31"/>
      <c r="V161" s="31"/>
      <c r="W161" s="31"/>
      <c r="X161" s="31"/>
      <c r="Y161" s="31"/>
    </row>
    <row r="162" spans="1:25" x14ac:dyDescent="0.2">
      <c r="A162" t="s">
        <v>361</v>
      </c>
      <c r="B162" t="s">
        <v>362</v>
      </c>
      <c r="C162" s="89" t="s">
        <v>80</v>
      </c>
      <c r="D162" s="27">
        <v>36</v>
      </c>
      <c r="E162" s="27">
        <v>0</v>
      </c>
      <c r="F162" s="27">
        <v>0</v>
      </c>
      <c r="G162" s="27">
        <v>5</v>
      </c>
      <c r="H162" s="28">
        <f t="shared" si="24"/>
        <v>41</v>
      </c>
      <c r="I162" s="27">
        <v>20</v>
      </c>
      <c r="J162" s="28">
        <f t="shared" si="25"/>
        <v>61</v>
      </c>
      <c r="K162" s="65"/>
      <c r="L162" s="27">
        <v>26</v>
      </c>
      <c r="M162" s="27">
        <v>36</v>
      </c>
      <c r="N162" s="27">
        <v>0</v>
      </c>
      <c r="O162" s="27">
        <v>41</v>
      </c>
      <c r="P162" s="28">
        <f t="shared" si="23"/>
        <v>103</v>
      </c>
      <c r="Q162" s="27">
        <v>20</v>
      </c>
      <c r="R162" s="28">
        <f t="shared" si="26"/>
        <v>123</v>
      </c>
      <c r="S162" s="31"/>
      <c r="T162" s="103"/>
      <c r="U162" s="31"/>
      <c r="V162" s="31"/>
      <c r="W162" s="31"/>
      <c r="X162" s="31"/>
      <c r="Y162" s="31"/>
    </row>
    <row r="163" spans="1:25" x14ac:dyDescent="0.2">
      <c r="A163" t="s">
        <v>363</v>
      </c>
      <c r="B163" t="s">
        <v>364</v>
      </c>
      <c r="C163" s="89" t="s">
        <v>73</v>
      </c>
      <c r="D163" s="27">
        <v>32</v>
      </c>
      <c r="E163" s="27">
        <v>0</v>
      </c>
      <c r="F163" s="27">
        <v>0</v>
      </c>
      <c r="G163" s="27">
        <v>0</v>
      </c>
      <c r="H163" s="28">
        <f t="shared" si="24"/>
        <v>32</v>
      </c>
      <c r="I163" s="27">
        <v>0</v>
      </c>
      <c r="J163" s="28">
        <f t="shared" si="25"/>
        <v>32</v>
      </c>
      <c r="K163" s="65"/>
      <c r="L163" s="27">
        <v>22</v>
      </c>
      <c r="M163" s="27">
        <v>0</v>
      </c>
      <c r="N163" s="27">
        <v>0</v>
      </c>
      <c r="O163" s="27">
        <v>3</v>
      </c>
      <c r="P163" s="28">
        <f t="shared" si="23"/>
        <v>25</v>
      </c>
      <c r="Q163" s="27">
        <v>10</v>
      </c>
      <c r="R163" s="28">
        <f t="shared" si="26"/>
        <v>35</v>
      </c>
      <c r="S163" s="31"/>
      <c r="T163" s="103"/>
      <c r="U163" s="31"/>
      <c r="V163" s="31"/>
      <c r="W163" s="31"/>
      <c r="X163" s="31"/>
      <c r="Y163" s="31"/>
    </row>
    <row r="164" spans="1:25" x14ac:dyDescent="0.2">
      <c r="A164" t="s">
        <v>365</v>
      </c>
      <c r="B164" t="s">
        <v>366</v>
      </c>
      <c r="C164" s="89" t="s">
        <v>73</v>
      </c>
      <c r="D164" s="27">
        <v>16</v>
      </c>
      <c r="E164" s="27">
        <v>0</v>
      </c>
      <c r="F164" s="27">
        <v>0</v>
      </c>
      <c r="G164" s="27">
        <v>6</v>
      </c>
      <c r="H164" s="28">
        <f t="shared" si="24"/>
        <v>22</v>
      </c>
      <c r="I164" s="27">
        <v>0</v>
      </c>
      <c r="J164" s="28">
        <f t="shared" si="25"/>
        <v>22</v>
      </c>
      <c r="K164" s="65"/>
      <c r="L164" s="27">
        <v>6</v>
      </c>
      <c r="M164" s="27">
        <v>69</v>
      </c>
      <c r="N164" s="27">
        <v>0</v>
      </c>
      <c r="O164" s="27">
        <v>28</v>
      </c>
      <c r="P164" s="28">
        <f t="shared" si="23"/>
        <v>103</v>
      </c>
      <c r="Q164" s="27">
        <v>13</v>
      </c>
      <c r="R164" s="28">
        <f t="shared" si="26"/>
        <v>116</v>
      </c>
      <c r="S164" s="31"/>
      <c r="T164" s="103"/>
      <c r="U164" s="31"/>
      <c r="V164" s="31"/>
      <c r="W164" s="31"/>
      <c r="X164" s="31"/>
      <c r="Y164" s="31"/>
    </row>
    <row r="165" spans="1:25" x14ac:dyDescent="0.2">
      <c r="A165" t="s">
        <v>367</v>
      </c>
      <c r="B165" t="s">
        <v>368</v>
      </c>
      <c r="C165" s="89" t="s">
        <v>54</v>
      </c>
      <c r="D165" s="27">
        <v>4</v>
      </c>
      <c r="E165" s="27">
        <v>1</v>
      </c>
      <c r="F165" s="27">
        <v>0</v>
      </c>
      <c r="G165" s="27">
        <v>7</v>
      </c>
      <c r="H165" s="28">
        <f t="shared" si="24"/>
        <v>12</v>
      </c>
      <c r="I165" s="27">
        <v>0</v>
      </c>
      <c r="J165" s="28">
        <f t="shared" si="25"/>
        <v>12</v>
      </c>
      <c r="K165" s="65"/>
      <c r="L165" s="27">
        <v>12</v>
      </c>
      <c r="M165" s="27">
        <v>36</v>
      </c>
      <c r="N165" s="27">
        <v>0</v>
      </c>
      <c r="O165" s="27">
        <v>22</v>
      </c>
      <c r="P165" s="28">
        <f t="shared" si="23"/>
        <v>70</v>
      </c>
      <c r="Q165" s="27">
        <v>0</v>
      </c>
      <c r="R165" s="28">
        <f t="shared" si="26"/>
        <v>70</v>
      </c>
      <c r="S165" s="31"/>
      <c r="T165" s="103"/>
      <c r="U165" s="31"/>
      <c r="V165" s="31"/>
      <c r="W165" s="31"/>
      <c r="X165" s="31"/>
      <c r="Y165" s="31"/>
    </row>
    <row r="166" spans="1:25" x14ac:dyDescent="0.2">
      <c r="A166" t="s">
        <v>369</v>
      </c>
      <c r="B166" t="s">
        <v>370</v>
      </c>
      <c r="C166" s="89" t="s">
        <v>60</v>
      </c>
      <c r="D166" s="27">
        <v>29</v>
      </c>
      <c r="E166" s="27">
        <v>0</v>
      </c>
      <c r="F166" s="27">
        <v>0</v>
      </c>
      <c r="G166" s="27">
        <v>8</v>
      </c>
      <c r="H166" s="28">
        <f t="shared" si="24"/>
        <v>37</v>
      </c>
      <c r="I166" s="27">
        <v>0</v>
      </c>
      <c r="J166" s="28">
        <f t="shared" si="25"/>
        <v>37</v>
      </c>
      <c r="K166" s="65"/>
      <c r="L166" s="27">
        <v>8</v>
      </c>
      <c r="M166" s="27">
        <v>0</v>
      </c>
      <c r="N166" s="27">
        <v>0</v>
      </c>
      <c r="O166" s="27">
        <v>4</v>
      </c>
      <c r="P166" s="28">
        <f t="shared" si="23"/>
        <v>12</v>
      </c>
      <c r="Q166" s="27">
        <v>0</v>
      </c>
      <c r="R166" s="28">
        <f t="shared" si="26"/>
        <v>12</v>
      </c>
      <c r="S166" s="31"/>
      <c r="T166" s="103"/>
      <c r="U166" s="31"/>
      <c r="V166" s="31"/>
      <c r="W166" s="31"/>
      <c r="X166" s="31"/>
      <c r="Y166" s="31"/>
    </row>
    <row r="167" spans="1:25" x14ac:dyDescent="0.2">
      <c r="A167" t="s">
        <v>371</v>
      </c>
      <c r="B167" t="s">
        <v>372</v>
      </c>
      <c r="C167" s="89" t="s">
        <v>73</v>
      </c>
      <c r="D167" s="27">
        <v>80</v>
      </c>
      <c r="E167" s="27">
        <v>16</v>
      </c>
      <c r="F167" s="27">
        <v>0</v>
      </c>
      <c r="G167" s="27">
        <v>0</v>
      </c>
      <c r="H167" s="28">
        <f t="shared" si="24"/>
        <v>96</v>
      </c>
      <c r="I167" s="27">
        <v>0</v>
      </c>
      <c r="J167" s="28">
        <f t="shared" si="25"/>
        <v>96</v>
      </c>
      <c r="K167" s="65"/>
      <c r="L167" s="27">
        <v>95</v>
      </c>
      <c r="M167" s="27">
        <v>0</v>
      </c>
      <c r="N167" s="27">
        <v>0</v>
      </c>
      <c r="O167" s="27">
        <v>16</v>
      </c>
      <c r="P167" s="28">
        <f t="shared" si="23"/>
        <v>111</v>
      </c>
      <c r="Q167" s="27">
        <v>25</v>
      </c>
      <c r="R167" s="28">
        <f t="shared" si="26"/>
        <v>136</v>
      </c>
      <c r="S167" s="31"/>
      <c r="T167" s="103"/>
      <c r="U167" s="31"/>
      <c r="V167" s="31"/>
      <c r="W167" s="31"/>
      <c r="X167" s="31"/>
      <c r="Y167" s="31"/>
    </row>
    <row r="168" spans="1:25" x14ac:dyDescent="0.2">
      <c r="A168" t="s">
        <v>373</v>
      </c>
      <c r="B168" t="s">
        <v>374</v>
      </c>
      <c r="C168" s="89" t="s">
        <v>54</v>
      </c>
      <c r="D168" s="27">
        <v>65</v>
      </c>
      <c r="E168" s="27">
        <v>8</v>
      </c>
      <c r="F168" s="27">
        <v>0</v>
      </c>
      <c r="G168" s="27">
        <v>14</v>
      </c>
      <c r="H168" s="28">
        <f t="shared" si="24"/>
        <v>87</v>
      </c>
      <c r="I168" s="27">
        <v>0</v>
      </c>
      <c r="J168" s="28">
        <f t="shared" si="25"/>
        <v>87</v>
      </c>
      <c r="K168" s="65"/>
      <c r="L168" s="27">
        <v>137</v>
      </c>
      <c r="M168" s="27">
        <v>0</v>
      </c>
      <c r="N168" s="27">
        <v>0</v>
      </c>
      <c r="O168" s="27">
        <v>8</v>
      </c>
      <c r="P168" s="28">
        <f t="shared" si="23"/>
        <v>145</v>
      </c>
      <c r="Q168" s="27">
        <v>0</v>
      </c>
      <c r="R168" s="28">
        <f t="shared" si="26"/>
        <v>145</v>
      </c>
      <c r="S168" s="31"/>
      <c r="T168" s="103"/>
      <c r="U168" s="31"/>
      <c r="V168" s="31"/>
      <c r="W168" s="31"/>
      <c r="X168" s="31"/>
      <c r="Y168" s="31"/>
    </row>
    <row r="169" spans="1:25" x14ac:dyDescent="0.2">
      <c r="A169" t="s">
        <v>375</v>
      </c>
      <c r="B169" t="s">
        <v>376</v>
      </c>
      <c r="C169" s="89" t="s">
        <v>80</v>
      </c>
      <c r="D169" s="27">
        <v>72</v>
      </c>
      <c r="E169" s="27">
        <v>0</v>
      </c>
      <c r="F169" s="27">
        <v>0</v>
      </c>
      <c r="G169" s="27">
        <v>9</v>
      </c>
      <c r="H169" s="28">
        <f t="shared" si="24"/>
        <v>81</v>
      </c>
      <c r="I169" s="27">
        <v>110</v>
      </c>
      <c r="J169" s="28">
        <f t="shared" si="25"/>
        <v>191</v>
      </c>
      <c r="K169" s="65"/>
      <c r="L169" s="27">
        <v>114</v>
      </c>
      <c r="M169" s="27">
        <v>35</v>
      </c>
      <c r="N169" s="27">
        <v>0</v>
      </c>
      <c r="O169" s="27">
        <v>31</v>
      </c>
      <c r="P169" s="28">
        <f t="shared" si="23"/>
        <v>180</v>
      </c>
      <c r="Q169" s="27">
        <v>103</v>
      </c>
      <c r="R169" s="28">
        <f t="shared" si="26"/>
        <v>283</v>
      </c>
      <c r="S169" s="31"/>
      <c r="T169" s="103"/>
      <c r="U169" s="31"/>
      <c r="V169" s="31"/>
      <c r="W169" s="31"/>
      <c r="X169" s="31"/>
      <c r="Y169" s="31"/>
    </row>
    <row r="170" spans="1:25" x14ac:dyDescent="0.2">
      <c r="A170" t="s">
        <v>377</v>
      </c>
      <c r="B170" t="s">
        <v>378</v>
      </c>
      <c r="C170" s="89" t="s">
        <v>73</v>
      </c>
      <c r="D170" s="27">
        <v>92</v>
      </c>
      <c r="E170" s="27">
        <v>3</v>
      </c>
      <c r="F170" s="27">
        <v>0</v>
      </c>
      <c r="G170" s="27">
        <v>0</v>
      </c>
      <c r="H170" s="28">
        <f t="shared" si="24"/>
        <v>95</v>
      </c>
      <c r="I170" s="27">
        <v>0</v>
      </c>
      <c r="J170" s="28">
        <f t="shared" si="25"/>
        <v>95</v>
      </c>
      <c r="K170" s="65"/>
      <c r="L170" s="27">
        <v>56</v>
      </c>
      <c r="M170" s="27">
        <v>0</v>
      </c>
      <c r="N170" s="27">
        <v>0</v>
      </c>
      <c r="O170" s="27">
        <v>17</v>
      </c>
      <c r="P170" s="28">
        <f t="shared" si="23"/>
        <v>73</v>
      </c>
      <c r="Q170" s="27">
        <v>0</v>
      </c>
      <c r="R170" s="28">
        <f t="shared" si="26"/>
        <v>73</v>
      </c>
      <c r="S170" s="31"/>
      <c r="T170" s="103"/>
      <c r="U170" s="31"/>
      <c r="V170" s="31"/>
      <c r="W170" s="31"/>
      <c r="X170" s="31"/>
      <c r="Y170" s="31"/>
    </row>
    <row r="171" spans="1:25" x14ac:dyDescent="0.2">
      <c r="A171" t="s">
        <v>379</v>
      </c>
      <c r="B171" t="s">
        <v>380</v>
      </c>
      <c r="C171" s="89" t="s">
        <v>60</v>
      </c>
      <c r="D171" s="27">
        <v>35</v>
      </c>
      <c r="E171" s="27">
        <v>0</v>
      </c>
      <c r="F171" s="27">
        <v>0</v>
      </c>
      <c r="G171" s="27">
        <v>6</v>
      </c>
      <c r="H171" s="28">
        <f t="shared" si="24"/>
        <v>41</v>
      </c>
      <c r="I171" s="27">
        <v>0</v>
      </c>
      <c r="J171" s="28">
        <f t="shared" si="25"/>
        <v>41</v>
      </c>
      <c r="K171" s="65"/>
      <c r="L171" s="27">
        <v>17</v>
      </c>
      <c r="M171" s="27">
        <v>0</v>
      </c>
      <c r="N171" s="27">
        <v>0</v>
      </c>
      <c r="O171" s="27">
        <v>29</v>
      </c>
      <c r="P171" s="28">
        <f t="shared" si="23"/>
        <v>46</v>
      </c>
      <c r="Q171" s="27">
        <v>0</v>
      </c>
      <c r="R171" s="28">
        <f t="shared" si="26"/>
        <v>46</v>
      </c>
      <c r="S171" s="31"/>
      <c r="T171" s="103"/>
      <c r="U171" s="31"/>
      <c r="V171" s="31"/>
      <c r="W171" s="31"/>
      <c r="X171" s="31"/>
      <c r="Y171" s="31"/>
    </row>
    <row r="172" spans="1:25" x14ac:dyDescent="0.2">
      <c r="A172" t="s">
        <v>381</v>
      </c>
      <c r="B172" t="s">
        <v>382</v>
      </c>
      <c r="C172" s="89" t="s">
        <v>60</v>
      </c>
      <c r="D172" s="27">
        <v>13</v>
      </c>
      <c r="E172" s="27">
        <v>0</v>
      </c>
      <c r="F172" s="27">
        <v>0</v>
      </c>
      <c r="G172" s="27">
        <v>12</v>
      </c>
      <c r="H172" s="28">
        <f t="shared" si="24"/>
        <v>25</v>
      </c>
      <c r="I172" s="27">
        <v>0</v>
      </c>
      <c r="J172" s="28">
        <f t="shared" si="25"/>
        <v>25</v>
      </c>
      <c r="K172" s="65"/>
      <c r="L172" s="27">
        <v>53</v>
      </c>
      <c r="M172" s="27">
        <v>0</v>
      </c>
      <c r="N172" s="27">
        <v>0</v>
      </c>
      <c r="O172" s="27">
        <v>11</v>
      </c>
      <c r="P172" s="28">
        <f t="shared" si="23"/>
        <v>64</v>
      </c>
      <c r="Q172" s="27">
        <v>0</v>
      </c>
      <c r="R172" s="28">
        <f t="shared" si="26"/>
        <v>64</v>
      </c>
      <c r="S172" s="31"/>
      <c r="T172" s="103"/>
      <c r="U172" s="31"/>
      <c r="V172" s="31"/>
      <c r="W172" s="31"/>
      <c r="X172" s="31"/>
      <c r="Y172" s="31"/>
    </row>
    <row r="173" spans="1:25" x14ac:dyDescent="0.2">
      <c r="A173" t="s">
        <v>383</v>
      </c>
      <c r="B173" t="s">
        <v>384</v>
      </c>
      <c r="C173" s="89" t="s">
        <v>60</v>
      </c>
      <c r="D173" s="27">
        <v>110</v>
      </c>
      <c r="E173" s="27">
        <v>96</v>
      </c>
      <c r="F173" s="27">
        <v>0</v>
      </c>
      <c r="G173" s="27">
        <v>98</v>
      </c>
      <c r="H173" s="28">
        <f t="shared" si="24"/>
        <v>304</v>
      </c>
      <c r="I173" s="27">
        <v>358</v>
      </c>
      <c r="J173" s="28">
        <f t="shared" si="25"/>
        <v>662</v>
      </c>
      <c r="K173" s="65"/>
      <c r="L173" s="27">
        <v>98</v>
      </c>
      <c r="M173" s="27">
        <v>71</v>
      </c>
      <c r="N173" s="27">
        <v>0</v>
      </c>
      <c r="O173" s="27">
        <v>95</v>
      </c>
      <c r="P173" s="28">
        <f t="shared" si="23"/>
        <v>264</v>
      </c>
      <c r="Q173" s="27">
        <v>88</v>
      </c>
      <c r="R173" s="28">
        <f t="shared" si="26"/>
        <v>352</v>
      </c>
      <c r="S173" s="31"/>
      <c r="T173" s="103"/>
      <c r="U173" s="31"/>
      <c r="V173" s="31"/>
      <c r="W173" s="31"/>
      <c r="X173" s="31"/>
      <c r="Y173" s="31"/>
    </row>
    <row r="174" spans="1:25" x14ac:dyDescent="0.2">
      <c r="A174" t="s">
        <v>385</v>
      </c>
      <c r="B174" t="s">
        <v>386</v>
      </c>
      <c r="C174" s="89" t="s">
        <v>73</v>
      </c>
      <c r="D174" s="27">
        <v>199</v>
      </c>
      <c r="E174" s="27">
        <v>114</v>
      </c>
      <c r="F174" s="27">
        <v>0</v>
      </c>
      <c r="G174" s="27">
        <v>20</v>
      </c>
      <c r="H174" s="28">
        <f t="shared" si="24"/>
        <v>333</v>
      </c>
      <c r="I174" s="27">
        <v>0</v>
      </c>
      <c r="J174" s="28">
        <f t="shared" si="25"/>
        <v>333</v>
      </c>
      <c r="K174" s="65"/>
      <c r="L174" s="27">
        <v>87</v>
      </c>
      <c r="M174" s="27">
        <v>89</v>
      </c>
      <c r="N174" s="27">
        <v>0</v>
      </c>
      <c r="O174" s="27">
        <v>10</v>
      </c>
      <c r="P174" s="28">
        <f t="shared" si="23"/>
        <v>186</v>
      </c>
      <c r="Q174" s="27">
        <v>0</v>
      </c>
      <c r="R174" s="28">
        <f t="shared" si="26"/>
        <v>186</v>
      </c>
      <c r="S174" s="31"/>
      <c r="T174" s="103"/>
      <c r="U174" s="31"/>
      <c r="V174" s="31"/>
      <c r="W174" s="31"/>
      <c r="X174" s="31"/>
      <c r="Y174" s="31"/>
    </row>
    <row r="175" spans="1:25" x14ac:dyDescent="0.2">
      <c r="A175" t="s">
        <v>387</v>
      </c>
      <c r="B175" t="s">
        <v>388</v>
      </c>
      <c r="C175" s="89" t="s">
        <v>54</v>
      </c>
      <c r="D175" s="27">
        <v>34</v>
      </c>
      <c r="E175" s="27">
        <v>0</v>
      </c>
      <c r="F175" s="27">
        <v>0</v>
      </c>
      <c r="G175" s="27">
        <v>4</v>
      </c>
      <c r="H175" s="28">
        <f t="shared" si="24"/>
        <v>38</v>
      </c>
      <c r="I175" s="27">
        <v>0</v>
      </c>
      <c r="J175" s="28">
        <f t="shared" si="25"/>
        <v>38</v>
      </c>
      <c r="K175" s="65"/>
      <c r="L175" s="27">
        <v>25</v>
      </c>
      <c r="M175" s="27">
        <v>34</v>
      </c>
      <c r="N175" s="27">
        <v>0</v>
      </c>
      <c r="O175" s="27">
        <v>3</v>
      </c>
      <c r="P175" s="28">
        <f t="shared" si="23"/>
        <v>62</v>
      </c>
      <c r="Q175" s="27">
        <v>0</v>
      </c>
      <c r="R175" s="28">
        <f t="shared" si="26"/>
        <v>62</v>
      </c>
      <c r="S175" s="31"/>
      <c r="T175" s="103"/>
      <c r="U175" s="31"/>
      <c r="V175" s="31"/>
      <c r="W175" s="31"/>
      <c r="X175" s="31"/>
      <c r="Y175" s="31"/>
    </row>
    <row r="176" spans="1:25" x14ac:dyDescent="0.2">
      <c r="A176" t="s">
        <v>389</v>
      </c>
      <c r="B176" t="s">
        <v>390</v>
      </c>
      <c r="C176" s="89" t="s">
        <v>60</v>
      </c>
      <c r="D176" s="27">
        <v>212</v>
      </c>
      <c r="E176" s="27">
        <v>0</v>
      </c>
      <c r="F176" s="27">
        <v>0</v>
      </c>
      <c r="G176" s="27">
        <v>31</v>
      </c>
      <c r="H176" s="28">
        <f t="shared" si="24"/>
        <v>243</v>
      </c>
      <c r="I176" s="27">
        <v>0</v>
      </c>
      <c r="J176" s="28">
        <f t="shared" si="25"/>
        <v>243</v>
      </c>
      <c r="K176" s="65"/>
      <c r="L176" s="27">
        <v>69</v>
      </c>
      <c r="M176" s="27">
        <v>0</v>
      </c>
      <c r="N176" s="27">
        <v>0</v>
      </c>
      <c r="O176" s="27">
        <v>17</v>
      </c>
      <c r="P176" s="28">
        <f t="shared" si="23"/>
        <v>86</v>
      </c>
      <c r="Q176" s="27">
        <v>11</v>
      </c>
      <c r="R176" s="28">
        <f t="shared" si="26"/>
        <v>97</v>
      </c>
      <c r="S176" s="31"/>
      <c r="T176" s="103"/>
      <c r="U176" s="31"/>
      <c r="V176" s="31"/>
      <c r="W176" s="31"/>
      <c r="X176" s="31"/>
      <c r="Y176" s="31"/>
    </row>
    <row r="177" spans="1:25" x14ac:dyDescent="0.2">
      <c r="A177" t="s">
        <v>391</v>
      </c>
      <c r="B177" t="s">
        <v>392</v>
      </c>
      <c r="C177" s="89" t="s">
        <v>60</v>
      </c>
      <c r="D177" s="27">
        <v>30</v>
      </c>
      <c r="E177" s="27">
        <v>17</v>
      </c>
      <c r="F177" s="27">
        <v>0</v>
      </c>
      <c r="G177" s="27">
        <v>24</v>
      </c>
      <c r="H177" s="28">
        <f t="shared" si="24"/>
        <v>71</v>
      </c>
      <c r="I177" s="27">
        <v>0</v>
      </c>
      <c r="J177" s="28">
        <f t="shared" si="25"/>
        <v>71</v>
      </c>
      <c r="K177" s="65"/>
      <c r="L177" s="27">
        <v>20</v>
      </c>
      <c r="M177" s="27">
        <v>31</v>
      </c>
      <c r="N177" s="27">
        <v>0</v>
      </c>
      <c r="O177" s="27">
        <v>15</v>
      </c>
      <c r="P177" s="28">
        <f t="shared" si="23"/>
        <v>66</v>
      </c>
      <c r="Q177" s="27">
        <v>17</v>
      </c>
      <c r="R177" s="28">
        <f t="shared" si="26"/>
        <v>83</v>
      </c>
      <c r="S177" s="31"/>
      <c r="T177" s="103"/>
      <c r="U177" s="31"/>
      <c r="V177" s="31"/>
      <c r="W177" s="31"/>
      <c r="X177" s="31"/>
      <c r="Y177" s="31"/>
    </row>
    <row r="178" spans="1:25" x14ac:dyDescent="0.2">
      <c r="A178" t="s">
        <v>393</v>
      </c>
      <c r="B178" t="s">
        <v>394</v>
      </c>
      <c r="C178" s="89" t="s">
        <v>60</v>
      </c>
      <c r="D178" s="27">
        <v>12</v>
      </c>
      <c r="E178" s="27">
        <v>0</v>
      </c>
      <c r="F178" s="27">
        <v>0</v>
      </c>
      <c r="G178" s="27">
        <v>0</v>
      </c>
      <c r="H178" s="28">
        <f t="shared" si="24"/>
        <v>12</v>
      </c>
      <c r="I178" s="27">
        <v>0</v>
      </c>
      <c r="J178" s="28">
        <f t="shared" si="25"/>
        <v>12</v>
      </c>
      <c r="K178" s="65"/>
      <c r="L178" s="27">
        <v>0</v>
      </c>
      <c r="M178" s="27">
        <v>0</v>
      </c>
      <c r="N178" s="27">
        <v>0</v>
      </c>
      <c r="O178" s="27">
        <v>3</v>
      </c>
      <c r="P178" s="28">
        <f t="shared" si="23"/>
        <v>3</v>
      </c>
      <c r="Q178" s="27">
        <v>0</v>
      </c>
      <c r="R178" s="28">
        <f t="shared" si="26"/>
        <v>3</v>
      </c>
      <c r="S178" s="31"/>
      <c r="T178" s="103"/>
      <c r="U178" s="31"/>
      <c r="V178" s="31"/>
      <c r="W178" s="31"/>
      <c r="X178" s="31"/>
      <c r="Y178" s="31"/>
    </row>
    <row r="179" spans="1:25" x14ac:dyDescent="0.2">
      <c r="A179" t="s">
        <v>395</v>
      </c>
      <c r="B179" t="s">
        <v>396</v>
      </c>
      <c r="C179" s="89" t="s">
        <v>57</v>
      </c>
      <c r="D179" s="27">
        <v>105</v>
      </c>
      <c r="E179" s="27">
        <v>0</v>
      </c>
      <c r="F179" s="27">
        <v>0</v>
      </c>
      <c r="G179" s="27">
        <v>0</v>
      </c>
      <c r="H179" s="28">
        <f t="shared" si="24"/>
        <v>105</v>
      </c>
      <c r="I179" s="27">
        <v>27</v>
      </c>
      <c r="J179" s="28">
        <f t="shared" si="25"/>
        <v>132</v>
      </c>
      <c r="K179" s="65"/>
      <c r="L179" s="27">
        <v>193</v>
      </c>
      <c r="M179" s="27">
        <v>0</v>
      </c>
      <c r="N179" s="27">
        <v>0</v>
      </c>
      <c r="O179" s="27">
        <v>21</v>
      </c>
      <c r="P179" s="28">
        <f t="shared" si="23"/>
        <v>214</v>
      </c>
      <c r="Q179" s="27">
        <v>41</v>
      </c>
      <c r="R179" s="28">
        <f t="shared" si="26"/>
        <v>255</v>
      </c>
      <c r="S179" s="31"/>
      <c r="T179" s="103"/>
      <c r="U179" s="31"/>
      <c r="V179" s="31"/>
      <c r="W179" s="31"/>
      <c r="X179" s="31"/>
      <c r="Y179" s="31"/>
    </row>
    <row r="180" spans="1:25" x14ac:dyDescent="0.2">
      <c r="A180" t="s">
        <v>397</v>
      </c>
      <c r="B180" t="s">
        <v>398</v>
      </c>
      <c r="C180" s="91" t="s">
        <v>80</v>
      </c>
      <c r="D180" s="27">
        <v>55</v>
      </c>
      <c r="E180" s="27">
        <v>84</v>
      </c>
      <c r="F180" s="27">
        <v>0</v>
      </c>
      <c r="G180" s="27">
        <v>0</v>
      </c>
      <c r="H180" s="28">
        <f t="shared" ref="H180" si="27">SUM(D180:G180)</f>
        <v>139</v>
      </c>
      <c r="I180" s="27">
        <v>0</v>
      </c>
      <c r="J180" s="28">
        <f t="shared" ref="J180" si="28">SUM(H180:I180)</f>
        <v>139</v>
      </c>
      <c r="K180" s="65"/>
      <c r="L180" s="27">
        <v>0</v>
      </c>
      <c r="M180" s="27">
        <v>0</v>
      </c>
      <c r="N180" s="27">
        <v>0</v>
      </c>
      <c r="O180" s="27">
        <v>2</v>
      </c>
      <c r="P180" s="28">
        <f t="shared" si="23"/>
        <v>2</v>
      </c>
      <c r="Q180" s="27">
        <v>0</v>
      </c>
      <c r="R180" s="28">
        <f t="shared" ref="R180" si="29">SUM(P180:Q180)</f>
        <v>2</v>
      </c>
      <c r="S180" s="31"/>
      <c r="T180" s="103"/>
      <c r="U180" s="31"/>
      <c r="V180" s="31"/>
      <c r="W180" s="31"/>
      <c r="X180" s="31"/>
      <c r="Y180" s="31"/>
    </row>
    <row r="181" spans="1:25" x14ac:dyDescent="0.2">
      <c r="A181" t="s">
        <v>399</v>
      </c>
      <c r="B181" t="s">
        <v>400</v>
      </c>
      <c r="C181" s="89" t="s">
        <v>57</v>
      </c>
      <c r="D181" s="27">
        <v>74</v>
      </c>
      <c r="E181" s="27">
        <v>0</v>
      </c>
      <c r="F181" s="27">
        <v>0</v>
      </c>
      <c r="G181" s="27">
        <v>4</v>
      </c>
      <c r="H181" s="28">
        <f t="shared" si="24"/>
        <v>78</v>
      </c>
      <c r="I181" s="27">
        <v>5</v>
      </c>
      <c r="J181" s="28">
        <f t="shared" si="25"/>
        <v>83</v>
      </c>
      <c r="K181" s="65"/>
      <c r="L181" s="27">
        <v>44</v>
      </c>
      <c r="M181" s="27">
        <v>0</v>
      </c>
      <c r="N181" s="27">
        <v>0</v>
      </c>
      <c r="O181" s="27">
        <v>0</v>
      </c>
      <c r="P181" s="28">
        <f t="shared" si="23"/>
        <v>44</v>
      </c>
      <c r="Q181" s="27">
        <v>0</v>
      </c>
      <c r="R181" s="28">
        <f t="shared" si="26"/>
        <v>44</v>
      </c>
      <c r="S181" s="31"/>
      <c r="T181" s="103"/>
      <c r="U181" s="31"/>
      <c r="V181" s="31"/>
      <c r="W181" s="31"/>
      <c r="X181" s="31"/>
      <c r="Y181" s="31"/>
    </row>
    <row r="182" spans="1:25" x14ac:dyDescent="0.2">
      <c r="A182" t="s">
        <v>401</v>
      </c>
      <c r="B182" t="s">
        <v>402</v>
      </c>
      <c r="C182" s="89" t="s">
        <v>54</v>
      </c>
      <c r="D182" s="27">
        <v>179</v>
      </c>
      <c r="E182" s="27">
        <v>0</v>
      </c>
      <c r="F182" s="27">
        <v>0</v>
      </c>
      <c r="G182" s="27">
        <v>84</v>
      </c>
      <c r="H182" s="28">
        <f t="shared" si="24"/>
        <v>263</v>
      </c>
      <c r="I182" s="27">
        <v>202</v>
      </c>
      <c r="J182" s="28">
        <f t="shared" si="25"/>
        <v>465</v>
      </c>
      <c r="K182" s="65"/>
      <c r="L182" s="27">
        <v>37</v>
      </c>
      <c r="M182" s="27">
        <v>32</v>
      </c>
      <c r="N182" s="27">
        <v>0</v>
      </c>
      <c r="O182" s="27">
        <v>98</v>
      </c>
      <c r="P182" s="28">
        <f t="shared" si="23"/>
        <v>167</v>
      </c>
      <c r="Q182" s="27">
        <v>24</v>
      </c>
      <c r="R182" s="28">
        <f t="shared" si="26"/>
        <v>191</v>
      </c>
      <c r="S182" s="31"/>
      <c r="T182" s="103"/>
      <c r="U182" s="31"/>
      <c r="V182" s="31"/>
      <c r="W182" s="31"/>
      <c r="X182" s="31"/>
      <c r="Y182" s="31"/>
    </row>
    <row r="183" spans="1:25" x14ac:dyDescent="0.2">
      <c r="A183" t="s">
        <v>403</v>
      </c>
      <c r="B183" t="s">
        <v>404</v>
      </c>
      <c r="C183" s="89" t="s">
        <v>80</v>
      </c>
      <c r="D183" s="27">
        <v>165</v>
      </c>
      <c r="E183" s="27">
        <v>54</v>
      </c>
      <c r="F183" s="27">
        <v>0</v>
      </c>
      <c r="G183" s="27">
        <v>50</v>
      </c>
      <c r="H183" s="28">
        <f t="shared" si="24"/>
        <v>269</v>
      </c>
      <c r="I183" s="27">
        <v>90</v>
      </c>
      <c r="J183" s="28">
        <f t="shared" si="25"/>
        <v>359</v>
      </c>
      <c r="K183" s="65"/>
      <c r="L183" s="27">
        <v>84</v>
      </c>
      <c r="M183" s="27">
        <v>30</v>
      </c>
      <c r="N183" s="27">
        <v>0</v>
      </c>
      <c r="O183" s="27">
        <v>50</v>
      </c>
      <c r="P183" s="28">
        <f t="shared" si="23"/>
        <v>164</v>
      </c>
      <c r="Q183" s="27">
        <v>79</v>
      </c>
      <c r="R183" s="28">
        <f t="shared" si="26"/>
        <v>243</v>
      </c>
      <c r="S183" s="31"/>
      <c r="T183" s="103"/>
      <c r="U183" s="31"/>
      <c r="V183" s="31"/>
      <c r="W183" s="31"/>
      <c r="X183" s="31"/>
      <c r="Y183" s="31"/>
    </row>
    <row r="184" spans="1:25" x14ac:dyDescent="0.2">
      <c r="A184" t="s">
        <v>405</v>
      </c>
      <c r="B184" t="s">
        <v>406</v>
      </c>
      <c r="C184" s="89" t="s">
        <v>80</v>
      </c>
      <c r="D184" s="27">
        <v>35</v>
      </c>
      <c r="E184" s="27">
        <v>0</v>
      </c>
      <c r="F184" s="27">
        <v>0</v>
      </c>
      <c r="G184" s="27">
        <v>5</v>
      </c>
      <c r="H184" s="28">
        <f t="shared" si="24"/>
        <v>40</v>
      </c>
      <c r="I184" s="27">
        <v>0</v>
      </c>
      <c r="J184" s="28">
        <f t="shared" si="25"/>
        <v>40</v>
      </c>
      <c r="K184" s="65"/>
      <c r="L184" s="27">
        <v>1</v>
      </c>
      <c r="M184" s="27">
        <v>0</v>
      </c>
      <c r="N184" s="27">
        <v>0</v>
      </c>
      <c r="O184" s="27">
        <v>3</v>
      </c>
      <c r="P184" s="28">
        <f t="shared" si="23"/>
        <v>4</v>
      </c>
      <c r="Q184" s="27">
        <v>0</v>
      </c>
      <c r="R184" s="28">
        <f t="shared" si="26"/>
        <v>4</v>
      </c>
      <c r="S184" s="31"/>
      <c r="T184" s="103"/>
      <c r="U184" s="31"/>
      <c r="V184" s="31"/>
      <c r="W184" s="31"/>
      <c r="X184" s="31"/>
      <c r="Y184" s="31"/>
    </row>
    <row r="185" spans="1:25" x14ac:dyDescent="0.2">
      <c r="A185" t="s">
        <v>407</v>
      </c>
      <c r="B185" t="s">
        <v>408</v>
      </c>
      <c r="C185" s="89" t="s">
        <v>80</v>
      </c>
      <c r="D185" s="27">
        <v>139</v>
      </c>
      <c r="E185" s="27">
        <v>0</v>
      </c>
      <c r="F185" s="27">
        <v>0</v>
      </c>
      <c r="G185" s="27">
        <v>24</v>
      </c>
      <c r="H185" s="28">
        <f t="shared" si="24"/>
        <v>163</v>
      </c>
      <c r="I185" s="27">
        <v>0</v>
      </c>
      <c r="J185" s="28">
        <f t="shared" si="25"/>
        <v>163</v>
      </c>
      <c r="K185" s="65"/>
      <c r="L185" s="27">
        <v>210</v>
      </c>
      <c r="M185" s="27">
        <v>2</v>
      </c>
      <c r="N185" s="27">
        <v>0</v>
      </c>
      <c r="O185" s="27">
        <v>28</v>
      </c>
      <c r="P185" s="28">
        <f t="shared" si="23"/>
        <v>240</v>
      </c>
      <c r="Q185" s="27">
        <v>0</v>
      </c>
      <c r="R185" s="28">
        <f t="shared" si="26"/>
        <v>240</v>
      </c>
      <c r="S185" s="31"/>
      <c r="T185" s="103"/>
      <c r="U185" s="31"/>
      <c r="V185" s="31"/>
      <c r="W185" s="31"/>
      <c r="X185" s="31"/>
      <c r="Y185" s="31"/>
    </row>
    <row r="186" spans="1:25" x14ac:dyDescent="0.2">
      <c r="A186" t="s">
        <v>409</v>
      </c>
      <c r="B186" t="s">
        <v>410</v>
      </c>
      <c r="C186" s="89" t="s">
        <v>57</v>
      </c>
      <c r="D186" s="27">
        <v>93</v>
      </c>
      <c r="E186" s="27">
        <v>0</v>
      </c>
      <c r="F186" s="27">
        <v>0</v>
      </c>
      <c r="G186" s="27">
        <v>4</v>
      </c>
      <c r="H186" s="28">
        <f t="shared" si="24"/>
        <v>97</v>
      </c>
      <c r="I186" s="27">
        <v>0</v>
      </c>
      <c r="J186" s="28">
        <f t="shared" si="25"/>
        <v>97</v>
      </c>
      <c r="K186" s="65"/>
      <c r="L186" s="27">
        <v>26</v>
      </c>
      <c r="M186" s="27">
        <v>0</v>
      </c>
      <c r="N186" s="27">
        <v>0</v>
      </c>
      <c r="O186" s="27">
        <v>2</v>
      </c>
      <c r="P186" s="28">
        <f t="shared" si="23"/>
        <v>28</v>
      </c>
      <c r="Q186" s="27">
        <v>0</v>
      </c>
      <c r="R186" s="28">
        <f t="shared" si="26"/>
        <v>28</v>
      </c>
      <c r="S186" s="31"/>
      <c r="T186" s="103"/>
      <c r="U186" s="31"/>
      <c r="V186" s="31"/>
      <c r="W186" s="31"/>
      <c r="X186" s="31"/>
      <c r="Y186" s="31"/>
    </row>
    <row r="187" spans="1:25" x14ac:dyDescent="0.2">
      <c r="A187" t="s">
        <v>411</v>
      </c>
      <c r="B187" s="13" t="s">
        <v>412</v>
      </c>
      <c r="C187" s="89" t="s">
        <v>80</v>
      </c>
      <c r="D187" s="27">
        <v>0</v>
      </c>
      <c r="E187" s="27">
        <v>0</v>
      </c>
      <c r="F187" s="27">
        <v>0</v>
      </c>
      <c r="G187" s="27">
        <v>0</v>
      </c>
      <c r="H187" s="28">
        <f t="shared" si="24"/>
        <v>0</v>
      </c>
      <c r="I187" s="27">
        <v>0</v>
      </c>
      <c r="J187" s="28">
        <f t="shared" si="25"/>
        <v>0</v>
      </c>
      <c r="K187" s="65"/>
      <c r="L187" s="27">
        <v>17</v>
      </c>
      <c r="M187" s="27">
        <v>0</v>
      </c>
      <c r="N187" s="27">
        <v>0</v>
      </c>
      <c r="O187" s="27">
        <v>2</v>
      </c>
      <c r="P187" s="28">
        <f t="shared" si="23"/>
        <v>19</v>
      </c>
      <c r="Q187" s="27">
        <v>0</v>
      </c>
      <c r="R187" s="28">
        <f t="shared" si="26"/>
        <v>19</v>
      </c>
      <c r="S187" s="31"/>
      <c r="T187" s="103"/>
      <c r="U187" s="31"/>
      <c r="V187" s="31"/>
      <c r="W187" s="31"/>
      <c r="X187" s="31"/>
      <c r="Y187" s="31"/>
    </row>
    <row r="188" spans="1:25" x14ac:dyDescent="0.2">
      <c r="A188" t="s">
        <v>413</v>
      </c>
      <c r="B188" t="s">
        <v>414</v>
      </c>
      <c r="C188" s="89" t="s">
        <v>80</v>
      </c>
      <c r="D188" s="27">
        <v>9</v>
      </c>
      <c r="E188" s="27">
        <v>0</v>
      </c>
      <c r="F188" s="27">
        <v>0</v>
      </c>
      <c r="G188" s="27">
        <v>0</v>
      </c>
      <c r="H188" s="28">
        <f t="shared" si="24"/>
        <v>9</v>
      </c>
      <c r="I188" s="27">
        <v>21</v>
      </c>
      <c r="J188" s="28">
        <f t="shared" si="25"/>
        <v>30</v>
      </c>
      <c r="K188" s="65"/>
      <c r="L188" s="27">
        <v>68</v>
      </c>
      <c r="M188" s="27">
        <v>85</v>
      </c>
      <c r="N188" s="27">
        <v>0</v>
      </c>
      <c r="O188" s="27">
        <v>8</v>
      </c>
      <c r="P188" s="28">
        <f t="shared" si="23"/>
        <v>161</v>
      </c>
      <c r="Q188" s="27">
        <v>54</v>
      </c>
      <c r="R188" s="28">
        <f t="shared" si="26"/>
        <v>215</v>
      </c>
      <c r="S188" s="31"/>
      <c r="T188" s="103"/>
      <c r="U188" s="31"/>
      <c r="V188" s="31"/>
      <c r="W188" s="31"/>
      <c r="X188" s="31"/>
      <c r="Y188" s="31"/>
    </row>
    <row r="189" spans="1:25" x14ac:dyDescent="0.2">
      <c r="A189" t="s">
        <v>415</v>
      </c>
      <c r="B189" t="s">
        <v>416</v>
      </c>
      <c r="C189" s="89" t="s">
        <v>73</v>
      </c>
      <c r="D189" s="27">
        <v>51</v>
      </c>
      <c r="E189" s="27">
        <v>0</v>
      </c>
      <c r="F189" s="27">
        <v>0</v>
      </c>
      <c r="G189" s="27">
        <v>3</v>
      </c>
      <c r="H189" s="28">
        <f t="shared" si="24"/>
        <v>54</v>
      </c>
      <c r="I189" s="27">
        <v>19</v>
      </c>
      <c r="J189" s="28">
        <f t="shared" si="25"/>
        <v>73</v>
      </c>
      <c r="K189" s="65"/>
      <c r="L189" s="27">
        <v>70</v>
      </c>
      <c r="M189" s="27">
        <v>6</v>
      </c>
      <c r="N189" s="27">
        <v>0</v>
      </c>
      <c r="O189" s="27">
        <v>36</v>
      </c>
      <c r="P189" s="28">
        <f t="shared" si="23"/>
        <v>112</v>
      </c>
      <c r="Q189" s="27">
        <v>0</v>
      </c>
      <c r="R189" s="28">
        <f t="shared" si="26"/>
        <v>112</v>
      </c>
      <c r="S189" s="31"/>
      <c r="T189" s="103"/>
      <c r="U189" s="31"/>
      <c r="V189" s="31"/>
      <c r="W189" s="31"/>
      <c r="X189" s="31"/>
      <c r="Y189" s="31"/>
    </row>
    <row r="190" spans="1:25" x14ac:dyDescent="0.2">
      <c r="A190" t="s">
        <v>417</v>
      </c>
      <c r="B190" t="s">
        <v>418</v>
      </c>
      <c r="C190" s="89" t="s">
        <v>60</v>
      </c>
      <c r="D190" s="27">
        <v>13</v>
      </c>
      <c r="E190" s="27">
        <v>1</v>
      </c>
      <c r="F190" s="27">
        <v>0</v>
      </c>
      <c r="G190" s="27">
        <v>36</v>
      </c>
      <c r="H190" s="28">
        <f t="shared" si="24"/>
        <v>50</v>
      </c>
      <c r="I190" s="27">
        <v>6</v>
      </c>
      <c r="J190" s="28">
        <f t="shared" si="25"/>
        <v>56</v>
      </c>
      <c r="K190" s="65"/>
      <c r="L190" s="27">
        <v>78</v>
      </c>
      <c r="M190" s="27">
        <v>18</v>
      </c>
      <c r="N190" s="27">
        <v>0</v>
      </c>
      <c r="O190" s="27">
        <v>11</v>
      </c>
      <c r="P190" s="28">
        <f t="shared" si="23"/>
        <v>107</v>
      </c>
      <c r="Q190" s="27">
        <v>6</v>
      </c>
      <c r="R190" s="28">
        <f t="shared" si="26"/>
        <v>113</v>
      </c>
      <c r="S190" s="31"/>
      <c r="T190" s="103"/>
      <c r="U190" s="31"/>
      <c r="V190" s="31"/>
      <c r="W190" s="31"/>
      <c r="X190" s="31"/>
      <c r="Y190" s="31"/>
    </row>
    <row r="191" spans="1:25" x14ac:dyDescent="0.2">
      <c r="A191" t="s">
        <v>419</v>
      </c>
      <c r="B191" t="s">
        <v>420</v>
      </c>
      <c r="C191" s="89" t="s">
        <v>54</v>
      </c>
      <c r="D191" s="27">
        <v>65</v>
      </c>
      <c r="E191" s="27">
        <v>11</v>
      </c>
      <c r="F191" s="27">
        <v>0</v>
      </c>
      <c r="G191" s="27">
        <v>75</v>
      </c>
      <c r="H191" s="28">
        <f t="shared" si="24"/>
        <v>151</v>
      </c>
      <c r="I191" s="27">
        <v>0</v>
      </c>
      <c r="J191" s="28">
        <f t="shared" si="25"/>
        <v>151</v>
      </c>
      <c r="K191" s="65"/>
      <c r="L191" s="27">
        <v>45</v>
      </c>
      <c r="M191" s="27">
        <v>0</v>
      </c>
      <c r="N191" s="27">
        <v>0</v>
      </c>
      <c r="O191" s="27">
        <v>16</v>
      </c>
      <c r="P191" s="28">
        <f t="shared" si="23"/>
        <v>61</v>
      </c>
      <c r="Q191" s="27">
        <v>0</v>
      </c>
      <c r="R191" s="28">
        <f t="shared" si="26"/>
        <v>61</v>
      </c>
      <c r="S191" s="31"/>
      <c r="T191" s="103"/>
      <c r="U191" s="31"/>
      <c r="V191" s="31"/>
      <c r="W191" s="31"/>
      <c r="X191" s="31"/>
      <c r="Y191" s="31"/>
    </row>
    <row r="192" spans="1:25" x14ac:dyDescent="0.2">
      <c r="A192" t="s">
        <v>421</v>
      </c>
      <c r="B192" t="s">
        <v>422</v>
      </c>
      <c r="C192" s="89" t="s">
        <v>57</v>
      </c>
      <c r="D192" s="27">
        <v>40</v>
      </c>
      <c r="E192" s="27">
        <v>12</v>
      </c>
      <c r="F192" s="27">
        <v>0</v>
      </c>
      <c r="G192" s="27">
        <v>14</v>
      </c>
      <c r="H192" s="28">
        <f t="shared" si="24"/>
        <v>66</v>
      </c>
      <c r="I192" s="27">
        <v>0</v>
      </c>
      <c r="J192" s="28">
        <f t="shared" si="25"/>
        <v>66</v>
      </c>
      <c r="K192" s="65"/>
      <c r="L192" s="27">
        <v>28</v>
      </c>
      <c r="M192" s="27">
        <v>0</v>
      </c>
      <c r="N192" s="27">
        <v>0</v>
      </c>
      <c r="O192" s="27">
        <v>18</v>
      </c>
      <c r="P192" s="28">
        <f t="shared" si="23"/>
        <v>46</v>
      </c>
      <c r="Q192" s="27">
        <v>0</v>
      </c>
      <c r="R192" s="28">
        <f t="shared" si="26"/>
        <v>46</v>
      </c>
      <c r="S192" s="31"/>
      <c r="T192" s="103"/>
      <c r="U192" s="31"/>
      <c r="V192" s="31"/>
      <c r="W192" s="31"/>
      <c r="X192" s="31"/>
      <c r="Y192" s="31"/>
    </row>
    <row r="193" spans="1:25" x14ac:dyDescent="0.2">
      <c r="A193" t="s">
        <v>423</v>
      </c>
      <c r="B193" t="s">
        <v>424</v>
      </c>
      <c r="C193" s="89" t="s">
        <v>73</v>
      </c>
      <c r="D193" s="27">
        <v>61</v>
      </c>
      <c r="E193" s="27">
        <v>4</v>
      </c>
      <c r="F193" s="27">
        <v>0</v>
      </c>
      <c r="G193" s="27">
        <v>0</v>
      </c>
      <c r="H193" s="28">
        <f t="shared" si="24"/>
        <v>65</v>
      </c>
      <c r="I193" s="27">
        <v>0</v>
      </c>
      <c r="J193" s="28">
        <f t="shared" si="25"/>
        <v>65</v>
      </c>
      <c r="K193" s="65"/>
      <c r="L193" s="27">
        <v>2</v>
      </c>
      <c r="M193" s="27">
        <v>4</v>
      </c>
      <c r="N193" s="27">
        <v>0</v>
      </c>
      <c r="O193" s="27">
        <v>3</v>
      </c>
      <c r="P193" s="28">
        <f t="shared" si="23"/>
        <v>9</v>
      </c>
      <c r="Q193" s="27">
        <v>0</v>
      </c>
      <c r="R193" s="28">
        <f t="shared" si="26"/>
        <v>9</v>
      </c>
      <c r="S193" s="31"/>
      <c r="T193" s="103"/>
      <c r="U193" s="31"/>
      <c r="V193" s="31"/>
      <c r="W193" s="31"/>
      <c r="X193" s="31"/>
      <c r="Y193" s="31"/>
    </row>
    <row r="194" spans="1:25" x14ac:dyDescent="0.2">
      <c r="A194" t="s">
        <v>425</v>
      </c>
      <c r="B194" t="s">
        <v>426</v>
      </c>
      <c r="C194" s="89" t="s">
        <v>57</v>
      </c>
      <c r="D194" s="27">
        <v>42</v>
      </c>
      <c r="E194" s="27">
        <v>65</v>
      </c>
      <c r="F194" s="27">
        <v>0</v>
      </c>
      <c r="G194" s="27">
        <v>0</v>
      </c>
      <c r="H194" s="28">
        <f t="shared" si="24"/>
        <v>107</v>
      </c>
      <c r="I194" s="27">
        <v>69</v>
      </c>
      <c r="J194" s="28">
        <f t="shared" si="25"/>
        <v>176</v>
      </c>
      <c r="K194" s="65"/>
      <c r="L194" s="27">
        <v>94</v>
      </c>
      <c r="M194" s="27">
        <v>0</v>
      </c>
      <c r="N194" s="27">
        <v>0</v>
      </c>
      <c r="O194" s="27">
        <v>12</v>
      </c>
      <c r="P194" s="28">
        <f t="shared" si="23"/>
        <v>106</v>
      </c>
      <c r="Q194" s="27">
        <v>42</v>
      </c>
      <c r="R194" s="28">
        <f t="shared" si="26"/>
        <v>148</v>
      </c>
      <c r="S194" s="31"/>
      <c r="T194" s="103"/>
      <c r="U194" s="31"/>
      <c r="V194" s="31"/>
      <c r="W194" s="31"/>
      <c r="X194" s="31"/>
      <c r="Y194" s="31"/>
    </row>
    <row r="195" spans="1:25" x14ac:dyDescent="0.2">
      <c r="A195" t="s">
        <v>427</v>
      </c>
      <c r="B195" t="s">
        <v>428</v>
      </c>
      <c r="C195" s="91" t="s">
        <v>54</v>
      </c>
      <c r="D195" s="27">
        <v>64</v>
      </c>
      <c r="E195" s="27">
        <v>0</v>
      </c>
      <c r="F195" s="27">
        <v>0</v>
      </c>
      <c r="G195" s="27">
        <v>4</v>
      </c>
      <c r="H195" s="28">
        <f t="shared" ref="H195" si="30">SUM(D195:G195)</f>
        <v>68</v>
      </c>
      <c r="I195" s="27">
        <v>0</v>
      </c>
      <c r="J195" s="28">
        <f t="shared" ref="J195" si="31">SUM(H195:I195)</f>
        <v>68</v>
      </c>
      <c r="K195" s="65"/>
      <c r="L195" s="27">
        <v>32</v>
      </c>
      <c r="M195" s="27">
        <v>0</v>
      </c>
      <c r="N195" s="27">
        <v>0</v>
      </c>
      <c r="O195" s="27">
        <v>6</v>
      </c>
      <c r="P195" s="28">
        <f t="shared" si="23"/>
        <v>38</v>
      </c>
      <c r="Q195" s="27">
        <v>0</v>
      </c>
      <c r="R195" s="28">
        <f t="shared" ref="R195" si="32">SUM(P195:Q195)</f>
        <v>38</v>
      </c>
      <c r="S195" s="31"/>
      <c r="T195" s="103"/>
      <c r="U195" s="31"/>
      <c r="V195" s="31"/>
      <c r="W195" s="31"/>
      <c r="X195" s="31"/>
      <c r="Y195" s="31"/>
    </row>
    <row r="196" spans="1:25" x14ac:dyDescent="0.2">
      <c r="A196" t="s">
        <v>429</v>
      </c>
      <c r="B196" t="s">
        <v>430</v>
      </c>
      <c r="C196" s="89" t="s">
        <v>57</v>
      </c>
      <c r="D196" s="27">
        <v>73</v>
      </c>
      <c r="E196" s="27">
        <v>0</v>
      </c>
      <c r="F196" s="27">
        <v>0</v>
      </c>
      <c r="G196" s="27">
        <v>0</v>
      </c>
      <c r="H196" s="28">
        <f t="shared" si="24"/>
        <v>73</v>
      </c>
      <c r="I196" s="27">
        <v>0</v>
      </c>
      <c r="J196" s="28">
        <f t="shared" si="25"/>
        <v>73</v>
      </c>
      <c r="K196" s="65"/>
      <c r="L196" s="27">
        <v>160</v>
      </c>
      <c r="M196" s="27">
        <v>0</v>
      </c>
      <c r="N196" s="27">
        <v>0</v>
      </c>
      <c r="O196" s="27">
        <v>2</v>
      </c>
      <c r="P196" s="28">
        <f t="shared" si="23"/>
        <v>162</v>
      </c>
      <c r="Q196" s="27">
        <v>0</v>
      </c>
      <c r="R196" s="28">
        <f t="shared" si="26"/>
        <v>162</v>
      </c>
      <c r="S196" s="31"/>
      <c r="T196" s="103"/>
      <c r="U196" s="31"/>
      <c r="V196" s="31"/>
      <c r="W196" s="31"/>
      <c r="X196" s="31"/>
      <c r="Y196" s="31"/>
    </row>
    <row r="197" spans="1:25" x14ac:dyDescent="0.2">
      <c r="A197" t="s">
        <v>431</v>
      </c>
      <c r="B197" t="s">
        <v>432</v>
      </c>
      <c r="C197" s="89" t="s">
        <v>54</v>
      </c>
      <c r="D197" s="27">
        <v>68</v>
      </c>
      <c r="E197" s="27">
        <v>67</v>
      </c>
      <c r="F197" s="27">
        <v>0</v>
      </c>
      <c r="G197" s="27">
        <v>27</v>
      </c>
      <c r="H197" s="28">
        <f t="shared" si="24"/>
        <v>162</v>
      </c>
      <c r="I197" s="27">
        <v>0</v>
      </c>
      <c r="J197" s="28">
        <f t="shared" si="25"/>
        <v>162</v>
      </c>
      <c r="K197" s="65"/>
      <c r="L197" s="27">
        <v>56</v>
      </c>
      <c r="M197" s="27">
        <v>0</v>
      </c>
      <c r="N197" s="27">
        <v>0</v>
      </c>
      <c r="O197" s="27">
        <v>24</v>
      </c>
      <c r="P197" s="28">
        <f t="shared" si="23"/>
        <v>80</v>
      </c>
      <c r="Q197" s="27">
        <v>0</v>
      </c>
      <c r="R197" s="28">
        <f t="shared" si="26"/>
        <v>80</v>
      </c>
      <c r="S197" s="31"/>
      <c r="T197" s="103"/>
      <c r="U197" s="31"/>
      <c r="V197" s="31"/>
      <c r="W197" s="31"/>
      <c r="X197" s="31"/>
      <c r="Y197" s="31"/>
    </row>
    <row r="198" spans="1:25" x14ac:dyDescent="0.2">
      <c r="A198" t="s">
        <v>433</v>
      </c>
      <c r="B198" t="s">
        <v>434</v>
      </c>
      <c r="C198" s="89" t="s">
        <v>73</v>
      </c>
      <c r="D198" s="27">
        <v>42</v>
      </c>
      <c r="E198" s="27">
        <v>0</v>
      </c>
      <c r="F198" s="27">
        <v>0</v>
      </c>
      <c r="G198" s="27">
        <v>0</v>
      </c>
      <c r="H198" s="28">
        <f t="shared" si="24"/>
        <v>42</v>
      </c>
      <c r="I198" s="27">
        <v>0</v>
      </c>
      <c r="J198" s="28">
        <f t="shared" si="25"/>
        <v>42</v>
      </c>
      <c r="K198" s="65"/>
      <c r="L198" s="27">
        <v>117</v>
      </c>
      <c r="M198" s="27">
        <v>0</v>
      </c>
      <c r="N198" s="27">
        <v>0</v>
      </c>
      <c r="O198" s="27">
        <v>41</v>
      </c>
      <c r="P198" s="28">
        <f t="shared" si="23"/>
        <v>158</v>
      </c>
      <c r="Q198" s="27">
        <v>10</v>
      </c>
      <c r="R198" s="28">
        <f t="shared" si="26"/>
        <v>168</v>
      </c>
      <c r="S198" s="31"/>
      <c r="T198" s="103"/>
      <c r="U198" s="31"/>
      <c r="V198" s="31"/>
      <c r="W198" s="31"/>
      <c r="X198" s="31"/>
      <c r="Y198" s="31"/>
    </row>
    <row r="199" spans="1:25" x14ac:dyDescent="0.2">
      <c r="A199" t="s">
        <v>435</v>
      </c>
      <c r="B199" t="s">
        <v>436</v>
      </c>
      <c r="C199" s="89" t="s">
        <v>60</v>
      </c>
      <c r="D199" s="27">
        <v>38</v>
      </c>
      <c r="E199" s="27">
        <v>0</v>
      </c>
      <c r="F199" s="27">
        <v>0</v>
      </c>
      <c r="G199" s="27">
        <v>10</v>
      </c>
      <c r="H199" s="28">
        <f t="shared" si="24"/>
        <v>48</v>
      </c>
      <c r="I199" s="27">
        <v>0</v>
      </c>
      <c r="J199" s="28">
        <f t="shared" si="25"/>
        <v>48</v>
      </c>
      <c r="K199" s="65"/>
      <c r="L199" s="27">
        <v>3</v>
      </c>
      <c r="M199" s="27">
        <v>17</v>
      </c>
      <c r="N199" s="27">
        <v>0</v>
      </c>
      <c r="O199" s="27">
        <v>24</v>
      </c>
      <c r="P199" s="28">
        <f t="shared" si="23"/>
        <v>44</v>
      </c>
      <c r="Q199" s="27">
        <v>0</v>
      </c>
      <c r="R199" s="28">
        <f t="shared" si="26"/>
        <v>44</v>
      </c>
      <c r="S199" s="31"/>
      <c r="T199" s="103"/>
      <c r="U199" s="31"/>
      <c r="V199" s="31"/>
      <c r="W199" s="31"/>
      <c r="X199" s="31"/>
      <c r="Y199" s="31"/>
    </row>
    <row r="200" spans="1:25" x14ac:dyDescent="0.2">
      <c r="A200" t="s">
        <v>437</v>
      </c>
      <c r="B200" t="s">
        <v>438</v>
      </c>
      <c r="C200" s="89" t="s">
        <v>54</v>
      </c>
      <c r="D200" s="27">
        <v>7</v>
      </c>
      <c r="E200" s="27">
        <v>0</v>
      </c>
      <c r="F200" s="27">
        <v>0</v>
      </c>
      <c r="G200" s="27">
        <v>0</v>
      </c>
      <c r="H200" s="28">
        <f t="shared" si="24"/>
        <v>7</v>
      </c>
      <c r="I200" s="27">
        <v>0</v>
      </c>
      <c r="J200" s="28">
        <f t="shared" si="25"/>
        <v>7</v>
      </c>
      <c r="K200" s="65"/>
      <c r="L200" s="27">
        <v>16</v>
      </c>
      <c r="M200" s="27">
        <v>0</v>
      </c>
      <c r="N200" s="27">
        <v>0</v>
      </c>
      <c r="O200" s="27">
        <v>22</v>
      </c>
      <c r="P200" s="28">
        <f t="shared" si="23"/>
        <v>38</v>
      </c>
      <c r="Q200" s="27">
        <v>0</v>
      </c>
      <c r="R200" s="28">
        <f t="shared" si="26"/>
        <v>38</v>
      </c>
      <c r="S200" s="31"/>
      <c r="T200" s="103"/>
      <c r="U200" s="31"/>
      <c r="V200" s="31"/>
      <c r="W200" s="31"/>
      <c r="X200" s="31"/>
      <c r="Y200" s="31"/>
    </row>
    <row r="201" spans="1:25" x14ac:dyDescent="0.2">
      <c r="A201" t="s">
        <v>439</v>
      </c>
      <c r="B201" t="s">
        <v>440</v>
      </c>
      <c r="C201" s="89" t="s">
        <v>60</v>
      </c>
      <c r="D201" s="27">
        <v>55</v>
      </c>
      <c r="E201" s="27">
        <v>0</v>
      </c>
      <c r="F201" s="27">
        <v>0</v>
      </c>
      <c r="G201" s="27">
        <v>0</v>
      </c>
      <c r="H201" s="28">
        <f t="shared" si="24"/>
        <v>55</v>
      </c>
      <c r="I201" s="27">
        <v>0</v>
      </c>
      <c r="J201" s="28">
        <f t="shared" si="25"/>
        <v>55</v>
      </c>
      <c r="K201" s="65"/>
      <c r="L201" s="27">
        <v>8</v>
      </c>
      <c r="M201" s="27">
        <v>16</v>
      </c>
      <c r="N201" s="27">
        <v>0</v>
      </c>
      <c r="O201" s="27">
        <v>12</v>
      </c>
      <c r="P201" s="28">
        <f t="shared" si="23"/>
        <v>36</v>
      </c>
      <c r="Q201" s="27">
        <v>0</v>
      </c>
      <c r="R201" s="28">
        <f t="shared" si="26"/>
        <v>36</v>
      </c>
      <c r="S201" s="31"/>
      <c r="T201" s="103"/>
      <c r="U201" s="31"/>
      <c r="V201" s="31"/>
      <c r="W201" s="31"/>
      <c r="X201" s="31"/>
      <c r="Y201" s="31"/>
    </row>
    <row r="202" spans="1:25" x14ac:dyDescent="0.2">
      <c r="A202" t="s">
        <v>441</v>
      </c>
      <c r="B202" t="s">
        <v>442</v>
      </c>
      <c r="C202" s="89" t="s">
        <v>80</v>
      </c>
      <c r="D202" s="27">
        <v>66</v>
      </c>
      <c r="E202" s="27">
        <v>0</v>
      </c>
      <c r="F202" s="27">
        <v>0</v>
      </c>
      <c r="G202" s="27">
        <v>14</v>
      </c>
      <c r="H202" s="28">
        <f t="shared" si="24"/>
        <v>80</v>
      </c>
      <c r="I202" s="27">
        <v>0</v>
      </c>
      <c r="J202" s="28">
        <f t="shared" si="25"/>
        <v>80</v>
      </c>
      <c r="K202" s="65"/>
      <c r="L202" s="27">
        <v>5</v>
      </c>
      <c r="M202" s="27">
        <v>0</v>
      </c>
      <c r="N202" s="27">
        <v>0</v>
      </c>
      <c r="O202" s="27">
        <v>31</v>
      </c>
      <c r="P202" s="28">
        <f t="shared" si="23"/>
        <v>36</v>
      </c>
      <c r="Q202" s="27">
        <v>40</v>
      </c>
      <c r="R202" s="28">
        <f t="shared" si="26"/>
        <v>76</v>
      </c>
      <c r="S202" s="31"/>
      <c r="T202" s="103"/>
      <c r="U202" s="31"/>
      <c r="V202" s="31"/>
      <c r="W202" s="31"/>
      <c r="X202" s="31"/>
      <c r="Y202" s="31"/>
    </row>
    <row r="203" spans="1:25" x14ac:dyDescent="0.2">
      <c r="A203" t="s">
        <v>443</v>
      </c>
      <c r="B203" t="s">
        <v>444</v>
      </c>
      <c r="C203" s="89" t="s">
        <v>60</v>
      </c>
      <c r="D203" s="27">
        <v>28</v>
      </c>
      <c r="E203" s="27">
        <v>0</v>
      </c>
      <c r="F203" s="27">
        <v>0</v>
      </c>
      <c r="G203" s="27">
        <v>8</v>
      </c>
      <c r="H203" s="28">
        <f t="shared" si="24"/>
        <v>36</v>
      </c>
      <c r="I203" s="27">
        <v>0</v>
      </c>
      <c r="J203" s="28">
        <f t="shared" si="25"/>
        <v>36</v>
      </c>
      <c r="K203" s="65"/>
      <c r="L203" s="27">
        <v>0</v>
      </c>
      <c r="M203" s="27">
        <v>12</v>
      </c>
      <c r="N203" s="27">
        <v>0</v>
      </c>
      <c r="O203" s="27">
        <v>6</v>
      </c>
      <c r="P203" s="28">
        <f t="shared" ref="P203:P266" si="33">SUM(L203:O203)</f>
        <v>18</v>
      </c>
      <c r="Q203" s="27">
        <v>0</v>
      </c>
      <c r="R203" s="28">
        <f t="shared" si="26"/>
        <v>18</v>
      </c>
      <c r="S203" s="31"/>
      <c r="T203" s="103"/>
      <c r="U203" s="31"/>
      <c r="V203" s="31"/>
      <c r="W203" s="31"/>
      <c r="X203" s="31"/>
      <c r="Y203" s="31"/>
    </row>
    <row r="204" spans="1:25" x14ac:dyDescent="0.2">
      <c r="A204" t="s">
        <v>445</v>
      </c>
      <c r="B204" t="s">
        <v>446</v>
      </c>
      <c r="C204" s="89" t="s">
        <v>73</v>
      </c>
      <c r="D204" s="27">
        <v>20</v>
      </c>
      <c r="E204" s="27">
        <v>0</v>
      </c>
      <c r="F204" s="27">
        <v>0</v>
      </c>
      <c r="G204" s="27">
        <v>0</v>
      </c>
      <c r="H204" s="28">
        <f t="shared" si="24"/>
        <v>20</v>
      </c>
      <c r="I204" s="27">
        <v>0</v>
      </c>
      <c r="J204" s="28">
        <f t="shared" si="25"/>
        <v>20</v>
      </c>
      <c r="K204" s="65"/>
      <c r="L204" s="27">
        <v>21</v>
      </c>
      <c r="M204" s="27">
        <v>0</v>
      </c>
      <c r="N204" s="27">
        <v>0</v>
      </c>
      <c r="O204" s="27">
        <v>3</v>
      </c>
      <c r="P204" s="28">
        <f t="shared" si="33"/>
        <v>24</v>
      </c>
      <c r="Q204" s="27">
        <v>0</v>
      </c>
      <c r="R204" s="28">
        <f t="shared" si="26"/>
        <v>24</v>
      </c>
      <c r="S204" s="31"/>
      <c r="T204" s="103"/>
      <c r="U204" s="31"/>
      <c r="V204" s="31"/>
      <c r="W204" s="31"/>
      <c r="X204" s="31"/>
      <c r="Y204" s="31"/>
    </row>
    <row r="205" spans="1:25" x14ac:dyDescent="0.2">
      <c r="A205" t="s">
        <v>447</v>
      </c>
      <c r="B205" t="s">
        <v>448</v>
      </c>
      <c r="C205" s="89" t="s">
        <v>57</v>
      </c>
      <c r="D205" s="27">
        <v>293</v>
      </c>
      <c r="E205" s="27">
        <v>66</v>
      </c>
      <c r="F205" s="27">
        <v>0</v>
      </c>
      <c r="G205" s="27">
        <v>3</v>
      </c>
      <c r="H205" s="28">
        <f t="shared" si="24"/>
        <v>362</v>
      </c>
      <c r="I205" s="27">
        <v>0</v>
      </c>
      <c r="J205" s="28">
        <f t="shared" si="25"/>
        <v>362</v>
      </c>
      <c r="K205" s="65"/>
      <c r="L205" s="27">
        <v>125</v>
      </c>
      <c r="M205" s="27">
        <v>0</v>
      </c>
      <c r="N205" s="27">
        <v>0</v>
      </c>
      <c r="O205" s="27">
        <v>14</v>
      </c>
      <c r="P205" s="28">
        <f t="shared" si="33"/>
        <v>139</v>
      </c>
      <c r="Q205" s="27">
        <v>0</v>
      </c>
      <c r="R205" s="28">
        <f t="shared" si="26"/>
        <v>139</v>
      </c>
      <c r="S205" s="31"/>
      <c r="T205" s="103"/>
      <c r="U205" s="31"/>
      <c r="V205" s="31"/>
      <c r="W205" s="31"/>
      <c r="X205" s="31"/>
      <c r="Y205" s="31"/>
    </row>
    <row r="206" spans="1:25" x14ac:dyDescent="0.2">
      <c r="A206" t="s">
        <v>449</v>
      </c>
      <c r="B206" t="s">
        <v>450</v>
      </c>
      <c r="C206" s="89" t="s">
        <v>60</v>
      </c>
      <c r="D206" s="27">
        <v>132</v>
      </c>
      <c r="E206" s="27">
        <v>0</v>
      </c>
      <c r="F206" s="27">
        <v>0</v>
      </c>
      <c r="G206" s="27">
        <v>5</v>
      </c>
      <c r="H206" s="28">
        <f t="shared" si="24"/>
        <v>137</v>
      </c>
      <c r="I206" s="27">
        <v>0</v>
      </c>
      <c r="J206" s="28">
        <f t="shared" si="25"/>
        <v>137</v>
      </c>
      <c r="K206" s="65"/>
      <c r="L206" s="27">
        <v>107</v>
      </c>
      <c r="M206" s="27">
        <v>6</v>
      </c>
      <c r="N206" s="27">
        <v>0</v>
      </c>
      <c r="O206" s="27">
        <v>73</v>
      </c>
      <c r="P206" s="28">
        <f t="shared" si="33"/>
        <v>186</v>
      </c>
      <c r="Q206" s="27">
        <v>73</v>
      </c>
      <c r="R206" s="28">
        <f t="shared" si="26"/>
        <v>259</v>
      </c>
      <c r="S206" s="31"/>
      <c r="T206" s="103"/>
      <c r="U206" s="31"/>
      <c r="V206" s="31"/>
      <c r="W206" s="31"/>
      <c r="X206" s="31"/>
      <c r="Y206" s="31"/>
    </row>
    <row r="207" spans="1:25" x14ac:dyDescent="0.2">
      <c r="A207" t="s">
        <v>451</v>
      </c>
      <c r="B207" t="s">
        <v>452</v>
      </c>
      <c r="C207" s="89" t="s">
        <v>73</v>
      </c>
      <c r="D207" s="27">
        <v>6</v>
      </c>
      <c r="E207" s="27">
        <v>0</v>
      </c>
      <c r="F207" s="27">
        <v>0</v>
      </c>
      <c r="G207" s="27">
        <v>0</v>
      </c>
      <c r="H207" s="28">
        <f t="shared" si="24"/>
        <v>6</v>
      </c>
      <c r="I207" s="27">
        <v>0</v>
      </c>
      <c r="J207" s="28">
        <f t="shared" si="25"/>
        <v>6</v>
      </c>
      <c r="K207" s="65"/>
      <c r="L207" s="27">
        <v>3</v>
      </c>
      <c r="M207" s="27">
        <v>16</v>
      </c>
      <c r="N207" s="27">
        <v>0</v>
      </c>
      <c r="O207" s="27">
        <v>14</v>
      </c>
      <c r="P207" s="28">
        <f t="shared" si="33"/>
        <v>33</v>
      </c>
      <c r="Q207" s="27">
        <v>0</v>
      </c>
      <c r="R207" s="28">
        <f t="shared" si="26"/>
        <v>33</v>
      </c>
      <c r="S207" s="31"/>
      <c r="T207" s="103"/>
      <c r="U207" s="31"/>
      <c r="V207" s="31"/>
      <c r="W207" s="31"/>
      <c r="X207" s="31"/>
      <c r="Y207" s="31"/>
    </row>
    <row r="208" spans="1:25" x14ac:dyDescent="0.2">
      <c r="A208" t="s">
        <v>453</v>
      </c>
      <c r="B208" t="s">
        <v>454</v>
      </c>
      <c r="C208" s="89" t="s">
        <v>80</v>
      </c>
      <c r="D208" s="27">
        <v>109</v>
      </c>
      <c r="E208" s="27">
        <v>0</v>
      </c>
      <c r="F208" s="27">
        <v>0</v>
      </c>
      <c r="G208" s="27">
        <v>4</v>
      </c>
      <c r="H208" s="28">
        <f t="shared" si="24"/>
        <v>113</v>
      </c>
      <c r="I208" s="27">
        <v>0</v>
      </c>
      <c r="J208" s="28">
        <f t="shared" si="25"/>
        <v>113</v>
      </c>
      <c r="K208" s="65"/>
      <c r="L208" s="27">
        <v>26</v>
      </c>
      <c r="M208" s="27">
        <v>0</v>
      </c>
      <c r="N208" s="27">
        <v>0</v>
      </c>
      <c r="O208" s="27">
        <v>7</v>
      </c>
      <c r="P208" s="28">
        <f t="shared" si="33"/>
        <v>33</v>
      </c>
      <c r="Q208" s="27">
        <v>0</v>
      </c>
      <c r="R208" s="28">
        <f t="shared" si="26"/>
        <v>33</v>
      </c>
      <c r="S208" s="31"/>
      <c r="T208" s="103"/>
      <c r="U208" s="31"/>
      <c r="V208" s="31"/>
      <c r="W208" s="31"/>
      <c r="X208" s="31"/>
      <c r="Y208" s="31"/>
    </row>
    <row r="209" spans="1:25" x14ac:dyDescent="0.2">
      <c r="A209" t="s">
        <v>455</v>
      </c>
      <c r="B209" t="s">
        <v>456</v>
      </c>
      <c r="C209" s="89" t="s">
        <v>57</v>
      </c>
      <c r="D209" s="27">
        <v>83</v>
      </c>
      <c r="E209" s="27">
        <v>1</v>
      </c>
      <c r="F209" s="27">
        <v>0</v>
      </c>
      <c r="G209" s="27">
        <v>0</v>
      </c>
      <c r="H209" s="28">
        <f t="shared" ref="H209:H274" si="34">SUM(D209:G209)</f>
        <v>84</v>
      </c>
      <c r="I209" s="27">
        <v>0</v>
      </c>
      <c r="J209" s="28">
        <f t="shared" si="25"/>
        <v>84</v>
      </c>
      <c r="K209" s="65"/>
      <c r="L209" s="27">
        <v>26</v>
      </c>
      <c r="M209" s="27">
        <v>1</v>
      </c>
      <c r="N209" s="27">
        <v>0</v>
      </c>
      <c r="O209" s="27">
        <v>13</v>
      </c>
      <c r="P209" s="28">
        <f t="shared" si="33"/>
        <v>40</v>
      </c>
      <c r="Q209" s="27">
        <v>19</v>
      </c>
      <c r="R209" s="28">
        <f t="shared" si="26"/>
        <v>59</v>
      </c>
      <c r="S209" s="31"/>
      <c r="T209" s="103"/>
      <c r="U209" s="31"/>
      <c r="V209" s="31"/>
      <c r="W209" s="31"/>
      <c r="X209" s="31"/>
      <c r="Y209" s="31"/>
    </row>
    <row r="210" spans="1:25" x14ac:dyDescent="0.2">
      <c r="A210" t="s">
        <v>457</v>
      </c>
      <c r="B210" t="s">
        <v>458</v>
      </c>
      <c r="C210" s="89" t="s">
        <v>73</v>
      </c>
      <c r="D210" s="27">
        <v>0</v>
      </c>
      <c r="E210" s="27">
        <v>5</v>
      </c>
      <c r="F210" s="27">
        <v>0</v>
      </c>
      <c r="G210" s="27">
        <v>23</v>
      </c>
      <c r="H210" s="28">
        <f t="shared" si="34"/>
        <v>28</v>
      </c>
      <c r="I210" s="27">
        <v>0</v>
      </c>
      <c r="J210" s="28">
        <f t="shared" ref="J210:J275" si="35">SUM(H210:I210)</f>
        <v>28</v>
      </c>
      <c r="K210" s="65"/>
      <c r="L210" s="27">
        <v>0</v>
      </c>
      <c r="M210" s="27">
        <v>3</v>
      </c>
      <c r="N210" s="27">
        <v>0</v>
      </c>
      <c r="O210" s="27">
        <v>26</v>
      </c>
      <c r="P210" s="28">
        <f t="shared" si="33"/>
        <v>29</v>
      </c>
      <c r="Q210" s="27">
        <v>0</v>
      </c>
      <c r="R210" s="28">
        <f t="shared" ref="R210:R275" si="36">SUM(P210:Q210)</f>
        <v>29</v>
      </c>
      <c r="S210" s="31"/>
      <c r="T210" s="103"/>
      <c r="U210" s="31"/>
      <c r="V210" s="31"/>
      <c r="W210" s="31"/>
      <c r="X210" s="31"/>
      <c r="Y210" s="31"/>
    </row>
    <row r="211" spans="1:25" x14ac:dyDescent="0.2">
      <c r="A211" t="s">
        <v>459</v>
      </c>
      <c r="B211" t="s">
        <v>460</v>
      </c>
      <c r="C211" s="89" t="s">
        <v>54</v>
      </c>
      <c r="D211" s="27">
        <v>15</v>
      </c>
      <c r="E211" s="27">
        <v>0</v>
      </c>
      <c r="F211" s="27">
        <v>0</v>
      </c>
      <c r="G211" s="27">
        <v>19</v>
      </c>
      <c r="H211" s="28">
        <f t="shared" si="34"/>
        <v>34</v>
      </c>
      <c r="I211" s="27">
        <v>0</v>
      </c>
      <c r="J211" s="28">
        <f t="shared" si="35"/>
        <v>34</v>
      </c>
      <c r="K211" s="65"/>
      <c r="L211" s="27">
        <v>34</v>
      </c>
      <c r="M211" s="27">
        <v>18</v>
      </c>
      <c r="N211" s="27">
        <v>0</v>
      </c>
      <c r="O211" s="27">
        <v>12</v>
      </c>
      <c r="P211" s="28">
        <f t="shared" si="33"/>
        <v>64</v>
      </c>
      <c r="Q211" s="27">
        <v>9</v>
      </c>
      <c r="R211" s="28">
        <f t="shared" si="36"/>
        <v>73</v>
      </c>
      <c r="S211" s="31"/>
      <c r="T211" s="103"/>
      <c r="U211" s="31"/>
      <c r="V211" s="31"/>
      <c r="W211" s="31"/>
      <c r="X211" s="31"/>
      <c r="Y211" s="31"/>
    </row>
    <row r="212" spans="1:25" x14ac:dyDescent="0.2">
      <c r="A212" t="s">
        <v>461</v>
      </c>
      <c r="B212" t="s">
        <v>462</v>
      </c>
      <c r="C212" s="89" t="s">
        <v>73</v>
      </c>
      <c r="D212" s="27">
        <v>324</v>
      </c>
      <c r="E212" s="27">
        <v>53</v>
      </c>
      <c r="F212" s="27">
        <v>0</v>
      </c>
      <c r="G212" s="27">
        <v>15</v>
      </c>
      <c r="H212" s="28">
        <f t="shared" si="34"/>
        <v>392</v>
      </c>
      <c r="I212" s="27">
        <v>0</v>
      </c>
      <c r="J212" s="28">
        <f t="shared" si="35"/>
        <v>392</v>
      </c>
      <c r="K212" s="65"/>
      <c r="L212" s="27">
        <v>78</v>
      </c>
      <c r="M212" s="27">
        <v>77</v>
      </c>
      <c r="N212" s="27">
        <v>0</v>
      </c>
      <c r="O212" s="27">
        <v>21</v>
      </c>
      <c r="P212" s="28">
        <f t="shared" si="33"/>
        <v>176</v>
      </c>
      <c r="Q212" s="27">
        <v>19</v>
      </c>
      <c r="R212" s="28">
        <f t="shared" si="36"/>
        <v>195</v>
      </c>
      <c r="S212" s="31"/>
      <c r="T212" s="103"/>
      <c r="U212" s="31"/>
      <c r="V212" s="31"/>
      <c r="W212" s="31"/>
      <c r="X212" s="31"/>
      <c r="Y212" s="31"/>
    </row>
    <row r="213" spans="1:25" x14ac:dyDescent="0.2">
      <c r="A213" t="s">
        <v>463</v>
      </c>
      <c r="B213" t="s">
        <v>464</v>
      </c>
      <c r="C213" s="89" t="s">
        <v>54</v>
      </c>
      <c r="D213" s="27">
        <v>44</v>
      </c>
      <c r="E213" s="27">
        <v>0</v>
      </c>
      <c r="F213" s="27">
        <v>0</v>
      </c>
      <c r="G213" s="27">
        <v>32</v>
      </c>
      <c r="H213" s="28">
        <f t="shared" si="34"/>
        <v>76</v>
      </c>
      <c r="I213" s="27">
        <v>0</v>
      </c>
      <c r="J213" s="28">
        <f t="shared" si="35"/>
        <v>76</v>
      </c>
      <c r="K213" s="65"/>
      <c r="L213" s="27">
        <v>27</v>
      </c>
      <c r="M213" s="27">
        <v>0</v>
      </c>
      <c r="N213" s="27">
        <v>0</v>
      </c>
      <c r="O213" s="27">
        <v>6</v>
      </c>
      <c r="P213" s="28">
        <f t="shared" si="33"/>
        <v>33</v>
      </c>
      <c r="Q213" s="27">
        <v>20</v>
      </c>
      <c r="R213" s="28">
        <f t="shared" si="36"/>
        <v>53</v>
      </c>
      <c r="S213" s="31"/>
      <c r="T213" s="103"/>
      <c r="U213" s="31"/>
      <c r="V213" s="31"/>
      <c r="W213" s="31"/>
      <c r="X213" s="31"/>
      <c r="Y213" s="31"/>
    </row>
    <row r="214" spans="1:25" x14ac:dyDescent="0.2">
      <c r="A214" t="s">
        <v>465</v>
      </c>
      <c r="B214" t="s">
        <v>466</v>
      </c>
      <c r="C214" s="89" t="s">
        <v>60</v>
      </c>
      <c r="D214" s="27">
        <v>177</v>
      </c>
      <c r="E214" s="27">
        <v>9</v>
      </c>
      <c r="F214" s="27">
        <v>0</v>
      </c>
      <c r="G214" s="27">
        <v>44</v>
      </c>
      <c r="H214" s="28">
        <f t="shared" si="34"/>
        <v>230</v>
      </c>
      <c r="I214" s="27">
        <v>0</v>
      </c>
      <c r="J214" s="28">
        <f t="shared" si="35"/>
        <v>230</v>
      </c>
      <c r="K214" s="65"/>
      <c r="L214" s="27">
        <v>76</v>
      </c>
      <c r="M214" s="27">
        <v>0</v>
      </c>
      <c r="N214" s="27">
        <v>0</v>
      </c>
      <c r="O214" s="27">
        <v>18</v>
      </c>
      <c r="P214" s="28">
        <f t="shared" si="33"/>
        <v>94</v>
      </c>
      <c r="Q214" s="27">
        <v>4</v>
      </c>
      <c r="R214" s="28">
        <f t="shared" si="36"/>
        <v>98</v>
      </c>
      <c r="S214" s="31"/>
      <c r="T214" s="103"/>
      <c r="U214" s="31"/>
      <c r="V214" s="31"/>
      <c r="W214" s="31"/>
      <c r="X214" s="31"/>
      <c r="Y214" s="31"/>
    </row>
    <row r="215" spans="1:25" x14ac:dyDescent="0.2">
      <c r="A215" t="s">
        <v>467</v>
      </c>
      <c r="B215" t="s">
        <v>468</v>
      </c>
      <c r="C215" s="89" t="s">
        <v>80</v>
      </c>
      <c r="D215" s="27">
        <v>0</v>
      </c>
      <c r="E215" s="27">
        <v>13</v>
      </c>
      <c r="F215" s="27">
        <v>0</v>
      </c>
      <c r="G215" s="27">
        <v>7</v>
      </c>
      <c r="H215" s="28">
        <f t="shared" si="34"/>
        <v>20</v>
      </c>
      <c r="I215" s="27">
        <v>35</v>
      </c>
      <c r="J215" s="28">
        <f t="shared" si="35"/>
        <v>55</v>
      </c>
      <c r="K215" s="65"/>
      <c r="L215" s="27">
        <v>5</v>
      </c>
      <c r="M215" s="27">
        <v>0</v>
      </c>
      <c r="N215" s="27">
        <v>0</v>
      </c>
      <c r="O215" s="27">
        <v>22</v>
      </c>
      <c r="P215" s="28">
        <f t="shared" si="33"/>
        <v>27</v>
      </c>
      <c r="Q215" s="27">
        <v>0</v>
      </c>
      <c r="R215" s="28">
        <f t="shared" si="36"/>
        <v>27</v>
      </c>
      <c r="S215" s="31"/>
      <c r="T215" s="103"/>
      <c r="U215" s="31"/>
      <c r="V215" s="31"/>
      <c r="W215" s="31"/>
      <c r="X215" s="31"/>
      <c r="Y215" s="31"/>
    </row>
    <row r="216" spans="1:25" x14ac:dyDescent="0.2">
      <c r="A216" t="s">
        <v>469</v>
      </c>
      <c r="B216" t="s">
        <v>470</v>
      </c>
      <c r="C216" s="89" t="s">
        <v>60</v>
      </c>
      <c r="D216" s="27">
        <v>143</v>
      </c>
      <c r="E216" s="27">
        <v>28</v>
      </c>
      <c r="F216" s="27">
        <v>0</v>
      </c>
      <c r="G216" s="27">
        <v>24</v>
      </c>
      <c r="H216" s="28">
        <f t="shared" si="34"/>
        <v>195</v>
      </c>
      <c r="I216" s="27">
        <v>121</v>
      </c>
      <c r="J216" s="28">
        <f t="shared" si="35"/>
        <v>316</v>
      </c>
      <c r="K216" s="65"/>
      <c r="L216" s="27">
        <v>75</v>
      </c>
      <c r="M216" s="27">
        <v>25</v>
      </c>
      <c r="N216" s="27">
        <v>0</v>
      </c>
      <c r="O216" s="27">
        <v>14</v>
      </c>
      <c r="P216" s="28">
        <f t="shared" si="33"/>
        <v>114</v>
      </c>
      <c r="Q216" s="27">
        <v>121</v>
      </c>
      <c r="R216" s="28">
        <f t="shared" si="36"/>
        <v>235</v>
      </c>
      <c r="S216" s="31"/>
      <c r="T216" s="103"/>
      <c r="U216" s="31"/>
      <c r="V216" s="31"/>
      <c r="W216" s="31"/>
      <c r="X216" s="31"/>
      <c r="Y216" s="31"/>
    </row>
    <row r="217" spans="1:25" x14ac:dyDescent="0.2">
      <c r="A217" t="s">
        <v>471</v>
      </c>
      <c r="B217" t="s">
        <v>472</v>
      </c>
      <c r="C217" s="91" t="s">
        <v>54</v>
      </c>
      <c r="D217" s="27">
        <v>0</v>
      </c>
      <c r="E217" s="27">
        <v>0</v>
      </c>
      <c r="F217" s="27">
        <v>0</v>
      </c>
      <c r="G217" s="27">
        <v>0</v>
      </c>
      <c r="H217" s="28">
        <f t="shared" si="34"/>
        <v>0</v>
      </c>
      <c r="I217" s="27">
        <v>0</v>
      </c>
      <c r="J217" s="28">
        <f t="shared" si="35"/>
        <v>0</v>
      </c>
      <c r="K217" s="65"/>
      <c r="L217" s="27">
        <v>12</v>
      </c>
      <c r="M217" s="27">
        <v>0</v>
      </c>
      <c r="N217" s="27">
        <v>0</v>
      </c>
      <c r="O217" s="27">
        <v>0</v>
      </c>
      <c r="P217" s="28">
        <f t="shared" si="33"/>
        <v>12</v>
      </c>
      <c r="Q217" s="27">
        <v>0</v>
      </c>
      <c r="R217" s="28">
        <f t="shared" ref="R217" si="37">SUM(P217:Q217)</f>
        <v>12</v>
      </c>
      <c r="S217" s="31"/>
      <c r="T217" s="103"/>
      <c r="U217" s="31"/>
      <c r="V217" s="31"/>
      <c r="W217" s="31"/>
      <c r="X217" s="31"/>
      <c r="Y217" s="31"/>
    </row>
    <row r="218" spans="1:25" x14ac:dyDescent="0.2">
      <c r="A218" t="s">
        <v>473</v>
      </c>
      <c r="B218" t="s">
        <v>474</v>
      </c>
      <c r="C218" s="89" t="s">
        <v>54</v>
      </c>
      <c r="D218" s="27">
        <v>115</v>
      </c>
      <c r="E218" s="27">
        <v>1</v>
      </c>
      <c r="F218" s="27">
        <v>0</v>
      </c>
      <c r="G218" s="27">
        <v>58</v>
      </c>
      <c r="H218" s="28">
        <f t="shared" si="34"/>
        <v>174</v>
      </c>
      <c r="I218" s="27">
        <v>0</v>
      </c>
      <c r="J218" s="28">
        <f t="shared" si="35"/>
        <v>174</v>
      </c>
      <c r="K218" s="65"/>
      <c r="L218" s="27">
        <v>108</v>
      </c>
      <c r="M218" s="27">
        <v>0</v>
      </c>
      <c r="N218" s="27">
        <v>0</v>
      </c>
      <c r="O218" s="27">
        <v>69</v>
      </c>
      <c r="P218" s="28">
        <f t="shared" si="33"/>
        <v>177</v>
      </c>
      <c r="Q218" s="27">
        <v>0</v>
      </c>
      <c r="R218" s="28">
        <f t="shared" si="36"/>
        <v>177</v>
      </c>
      <c r="S218" s="31"/>
      <c r="T218" s="103"/>
      <c r="U218" s="31"/>
      <c r="V218" s="31"/>
      <c r="W218" s="31"/>
      <c r="X218" s="31"/>
      <c r="Y218" s="31"/>
    </row>
    <row r="219" spans="1:25" x14ac:dyDescent="0.2">
      <c r="A219" t="s">
        <v>475</v>
      </c>
      <c r="B219" t="s">
        <v>476</v>
      </c>
      <c r="C219" s="89" t="s">
        <v>60</v>
      </c>
      <c r="D219" s="27">
        <v>23</v>
      </c>
      <c r="E219" s="27">
        <v>0</v>
      </c>
      <c r="F219" s="27">
        <v>0</v>
      </c>
      <c r="G219" s="27">
        <v>0</v>
      </c>
      <c r="H219" s="28">
        <f t="shared" si="34"/>
        <v>23</v>
      </c>
      <c r="I219" s="27">
        <v>0</v>
      </c>
      <c r="J219" s="28">
        <f t="shared" si="35"/>
        <v>23</v>
      </c>
      <c r="K219" s="65"/>
      <c r="L219" s="27">
        <v>12</v>
      </c>
      <c r="M219" s="27">
        <v>0</v>
      </c>
      <c r="N219" s="27">
        <v>0</v>
      </c>
      <c r="O219" s="27">
        <v>5</v>
      </c>
      <c r="P219" s="28">
        <f t="shared" si="33"/>
        <v>17</v>
      </c>
      <c r="Q219" s="27">
        <v>0</v>
      </c>
      <c r="R219" s="28">
        <f t="shared" si="36"/>
        <v>17</v>
      </c>
      <c r="S219" s="31"/>
      <c r="T219" s="103"/>
      <c r="U219" s="31"/>
      <c r="V219" s="31"/>
      <c r="W219" s="31"/>
      <c r="X219" s="31"/>
      <c r="Y219" s="31"/>
    </row>
    <row r="220" spans="1:25" x14ac:dyDescent="0.2">
      <c r="A220" t="s">
        <v>477</v>
      </c>
      <c r="B220" s="13" t="s">
        <v>478</v>
      </c>
      <c r="C220" s="89" t="s">
        <v>80</v>
      </c>
      <c r="D220" s="27">
        <v>39</v>
      </c>
      <c r="E220" s="27">
        <v>81</v>
      </c>
      <c r="F220" s="27">
        <v>0</v>
      </c>
      <c r="G220" s="27">
        <v>57</v>
      </c>
      <c r="H220" s="28">
        <f t="shared" si="34"/>
        <v>177</v>
      </c>
      <c r="I220" s="27">
        <v>0</v>
      </c>
      <c r="J220" s="28">
        <f t="shared" si="35"/>
        <v>177</v>
      </c>
      <c r="K220" s="65"/>
      <c r="L220" s="27">
        <v>63</v>
      </c>
      <c r="M220" s="27">
        <v>140</v>
      </c>
      <c r="N220" s="27">
        <v>0</v>
      </c>
      <c r="O220" s="27">
        <v>52</v>
      </c>
      <c r="P220" s="28">
        <f t="shared" si="33"/>
        <v>255</v>
      </c>
      <c r="Q220" s="27">
        <v>57</v>
      </c>
      <c r="R220" s="28">
        <f t="shared" si="36"/>
        <v>312</v>
      </c>
      <c r="S220" s="31"/>
      <c r="T220" s="103"/>
      <c r="U220" s="31"/>
      <c r="V220" s="31"/>
      <c r="W220" s="31"/>
      <c r="X220" s="31"/>
      <c r="Y220" s="31"/>
    </row>
    <row r="221" spans="1:25" x14ac:dyDescent="0.2">
      <c r="A221" t="s">
        <v>479</v>
      </c>
      <c r="B221" t="s">
        <v>480</v>
      </c>
      <c r="C221" s="89" t="s">
        <v>80</v>
      </c>
      <c r="D221" s="27">
        <v>41</v>
      </c>
      <c r="E221" s="27">
        <v>0</v>
      </c>
      <c r="F221" s="27">
        <v>0</v>
      </c>
      <c r="G221" s="27">
        <v>18</v>
      </c>
      <c r="H221" s="28">
        <f t="shared" si="34"/>
        <v>59</v>
      </c>
      <c r="I221" s="27">
        <v>0</v>
      </c>
      <c r="J221" s="28">
        <f t="shared" si="35"/>
        <v>59</v>
      </c>
      <c r="K221" s="65"/>
      <c r="L221" s="27">
        <v>39</v>
      </c>
      <c r="M221" s="27">
        <v>24</v>
      </c>
      <c r="N221" s="27">
        <v>0</v>
      </c>
      <c r="O221" s="27">
        <v>13</v>
      </c>
      <c r="P221" s="28">
        <f t="shared" si="33"/>
        <v>76</v>
      </c>
      <c r="Q221" s="27">
        <v>0</v>
      </c>
      <c r="R221" s="28">
        <f t="shared" si="36"/>
        <v>76</v>
      </c>
      <c r="S221" s="31"/>
      <c r="T221" s="103"/>
      <c r="U221" s="31"/>
      <c r="V221" s="31"/>
      <c r="W221" s="31"/>
      <c r="X221" s="31"/>
      <c r="Y221" s="31"/>
    </row>
    <row r="222" spans="1:25" x14ac:dyDescent="0.2">
      <c r="A222" t="s">
        <v>481</v>
      </c>
      <c r="B222" t="s">
        <v>482</v>
      </c>
      <c r="C222" s="89" t="s">
        <v>60</v>
      </c>
      <c r="D222" s="27">
        <v>53</v>
      </c>
      <c r="E222" s="27">
        <v>0</v>
      </c>
      <c r="F222" s="27">
        <v>0</v>
      </c>
      <c r="G222" s="27">
        <v>11</v>
      </c>
      <c r="H222" s="28">
        <f t="shared" si="34"/>
        <v>64</v>
      </c>
      <c r="I222" s="27">
        <v>0</v>
      </c>
      <c r="J222" s="28">
        <f t="shared" si="35"/>
        <v>64</v>
      </c>
      <c r="K222" s="65"/>
      <c r="L222" s="27">
        <v>24</v>
      </c>
      <c r="M222" s="27">
        <v>0</v>
      </c>
      <c r="N222" s="27">
        <v>0</v>
      </c>
      <c r="O222" s="27">
        <v>18</v>
      </c>
      <c r="P222" s="28">
        <f t="shared" si="33"/>
        <v>42</v>
      </c>
      <c r="Q222" s="27">
        <v>0</v>
      </c>
      <c r="R222" s="28">
        <f t="shared" si="36"/>
        <v>42</v>
      </c>
      <c r="S222" s="31"/>
      <c r="T222" s="103"/>
      <c r="U222" s="31"/>
      <c r="V222" s="31"/>
      <c r="W222" s="31"/>
      <c r="X222" s="31"/>
      <c r="Y222" s="31"/>
    </row>
    <row r="223" spans="1:25" x14ac:dyDescent="0.2">
      <c r="A223" t="s">
        <v>483</v>
      </c>
      <c r="B223" s="13" t="s">
        <v>484</v>
      </c>
      <c r="C223" s="89" t="s">
        <v>60</v>
      </c>
      <c r="D223" s="27">
        <v>0</v>
      </c>
      <c r="E223" s="27">
        <v>0</v>
      </c>
      <c r="F223" s="27">
        <v>0</v>
      </c>
      <c r="G223" s="27">
        <v>0</v>
      </c>
      <c r="H223" s="28">
        <f t="shared" si="34"/>
        <v>0</v>
      </c>
      <c r="I223" s="27">
        <v>0</v>
      </c>
      <c r="J223" s="28">
        <f t="shared" si="35"/>
        <v>0</v>
      </c>
      <c r="K223" s="65"/>
      <c r="L223" s="27">
        <v>44</v>
      </c>
      <c r="M223" s="27">
        <v>0</v>
      </c>
      <c r="N223" s="27">
        <v>0</v>
      </c>
      <c r="O223" s="27">
        <v>21</v>
      </c>
      <c r="P223" s="28">
        <f t="shared" si="33"/>
        <v>65</v>
      </c>
      <c r="Q223" s="27">
        <v>0</v>
      </c>
      <c r="R223" s="28">
        <f t="shared" si="36"/>
        <v>65</v>
      </c>
      <c r="S223" s="31"/>
      <c r="T223" s="103"/>
      <c r="U223" s="31"/>
      <c r="V223" s="31"/>
      <c r="W223" s="31"/>
      <c r="X223" s="31"/>
      <c r="Y223" s="31"/>
    </row>
    <row r="224" spans="1:25" x14ac:dyDescent="0.2">
      <c r="A224" t="s">
        <v>485</v>
      </c>
      <c r="B224" t="s">
        <v>486</v>
      </c>
      <c r="C224" s="89" t="s">
        <v>57</v>
      </c>
      <c r="D224" s="27">
        <v>113</v>
      </c>
      <c r="E224" s="27">
        <v>5</v>
      </c>
      <c r="F224" s="27">
        <v>0</v>
      </c>
      <c r="G224" s="27">
        <v>14</v>
      </c>
      <c r="H224" s="28">
        <f t="shared" si="34"/>
        <v>132</v>
      </c>
      <c r="I224" s="27">
        <v>0</v>
      </c>
      <c r="J224" s="28">
        <f t="shared" si="35"/>
        <v>132</v>
      </c>
      <c r="K224" s="65"/>
      <c r="L224" s="27">
        <v>37</v>
      </c>
      <c r="M224" s="27">
        <v>0</v>
      </c>
      <c r="N224" s="27">
        <v>0</v>
      </c>
      <c r="O224" s="27">
        <v>0</v>
      </c>
      <c r="P224" s="28">
        <f t="shared" si="33"/>
        <v>37</v>
      </c>
      <c r="Q224" s="27">
        <v>0</v>
      </c>
      <c r="R224" s="28">
        <f t="shared" si="36"/>
        <v>37</v>
      </c>
      <c r="S224" s="31"/>
      <c r="T224" s="103"/>
      <c r="U224" s="31"/>
      <c r="V224" s="31"/>
      <c r="W224" s="31"/>
      <c r="X224" s="31"/>
      <c r="Y224" s="31"/>
    </row>
    <row r="225" spans="1:25" x14ac:dyDescent="0.2">
      <c r="A225" t="s">
        <v>487</v>
      </c>
      <c r="B225" t="s">
        <v>488</v>
      </c>
      <c r="C225" s="89" t="s">
        <v>54</v>
      </c>
      <c r="D225" s="27">
        <v>94</v>
      </c>
      <c r="E225" s="27">
        <v>0</v>
      </c>
      <c r="F225" s="27">
        <v>0</v>
      </c>
      <c r="G225" s="27">
        <v>7</v>
      </c>
      <c r="H225" s="28">
        <f t="shared" si="34"/>
        <v>101</v>
      </c>
      <c r="I225" s="27">
        <v>0</v>
      </c>
      <c r="J225" s="28">
        <f t="shared" si="35"/>
        <v>101</v>
      </c>
      <c r="K225" s="65"/>
      <c r="L225" s="27">
        <v>117</v>
      </c>
      <c r="M225" s="27">
        <v>13</v>
      </c>
      <c r="N225" s="27">
        <v>0</v>
      </c>
      <c r="O225" s="27">
        <v>25</v>
      </c>
      <c r="P225" s="28">
        <f t="shared" si="33"/>
        <v>155</v>
      </c>
      <c r="Q225" s="27">
        <v>0</v>
      </c>
      <c r="R225" s="28">
        <f t="shared" si="36"/>
        <v>155</v>
      </c>
      <c r="S225" s="31"/>
      <c r="T225" s="103"/>
      <c r="U225" s="31"/>
      <c r="V225" s="31"/>
      <c r="W225" s="31"/>
      <c r="X225" s="31"/>
      <c r="Y225" s="31"/>
    </row>
    <row r="226" spans="1:25" x14ac:dyDescent="0.2">
      <c r="A226" t="s">
        <v>489</v>
      </c>
      <c r="B226" t="s">
        <v>490</v>
      </c>
      <c r="C226" s="89" t="s">
        <v>60</v>
      </c>
      <c r="D226" s="27">
        <v>74</v>
      </c>
      <c r="E226" s="27">
        <v>0</v>
      </c>
      <c r="F226" s="27">
        <v>0</v>
      </c>
      <c r="G226" s="27">
        <v>16</v>
      </c>
      <c r="H226" s="28">
        <f t="shared" si="34"/>
        <v>90</v>
      </c>
      <c r="I226" s="27">
        <v>0</v>
      </c>
      <c r="J226" s="28">
        <f t="shared" si="35"/>
        <v>90</v>
      </c>
      <c r="K226" s="65"/>
      <c r="L226" s="27">
        <v>75</v>
      </c>
      <c r="M226" s="27">
        <v>2</v>
      </c>
      <c r="N226" s="27">
        <v>0</v>
      </c>
      <c r="O226" s="27">
        <v>11</v>
      </c>
      <c r="P226" s="28">
        <f t="shared" si="33"/>
        <v>88</v>
      </c>
      <c r="Q226" s="27">
        <v>0</v>
      </c>
      <c r="R226" s="28">
        <f t="shared" si="36"/>
        <v>88</v>
      </c>
      <c r="S226" s="31"/>
      <c r="T226" s="103"/>
      <c r="U226" s="31"/>
      <c r="V226" s="31"/>
      <c r="W226" s="31"/>
      <c r="X226" s="31"/>
      <c r="Y226" s="31"/>
    </row>
    <row r="227" spans="1:25" x14ac:dyDescent="0.2">
      <c r="A227" t="s">
        <v>491</v>
      </c>
      <c r="B227" t="s">
        <v>492</v>
      </c>
      <c r="C227" s="89" t="s">
        <v>80</v>
      </c>
      <c r="D227" s="27">
        <v>79</v>
      </c>
      <c r="E227" s="27">
        <v>2</v>
      </c>
      <c r="F227" s="27">
        <v>0</v>
      </c>
      <c r="G227" s="27">
        <v>12</v>
      </c>
      <c r="H227" s="28">
        <f t="shared" si="34"/>
        <v>93</v>
      </c>
      <c r="I227" s="27">
        <v>14</v>
      </c>
      <c r="J227" s="28">
        <f t="shared" si="35"/>
        <v>107</v>
      </c>
      <c r="K227" s="65"/>
      <c r="L227" s="27">
        <v>30</v>
      </c>
      <c r="M227" s="27">
        <v>48</v>
      </c>
      <c r="N227" s="27">
        <v>0</v>
      </c>
      <c r="O227" s="27">
        <v>19</v>
      </c>
      <c r="P227" s="28">
        <f t="shared" si="33"/>
        <v>97</v>
      </c>
      <c r="Q227" s="27">
        <v>97</v>
      </c>
      <c r="R227" s="28">
        <f t="shared" si="36"/>
        <v>194</v>
      </c>
      <c r="S227" s="31"/>
      <c r="T227" s="103"/>
      <c r="U227" s="31"/>
      <c r="V227" s="31"/>
      <c r="W227" s="31"/>
      <c r="X227" s="31"/>
      <c r="Y227" s="31"/>
    </row>
    <row r="228" spans="1:25" x14ac:dyDescent="0.2">
      <c r="A228" t="s">
        <v>493</v>
      </c>
      <c r="B228" t="s">
        <v>494</v>
      </c>
      <c r="C228" s="89" t="s">
        <v>57</v>
      </c>
      <c r="D228" s="27">
        <v>16</v>
      </c>
      <c r="E228" s="27">
        <v>9</v>
      </c>
      <c r="F228" s="27">
        <v>0</v>
      </c>
      <c r="G228" s="27">
        <v>6</v>
      </c>
      <c r="H228" s="28">
        <f t="shared" si="34"/>
        <v>31</v>
      </c>
      <c r="I228" s="27">
        <v>42</v>
      </c>
      <c r="J228" s="28">
        <f t="shared" si="35"/>
        <v>73</v>
      </c>
      <c r="K228" s="65"/>
      <c r="L228" s="27">
        <v>29</v>
      </c>
      <c r="M228" s="27">
        <v>0</v>
      </c>
      <c r="N228" s="27">
        <v>0</v>
      </c>
      <c r="O228" s="27">
        <v>7</v>
      </c>
      <c r="P228" s="28">
        <f t="shared" si="33"/>
        <v>36</v>
      </c>
      <c r="Q228" s="27">
        <v>0</v>
      </c>
      <c r="R228" s="28">
        <f t="shared" si="36"/>
        <v>36</v>
      </c>
      <c r="S228" s="31"/>
      <c r="T228" s="103"/>
      <c r="U228" s="31"/>
      <c r="V228" s="31"/>
      <c r="W228" s="31"/>
      <c r="X228" s="31"/>
      <c r="Y228" s="31"/>
    </row>
    <row r="229" spans="1:25" x14ac:dyDescent="0.2">
      <c r="A229" t="s">
        <v>495</v>
      </c>
      <c r="B229" t="s">
        <v>496</v>
      </c>
      <c r="C229" s="89" t="s">
        <v>80</v>
      </c>
      <c r="D229" s="27">
        <v>84</v>
      </c>
      <c r="E229" s="27">
        <v>0</v>
      </c>
      <c r="F229" s="27">
        <v>0</v>
      </c>
      <c r="G229" s="27">
        <v>27</v>
      </c>
      <c r="H229" s="28">
        <f t="shared" si="34"/>
        <v>111</v>
      </c>
      <c r="I229" s="27">
        <v>0</v>
      </c>
      <c r="J229" s="28">
        <f t="shared" si="35"/>
        <v>111</v>
      </c>
      <c r="K229" s="65"/>
      <c r="L229" s="27">
        <v>78</v>
      </c>
      <c r="M229" s="27">
        <v>45</v>
      </c>
      <c r="N229" s="27">
        <v>0</v>
      </c>
      <c r="O229" s="27">
        <v>45</v>
      </c>
      <c r="P229" s="28">
        <f t="shared" si="33"/>
        <v>168</v>
      </c>
      <c r="Q229" s="27">
        <v>0</v>
      </c>
      <c r="R229" s="28">
        <f t="shared" si="36"/>
        <v>168</v>
      </c>
      <c r="S229" s="31"/>
      <c r="T229" s="103"/>
      <c r="U229" s="31"/>
      <c r="V229" s="31"/>
      <c r="W229" s="31"/>
      <c r="X229" s="31"/>
      <c r="Y229" s="31"/>
    </row>
    <row r="230" spans="1:25" x14ac:dyDescent="0.2">
      <c r="A230" t="s">
        <v>497</v>
      </c>
      <c r="B230" t="s">
        <v>498</v>
      </c>
      <c r="C230" s="89" t="s">
        <v>60</v>
      </c>
      <c r="D230" s="27">
        <v>52</v>
      </c>
      <c r="E230" s="27">
        <v>11</v>
      </c>
      <c r="F230" s="27">
        <v>0</v>
      </c>
      <c r="G230" s="27">
        <v>8</v>
      </c>
      <c r="H230" s="28">
        <f t="shared" si="34"/>
        <v>71</v>
      </c>
      <c r="I230" s="27">
        <v>0</v>
      </c>
      <c r="J230" s="28">
        <f t="shared" si="35"/>
        <v>71</v>
      </c>
      <c r="K230" s="65"/>
      <c r="L230" s="27">
        <v>0</v>
      </c>
      <c r="M230" s="27">
        <v>0</v>
      </c>
      <c r="N230" s="27">
        <v>0</v>
      </c>
      <c r="O230" s="27">
        <v>6</v>
      </c>
      <c r="P230" s="28">
        <f t="shared" si="33"/>
        <v>6</v>
      </c>
      <c r="Q230" s="27">
        <v>0</v>
      </c>
      <c r="R230" s="28">
        <f t="shared" si="36"/>
        <v>6</v>
      </c>
      <c r="S230" s="31"/>
      <c r="T230" s="103"/>
      <c r="U230" s="31"/>
      <c r="V230" s="31"/>
      <c r="W230" s="31"/>
      <c r="X230" s="31"/>
      <c r="Y230" s="31"/>
    </row>
    <row r="231" spans="1:25" x14ac:dyDescent="0.2">
      <c r="A231" t="s">
        <v>499</v>
      </c>
      <c r="B231" t="s">
        <v>500</v>
      </c>
      <c r="C231" s="89" t="s">
        <v>73</v>
      </c>
      <c r="D231" s="27">
        <v>1082</v>
      </c>
      <c r="E231" s="27">
        <v>8</v>
      </c>
      <c r="F231" s="27">
        <v>0</v>
      </c>
      <c r="G231" s="27">
        <v>0</v>
      </c>
      <c r="H231" s="28">
        <f t="shared" si="34"/>
        <v>1090</v>
      </c>
      <c r="I231" s="27">
        <v>34</v>
      </c>
      <c r="J231" s="28">
        <f t="shared" si="35"/>
        <v>1124</v>
      </c>
      <c r="K231" s="65"/>
      <c r="L231" s="27">
        <v>1049</v>
      </c>
      <c r="M231" s="27">
        <v>2</v>
      </c>
      <c r="N231" s="27">
        <v>0</v>
      </c>
      <c r="O231" s="27">
        <v>4</v>
      </c>
      <c r="P231" s="28">
        <f t="shared" si="33"/>
        <v>1055</v>
      </c>
      <c r="Q231" s="27">
        <v>41</v>
      </c>
      <c r="R231" s="28">
        <f t="shared" si="36"/>
        <v>1096</v>
      </c>
      <c r="S231" s="31"/>
      <c r="T231" s="103"/>
      <c r="U231" s="31"/>
      <c r="V231" s="31"/>
      <c r="W231" s="31"/>
      <c r="X231" s="31"/>
      <c r="Y231" s="31"/>
    </row>
    <row r="232" spans="1:25" x14ac:dyDescent="0.2">
      <c r="A232" t="s">
        <v>501</v>
      </c>
      <c r="B232" t="s">
        <v>502</v>
      </c>
      <c r="C232" s="89" t="s">
        <v>80</v>
      </c>
      <c r="D232" s="27">
        <v>347</v>
      </c>
      <c r="E232" s="27">
        <v>6</v>
      </c>
      <c r="F232" s="27">
        <v>0</v>
      </c>
      <c r="G232" s="27">
        <v>76</v>
      </c>
      <c r="H232" s="28">
        <f t="shared" si="34"/>
        <v>429</v>
      </c>
      <c r="I232" s="27">
        <v>201</v>
      </c>
      <c r="J232" s="28">
        <f t="shared" si="35"/>
        <v>630</v>
      </c>
      <c r="K232" s="65"/>
      <c r="L232" s="27">
        <v>66</v>
      </c>
      <c r="M232" s="27">
        <v>84</v>
      </c>
      <c r="N232" s="27">
        <v>16</v>
      </c>
      <c r="O232" s="27">
        <v>76</v>
      </c>
      <c r="P232" s="28">
        <f t="shared" si="33"/>
        <v>242</v>
      </c>
      <c r="Q232" s="27">
        <v>32</v>
      </c>
      <c r="R232" s="28">
        <f t="shared" si="36"/>
        <v>274</v>
      </c>
      <c r="S232" s="31"/>
      <c r="T232" s="103"/>
      <c r="U232" s="31"/>
      <c r="V232" s="31"/>
      <c r="W232" s="31"/>
      <c r="X232" s="31"/>
      <c r="Y232" s="31"/>
    </row>
    <row r="233" spans="1:25" x14ac:dyDescent="0.2">
      <c r="A233" t="s">
        <v>503</v>
      </c>
      <c r="B233" t="s">
        <v>504</v>
      </c>
      <c r="C233" s="89" t="s">
        <v>54</v>
      </c>
      <c r="D233" s="27">
        <v>115</v>
      </c>
      <c r="E233" s="27">
        <v>2</v>
      </c>
      <c r="F233" s="27">
        <v>0</v>
      </c>
      <c r="G233" s="27">
        <v>0</v>
      </c>
      <c r="H233" s="28">
        <f t="shared" si="34"/>
        <v>117</v>
      </c>
      <c r="I233" s="27">
        <v>0</v>
      </c>
      <c r="J233" s="28">
        <f t="shared" si="35"/>
        <v>117</v>
      </c>
      <c r="K233" s="65"/>
      <c r="L233" s="27">
        <v>31</v>
      </c>
      <c r="M233" s="27">
        <v>2</v>
      </c>
      <c r="N233" s="27">
        <v>0</v>
      </c>
      <c r="O233" s="27">
        <v>3</v>
      </c>
      <c r="P233" s="28">
        <f t="shared" si="33"/>
        <v>36</v>
      </c>
      <c r="Q233" s="27">
        <v>0</v>
      </c>
      <c r="R233" s="28">
        <f t="shared" si="36"/>
        <v>36</v>
      </c>
      <c r="S233" s="31"/>
      <c r="T233" s="103"/>
      <c r="U233" s="31"/>
      <c r="V233" s="31"/>
      <c r="W233" s="31"/>
      <c r="X233" s="31"/>
      <c r="Y233" s="31"/>
    </row>
    <row r="234" spans="1:25" x14ac:dyDescent="0.2">
      <c r="A234" t="s">
        <v>505</v>
      </c>
      <c r="B234" t="s">
        <v>506</v>
      </c>
      <c r="C234" s="89" t="s">
        <v>54</v>
      </c>
      <c r="D234" s="27">
        <v>0</v>
      </c>
      <c r="E234" s="27">
        <v>12</v>
      </c>
      <c r="F234" s="27">
        <v>0</v>
      </c>
      <c r="G234" s="27">
        <v>45</v>
      </c>
      <c r="H234" s="28">
        <f t="shared" si="34"/>
        <v>57</v>
      </c>
      <c r="I234" s="27">
        <v>0</v>
      </c>
      <c r="J234" s="28">
        <f t="shared" si="35"/>
        <v>57</v>
      </c>
      <c r="K234" s="65"/>
      <c r="L234" s="27">
        <v>0</v>
      </c>
      <c r="M234" s="27">
        <v>0</v>
      </c>
      <c r="N234" s="27">
        <v>0</v>
      </c>
      <c r="O234" s="27">
        <v>1</v>
      </c>
      <c r="P234" s="28">
        <f t="shared" si="33"/>
        <v>1</v>
      </c>
      <c r="Q234" s="27">
        <v>0</v>
      </c>
      <c r="R234" s="28">
        <f t="shared" si="36"/>
        <v>1</v>
      </c>
      <c r="S234" s="31"/>
      <c r="T234" s="103"/>
      <c r="U234" s="31"/>
      <c r="V234" s="31"/>
      <c r="W234" s="31"/>
      <c r="X234" s="31"/>
      <c r="Y234" s="31"/>
    </row>
    <row r="235" spans="1:25" x14ac:dyDescent="0.2">
      <c r="A235" s="6" t="s">
        <v>651</v>
      </c>
      <c r="B235" t="s">
        <v>507</v>
      </c>
      <c r="C235" s="89" t="s">
        <v>54</v>
      </c>
      <c r="D235" s="27">
        <v>81</v>
      </c>
      <c r="E235" s="27">
        <v>0</v>
      </c>
      <c r="F235" s="27">
        <v>0</v>
      </c>
      <c r="G235" s="27">
        <v>8</v>
      </c>
      <c r="H235" s="28">
        <f t="shared" si="34"/>
        <v>89</v>
      </c>
      <c r="I235" s="27">
        <v>0</v>
      </c>
      <c r="J235" s="28">
        <f t="shared" si="35"/>
        <v>89</v>
      </c>
      <c r="K235" s="65"/>
      <c r="L235" s="27">
        <v>64</v>
      </c>
      <c r="M235" s="27">
        <v>0</v>
      </c>
      <c r="N235" s="27">
        <v>0</v>
      </c>
      <c r="O235" s="27">
        <v>27</v>
      </c>
      <c r="P235" s="28">
        <f t="shared" si="33"/>
        <v>91</v>
      </c>
      <c r="Q235" s="27">
        <v>0</v>
      </c>
      <c r="R235" s="28">
        <f t="shared" si="36"/>
        <v>91</v>
      </c>
      <c r="S235" s="31"/>
      <c r="T235" s="103"/>
      <c r="U235" s="31"/>
      <c r="V235" s="31"/>
      <c r="W235" s="31"/>
      <c r="X235" s="31"/>
      <c r="Y235" s="31"/>
    </row>
    <row r="236" spans="1:25" x14ac:dyDescent="0.2">
      <c r="A236" t="s">
        <v>508</v>
      </c>
      <c r="B236" t="s">
        <v>509</v>
      </c>
      <c r="C236" s="89" t="s">
        <v>54</v>
      </c>
      <c r="D236" s="27">
        <v>113</v>
      </c>
      <c r="E236" s="27">
        <v>0</v>
      </c>
      <c r="F236" s="27">
        <v>0</v>
      </c>
      <c r="G236" s="27">
        <v>2</v>
      </c>
      <c r="H236" s="28">
        <f t="shared" si="34"/>
        <v>115</v>
      </c>
      <c r="I236" s="27">
        <v>0</v>
      </c>
      <c r="J236" s="28">
        <f t="shared" si="35"/>
        <v>115</v>
      </c>
      <c r="K236" s="65"/>
      <c r="L236" s="27">
        <v>58</v>
      </c>
      <c r="M236" s="27">
        <v>3</v>
      </c>
      <c r="N236" s="27">
        <v>0</v>
      </c>
      <c r="O236" s="27">
        <v>8</v>
      </c>
      <c r="P236" s="28">
        <f t="shared" si="33"/>
        <v>69</v>
      </c>
      <c r="Q236" s="27">
        <v>0</v>
      </c>
      <c r="R236" s="28">
        <f t="shared" si="36"/>
        <v>69</v>
      </c>
      <c r="S236" s="31"/>
      <c r="T236" s="103"/>
      <c r="U236" s="31"/>
      <c r="V236" s="31"/>
      <c r="W236" s="31"/>
      <c r="X236" s="31"/>
      <c r="Y236" s="31"/>
    </row>
    <row r="237" spans="1:25" x14ac:dyDescent="0.2">
      <c r="A237" t="s">
        <v>510</v>
      </c>
      <c r="B237" t="s">
        <v>511</v>
      </c>
      <c r="C237" s="89" t="s">
        <v>57</v>
      </c>
      <c r="D237" s="27">
        <v>62</v>
      </c>
      <c r="E237" s="27">
        <v>0</v>
      </c>
      <c r="F237" s="27">
        <v>0</v>
      </c>
      <c r="G237" s="27">
        <v>37</v>
      </c>
      <c r="H237" s="28">
        <f t="shared" si="34"/>
        <v>99</v>
      </c>
      <c r="I237" s="27">
        <v>0</v>
      </c>
      <c r="J237" s="28">
        <f t="shared" si="35"/>
        <v>99</v>
      </c>
      <c r="K237" s="65"/>
      <c r="L237" s="27">
        <v>116</v>
      </c>
      <c r="M237" s="27">
        <v>0</v>
      </c>
      <c r="N237" s="27">
        <v>0</v>
      </c>
      <c r="O237" s="27">
        <v>31</v>
      </c>
      <c r="P237" s="28">
        <f t="shared" si="33"/>
        <v>147</v>
      </c>
      <c r="Q237" s="27">
        <v>36</v>
      </c>
      <c r="R237" s="28">
        <f t="shared" si="36"/>
        <v>183</v>
      </c>
      <c r="S237" s="31"/>
      <c r="T237" s="103"/>
      <c r="U237" s="31"/>
      <c r="V237" s="31"/>
      <c r="W237" s="31"/>
      <c r="X237" s="31"/>
      <c r="Y237" s="31"/>
    </row>
    <row r="238" spans="1:25" x14ac:dyDescent="0.2">
      <c r="A238" t="s">
        <v>512</v>
      </c>
      <c r="B238" t="s">
        <v>513</v>
      </c>
      <c r="C238" s="89" t="s">
        <v>60</v>
      </c>
      <c r="D238" s="27">
        <v>113</v>
      </c>
      <c r="E238" s="27">
        <v>15</v>
      </c>
      <c r="F238" s="27">
        <v>0</v>
      </c>
      <c r="G238" s="27">
        <v>4</v>
      </c>
      <c r="H238" s="28">
        <f t="shared" si="34"/>
        <v>132</v>
      </c>
      <c r="I238" s="27">
        <v>0</v>
      </c>
      <c r="J238" s="28">
        <f t="shared" si="35"/>
        <v>132</v>
      </c>
      <c r="K238" s="65"/>
      <c r="L238" s="27">
        <v>45</v>
      </c>
      <c r="M238" s="27">
        <v>0</v>
      </c>
      <c r="N238" s="27">
        <v>0</v>
      </c>
      <c r="O238" s="27">
        <v>17</v>
      </c>
      <c r="P238" s="28">
        <f t="shared" si="33"/>
        <v>62</v>
      </c>
      <c r="Q238" s="27">
        <v>0</v>
      </c>
      <c r="R238" s="28">
        <f t="shared" si="36"/>
        <v>62</v>
      </c>
      <c r="S238" s="31"/>
      <c r="T238" s="103"/>
      <c r="U238" s="31"/>
      <c r="V238" s="31"/>
      <c r="W238" s="31"/>
      <c r="X238" s="31"/>
      <c r="Y238" s="31"/>
    </row>
    <row r="239" spans="1:25" x14ac:dyDescent="0.2">
      <c r="A239" t="s">
        <v>514</v>
      </c>
      <c r="B239" t="s">
        <v>515</v>
      </c>
      <c r="C239" s="89" t="s">
        <v>60</v>
      </c>
      <c r="D239" s="27">
        <v>109</v>
      </c>
      <c r="E239" s="27">
        <v>0</v>
      </c>
      <c r="F239" s="27">
        <v>0</v>
      </c>
      <c r="G239" s="27">
        <v>56</v>
      </c>
      <c r="H239" s="28">
        <f t="shared" si="34"/>
        <v>165</v>
      </c>
      <c r="I239" s="27">
        <v>0</v>
      </c>
      <c r="J239" s="28">
        <f t="shared" si="35"/>
        <v>165</v>
      </c>
      <c r="K239" s="65"/>
      <c r="L239" s="27">
        <v>0</v>
      </c>
      <c r="M239" s="27">
        <v>0</v>
      </c>
      <c r="N239" s="27">
        <v>0</v>
      </c>
      <c r="O239" s="27">
        <v>6</v>
      </c>
      <c r="P239" s="28">
        <f t="shared" si="33"/>
        <v>6</v>
      </c>
      <c r="Q239" s="27">
        <v>0</v>
      </c>
      <c r="R239" s="28">
        <f t="shared" si="36"/>
        <v>6</v>
      </c>
      <c r="S239" s="31"/>
      <c r="T239" s="103"/>
      <c r="U239" s="31"/>
      <c r="V239" s="31"/>
      <c r="W239" s="31"/>
      <c r="X239" s="31"/>
      <c r="Y239" s="31"/>
    </row>
    <row r="240" spans="1:25" x14ac:dyDescent="0.2">
      <c r="A240" t="s">
        <v>516</v>
      </c>
      <c r="B240" s="13" t="s">
        <v>517</v>
      </c>
      <c r="C240" s="89" t="s">
        <v>54</v>
      </c>
      <c r="D240" s="27">
        <v>0</v>
      </c>
      <c r="E240" s="27">
        <v>0</v>
      </c>
      <c r="F240" s="27">
        <v>0</v>
      </c>
      <c r="G240" s="27">
        <v>0</v>
      </c>
      <c r="H240" s="28">
        <f t="shared" si="34"/>
        <v>0</v>
      </c>
      <c r="I240" s="27">
        <v>0</v>
      </c>
      <c r="J240" s="28">
        <f t="shared" si="35"/>
        <v>0</v>
      </c>
      <c r="K240" s="65"/>
      <c r="L240" s="27">
        <v>0</v>
      </c>
      <c r="M240" s="27">
        <v>48</v>
      </c>
      <c r="N240" s="27">
        <v>0</v>
      </c>
      <c r="O240" s="27">
        <v>9</v>
      </c>
      <c r="P240" s="28">
        <f t="shared" si="33"/>
        <v>57</v>
      </c>
      <c r="Q240" s="27">
        <v>60</v>
      </c>
      <c r="R240" s="28">
        <f t="shared" si="36"/>
        <v>117</v>
      </c>
      <c r="S240" s="31"/>
      <c r="T240" s="103"/>
      <c r="U240" s="31"/>
      <c r="V240" s="31"/>
      <c r="W240" s="31"/>
      <c r="X240" s="31"/>
      <c r="Y240" s="31"/>
    </row>
    <row r="241" spans="1:25" x14ac:dyDescent="0.2">
      <c r="A241" t="s">
        <v>518</v>
      </c>
      <c r="B241" t="s">
        <v>519</v>
      </c>
      <c r="C241" s="89" t="s">
        <v>57</v>
      </c>
      <c r="D241" s="27">
        <v>51</v>
      </c>
      <c r="E241" s="27">
        <v>34</v>
      </c>
      <c r="F241" s="27">
        <v>0</v>
      </c>
      <c r="G241" s="27">
        <v>14</v>
      </c>
      <c r="H241" s="28">
        <f t="shared" si="34"/>
        <v>99</v>
      </c>
      <c r="I241" s="27">
        <v>3</v>
      </c>
      <c r="J241" s="28">
        <f t="shared" si="35"/>
        <v>102</v>
      </c>
      <c r="K241" s="65"/>
      <c r="L241" s="27">
        <v>68</v>
      </c>
      <c r="M241" s="27">
        <v>34</v>
      </c>
      <c r="N241" s="27">
        <v>0</v>
      </c>
      <c r="O241" s="27">
        <v>30</v>
      </c>
      <c r="P241" s="28">
        <f t="shared" si="33"/>
        <v>132</v>
      </c>
      <c r="Q241" s="27">
        <v>0</v>
      </c>
      <c r="R241" s="28">
        <f t="shared" si="36"/>
        <v>132</v>
      </c>
      <c r="S241" s="31"/>
      <c r="T241" s="103"/>
      <c r="U241" s="31"/>
      <c r="V241" s="31"/>
      <c r="W241" s="31"/>
      <c r="X241" s="31"/>
      <c r="Y241" s="31"/>
    </row>
    <row r="242" spans="1:25" x14ac:dyDescent="0.2">
      <c r="A242" t="s">
        <v>520</v>
      </c>
      <c r="B242" t="s">
        <v>521</v>
      </c>
      <c r="C242" s="89" t="s">
        <v>73</v>
      </c>
      <c r="D242" s="27">
        <v>113</v>
      </c>
      <c r="E242" s="27">
        <v>16</v>
      </c>
      <c r="F242" s="27">
        <v>0</v>
      </c>
      <c r="G242" s="27">
        <v>4</v>
      </c>
      <c r="H242" s="28">
        <f t="shared" si="34"/>
        <v>133</v>
      </c>
      <c r="I242" s="27">
        <v>263</v>
      </c>
      <c r="J242" s="28">
        <f t="shared" si="35"/>
        <v>396</v>
      </c>
      <c r="K242" s="65"/>
      <c r="L242" s="27">
        <v>74</v>
      </c>
      <c r="M242" s="27">
        <v>14</v>
      </c>
      <c r="N242" s="27">
        <v>0</v>
      </c>
      <c r="O242" s="27">
        <v>19</v>
      </c>
      <c r="P242" s="28">
        <f t="shared" si="33"/>
        <v>107</v>
      </c>
      <c r="Q242" s="27">
        <v>79</v>
      </c>
      <c r="R242" s="28">
        <f t="shared" si="36"/>
        <v>186</v>
      </c>
      <c r="S242" s="31"/>
      <c r="T242" s="103"/>
      <c r="U242" s="31"/>
      <c r="V242" s="31"/>
      <c r="W242" s="31"/>
      <c r="X242" s="31"/>
      <c r="Y242" s="31"/>
    </row>
    <row r="243" spans="1:25" x14ac:dyDescent="0.2">
      <c r="A243" t="s">
        <v>522</v>
      </c>
      <c r="B243" t="s">
        <v>523</v>
      </c>
      <c r="C243" s="89" t="s">
        <v>60</v>
      </c>
      <c r="D243" s="27">
        <v>230</v>
      </c>
      <c r="E243" s="27">
        <v>0</v>
      </c>
      <c r="F243" s="27">
        <v>0</v>
      </c>
      <c r="G243" s="27">
        <v>20</v>
      </c>
      <c r="H243" s="28">
        <f t="shared" si="34"/>
        <v>250</v>
      </c>
      <c r="I243" s="27">
        <v>71</v>
      </c>
      <c r="J243" s="28">
        <f t="shared" si="35"/>
        <v>321</v>
      </c>
      <c r="K243" s="65"/>
      <c r="L243" s="27">
        <v>181</v>
      </c>
      <c r="M243" s="27">
        <v>34</v>
      </c>
      <c r="N243" s="27">
        <v>0</v>
      </c>
      <c r="O243" s="27">
        <v>17</v>
      </c>
      <c r="P243" s="28">
        <f t="shared" si="33"/>
        <v>232</v>
      </c>
      <c r="Q243" s="27">
        <v>145</v>
      </c>
      <c r="R243" s="28">
        <f t="shared" si="36"/>
        <v>377</v>
      </c>
      <c r="S243" s="31"/>
      <c r="T243" s="103"/>
      <c r="U243" s="31"/>
      <c r="V243" s="31"/>
      <c r="W243" s="31"/>
      <c r="X243" s="31"/>
      <c r="Y243" s="31"/>
    </row>
    <row r="244" spans="1:25" x14ac:dyDescent="0.2">
      <c r="A244" t="s">
        <v>524</v>
      </c>
      <c r="B244" t="s">
        <v>525</v>
      </c>
      <c r="C244" s="89" t="s">
        <v>60</v>
      </c>
      <c r="D244" s="27">
        <v>59</v>
      </c>
      <c r="E244" s="27">
        <v>15</v>
      </c>
      <c r="F244" s="27">
        <v>0</v>
      </c>
      <c r="G244" s="27">
        <v>15</v>
      </c>
      <c r="H244" s="28">
        <f t="shared" si="34"/>
        <v>89</v>
      </c>
      <c r="I244" s="27">
        <v>0</v>
      </c>
      <c r="J244" s="28">
        <f t="shared" si="35"/>
        <v>89</v>
      </c>
      <c r="K244" s="65"/>
      <c r="L244" s="27">
        <v>67</v>
      </c>
      <c r="M244" s="27">
        <v>14</v>
      </c>
      <c r="N244" s="27">
        <v>0</v>
      </c>
      <c r="O244" s="27">
        <v>19</v>
      </c>
      <c r="P244" s="28">
        <f t="shared" si="33"/>
        <v>100</v>
      </c>
      <c r="Q244" s="27">
        <v>0</v>
      </c>
      <c r="R244" s="28">
        <f t="shared" si="36"/>
        <v>100</v>
      </c>
      <c r="S244" s="31"/>
      <c r="T244" s="103"/>
      <c r="U244" s="31"/>
      <c r="V244" s="31"/>
      <c r="W244" s="31"/>
      <c r="X244" s="31"/>
      <c r="Y244" s="31"/>
    </row>
    <row r="245" spans="1:25" x14ac:dyDescent="0.2">
      <c r="A245" t="s">
        <v>526</v>
      </c>
      <c r="B245" t="s">
        <v>527</v>
      </c>
      <c r="C245" s="89" t="s">
        <v>80</v>
      </c>
      <c r="D245" s="27">
        <v>60</v>
      </c>
      <c r="E245" s="27">
        <v>0</v>
      </c>
      <c r="F245" s="27">
        <v>0</v>
      </c>
      <c r="G245" s="27">
        <v>4</v>
      </c>
      <c r="H245" s="28">
        <f t="shared" si="34"/>
        <v>64</v>
      </c>
      <c r="I245" s="27">
        <v>0</v>
      </c>
      <c r="J245" s="28">
        <f t="shared" si="35"/>
        <v>64</v>
      </c>
      <c r="K245" s="65"/>
      <c r="L245" s="27">
        <v>65</v>
      </c>
      <c r="M245" s="27">
        <v>10</v>
      </c>
      <c r="N245" s="27">
        <v>0</v>
      </c>
      <c r="O245" s="27">
        <v>26</v>
      </c>
      <c r="P245" s="28">
        <f t="shared" si="33"/>
        <v>101</v>
      </c>
      <c r="Q245" s="27">
        <v>19</v>
      </c>
      <c r="R245" s="28">
        <f t="shared" si="36"/>
        <v>120</v>
      </c>
      <c r="S245" s="31"/>
      <c r="T245" s="103"/>
      <c r="U245" s="31"/>
      <c r="V245" s="31"/>
      <c r="W245" s="31"/>
      <c r="X245" s="31"/>
      <c r="Y245" s="31"/>
    </row>
    <row r="246" spans="1:25" x14ac:dyDescent="0.2">
      <c r="A246" t="s">
        <v>528</v>
      </c>
      <c r="B246" t="s">
        <v>529</v>
      </c>
      <c r="C246" s="89" t="s">
        <v>54</v>
      </c>
      <c r="D246" s="27">
        <v>16</v>
      </c>
      <c r="E246" s="27">
        <v>0</v>
      </c>
      <c r="F246" s="27">
        <v>0</v>
      </c>
      <c r="G246" s="27">
        <v>0</v>
      </c>
      <c r="H246" s="28">
        <f t="shared" si="34"/>
        <v>16</v>
      </c>
      <c r="I246" s="27">
        <v>0</v>
      </c>
      <c r="J246" s="28">
        <f t="shared" si="35"/>
        <v>16</v>
      </c>
      <c r="K246" s="65"/>
      <c r="L246" s="27">
        <v>29</v>
      </c>
      <c r="M246" s="27">
        <v>0</v>
      </c>
      <c r="N246" s="27">
        <v>0</v>
      </c>
      <c r="O246" s="27">
        <v>1</v>
      </c>
      <c r="P246" s="28">
        <f t="shared" si="33"/>
        <v>30</v>
      </c>
      <c r="Q246" s="27">
        <v>0</v>
      </c>
      <c r="R246" s="28">
        <f t="shared" si="36"/>
        <v>30</v>
      </c>
      <c r="S246" s="31"/>
      <c r="T246" s="103"/>
      <c r="U246" s="31"/>
      <c r="V246" s="31"/>
      <c r="W246" s="31"/>
      <c r="X246" s="31"/>
      <c r="Y246" s="31"/>
    </row>
    <row r="247" spans="1:25" x14ac:dyDescent="0.2">
      <c r="A247" t="s">
        <v>530</v>
      </c>
      <c r="B247" t="s">
        <v>531</v>
      </c>
      <c r="C247" s="89" t="s">
        <v>73</v>
      </c>
      <c r="D247" s="27">
        <v>63</v>
      </c>
      <c r="E247" s="27">
        <v>0</v>
      </c>
      <c r="F247" s="27">
        <v>0</v>
      </c>
      <c r="G247" s="27">
        <v>68</v>
      </c>
      <c r="H247" s="28">
        <f t="shared" si="34"/>
        <v>131</v>
      </c>
      <c r="I247" s="27">
        <v>124</v>
      </c>
      <c r="J247" s="28">
        <f t="shared" si="35"/>
        <v>255</v>
      </c>
      <c r="K247" s="65"/>
      <c r="L247" s="27">
        <v>104</v>
      </c>
      <c r="M247" s="27">
        <v>0</v>
      </c>
      <c r="N247" s="27">
        <v>0</v>
      </c>
      <c r="O247" s="27">
        <v>35</v>
      </c>
      <c r="P247" s="28">
        <f t="shared" si="33"/>
        <v>139</v>
      </c>
      <c r="Q247" s="27">
        <v>122</v>
      </c>
      <c r="R247" s="28">
        <f t="shared" si="36"/>
        <v>261</v>
      </c>
      <c r="S247" s="31"/>
      <c r="T247" s="103"/>
      <c r="U247" s="31"/>
      <c r="V247" s="31"/>
      <c r="W247" s="31"/>
      <c r="X247" s="31"/>
      <c r="Y247" s="31"/>
    </row>
    <row r="248" spans="1:25" x14ac:dyDescent="0.2">
      <c r="A248" t="s">
        <v>532</v>
      </c>
      <c r="B248" t="s">
        <v>533</v>
      </c>
      <c r="C248" s="89" t="s">
        <v>54</v>
      </c>
      <c r="D248" s="27">
        <v>8</v>
      </c>
      <c r="E248" s="27">
        <v>0</v>
      </c>
      <c r="F248" s="27">
        <v>0</v>
      </c>
      <c r="G248" s="27">
        <v>0</v>
      </c>
      <c r="H248" s="28">
        <f t="shared" si="34"/>
        <v>8</v>
      </c>
      <c r="I248" s="27">
        <v>0</v>
      </c>
      <c r="J248" s="28">
        <f t="shared" si="35"/>
        <v>8</v>
      </c>
      <c r="K248" s="65"/>
      <c r="L248" s="27">
        <v>0</v>
      </c>
      <c r="M248" s="27">
        <v>0</v>
      </c>
      <c r="N248" s="27">
        <v>0</v>
      </c>
      <c r="O248" s="27">
        <v>3</v>
      </c>
      <c r="P248" s="28">
        <f t="shared" si="33"/>
        <v>3</v>
      </c>
      <c r="Q248" s="27">
        <v>0</v>
      </c>
      <c r="R248" s="28">
        <f t="shared" si="36"/>
        <v>3</v>
      </c>
      <c r="S248" s="31"/>
      <c r="T248" s="103"/>
      <c r="U248" s="31"/>
      <c r="V248" s="31"/>
      <c r="W248" s="31"/>
      <c r="X248" s="31"/>
      <c r="Y248" s="31"/>
    </row>
    <row r="249" spans="1:25" x14ac:dyDescent="0.2">
      <c r="A249" t="s">
        <v>534</v>
      </c>
      <c r="B249" t="s">
        <v>535</v>
      </c>
      <c r="C249" s="89" t="s">
        <v>54</v>
      </c>
      <c r="D249" s="27">
        <v>107</v>
      </c>
      <c r="E249" s="27">
        <v>0</v>
      </c>
      <c r="F249" s="27">
        <v>0</v>
      </c>
      <c r="G249" s="27">
        <v>30</v>
      </c>
      <c r="H249" s="28">
        <f t="shared" si="34"/>
        <v>137</v>
      </c>
      <c r="I249" s="27">
        <v>0</v>
      </c>
      <c r="J249" s="28">
        <f t="shared" si="35"/>
        <v>137</v>
      </c>
      <c r="K249" s="65"/>
      <c r="L249" s="27">
        <v>51</v>
      </c>
      <c r="M249" s="27">
        <v>0</v>
      </c>
      <c r="N249" s="27">
        <v>0</v>
      </c>
      <c r="O249" s="27">
        <v>31</v>
      </c>
      <c r="P249" s="28">
        <f t="shared" si="33"/>
        <v>82</v>
      </c>
      <c r="Q249" s="27">
        <v>0</v>
      </c>
      <c r="R249" s="28">
        <f t="shared" si="36"/>
        <v>82</v>
      </c>
      <c r="S249" s="31"/>
      <c r="T249" s="103"/>
      <c r="U249" s="31"/>
      <c r="V249" s="31"/>
      <c r="W249" s="31"/>
      <c r="X249" s="31"/>
      <c r="Y249" s="31"/>
    </row>
    <row r="250" spans="1:25" x14ac:dyDescent="0.2">
      <c r="A250" t="s">
        <v>536</v>
      </c>
      <c r="B250" t="s">
        <v>537</v>
      </c>
      <c r="C250" s="89" t="s">
        <v>80</v>
      </c>
      <c r="D250" s="27">
        <v>22</v>
      </c>
      <c r="E250" s="27">
        <v>0</v>
      </c>
      <c r="F250" s="27">
        <v>0</v>
      </c>
      <c r="G250" s="27">
        <v>6</v>
      </c>
      <c r="H250" s="28">
        <f t="shared" si="34"/>
        <v>28</v>
      </c>
      <c r="I250" s="27">
        <v>0</v>
      </c>
      <c r="J250" s="28">
        <f t="shared" si="35"/>
        <v>28</v>
      </c>
      <c r="K250" s="65"/>
      <c r="L250" s="27">
        <v>25</v>
      </c>
      <c r="M250" s="27">
        <v>116</v>
      </c>
      <c r="N250" s="27">
        <v>0</v>
      </c>
      <c r="O250" s="27">
        <v>36</v>
      </c>
      <c r="P250" s="28">
        <f t="shared" si="33"/>
        <v>177</v>
      </c>
      <c r="Q250" s="27">
        <v>40</v>
      </c>
      <c r="R250" s="28">
        <f t="shared" si="36"/>
        <v>217</v>
      </c>
      <c r="S250" s="31"/>
      <c r="T250" s="103"/>
      <c r="U250" s="31"/>
      <c r="V250" s="31"/>
      <c r="W250" s="31"/>
      <c r="X250" s="31"/>
      <c r="Y250" s="31"/>
    </row>
    <row r="251" spans="1:25" x14ac:dyDescent="0.2">
      <c r="A251" t="s">
        <v>538</v>
      </c>
      <c r="B251" t="s">
        <v>539</v>
      </c>
      <c r="C251" s="89" t="s">
        <v>57</v>
      </c>
      <c r="D251" s="27">
        <v>166</v>
      </c>
      <c r="E251" s="27">
        <v>0</v>
      </c>
      <c r="F251" s="27">
        <v>0</v>
      </c>
      <c r="G251" s="27">
        <v>11</v>
      </c>
      <c r="H251" s="28">
        <f t="shared" si="34"/>
        <v>177</v>
      </c>
      <c r="I251" s="27">
        <v>51</v>
      </c>
      <c r="J251" s="28">
        <f t="shared" si="35"/>
        <v>228</v>
      </c>
      <c r="K251" s="65"/>
      <c r="L251" s="27">
        <v>127</v>
      </c>
      <c r="M251" s="27">
        <v>0</v>
      </c>
      <c r="N251" s="27">
        <v>0</v>
      </c>
      <c r="O251" s="27">
        <v>16</v>
      </c>
      <c r="P251" s="28">
        <f t="shared" si="33"/>
        <v>143</v>
      </c>
      <c r="Q251" s="27">
        <v>67</v>
      </c>
      <c r="R251" s="28">
        <f t="shared" si="36"/>
        <v>210</v>
      </c>
      <c r="S251" s="31"/>
      <c r="T251" s="103"/>
      <c r="U251" s="31"/>
      <c r="V251" s="31"/>
      <c r="W251" s="31"/>
      <c r="X251" s="31"/>
      <c r="Y251" s="31"/>
    </row>
    <row r="252" spans="1:25" x14ac:dyDescent="0.2">
      <c r="A252" t="s">
        <v>540</v>
      </c>
      <c r="B252" t="s">
        <v>541</v>
      </c>
      <c r="C252" s="89" t="s">
        <v>60</v>
      </c>
      <c r="D252" s="27">
        <v>40</v>
      </c>
      <c r="E252" s="27">
        <v>0</v>
      </c>
      <c r="F252" s="27">
        <v>0</v>
      </c>
      <c r="G252" s="27">
        <v>4</v>
      </c>
      <c r="H252" s="28">
        <f t="shared" si="34"/>
        <v>44</v>
      </c>
      <c r="I252" s="27">
        <v>0</v>
      </c>
      <c r="J252" s="28">
        <f t="shared" si="35"/>
        <v>44</v>
      </c>
      <c r="K252" s="65"/>
      <c r="L252" s="27">
        <v>7</v>
      </c>
      <c r="M252" s="27">
        <v>0</v>
      </c>
      <c r="N252" s="27">
        <v>0</v>
      </c>
      <c r="O252" s="27">
        <v>8</v>
      </c>
      <c r="P252" s="28">
        <f t="shared" si="33"/>
        <v>15</v>
      </c>
      <c r="Q252" s="27">
        <v>0</v>
      </c>
      <c r="R252" s="28">
        <f t="shared" si="36"/>
        <v>15</v>
      </c>
      <c r="S252" s="31"/>
      <c r="T252" s="103"/>
      <c r="U252" s="31"/>
      <c r="V252" s="31"/>
      <c r="W252" s="31"/>
      <c r="X252" s="31"/>
      <c r="Y252" s="31"/>
    </row>
    <row r="253" spans="1:25" x14ac:dyDescent="0.2">
      <c r="A253" t="s">
        <v>542</v>
      </c>
      <c r="B253" s="13" t="s">
        <v>543</v>
      </c>
      <c r="C253" s="32" t="s">
        <v>54</v>
      </c>
      <c r="D253" s="27">
        <v>77</v>
      </c>
      <c r="E253" s="27">
        <v>0</v>
      </c>
      <c r="F253" s="27">
        <v>0</v>
      </c>
      <c r="G253" s="27">
        <v>20</v>
      </c>
      <c r="H253" s="28">
        <f t="shared" si="34"/>
        <v>97</v>
      </c>
      <c r="I253" s="27">
        <v>0</v>
      </c>
      <c r="J253" s="28">
        <f t="shared" si="35"/>
        <v>97</v>
      </c>
      <c r="K253" s="65"/>
      <c r="L253" s="27">
        <v>39</v>
      </c>
      <c r="M253" s="27">
        <v>18</v>
      </c>
      <c r="N253" s="27">
        <v>0</v>
      </c>
      <c r="O253" s="27">
        <v>0</v>
      </c>
      <c r="P253" s="28">
        <f t="shared" si="33"/>
        <v>57</v>
      </c>
      <c r="Q253" s="27">
        <v>0</v>
      </c>
      <c r="R253" s="28">
        <f t="shared" si="36"/>
        <v>57</v>
      </c>
      <c r="S253" s="31"/>
      <c r="T253" s="103"/>
      <c r="U253" s="31"/>
      <c r="V253" s="31"/>
      <c r="W253" s="31"/>
      <c r="X253" s="31"/>
      <c r="Y253" s="31"/>
    </row>
    <row r="254" spans="1:25" x14ac:dyDescent="0.2">
      <c r="A254" t="s">
        <v>544</v>
      </c>
      <c r="B254" t="s">
        <v>545</v>
      </c>
      <c r="C254" s="89" t="s">
        <v>80</v>
      </c>
      <c r="D254" s="27">
        <v>45</v>
      </c>
      <c r="E254" s="27">
        <v>0</v>
      </c>
      <c r="F254" s="27">
        <v>0</v>
      </c>
      <c r="G254" s="27">
        <v>4</v>
      </c>
      <c r="H254" s="28">
        <f t="shared" si="34"/>
        <v>49</v>
      </c>
      <c r="I254" s="27">
        <v>0</v>
      </c>
      <c r="J254" s="28">
        <f t="shared" si="35"/>
        <v>49</v>
      </c>
      <c r="K254" s="65"/>
      <c r="L254" s="27">
        <v>24</v>
      </c>
      <c r="M254" s="27">
        <v>83</v>
      </c>
      <c r="N254" s="27">
        <v>0</v>
      </c>
      <c r="O254" s="27">
        <v>36</v>
      </c>
      <c r="P254" s="28">
        <f t="shared" si="33"/>
        <v>143</v>
      </c>
      <c r="Q254" s="27">
        <v>0</v>
      </c>
      <c r="R254" s="28">
        <f t="shared" si="36"/>
        <v>143</v>
      </c>
      <c r="S254" s="31"/>
      <c r="T254" s="103"/>
      <c r="U254" s="31"/>
      <c r="V254" s="31"/>
      <c r="W254" s="31"/>
      <c r="X254" s="31"/>
      <c r="Y254" s="31"/>
    </row>
    <row r="255" spans="1:25" x14ac:dyDescent="0.2">
      <c r="A255" t="s">
        <v>546</v>
      </c>
      <c r="B255" t="s">
        <v>547</v>
      </c>
      <c r="C255" s="89" t="s">
        <v>80</v>
      </c>
      <c r="D255" s="27">
        <v>130</v>
      </c>
      <c r="E255" s="27">
        <v>0</v>
      </c>
      <c r="F255" s="27">
        <v>0</v>
      </c>
      <c r="G255" s="27">
        <v>9</v>
      </c>
      <c r="H255" s="28">
        <f t="shared" si="34"/>
        <v>139</v>
      </c>
      <c r="I255" s="27">
        <v>0</v>
      </c>
      <c r="J255" s="28">
        <f t="shared" si="35"/>
        <v>139</v>
      </c>
      <c r="K255" s="65"/>
      <c r="L255" s="27">
        <v>125</v>
      </c>
      <c r="M255" s="27">
        <v>0</v>
      </c>
      <c r="N255" s="27">
        <v>0</v>
      </c>
      <c r="O255" s="27">
        <v>75</v>
      </c>
      <c r="P255" s="28">
        <f t="shared" si="33"/>
        <v>200</v>
      </c>
      <c r="Q255" s="27">
        <v>0</v>
      </c>
      <c r="R255" s="28">
        <f t="shared" si="36"/>
        <v>200</v>
      </c>
      <c r="S255" s="31"/>
      <c r="T255" s="103"/>
      <c r="U255" s="31"/>
      <c r="V255" s="31"/>
      <c r="W255" s="31"/>
      <c r="X255" s="31"/>
      <c r="Y255" s="31"/>
    </row>
    <row r="256" spans="1:25" x14ac:dyDescent="0.2">
      <c r="A256" t="s">
        <v>548</v>
      </c>
      <c r="B256" t="s">
        <v>549</v>
      </c>
      <c r="C256" s="89" t="s">
        <v>60</v>
      </c>
      <c r="D256" s="27">
        <v>174</v>
      </c>
      <c r="E256" s="27">
        <v>31</v>
      </c>
      <c r="F256" s="27">
        <v>0</v>
      </c>
      <c r="G256" s="27">
        <v>29</v>
      </c>
      <c r="H256" s="28">
        <f t="shared" si="34"/>
        <v>234</v>
      </c>
      <c r="I256" s="27">
        <v>215</v>
      </c>
      <c r="J256" s="28">
        <f t="shared" si="35"/>
        <v>449</v>
      </c>
      <c r="K256" s="65"/>
      <c r="L256" s="27">
        <v>115</v>
      </c>
      <c r="M256" s="27">
        <v>130</v>
      </c>
      <c r="N256" s="27">
        <v>0</v>
      </c>
      <c r="O256" s="27">
        <v>67</v>
      </c>
      <c r="P256" s="28">
        <f t="shared" si="33"/>
        <v>312</v>
      </c>
      <c r="Q256" s="27">
        <v>347</v>
      </c>
      <c r="R256" s="28">
        <f t="shared" si="36"/>
        <v>659</v>
      </c>
      <c r="S256" s="31"/>
      <c r="T256" s="103"/>
      <c r="U256" s="31"/>
      <c r="V256" s="31"/>
      <c r="W256" s="31"/>
      <c r="X256" s="31"/>
      <c r="Y256" s="31"/>
    </row>
    <row r="257" spans="1:25" x14ac:dyDescent="0.2">
      <c r="A257" t="s">
        <v>550</v>
      </c>
      <c r="B257" t="s">
        <v>551</v>
      </c>
      <c r="C257" s="91" t="s">
        <v>54</v>
      </c>
      <c r="D257" s="27">
        <v>8</v>
      </c>
      <c r="E257" s="27">
        <v>0</v>
      </c>
      <c r="F257" s="27">
        <v>0</v>
      </c>
      <c r="G257" s="27">
        <v>0</v>
      </c>
      <c r="H257" s="28">
        <f t="shared" ref="H257" si="38">SUM(D257:G257)</f>
        <v>8</v>
      </c>
      <c r="I257" s="27">
        <v>0</v>
      </c>
      <c r="J257" s="28">
        <f t="shared" ref="J257" si="39">SUM(H257:I257)</f>
        <v>8</v>
      </c>
      <c r="K257" s="65"/>
      <c r="L257" s="27">
        <v>0</v>
      </c>
      <c r="M257" s="27">
        <v>0</v>
      </c>
      <c r="N257" s="27">
        <v>0</v>
      </c>
      <c r="O257" s="27">
        <v>1</v>
      </c>
      <c r="P257" s="28">
        <f t="shared" si="33"/>
        <v>1</v>
      </c>
      <c r="Q257" s="27">
        <v>0</v>
      </c>
      <c r="R257" s="28">
        <f t="shared" ref="R257" si="40">SUM(P257:Q257)</f>
        <v>1</v>
      </c>
      <c r="S257" s="31"/>
      <c r="T257" s="103"/>
      <c r="U257" s="31"/>
      <c r="V257" s="31"/>
      <c r="W257" s="31"/>
      <c r="X257" s="31"/>
      <c r="Y257" s="31"/>
    </row>
    <row r="258" spans="1:25" x14ac:dyDescent="0.2">
      <c r="A258" t="s">
        <v>552</v>
      </c>
      <c r="B258" t="s">
        <v>553</v>
      </c>
      <c r="C258" s="89" t="s">
        <v>80</v>
      </c>
      <c r="D258" s="27">
        <v>28</v>
      </c>
      <c r="E258" s="27">
        <v>57</v>
      </c>
      <c r="F258" s="27">
        <v>0</v>
      </c>
      <c r="G258" s="27">
        <v>28</v>
      </c>
      <c r="H258" s="28">
        <f t="shared" si="34"/>
        <v>113</v>
      </c>
      <c r="I258" s="27">
        <v>0</v>
      </c>
      <c r="J258" s="28">
        <f t="shared" si="35"/>
        <v>113</v>
      </c>
      <c r="K258" s="65"/>
      <c r="L258" s="27">
        <v>6</v>
      </c>
      <c r="M258" s="27">
        <v>71</v>
      </c>
      <c r="N258" s="27">
        <v>0</v>
      </c>
      <c r="O258" s="27">
        <v>49</v>
      </c>
      <c r="P258" s="28">
        <f t="shared" si="33"/>
        <v>126</v>
      </c>
      <c r="Q258" s="27">
        <v>0</v>
      </c>
      <c r="R258" s="28">
        <f t="shared" si="36"/>
        <v>126</v>
      </c>
      <c r="S258" s="31"/>
      <c r="T258" s="103"/>
      <c r="U258" s="31"/>
      <c r="V258" s="31"/>
      <c r="W258" s="31"/>
      <c r="X258" s="31"/>
      <c r="Y258" s="31"/>
    </row>
    <row r="259" spans="1:25" x14ac:dyDescent="0.2">
      <c r="A259" t="s">
        <v>554</v>
      </c>
      <c r="B259" t="s">
        <v>555</v>
      </c>
      <c r="C259" s="89" t="s">
        <v>80</v>
      </c>
      <c r="D259" s="27">
        <v>86</v>
      </c>
      <c r="E259" s="27">
        <v>1</v>
      </c>
      <c r="F259" s="27">
        <v>0</v>
      </c>
      <c r="G259" s="27">
        <v>4</v>
      </c>
      <c r="H259" s="28">
        <f t="shared" si="34"/>
        <v>91</v>
      </c>
      <c r="I259" s="27">
        <v>0</v>
      </c>
      <c r="J259" s="28">
        <f t="shared" si="35"/>
        <v>91</v>
      </c>
      <c r="K259" s="65"/>
      <c r="L259" s="27">
        <v>35</v>
      </c>
      <c r="M259" s="27">
        <v>8</v>
      </c>
      <c r="N259" s="27">
        <v>0</v>
      </c>
      <c r="O259" s="27">
        <v>17</v>
      </c>
      <c r="P259" s="28">
        <f t="shared" si="33"/>
        <v>60</v>
      </c>
      <c r="Q259" s="27">
        <v>0</v>
      </c>
      <c r="R259" s="28">
        <f t="shared" si="36"/>
        <v>60</v>
      </c>
      <c r="S259" s="31"/>
      <c r="T259" s="103"/>
      <c r="U259" s="31"/>
      <c r="V259" s="31"/>
      <c r="W259" s="31"/>
      <c r="X259" s="31"/>
      <c r="Y259" s="31"/>
    </row>
    <row r="260" spans="1:25" x14ac:dyDescent="0.2">
      <c r="A260" t="s">
        <v>556</v>
      </c>
      <c r="B260" t="s">
        <v>557</v>
      </c>
      <c r="C260" s="89" t="s">
        <v>54</v>
      </c>
      <c r="D260" s="27">
        <v>59</v>
      </c>
      <c r="E260" s="27">
        <v>0</v>
      </c>
      <c r="F260" s="27">
        <v>0</v>
      </c>
      <c r="G260" s="27">
        <v>9</v>
      </c>
      <c r="H260" s="28">
        <f t="shared" si="34"/>
        <v>68</v>
      </c>
      <c r="I260" s="27">
        <v>5</v>
      </c>
      <c r="J260" s="28">
        <f t="shared" si="35"/>
        <v>73</v>
      </c>
      <c r="K260" s="65"/>
      <c r="L260" s="27">
        <v>32</v>
      </c>
      <c r="M260" s="27">
        <v>38</v>
      </c>
      <c r="N260" s="27">
        <v>0</v>
      </c>
      <c r="O260" s="27">
        <v>11</v>
      </c>
      <c r="P260" s="28">
        <f t="shared" si="33"/>
        <v>81</v>
      </c>
      <c r="Q260" s="27">
        <v>0</v>
      </c>
      <c r="R260" s="28">
        <f t="shared" si="36"/>
        <v>81</v>
      </c>
      <c r="S260" s="31"/>
      <c r="T260" s="103"/>
      <c r="U260" s="31"/>
      <c r="V260" s="31"/>
      <c r="W260" s="31"/>
      <c r="X260" s="31"/>
      <c r="Y260" s="31"/>
    </row>
    <row r="261" spans="1:25" x14ac:dyDescent="0.2">
      <c r="A261" t="s">
        <v>558</v>
      </c>
      <c r="B261" t="s">
        <v>559</v>
      </c>
      <c r="C261" s="89" t="s">
        <v>54</v>
      </c>
      <c r="D261" s="27">
        <v>38</v>
      </c>
      <c r="E261" s="27">
        <v>0</v>
      </c>
      <c r="F261" s="27">
        <v>0</v>
      </c>
      <c r="G261" s="27">
        <v>24</v>
      </c>
      <c r="H261" s="28">
        <f t="shared" si="34"/>
        <v>62</v>
      </c>
      <c r="I261" s="27">
        <v>0</v>
      </c>
      <c r="J261" s="28">
        <f t="shared" si="35"/>
        <v>62</v>
      </c>
      <c r="K261" s="65"/>
      <c r="L261" s="27">
        <v>19</v>
      </c>
      <c r="M261" s="27">
        <v>0</v>
      </c>
      <c r="N261" s="27">
        <v>0</v>
      </c>
      <c r="O261" s="27">
        <v>17</v>
      </c>
      <c r="P261" s="28">
        <f t="shared" si="33"/>
        <v>36</v>
      </c>
      <c r="Q261" s="27">
        <v>0</v>
      </c>
      <c r="R261" s="28">
        <f t="shared" si="36"/>
        <v>36</v>
      </c>
      <c r="S261" s="31"/>
      <c r="T261" s="103"/>
      <c r="U261" s="31"/>
      <c r="V261" s="31"/>
      <c r="W261" s="31"/>
      <c r="X261" s="31"/>
      <c r="Y261" s="31"/>
    </row>
    <row r="262" spans="1:25" x14ac:dyDescent="0.2">
      <c r="A262" t="s">
        <v>560</v>
      </c>
      <c r="B262" t="s">
        <v>561</v>
      </c>
      <c r="C262" s="89" t="s">
        <v>54</v>
      </c>
      <c r="D262" s="27">
        <v>119</v>
      </c>
      <c r="E262" s="27">
        <v>0</v>
      </c>
      <c r="F262" s="27">
        <v>0</v>
      </c>
      <c r="G262" s="27">
        <v>30</v>
      </c>
      <c r="H262" s="28">
        <f t="shared" si="34"/>
        <v>149</v>
      </c>
      <c r="I262" s="27">
        <v>0</v>
      </c>
      <c r="J262" s="28">
        <f t="shared" si="35"/>
        <v>149</v>
      </c>
      <c r="K262" s="65"/>
      <c r="L262" s="27">
        <v>66</v>
      </c>
      <c r="M262" s="27">
        <v>47</v>
      </c>
      <c r="N262" s="27">
        <v>0</v>
      </c>
      <c r="O262" s="27">
        <v>41</v>
      </c>
      <c r="P262" s="28">
        <f t="shared" si="33"/>
        <v>154</v>
      </c>
      <c r="Q262" s="27">
        <v>0</v>
      </c>
      <c r="R262" s="28">
        <f t="shared" si="36"/>
        <v>154</v>
      </c>
      <c r="S262" s="31"/>
      <c r="T262" s="103"/>
      <c r="U262" s="31"/>
      <c r="V262" s="31"/>
      <c r="W262" s="31"/>
      <c r="X262" s="31"/>
      <c r="Y262" s="31"/>
    </row>
    <row r="263" spans="1:25" x14ac:dyDescent="0.2">
      <c r="A263" t="s">
        <v>562</v>
      </c>
      <c r="B263" t="s">
        <v>563</v>
      </c>
      <c r="C263" s="89" t="s">
        <v>54</v>
      </c>
      <c r="D263" s="27">
        <v>124</v>
      </c>
      <c r="E263" s="27">
        <v>0</v>
      </c>
      <c r="F263" s="27">
        <v>0</v>
      </c>
      <c r="G263" s="27">
        <v>66</v>
      </c>
      <c r="H263" s="28">
        <f t="shared" si="34"/>
        <v>190</v>
      </c>
      <c r="I263" s="27">
        <v>0</v>
      </c>
      <c r="J263" s="28">
        <f t="shared" si="35"/>
        <v>190</v>
      </c>
      <c r="K263" s="65"/>
      <c r="L263" s="27">
        <v>53</v>
      </c>
      <c r="M263" s="27">
        <v>76</v>
      </c>
      <c r="N263" s="27">
        <v>0</v>
      </c>
      <c r="O263" s="27">
        <v>95</v>
      </c>
      <c r="P263" s="28">
        <f t="shared" si="33"/>
        <v>224</v>
      </c>
      <c r="Q263" s="27">
        <v>65</v>
      </c>
      <c r="R263" s="28">
        <f t="shared" si="36"/>
        <v>289</v>
      </c>
      <c r="S263" s="31"/>
      <c r="T263" s="103"/>
      <c r="U263" s="31"/>
      <c r="V263" s="31"/>
      <c r="W263" s="31"/>
      <c r="X263" s="31"/>
      <c r="Y263" s="31"/>
    </row>
    <row r="264" spans="1:25" x14ac:dyDescent="0.2">
      <c r="A264" t="s">
        <v>564</v>
      </c>
      <c r="B264" t="s">
        <v>565</v>
      </c>
      <c r="C264" s="89" t="s">
        <v>80</v>
      </c>
      <c r="D264" s="27">
        <v>8</v>
      </c>
      <c r="E264" s="27">
        <v>14</v>
      </c>
      <c r="F264" s="27">
        <v>0</v>
      </c>
      <c r="G264" s="27">
        <v>80</v>
      </c>
      <c r="H264" s="28">
        <f t="shared" si="34"/>
        <v>102</v>
      </c>
      <c r="I264" s="27">
        <v>280</v>
      </c>
      <c r="J264" s="28">
        <f t="shared" si="35"/>
        <v>382</v>
      </c>
      <c r="K264" s="65"/>
      <c r="L264" s="27">
        <v>82</v>
      </c>
      <c r="M264" s="27">
        <v>134</v>
      </c>
      <c r="N264" s="27">
        <v>0</v>
      </c>
      <c r="O264" s="27">
        <v>57</v>
      </c>
      <c r="P264" s="28">
        <f t="shared" si="33"/>
        <v>273</v>
      </c>
      <c r="Q264" s="27">
        <v>0</v>
      </c>
      <c r="R264" s="28">
        <f t="shared" si="36"/>
        <v>273</v>
      </c>
      <c r="S264" s="31"/>
      <c r="T264" s="103"/>
      <c r="U264" s="31"/>
      <c r="V264" s="31"/>
      <c r="W264" s="31"/>
      <c r="X264" s="31"/>
      <c r="Y264" s="31"/>
    </row>
    <row r="265" spans="1:25" x14ac:dyDescent="0.2">
      <c r="A265" t="s">
        <v>566</v>
      </c>
      <c r="B265" t="s">
        <v>567</v>
      </c>
      <c r="C265" s="89" t="s">
        <v>80</v>
      </c>
      <c r="D265" s="27">
        <v>90</v>
      </c>
      <c r="E265" s="27">
        <v>0</v>
      </c>
      <c r="F265" s="27">
        <v>0</v>
      </c>
      <c r="G265" s="27">
        <v>22</v>
      </c>
      <c r="H265" s="28">
        <f t="shared" si="34"/>
        <v>112</v>
      </c>
      <c r="I265" s="27">
        <v>0</v>
      </c>
      <c r="J265" s="28">
        <f t="shared" si="35"/>
        <v>112</v>
      </c>
      <c r="K265" s="65"/>
      <c r="L265" s="27">
        <v>6</v>
      </c>
      <c r="M265" s="27">
        <v>0</v>
      </c>
      <c r="N265" s="27">
        <v>0</v>
      </c>
      <c r="O265" s="27">
        <v>0</v>
      </c>
      <c r="P265" s="28">
        <f t="shared" si="33"/>
        <v>6</v>
      </c>
      <c r="Q265" s="27">
        <v>0</v>
      </c>
      <c r="R265" s="28">
        <f t="shared" si="36"/>
        <v>6</v>
      </c>
      <c r="S265" s="31"/>
      <c r="T265" s="103"/>
      <c r="U265" s="31"/>
      <c r="V265" s="31"/>
      <c r="W265" s="31"/>
      <c r="X265" s="31"/>
      <c r="Y265" s="31"/>
    </row>
    <row r="266" spans="1:25" x14ac:dyDescent="0.2">
      <c r="A266" t="s">
        <v>568</v>
      </c>
      <c r="B266" t="s">
        <v>569</v>
      </c>
      <c r="C266" s="89" t="s">
        <v>57</v>
      </c>
      <c r="D266" s="27">
        <v>48</v>
      </c>
      <c r="E266" s="27">
        <v>4</v>
      </c>
      <c r="F266" s="27">
        <v>0</v>
      </c>
      <c r="G266" s="27">
        <v>14</v>
      </c>
      <c r="H266" s="28">
        <f t="shared" si="34"/>
        <v>66</v>
      </c>
      <c r="I266" s="27">
        <v>0</v>
      </c>
      <c r="J266" s="28">
        <f t="shared" si="35"/>
        <v>66</v>
      </c>
      <c r="K266" s="65"/>
      <c r="L266" s="27">
        <v>128</v>
      </c>
      <c r="M266" s="27">
        <v>4</v>
      </c>
      <c r="N266" s="27">
        <v>0</v>
      </c>
      <c r="O266" s="27">
        <v>36</v>
      </c>
      <c r="P266" s="28">
        <f t="shared" si="33"/>
        <v>168</v>
      </c>
      <c r="Q266" s="27">
        <v>0</v>
      </c>
      <c r="R266" s="28">
        <f t="shared" si="36"/>
        <v>168</v>
      </c>
      <c r="S266" s="31"/>
      <c r="T266" s="103"/>
      <c r="U266" s="31"/>
      <c r="V266" s="31"/>
      <c r="W266" s="31"/>
      <c r="X266" s="31"/>
      <c r="Y266" s="31"/>
    </row>
    <row r="267" spans="1:25" x14ac:dyDescent="0.2">
      <c r="A267" t="s">
        <v>570</v>
      </c>
      <c r="B267" t="s">
        <v>571</v>
      </c>
      <c r="C267" s="89" t="s">
        <v>54</v>
      </c>
      <c r="D267" s="27">
        <v>201</v>
      </c>
      <c r="E267" s="27">
        <v>0</v>
      </c>
      <c r="F267" s="27">
        <v>0</v>
      </c>
      <c r="G267" s="27">
        <v>33</v>
      </c>
      <c r="H267" s="28">
        <f t="shared" si="34"/>
        <v>234</v>
      </c>
      <c r="I267" s="27">
        <v>0</v>
      </c>
      <c r="J267" s="28">
        <f t="shared" si="35"/>
        <v>234</v>
      </c>
      <c r="K267" s="65"/>
      <c r="L267" s="27">
        <v>27</v>
      </c>
      <c r="M267" s="27">
        <v>0</v>
      </c>
      <c r="N267" s="27">
        <v>0</v>
      </c>
      <c r="O267" s="27">
        <v>9</v>
      </c>
      <c r="P267" s="28">
        <f t="shared" ref="P267:P302" si="41">SUM(L267:O267)</f>
        <v>36</v>
      </c>
      <c r="Q267" s="27">
        <v>0</v>
      </c>
      <c r="R267" s="28">
        <f t="shared" si="36"/>
        <v>36</v>
      </c>
      <c r="S267" s="31"/>
      <c r="T267" s="103"/>
      <c r="U267" s="31"/>
      <c r="V267" s="31"/>
      <c r="W267" s="31"/>
      <c r="X267" s="31"/>
      <c r="Y267" s="31"/>
    </row>
    <row r="268" spans="1:25" x14ac:dyDescent="0.2">
      <c r="A268" t="s">
        <v>572</v>
      </c>
      <c r="B268" s="13" t="s">
        <v>573</v>
      </c>
      <c r="C268" s="32" t="s">
        <v>54</v>
      </c>
      <c r="D268" s="27">
        <v>35</v>
      </c>
      <c r="E268" s="27">
        <v>3</v>
      </c>
      <c r="F268" s="27">
        <v>0</v>
      </c>
      <c r="G268" s="27">
        <v>5</v>
      </c>
      <c r="H268" s="28">
        <f t="shared" si="34"/>
        <v>43</v>
      </c>
      <c r="I268" s="27">
        <v>0</v>
      </c>
      <c r="J268" s="28">
        <f t="shared" si="35"/>
        <v>43</v>
      </c>
      <c r="K268" s="65"/>
      <c r="L268" s="27">
        <v>58</v>
      </c>
      <c r="M268" s="27">
        <v>3</v>
      </c>
      <c r="N268" s="27">
        <v>0</v>
      </c>
      <c r="O268" s="27">
        <v>15</v>
      </c>
      <c r="P268" s="28">
        <f t="shared" si="41"/>
        <v>76</v>
      </c>
      <c r="Q268" s="27">
        <v>0</v>
      </c>
      <c r="R268" s="28">
        <f t="shared" si="36"/>
        <v>76</v>
      </c>
      <c r="S268" s="31"/>
      <c r="T268" s="103"/>
      <c r="U268" s="31"/>
      <c r="V268" s="31"/>
      <c r="W268" s="31"/>
      <c r="X268" s="31"/>
      <c r="Y268" s="31"/>
    </row>
    <row r="269" spans="1:25" x14ac:dyDescent="0.2">
      <c r="A269" t="s">
        <v>574</v>
      </c>
      <c r="B269" t="s">
        <v>575</v>
      </c>
      <c r="C269" s="89" t="s">
        <v>80</v>
      </c>
      <c r="D269" s="27">
        <v>133</v>
      </c>
      <c r="E269" s="27">
        <v>0</v>
      </c>
      <c r="F269" s="27">
        <v>0</v>
      </c>
      <c r="G269" s="27">
        <v>17</v>
      </c>
      <c r="H269" s="28">
        <f t="shared" si="34"/>
        <v>150</v>
      </c>
      <c r="I269" s="27">
        <v>0</v>
      </c>
      <c r="J269" s="28">
        <f t="shared" si="35"/>
        <v>150</v>
      </c>
      <c r="K269" s="65"/>
      <c r="L269" s="27">
        <v>36</v>
      </c>
      <c r="M269" s="27">
        <v>4</v>
      </c>
      <c r="N269" s="27">
        <v>0</v>
      </c>
      <c r="O269" s="27">
        <v>22</v>
      </c>
      <c r="P269" s="28">
        <f t="shared" si="41"/>
        <v>62</v>
      </c>
      <c r="Q269" s="27">
        <v>0</v>
      </c>
      <c r="R269" s="28">
        <f t="shared" si="36"/>
        <v>62</v>
      </c>
      <c r="S269" s="31"/>
      <c r="T269" s="103"/>
      <c r="U269" s="31"/>
      <c r="V269" s="31"/>
      <c r="W269" s="31"/>
      <c r="X269" s="31"/>
      <c r="Y269" s="31"/>
    </row>
    <row r="270" spans="1:25" x14ac:dyDescent="0.2">
      <c r="A270" t="s">
        <v>576</v>
      </c>
      <c r="B270" t="s">
        <v>577</v>
      </c>
      <c r="C270" s="89" t="s">
        <v>73</v>
      </c>
      <c r="D270" s="27">
        <v>150</v>
      </c>
      <c r="E270" s="27">
        <v>0</v>
      </c>
      <c r="F270" s="27">
        <v>0</v>
      </c>
      <c r="G270" s="27">
        <v>0</v>
      </c>
      <c r="H270" s="28">
        <f t="shared" si="34"/>
        <v>150</v>
      </c>
      <c r="I270" s="27">
        <v>60</v>
      </c>
      <c r="J270" s="28">
        <f t="shared" si="35"/>
        <v>210</v>
      </c>
      <c r="K270" s="65"/>
      <c r="L270" s="27">
        <v>211</v>
      </c>
      <c r="M270" s="27">
        <v>1</v>
      </c>
      <c r="N270" s="27">
        <v>0</v>
      </c>
      <c r="O270" s="27">
        <v>25</v>
      </c>
      <c r="P270" s="28">
        <f t="shared" si="41"/>
        <v>237</v>
      </c>
      <c r="Q270" s="27">
        <v>70</v>
      </c>
      <c r="R270" s="28">
        <f t="shared" si="36"/>
        <v>307</v>
      </c>
      <c r="S270" s="31"/>
      <c r="T270" s="103"/>
      <c r="U270" s="31"/>
      <c r="V270" s="31"/>
      <c r="W270" s="31"/>
      <c r="X270" s="31"/>
      <c r="Y270" s="31"/>
    </row>
    <row r="271" spans="1:25" x14ac:dyDescent="0.2">
      <c r="A271" t="s">
        <v>578</v>
      </c>
      <c r="B271" t="s">
        <v>579</v>
      </c>
      <c r="C271" s="89" t="s">
        <v>60</v>
      </c>
      <c r="D271" s="27">
        <v>443</v>
      </c>
      <c r="E271" s="27">
        <v>0</v>
      </c>
      <c r="F271" s="27">
        <v>0</v>
      </c>
      <c r="G271" s="27">
        <v>0</v>
      </c>
      <c r="H271" s="28">
        <f t="shared" si="34"/>
        <v>443</v>
      </c>
      <c r="I271" s="27">
        <v>0</v>
      </c>
      <c r="J271" s="28">
        <f t="shared" si="35"/>
        <v>443</v>
      </c>
      <c r="K271" s="65"/>
      <c r="L271" s="27">
        <v>380</v>
      </c>
      <c r="M271" s="27">
        <v>14</v>
      </c>
      <c r="N271" s="27">
        <v>0</v>
      </c>
      <c r="O271" s="27">
        <v>36</v>
      </c>
      <c r="P271" s="28">
        <f t="shared" si="41"/>
        <v>430</v>
      </c>
      <c r="Q271" s="27">
        <v>76</v>
      </c>
      <c r="R271" s="28">
        <f t="shared" si="36"/>
        <v>506</v>
      </c>
      <c r="S271" s="31"/>
      <c r="T271" s="103"/>
      <c r="U271" s="31"/>
      <c r="V271" s="31"/>
      <c r="W271" s="31"/>
      <c r="X271" s="31"/>
      <c r="Y271" s="31"/>
    </row>
    <row r="272" spans="1:25" x14ac:dyDescent="0.2">
      <c r="A272" t="s">
        <v>580</v>
      </c>
      <c r="B272" t="s">
        <v>581</v>
      </c>
      <c r="C272" s="89" t="s">
        <v>57</v>
      </c>
      <c r="D272" s="27">
        <v>200</v>
      </c>
      <c r="E272" s="27">
        <v>87</v>
      </c>
      <c r="F272" s="27">
        <v>0</v>
      </c>
      <c r="G272" s="27">
        <v>0</v>
      </c>
      <c r="H272" s="28">
        <f t="shared" si="34"/>
        <v>287</v>
      </c>
      <c r="I272" s="27">
        <v>242</v>
      </c>
      <c r="J272" s="28">
        <f t="shared" si="35"/>
        <v>529</v>
      </c>
      <c r="K272" s="65"/>
      <c r="L272" s="27">
        <v>187</v>
      </c>
      <c r="M272" s="27">
        <v>0</v>
      </c>
      <c r="N272" s="27">
        <v>0</v>
      </c>
      <c r="O272" s="27">
        <v>22</v>
      </c>
      <c r="P272" s="28">
        <f t="shared" si="41"/>
        <v>209</v>
      </c>
      <c r="Q272" s="27">
        <v>25</v>
      </c>
      <c r="R272" s="28">
        <f t="shared" si="36"/>
        <v>234</v>
      </c>
      <c r="S272" s="31"/>
      <c r="T272" s="103"/>
      <c r="U272" s="31"/>
      <c r="V272" s="31"/>
      <c r="W272" s="31"/>
      <c r="X272" s="31"/>
      <c r="Y272" s="31"/>
    </row>
    <row r="273" spans="1:25" x14ac:dyDescent="0.2">
      <c r="A273" t="s">
        <v>582</v>
      </c>
      <c r="B273" t="s">
        <v>583</v>
      </c>
      <c r="C273" s="89" t="s">
        <v>60</v>
      </c>
      <c r="D273" s="27">
        <v>14</v>
      </c>
      <c r="E273" s="27">
        <v>0</v>
      </c>
      <c r="F273" s="27">
        <v>0</v>
      </c>
      <c r="G273" s="27">
        <v>9</v>
      </c>
      <c r="H273" s="28">
        <f t="shared" si="34"/>
        <v>23</v>
      </c>
      <c r="I273" s="27">
        <v>0</v>
      </c>
      <c r="J273" s="28">
        <f t="shared" si="35"/>
        <v>23</v>
      </c>
      <c r="K273" s="65"/>
      <c r="L273" s="27">
        <v>11</v>
      </c>
      <c r="M273" s="27">
        <v>0</v>
      </c>
      <c r="N273" s="27">
        <v>0</v>
      </c>
      <c r="O273" s="27">
        <v>1</v>
      </c>
      <c r="P273" s="28">
        <f t="shared" si="41"/>
        <v>12</v>
      </c>
      <c r="Q273" s="27">
        <v>0</v>
      </c>
      <c r="R273" s="28">
        <f t="shared" si="36"/>
        <v>12</v>
      </c>
      <c r="S273" s="31"/>
      <c r="T273" s="103"/>
      <c r="U273" s="31"/>
      <c r="V273" s="31"/>
      <c r="W273" s="31"/>
      <c r="X273" s="31"/>
      <c r="Y273" s="31"/>
    </row>
    <row r="274" spans="1:25" x14ac:dyDescent="0.2">
      <c r="A274" t="s">
        <v>584</v>
      </c>
      <c r="B274" t="s">
        <v>585</v>
      </c>
      <c r="C274" s="89" t="s">
        <v>54</v>
      </c>
      <c r="D274" s="27">
        <v>56</v>
      </c>
      <c r="E274" s="27">
        <v>6</v>
      </c>
      <c r="F274" s="27">
        <v>0</v>
      </c>
      <c r="G274" s="27">
        <v>11</v>
      </c>
      <c r="H274" s="28">
        <f t="shared" si="34"/>
        <v>73</v>
      </c>
      <c r="I274" s="27">
        <v>0</v>
      </c>
      <c r="J274" s="28">
        <f t="shared" si="35"/>
        <v>73</v>
      </c>
      <c r="K274" s="65"/>
      <c r="L274" s="27">
        <v>34</v>
      </c>
      <c r="M274" s="27">
        <v>6</v>
      </c>
      <c r="N274" s="27">
        <v>0</v>
      </c>
      <c r="O274" s="27">
        <v>17</v>
      </c>
      <c r="P274" s="28">
        <f t="shared" si="41"/>
        <v>57</v>
      </c>
      <c r="Q274" s="27">
        <v>0</v>
      </c>
      <c r="R274" s="28">
        <f t="shared" si="36"/>
        <v>57</v>
      </c>
      <c r="S274" s="31"/>
      <c r="T274" s="103"/>
      <c r="U274" s="31"/>
      <c r="V274" s="31"/>
      <c r="W274" s="31"/>
      <c r="X274" s="31"/>
      <c r="Y274" s="31"/>
    </row>
    <row r="275" spans="1:25" x14ac:dyDescent="0.2">
      <c r="A275" t="s">
        <v>586</v>
      </c>
      <c r="B275" t="s">
        <v>587</v>
      </c>
      <c r="C275" s="89" t="s">
        <v>54</v>
      </c>
      <c r="D275" s="27">
        <v>43</v>
      </c>
      <c r="E275" s="27">
        <v>0</v>
      </c>
      <c r="F275" s="27">
        <v>0</v>
      </c>
      <c r="G275" s="27">
        <v>0</v>
      </c>
      <c r="H275" s="28">
        <f t="shared" ref="H275:H302" si="42">SUM(D275:G275)</f>
        <v>43</v>
      </c>
      <c r="I275" s="27">
        <v>0</v>
      </c>
      <c r="J275" s="28">
        <f t="shared" si="35"/>
        <v>43</v>
      </c>
      <c r="K275" s="65"/>
      <c r="L275" s="27">
        <v>39</v>
      </c>
      <c r="M275" s="27">
        <v>12</v>
      </c>
      <c r="N275" s="27">
        <v>0</v>
      </c>
      <c r="O275" s="27">
        <v>12</v>
      </c>
      <c r="P275" s="28">
        <f t="shared" si="41"/>
        <v>63</v>
      </c>
      <c r="Q275" s="27">
        <v>0</v>
      </c>
      <c r="R275" s="28">
        <f t="shared" si="36"/>
        <v>63</v>
      </c>
      <c r="S275" s="31"/>
      <c r="T275" s="103"/>
      <c r="U275" s="31"/>
      <c r="V275" s="31"/>
      <c r="W275" s="31"/>
      <c r="X275" s="31"/>
      <c r="Y275" s="31"/>
    </row>
    <row r="276" spans="1:25" x14ac:dyDescent="0.2">
      <c r="A276" t="s">
        <v>588</v>
      </c>
      <c r="B276" t="s">
        <v>589</v>
      </c>
      <c r="C276" s="89" t="s">
        <v>54</v>
      </c>
      <c r="D276" s="27">
        <v>34</v>
      </c>
      <c r="E276" s="27">
        <v>8</v>
      </c>
      <c r="F276" s="27">
        <v>0</v>
      </c>
      <c r="G276" s="27">
        <v>17</v>
      </c>
      <c r="H276" s="28">
        <f t="shared" si="42"/>
        <v>59</v>
      </c>
      <c r="I276" s="27">
        <v>0</v>
      </c>
      <c r="J276" s="28">
        <f t="shared" ref="J276:J302" si="43">SUM(H276:I276)</f>
        <v>59</v>
      </c>
      <c r="K276" s="65"/>
      <c r="L276" s="27">
        <v>2</v>
      </c>
      <c r="M276" s="27">
        <v>8</v>
      </c>
      <c r="N276" s="27">
        <v>0</v>
      </c>
      <c r="O276" s="27">
        <v>0</v>
      </c>
      <c r="P276" s="28">
        <f t="shared" si="41"/>
        <v>10</v>
      </c>
      <c r="Q276" s="27">
        <v>0</v>
      </c>
      <c r="R276" s="28">
        <f t="shared" ref="R276:R302" si="44">SUM(P276:Q276)</f>
        <v>10</v>
      </c>
      <c r="S276" s="31"/>
      <c r="T276" s="103"/>
      <c r="U276" s="31"/>
      <c r="V276" s="31"/>
      <c r="W276" s="31"/>
      <c r="X276" s="31"/>
      <c r="Y276" s="31"/>
    </row>
    <row r="277" spans="1:25" x14ac:dyDescent="0.2">
      <c r="A277" t="s">
        <v>590</v>
      </c>
      <c r="B277" t="s">
        <v>591</v>
      </c>
      <c r="C277" s="89" t="s">
        <v>54</v>
      </c>
      <c r="D277" s="27">
        <v>130</v>
      </c>
      <c r="E277" s="27">
        <v>0</v>
      </c>
      <c r="F277" s="27">
        <v>0</v>
      </c>
      <c r="G277" s="27">
        <v>22</v>
      </c>
      <c r="H277" s="28">
        <f t="shared" si="42"/>
        <v>152</v>
      </c>
      <c r="I277" s="27">
        <v>0</v>
      </c>
      <c r="J277" s="28">
        <f t="shared" si="43"/>
        <v>152</v>
      </c>
      <c r="K277" s="65"/>
      <c r="L277" s="27">
        <v>124</v>
      </c>
      <c r="M277" s="27">
        <v>36</v>
      </c>
      <c r="N277" s="27">
        <v>0</v>
      </c>
      <c r="O277" s="27">
        <v>55</v>
      </c>
      <c r="P277" s="28">
        <f t="shared" si="41"/>
        <v>215</v>
      </c>
      <c r="Q277" s="27">
        <v>23</v>
      </c>
      <c r="R277" s="28">
        <f t="shared" si="44"/>
        <v>238</v>
      </c>
      <c r="S277" s="31"/>
      <c r="T277" s="103"/>
      <c r="U277" s="31"/>
      <c r="V277" s="31"/>
      <c r="W277" s="31"/>
      <c r="X277" s="31"/>
      <c r="Y277" s="31"/>
    </row>
    <row r="278" spans="1:25" x14ac:dyDescent="0.2">
      <c r="A278" t="s">
        <v>592</v>
      </c>
      <c r="B278" t="s">
        <v>593</v>
      </c>
      <c r="C278" s="89" t="s">
        <v>60</v>
      </c>
      <c r="D278" s="27">
        <v>81</v>
      </c>
      <c r="E278" s="27">
        <v>0</v>
      </c>
      <c r="F278" s="27">
        <v>0</v>
      </c>
      <c r="G278" s="27">
        <v>18</v>
      </c>
      <c r="H278" s="28">
        <f t="shared" si="42"/>
        <v>99</v>
      </c>
      <c r="I278" s="27">
        <v>0</v>
      </c>
      <c r="J278" s="28">
        <f t="shared" si="43"/>
        <v>99</v>
      </c>
      <c r="K278" s="65"/>
      <c r="L278" s="27">
        <v>48</v>
      </c>
      <c r="M278" s="27">
        <v>26</v>
      </c>
      <c r="N278" s="27">
        <v>0</v>
      </c>
      <c r="O278" s="27">
        <v>21</v>
      </c>
      <c r="P278" s="28">
        <f t="shared" si="41"/>
        <v>95</v>
      </c>
      <c r="Q278" s="27">
        <v>0</v>
      </c>
      <c r="R278" s="28">
        <f t="shared" si="44"/>
        <v>95</v>
      </c>
      <c r="S278" s="31"/>
      <c r="T278" s="103"/>
      <c r="U278" s="31"/>
      <c r="V278" s="31"/>
      <c r="W278" s="31"/>
      <c r="X278" s="31"/>
      <c r="Y278" s="31"/>
    </row>
    <row r="279" spans="1:25" x14ac:dyDescent="0.2">
      <c r="A279" s="6" t="s">
        <v>652</v>
      </c>
      <c r="B279" t="s">
        <v>594</v>
      </c>
      <c r="C279" s="89" t="s">
        <v>54</v>
      </c>
      <c r="D279" s="27">
        <v>24</v>
      </c>
      <c r="E279" s="27">
        <v>19</v>
      </c>
      <c r="F279" s="27">
        <v>0</v>
      </c>
      <c r="G279" s="27">
        <v>15</v>
      </c>
      <c r="H279" s="28">
        <f t="shared" si="42"/>
        <v>58</v>
      </c>
      <c r="I279" s="27">
        <v>0</v>
      </c>
      <c r="J279" s="28">
        <f t="shared" si="43"/>
        <v>58</v>
      </c>
      <c r="K279" s="65"/>
      <c r="L279" s="27">
        <v>0</v>
      </c>
      <c r="M279" s="27">
        <v>0</v>
      </c>
      <c r="N279" s="27">
        <v>0</v>
      </c>
      <c r="O279" s="27">
        <v>1</v>
      </c>
      <c r="P279" s="28">
        <f t="shared" si="41"/>
        <v>1</v>
      </c>
      <c r="Q279" s="27">
        <v>0</v>
      </c>
      <c r="R279" s="28">
        <f t="shared" si="44"/>
        <v>1</v>
      </c>
      <c r="S279" s="31"/>
      <c r="T279" s="103"/>
      <c r="U279" s="31"/>
      <c r="V279" s="31"/>
      <c r="W279" s="31"/>
      <c r="X279" s="31"/>
      <c r="Y279" s="31"/>
    </row>
    <row r="280" spans="1:25" x14ac:dyDescent="0.2">
      <c r="A280" t="s">
        <v>595</v>
      </c>
      <c r="B280" t="s">
        <v>596</v>
      </c>
      <c r="C280" s="89" t="s">
        <v>80</v>
      </c>
      <c r="D280" s="27">
        <v>40</v>
      </c>
      <c r="E280" s="27">
        <v>75</v>
      </c>
      <c r="F280" s="27">
        <v>0</v>
      </c>
      <c r="G280" s="27">
        <v>12</v>
      </c>
      <c r="H280" s="28">
        <f t="shared" si="42"/>
        <v>127</v>
      </c>
      <c r="I280" s="27">
        <v>0</v>
      </c>
      <c r="J280" s="28">
        <f t="shared" si="43"/>
        <v>127</v>
      </c>
      <c r="K280" s="65"/>
      <c r="L280" s="27">
        <v>7</v>
      </c>
      <c r="M280" s="27">
        <v>120</v>
      </c>
      <c r="N280" s="27">
        <v>0</v>
      </c>
      <c r="O280" s="27">
        <v>15</v>
      </c>
      <c r="P280" s="28">
        <f t="shared" si="41"/>
        <v>142</v>
      </c>
      <c r="Q280" s="27">
        <v>0</v>
      </c>
      <c r="R280" s="28">
        <f t="shared" si="44"/>
        <v>142</v>
      </c>
      <c r="S280" s="31"/>
      <c r="T280" s="103"/>
      <c r="U280" s="31"/>
      <c r="V280" s="31"/>
      <c r="W280" s="31"/>
      <c r="X280" s="31"/>
      <c r="Y280" s="31"/>
    </row>
    <row r="281" spans="1:25" x14ac:dyDescent="0.2">
      <c r="A281" t="s">
        <v>597</v>
      </c>
      <c r="B281" t="s">
        <v>598</v>
      </c>
      <c r="C281" s="89" t="s">
        <v>80</v>
      </c>
      <c r="D281" s="27">
        <v>0</v>
      </c>
      <c r="E281" s="27">
        <v>14</v>
      </c>
      <c r="F281" s="27">
        <v>0</v>
      </c>
      <c r="G281" s="27">
        <v>26</v>
      </c>
      <c r="H281" s="28">
        <f t="shared" si="42"/>
        <v>40</v>
      </c>
      <c r="I281" s="27">
        <v>0</v>
      </c>
      <c r="J281" s="28">
        <f t="shared" si="43"/>
        <v>40</v>
      </c>
      <c r="K281" s="65"/>
      <c r="L281" s="27">
        <v>11</v>
      </c>
      <c r="M281" s="27">
        <v>0</v>
      </c>
      <c r="N281" s="27">
        <v>0</v>
      </c>
      <c r="O281" s="27">
        <v>3</v>
      </c>
      <c r="P281" s="28">
        <f t="shared" si="41"/>
        <v>14</v>
      </c>
      <c r="Q281" s="27">
        <v>0</v>
      </c>
      <c r="R281" s="28">
        <f t="shared" si="44"/>
        <v>14</v>
      </c>
      <c r="S281" s="31"/>
      <c r="T281" s="103"/>
      <c r="U281" s="31"/>
      <c r="V281" s="31"/>
      <c r="W281" s="31"/>
      <c r="X281" s="31"/>
      <c r="Y281" s="31"/>
    </row>
    <row r="282" spans="1:25" x14ac:dyDescent="0.2">
      <c r="A282" t="s">
        <v>599</v>
      </c>
      <c r="B282" t="s">
        <v>600</v>
      </c>
      <c r="C282" s="89" t="s">
        <v>80</v>
      </c>
      <c r="D282" s="27">
        <v>79</v>
      </c>
      <c r="E282" s="27">
        <v>0</v>
      </c>
      <c r="F282" s="27">
        <v>0</v>
      </c>
      <c r="G282" s="27">
        <v>26</v>
      </c>
      <c r="H282" s="28">
        <f t="shared" si="42"/>
        <v>105</v>
      </c>
      <c r="I282" s="27">
        <v>0</v>
      </c>
      <c r="J282" s="28">
        <f t="shared" si="43"/>
        <v>105</v>
      </c>
      <c r="K282" s="65"/>
      <c r="L282" s="27">
        <v>44</v>
      </c>
      <c r="M282" s="27">
        <v>0</v>
      </c>
      <c r="N282" s="27">
        <v>0</v>
      </c>
      <c r="O282" s="27">
        <v>6</v>
      </c>
      <c r="P282" s="28">
        <f t="shared" si="41"/>
        <v>50</v>
      </c>
      <c r="Q282" s="27">
        <v>0</v>
      </c>
      <c r="R282" s="28">
        <f t="shared" si="44"/>
        <v>50</v>
      </c>
      <c r="S282" s="31"/>
      <c r="T282" s="103"/>
      <c r="U282" s="31"/>
      <c r="V282" s="31"/>
      <c r="W282" s="31"/>
      <c r="X282" s="31"/>
      <c r="Y282" s="31"/>
    </row>
    <row r="283" spans="1:25" x14ac:dyDescent="0.2">
      <c r="A283" t="s">
        <v>601</v>
      </c>
      <c r="B283" t="s">
        <v>602</v>
      </c>
      <c r="C283" s="89" t="s">
        <v>57</v>
      </c>
      <c r="D283" s="27">
        <v>0</v>
      </c>
      <c r="E283" s="27">
        <v>0</v>
      </c>
      <c r="F283" s="27">
        <v>0</v>
      </c>
      <c r="G283" s="27">
        <v>6</v>
      </c>
      <c r="H283" s="28">
        <f t="shared" si="42"/>
        <v>6</v>
      </c>
      <c r="I283" s="27">
        <v>6</v>
      </c>
      <c r="J283" s="28">
        <f t="shared" si="43"/>
        <v>12</v>
      </c>
      <c r="K283" s="65"/>
      <c r="L283" s="27">
        <v>46</v>
      </c>
      <c r="M283" s="27">
        <v>0</v>
      </c>
      <c r="N283" s="27">
        <v>0</v>
      </c>
      <c r="O283" s="27">
        <v>6</v>
      </c>
      <c r="P283" s="28">
        <f t="shared" si="41"/>
        <v>52</v>
      </c>
      <c r="Q283" s="27">
        <v>6</v>
      </c>
      <c r="R283" s="28">
        <f t="shared" si="44"/>
        <v>58</v>
      </c>
      <c r="S283" s="31"/>
      <c r="T283" s="103"/>
      <c r="U283" s="31"/>
      <c r="V283" s="31"/>
      <c r="W283" s="31"/>
      <c r="X283" s="31"/>
      <c r="Y283" s="31"/>
    </row>
    <row r="284" spans="1:25" x14ac:dyDescent="0.2">
      <c r="A284" t="s">
        <v>603</v>
      </c>
      <c r="B284" t="s">
        <v>604</v>
      </c>
      <c r="C284" s="89" t="s">
        <v>60</v>
      </c>
      <c r="D284" s="27">
        <v>27</v>
      </c>
      <c r="E284" s="27">
        <v>0</v>
      </c>
      <c r="F284" s="27">
        <v>0</v>
      </c>
      <c r="G284" s="27">
        <v>8</v>
      </c>
      <c r="H284" s="28">
        <f t="shared" si="42"/>
        <v>35</v>
      </c>
      <c r="I284" s="27">
        <v>0</v>
      </c>
      <c r="J284" s="28">
        <f t="shared" si="43"/>
        <v>35</v>
      </c>
      <c r="K284" s="65"/>
      <c r="L284" s="27">
        <v>2</v>
      </c>
      <c r="M284" s="27">
        <v>0</v>
      </c>
      <c r="N284" s="27">
        <v>8</v>
      </c>
      <c r="O284" s="27">
        <v>5</v>
      </c>
      <c r="P284" s="28">
        <f t="shared" si="41"/>
        <v>15</v>
      </c>
      <c r="Q284" s="27">
        <v>90</v>
      </c>
      <c r="R284" s="28">
        <f t="shared" si="44"/>
        <v>105</v>
      </c>
      <c r="S284" s="31"/>
      <c r="T284" s="103"/>
      <c r="U284" s="31"/>
      <c r="V284" s="31"/>
      <c r="W284" s="31"/>
      <c r="X284" s="31"/>
      <c r="Y284" s="31"/>
    </row>
    <row r="285" spans="1:25" x14ac:dyDescent="0.2">
      <c r="A285" t="s">
        <v>605</v>
      </c>
      <c r="B285" t="s">
        <v>606</v>
      </c>
      <c r="C285" s="89" t="s">
        <v>80</v>
      </c>
      <c r="D285" s="27">
        <v>29</v>
      </c>
      <c r="E285" s="27">
        <v>65</v>
      </c>
      <c r="F285" s="27">
        <v>0</v>
      </c>
      <c r="G285" s="27">
        <v>23</v>
      </c>
      <c r="H285" s="28">
        <f t="shared" si="42"/>
        <v>117</v>
      </c>
      <c r="I285" s="27">
        <v>0</v>
      </c>
      <c r="J285" s="28">
        <f t="shared" si="43"/>
        <v>117</v>
      </c>
      <c r="K285" s="65"/>
      <c r="L285" s="27">
        <v>48</v>
      </c>
      <c r="M285" s="27">
        <v>0</v>
      </c>
      <c r="N285" s="27">
        <v>0</v>
      </c>
      <c r="O285" s="27">
        <v>6</v>
      </c>
      <c r="P285" s="28">
        <f t="shared" si="41"/>
        <v>54</v>
      </c>
      <c r="Q285" s="27">
        <v>0</v>
      </c>
      <c r="R285" s="28">
        <f t="shared" si="44"/>
        <v>54</v>
      </c>
      <c r="S285" s="31"/>
      <c r="T285" s="103"/>
      <c r="U285" s="31"/>
      <c r="V285" s="31"/>
      <c r="W285" s="31"/>
      <c r="X285" s="31"/>
      <c r="Y285" s="31"/>
    </row>
    <row r="286" spans="1:25" x14ac:dyDescent="0.2">
      <c r="A286" t="s">
        <v>607</v>
      </c>
      <c r="B286" t="s">
        <v>608</v>
      </c>
      <c r="C286" s="89" t="s">
        <v>80</v>
      </c>
      <c r="D286" s="27">
        <v>41</v>
      </c>
      <c r="E286" s="27">
        <v>0</v>
      </c>
      <c r="F286" s="27">
        <v>0</v>
      </c>
      <c r="G286" s="27">
        <v>0</v>
      </c>
      <c r="H286" s="28">
        <f t="shared" si="42"/>
        <v>41</v>
      </c>
      <c r="I286" s="27">
        <v>0</v>
      </c>
      <c r="J286" s="28">
        <f t="shared" si="43"/>
        <v>41</v>
      </c>
      <c r="K286" s="65"/>
      <c r="L286" s="27">
        <v>73</v>
      </c>
      <c r="M286" s="27">
        <v>0</v>
      </c>
      <c r="N286" s="27">
        <v>0</v>
      </c>
      <c r="O286" s="27">
        <v>4</v>
      </c>
      <c r="P286" s="28">
        <f t="shared" si="41"/>
        <v>77</v>
      </c>
      <c r="Q286" s="27">
        <v>0</v>
      </c>
      <c r="R286" s="28">
        <f t="shared" si="44"/>
        <v>77</v>
      </c>
      <c r="S286" s="31"/>
      <c r="T286" s="103"/>
      <c r="U286" s="31"/>
      <c r="V286" s="31"/>
      <c r="W286" s="31"/>
      <c r="X286" s="31"/>
      <c r="Y286" s="31"/>
    </row>
    <row r="287" spans="1:25" x14ac:dyDescent="0.2">
      <c r="A287" t="s">
        <v>609</v>
      </c>
      <c r="B287" t="s">
        <v>610</v>
      </c>
      <c r="C287" s="89" t="s">
        <v>80</v>
      </c>
      <c r="D287" s="27">
        <v>101</v>
      </c>
      <c r="E287" s="27">
        <v>0</v>
      </c>
      <c r="F287" s="27">
        <v>0</v>
      </c>
      <c r="G287" s="27">
        <v>0</v>
      </c>
      <c r="H287" s="28">
        <f t="shared" si="42"/>
        <v>101</v>
      </c>
      <c r="I287" s="27">
        <v>0</v>
      </c>
      <c r="J287" s="28">
        <f t="shared" si="43"/>
        <v>101</v>
      </c>
      <c r="K287" s="65"/>
      <c r="L287" s="27">
        <v>12</v>
      </c>
      <c r="M287" s="27">
        <v>35</v>
      </c>
      <c r="N287" s="27">
        <v>0</v>
      </c>
      <c r="O287" s="27">
        <v>3</v>
      </c>
      <c r="P287" s="28">
        <f t="shared" si="41"/>
        <v>50</v>
      </c>
      <c r="Q287" s="27">
        <v>0</v>
      </c>
      <c r="R287" s="28">
        <f t="shared" si="44"/>
        <v>50</v>
      </c>
      <c r="S287" s="31"/>
      <c r="T287" s="103"/>
      <c r="U287" s="31"/>
      <c r="V287" s="31"/>
      <c r="W287" s="31"/>
      <c r="X287" s="31"/>
      <c r="Y287" s="31"/>
    </row>
    <row r="288" spans="1:25" x14ac:dyDescent="0.2">
      <c r="A288" t="s">
        <v>611</v>
      </c>
      <c r="B288" t="s">
        <v>612</v>
      </c>
      <c r="C288" s="89" t="s">
        <v>57</v>
      </c>
      <c r="D288" s="27">
        <v>115</v>
      </c>
      <c r="E288" s="27">
        <v>0</v>
      </c>
      <c r="F288" s="27">
        <v>0</v>
      </c>
      <c r="G288" s="27">
        <v>0</v>
      </c>
      <c r="H288" s="28">
        <f t="shared" si="42"/>
        <v>115</v>
      </c>
      <c r="I288" s="27">
        <v>0</v>
      </c>
      <c r="J288" s="28">
        <f t="shared" si="43"/>
        <v>115</v>
      </c>
      <c r="K288" s="65"/>
      <c r="L288" s="27">
        <v>38</v>
      </c>
      <c r="M288" s="27">
        <v>0</v>
      </c>
      <c r="N288" s="27">
        <v>0</v>
      </c>
      <c r="O288" s="27">
        <v>13</v>
      </c>
      <c r="P288" s="28">
        <f t="shared" si="41"/>
        <v>51</v>
      </c>
      <c r="Q288" s="27">
        <v>0</v>
      </c>
      <c r="R288" s="28">
        <f t="shared" si="44"/>
        <v>51</v>
      </c>
      <c r="S288" s="31"/>
      <c r="T288" s="103"/>
      <c r="U288" s="31"/>
      <c r="V288" s="31"/>
      <c r="W288" s="31"/>
      <c r="X288" s="31"/>
      <c r="Y288" s="31"/>
    </row>
    <row r="289" spans="1:25" x14ac:dyDescent="0.2">
      <c r="A289" t="s">
        <v>613</v>
      </c>
      <c r="B289" t="s">
        <v>614</v>
      </c>
      <c r="C289" s="89" t="s">
        <v>80</v>
      </c>
      <c r="D289" s="27">
        <v>249</v>
      </c>
      <c r="E289" s="27">
        <v>71</v>
      </c>
      <c r="F289" s="27">
        <v>0</v>
      </c>
      <c r="G289" s="27">
        <v>56</v>
      </c>
      <c r="H289" s="28">
        <f t="shared" si="42"/>
        <v>376</v>
      </c>
      <c r="I289" s="27">
        <v>75</v>
      </c>
      <c r="J289" s="28">
        <f t="shared" si="43"/>
        <v>451</v>
      </c>
      <c r="K289" s="65"/>
      <c r="L289" s="27">
        <v>177</v>
      </c>
      <c r="M289" s="27">
        <v>88</v>
      </c>
      <c r="N289" s="27">
        <v>0</v>
      </c>
      <c r="O289" s="27">
        <v>64</v>
      </c>
      <c r="P289" s="28">
        <f t="shared" si="41"/>
        <v>329</v>
      </c>
      <c r="Q289" s="27">
        <v>68</v>
      </c>
      <c r="R289" s="28">
        <f t="shared" si="44"/>
        <v>397</v>
      </c>
      <c r="S289" s="31"/>
      <c r="T289" s="103"/>
      <c r="U289" s="31"/>
      <c r="V289" s="31"/>
      <c r="W289" s="31"/>
      <c r="X289" s="31"/>
      <c r="Y289" s="31"/>
    </row>
    <row r="290" spans="1:25" x14ac:dyDescent="0.2">
      <c r="A290" t="s">
        <v>615</v>
      </c>
      <c r="B290" t="s">
        <v>616</v>
      </c>
      <c r="C290" s="89" t="s">
        <v>80</v>
      </c>
      <c r="D290" s="27">
        <v>66</v>
      </c>
      <c r="E290" s="27">
        <v>31</v>
      </c>
      <c r="F290" s="27">
        <v>0</v>
      </c>
      <c r="G290" s="27">
        <v>13</v>
      </c>
      <c r="H290" s="28">
        <f t="shared" si="42"/>
        <v>110</v>
      </c>
      <c r="I290" s="27">
        <v>0</v>
      </c>
      <c r="J290" s="28">
        <f t="shared" si="43"/>
        <v>110</v>
      </c>
      <c r="K290" s="65"/>
      <c r="L290" s="27">
        <v>45</v>
      </c>
      <c r="M290" s="27">
        <v>30</v>
      </c>
      <c r="N290" s="27">
        <v>0</v>
      </c>
      <c r="O290" s="27">
        <v>13</v>
      </c>
      <c r="P290" s="28">
        <f t="shared" si="41"/>
        <v>88</v>
      </c>
      <c r="Q290" s="27">
        <v>0</v>
      </c>
      <c r="R290" s="28">
        <f t="shared" si="44"/>
        <v>88</v>
      </c>
      <c r="S290" s="31"/>
      <c r="T290" s="103"/>
      <c r="U290" s="31"/>
      <c r="V290" s="31"/>
      <c r="W290" s="31"/>
      <c r="X290" s="31"/>
      <c r="Y290" s="31"/>
    </row>
    <row r="291" spans="1:25" x14ac:dyDescent="0.2">
      <c r="A291" t="s">
        <v>617</v>
      </c>
      <c r="B291" s="13" t="s">
        <v>618</v>
      </c>
      <c r="C291" s="32" t="s">
        <v>80</v>
      </c>
      <c r="D291" s="27">
        <v>22</v>
      </c>
      <c r="E291" s="27">
        <v>0</v>
      </c>
      <c r="F291" s="27">
        <v>0</v>
      </c>
      <c r="G291" s="27">
        <v>9</v>
      </c>
      <c r="H291" s="28">
        <f t="shared" si="42"/>
        <v>31</v>
      </c>
      <c r="I291" s="27">
        <v>0</v>
      </c>
      <c r="J291" s="28">
        <f t="shared" si="43"/>
        <v>31</v>
      </c>
      <c r="K291" s="65"/>
      <c r="L291" s="27">
        <v>12</v>
      </c>
      <c r="M291" s="27">
        <v>36</v>
      </c>
      <c r="N291" s="27">
        <v>0</v>
      </c>
      <c r="O291" s="27">
        <v>17</v>
      </c>
      <c r="P291" s="28">
        <f t="shared" si="41"/>
        <v>65</v>
      </c>
      <c r="Q291" s="27">
        <v>0</v>
      </c>
      <c r="R291" s="28">
        <f t="shared" si="44"/>
        <v>65</v>
      </c>
      <c r="S291" s="31"/>
      <c r="T291" s="103"/>
      <c r="U291" s="31"/>
      <c r="V291" s="31"/>
      <c r="W291" s="31"/>
      <c r="X291" s="31"/>
      <c r="Y291" s="31"/>
    </row>
    <row r="292" spans="1:25" x14ac:dyDescent="0.2">
      <c r="A292" t="s">
        <v>619</v>
      </c>
      <c r="B292" t="s">
        <v>620</v>
      </c>
      <c r="C292" s="89" t="s">
        <v>57</v>
      </c>
      <c r="D292" s="27">
        <v>228</v>
      </c>
      <c r="E292" s="27">
        <v>0</v>
      </c>
      <c r="F292" s="27">
        <v>0</v>
      </c>
      <c r="G292" s="27">
        <v>0</v>
      </c>
      <c r="H292" s="28">
        <f t="shared" si="42"/>
        <v>228</v>
      </c>
      <c r="I292" s="27">
        <v>12</v>
      </c>
      <c r="J292" s="28">
        <f t="shared" si="43"/>
        <v>240</v>
      </c>
      <c r="K292" s="65"/>
      <c r="L292" s="27">
        <v>229</v>
      </c>
      <c r="M292" s="27">
        <v>0</v>
      </c>
      <c r="N292" s="27">
        <v>0</v>
      </c>
      <c r="O292" s="27">
        <v>48</v>
      </c>
      <c r="P292" s="28">
        <f t="shared" si="41"/>
        <v>277</v>
      </c>
      <c r="Q292" s="27">
        <v>21</v>
      </c>
      <c r="R292" s="28">
        <f t="shared" si="44"/>
        <v>298</v>
      </c>
      <c r="S292" s="31"/>
      <c r="T292" s="103"/>
      <c r="U292" s="31"/>
      <c r="V292" s="31"/>
      <c r="W292" s="31"/>
      <c r="X292" s="31"/>
      <c r="Y292" s="31"/>
    </row>
    <row r="293" spans="1:25" x14ac:dyDescent="0.2">
      <c r="A293" t="s">
        <v>621</v>
      </c>
      <c r="B293" s="13" t="s">
        <v>622</v>
      </c>
      <c r="C293" s="32" t="s">
        <v>54</v>
      </c>
      <c r="D293" s="27">
        <v>25</v>
      </c>
      <c r="E293" s="27">
        <v>0</v>
      </c>
      <c r="F293" s="27">
        <v>0</v>
      </c>
      <c r="G293" s="27">
        <v>37</v>
      </c>
      <c r="H293" s="28">
        <f t="shared" si="42"/>
        <v>62</v>
      </c>
      <c r="I293" s="27">
        <v>0</v>
      </c>
      <c r="J293" s="28">
        <f t="shared" si="43"/>
        <v>62</v>
      </c>
      <c r="K293" s="65"/>
      <c r="L293" s="27">
        <v>0</v>
      </c>
      <c r="M293" s="27">
        <v>0</v>
      </c>
      <c r="N293" s="27">
        <v>0</v>
      </c>
      <c r="O293" s="27">
        <v>2</v>
      </c>
      <c r="P293" s="28">
        <f t="shared" si="41"/>
        <v>2</v>
      </c>
      <c r="Q293" s="27">
        <v>0</v>
      </c>
      <c r="R293" s="28">
        <f t="shared" si="44"/>
        <v>2</v>
      </c>
      <c r="S293" s="31"/>
      <c r="T293" s="103"/>
      <c r="U293" s="31"/>
      <c r="V293" s="31"/>
      <c r="W293" s="31"/>
      <c r="X293" s="31"/>
      <c r="Y293" s="31"/>
    </row>
    <row r="294" spans="1:25" x14ac:dyDescent="0.2">
      <c r="A294" t="s">
        <v>623</v>
      </c>
      <c r="B294" t="s">
        <v>624</v>
      </c>
      <c r="C294" s="89" t="s">
        <v>80</v>
      </c>
      <c r="D294" s="27">
        <v>32</v>
      </c>
      <c r="E294" s="27">
        <v>36</v>
      </c>
      <c r="F294" s="27">
        <v>0</v>
      </c>
      <c r="G294" s="27">
        <v>35</v>
      </c>
      <c r="H294" s="28">
        <f t="shared" si="42"/>
        <v>103</v>
      </c>
      <c r="I294" s="27">
        <v>0</v>
      </c>
      <c r="J294" s="28">
        <f t="shared" si="43"/>
        <v>103</v>
      </c>
      <c r="K294" s="65"/>
      <c r="L294" s="27">
        <v>10</v>
      </c>
      <c r="M294" s="27">
        <v>36</v>
      </c>
      <c r="N294" s="27">
        <v>0</v>
      </c>
      <c r="O294" s="27">
        <v>34</v>
      </c>
      <c r="P294" s="28">
        <f t="shared" si="41"/>
        <v>80</v>
      </c>
      <c r="Q294" s="27">
        <v>0</v>
      </c>
      <c r="R294" s="28">
        <f t="shared" si="44"/>
        <v>80</v>
      </c>
      <c r="S294" s="31"/>
      <c r="T294" s="103"/>
      <c r="U294" s="31"/>
      <c r="V294" s="31"/>
      <c r="W294" s="31"/>
      <c r="X294" s="31"/>
      <c r="Y294" s="31"/>
    </row>
    <row r="295" spans="1:25" x14ac:dyDescent="0.2">
      <c r="A295" t="s">
        <v>625</v>
      </c>
      <c r="B295" t="s">
        <v>626</v>
      </c>
      <c r="C295" s="89" t="s">
        <v>60</v>
      </c>
      <c r="D295" s="27">
        <v>65</v>
      </c>
      <c r="E295" s="27">
        <v>0</v>
      </c>
      <c r="F295" s="27">
        <v>0</v>
      </c>
      <c r="G295" s="27">
        <v>0</v>
      </c>
      <c r="H295" s="28">
        <f t="shared" si="42"/>
        <v>65</v>
      </c>
      <c r="I295" s="27">
        <v>0</v>
      </c>
      <c r="J295" s="28">
        <f t="shared" si="43"/>
        <v>65</v>
      </c>
      <c r="K295" s="65"/>
      <c r="L295" s="27">
        <v>58</v>
      </c>
      <c r="M295" s="27">
        <v>14</v>
      </c>
      <c r="N295" s="27">
        <v>0</v>
      </c>
      <c r="O295" s="27">
        <v>20</v>
      </c>
      <c r="P295" s="28">
        <f t="shared" si="41"/>
        <v>92</v>
      </c>
      <c r="Q295" s="27">
        <v>39</v>
      </c>
      <c r="R295" s="28">
        <f t="shared" si="44"/>
        <v>131</v>
      </c>
      <c r="S295" s="31"/>
      <c r="T295" s="103"/>
      <c r="U295" s="31"/>
      <c r="V295" s="31"/>
      <c r="W295" s="31"/>
      <c r="X295" s="31"/>
      <c r="Y295" s="31"/>
    </row>
    <row r="296" spans="1:25" x14ac:dyDescent="0.2">
      <c r="A296" t="s">
        <v>627</v>
      </c>
      <c r="B296" t="s">
        <v>628</v>
      </c>
      <c r="C296" s="89" t="s">
        <v>60</v>
      </c>
      <c r="D296" s="27">
        <v>273</v>
      </c>
      <c r="E296" s="27">
        <v>0</v>
      </c>
      <c r="F296" s="27">
        <v>0</v>
      </c>
      <c r="G296" s="27">
        <v>24</v>
      </c>
      <c r="H296" s="28">
        <f t="shared" si="42"/>
        <v>297</v>
      </c>
      <c r="I296" s="27">
        <v>0</v>
      </c>
      <c r="J296" s="28">
        <f t="shared" si="43"/>
        <v>297</v>
      </c>
      <c r="K296" s="65"/>
      <c r="L296" s="27">
        <v>48</v>
      </c>
      <c r="M296" s="27">
        <v>0</v>
      </c>
      <c r="N296" s="27">
        <v>0</v>
      </c>
      <c r="O296" s="27">
        <v>6</v>
      </c>
      <c r="P296" s="28">
        <f t="shared" si="41"/>
        <v>54</v>
      </c>
      <c r="Q296" s="27">
        <v>0</v>
      </c>
      <c r="R296" s="28">
        <f t="shared" si="44"/>
        <v>54</v>
      </c>
      <c r="S296" s="31"/>
      <c r="T296" s="103"/>
      <c r="U296" s="31"/>
      <c r="V296" s="31"/>
      <c r="W296" s="31"/>
      <c r="X296" s="31"/>
      <c r="Y296" s="31"/>
    </row>
    <row r="297" spans="1:25" x14ac:dyDescent="0.2">
      <c r="A297" t="s">
        <v>629</v>
      </c>
      <c r="B297" s="13" t="s">
        <v>630</v>
      </c>
      <c r="C297" s="32" t="s">
        <v>54</v>
      </c>
      <c r="D297" s="27">
        <v>51</v>
      </c>
      <c r="E297" s="27">
        <v>0</v>
      </c>
      <c r="F297" s="27">
        <v>0</v>
      </c>
      <c r="G297" s="27">
        <v>0</v>
      </c>
      <c r="H297" s="28">
        <f t="shared" si="42"/>
        <v>51</v>
      </c>
      <c r="I297" s="27">
        <v>0</v>
      </c>
      <c r="J297" s="28">
        <f t="shared" si="43"/>
        <v>51</v>
      </c>
      <c r="K297" s="65"/>
      <c r="L297" s="27">
        <v>9</v>
      </c>
      <c r="M297" s="27">
        <v>0</v>
      </c>
      <c r="N297" s="27">
        <v>0</v>
      </c>
      <c r="O297" s="27">
        <v>1</v>
      </c>
      <c r="P297" s="28">
        <f t="shared" si="41"/>
        <v>10</v>
      </c>
      <c r="Q297" s="27">
        <v>0</v>
      </c>
      <c r="R297" s="28">
        <f t="shared" si="44"/>
        <v>10</v>
      </c>
      <c r="S297" s="31"/>
      <c r="T297" s="103"/>
      <c r="U297" s="31"/>
      <c r="V297" s="31"/>
      <c r="W297" s="31"/>
      <c r="X297" s="31"/>
      <c r="Y297" s="31"/>
    </row>
    <row r="298" spans="1:25" x14ac:dyDescent="0.2">
      <c r="A298" t="s">
        <v>631</v>
      </c>
      <c r="B298" t="s">
        <v>632</v>
      </c>
      <c r="C298" s="89" t="s">
        <v>60</v>
      </c>
      <c r="D298" s="27">
        <v>64</v>
      </c>
      <c r="E298" s="27">
        <v>67</v>
      </c>
      <c r="F298" s="27">
        <v>0</v>
      </c>
      <c r="G298" s="27">
        <v>31</v>
      </c>
      <c r="H298" s="28">
        <f t="shared" si="42"/>
        <v>162</v>
      </c>
      <c r="I298" s="27">
        <v>0</v>
      </c>
      <c r="J298" s="28">
        <f t="shared" si="43"/>
        <v>162</v>
      </c>
      <c r="K298" s="65"/>
      <c r="L298" s="27">
        <v>117</v>
      </c>
      <c r="M298" s="27">
        <v>60</v>
      </c>
      <c r="N298" s="27">
        <v>0</v>
      </c>
      <c r="O298" s="27">
        <v>44</v>
      </c>
      <c r="P298" s="28">
        <f t="shared" si="41"/>
        <v>221</v>
      </c>
      <c r="Q298" s="27">
        <v>0</v>
      </c>
      <c r="R298" s="28">
        <f t="shared" si="44"/>
        <v>221</v>
      </c>
      <c r="S298" s="31"/>
      <c r="T298" s="103"/>
      <c r="U298" s="31"/>
      <c r="V298" s="31"/>
      <c r="W298" s="31"/>
      <c r="X298" s="31"/>
      <c r="Y298" s="31"/>
    </row>
    <row r="299" spans="1:25" x14ac:dyDescent="0.2">
      <c r="A299" t="s">
        <v>633</v>
      </c>
      <c r="B299" t="s">
        <v>634</v>
      </c>
      <c r="C299" s="89" t="s">
        <v>54</v>
      </c>
      <c r="D299" s="27">
        <v>48</v>
      </c>
      <c r="E299" s="27">
        <v>0</v>
      </c>
      <c r="F299" s="27">
        <v>0</v>
      </c>
      <c r="G299" s="27">
        <v>5</v>
      </c>
      <c r="H299" s="28">
        <f t="shared" si="42"/>
        <v>53</v>
      </c>
      <c r="I299" s="27">
        <v>0</v>
      </c>
      <c r="J299" s="28">
        <f t="shared" si="43"/>
        <v>53</v>
      </c>
      <c r="K299" s="65"/>
      <c r="L299" s="27">
        <v>50</v>
      </c>
      <c r="M299" s="27">
        <v>26</v>
      </c>
      <c r="N299" s="27">
        <v>0</v>
      </c>
      <c r="O299" s="27">
        <v>4</v>
      </c>
      <c r="P299" s="28">
        <f t="shared" si="41"/>
        <v>80</v>
      </c>
      <c r="Q299" s="27">
        <v>0</v>
      </c>
      <c r="R299" s="28">
        <f t="shared" si="44"/>
        <v>80</v>
      </c>
      <c r="S299" s="31"/>
      <c r="T299" s="103"/>
      <c r="U299" s="31"/>
      <c r="V299" s="31"/>
      <c r="W299" s="31"/>
      <c r="X299" s="31"/>
      <c r="Y299" s="31"/>
    </row>
    <row r="300" spans="1:25" x14ac:dyDescent="0.2">
      <c r="A300" t="s">
        <v>635</v>
      </c>
      <c r="B300" t="s">
        <v>636</v>
      </c>
      <c r="C300" s="89" t="s">
        <v>57</v>
      </c>
      <c r="D300" s="27">
        <v>25</v>
      </c>
      <c r="E300" s="27">
        <v>0</v>
      </c>
      <c r="F300" s="27">
        <v>0</v>
      </c>
      <c r="G300" s="27">
        <v>13</v>
      </c>
      <c r="H300" s="28">
        <f t="shared" si="42"/>
        <v>38</v>
      </c>
      <c r="I300" s="27">
        <v>0</v>
      </c>
      <c r="J300" s="28">
        <f t="shared" si="43"/>
        <v>38</v>
      </c>
      <c r="K300" s="65"/>
      <c r="L300" s="27">
        <v>21</v>
      </c>
      <c r="M300" s="27">
        <v>0</v>
      </c>
      <c r="N300" s="27">
        <v>0</v>
      </c>
      <c r="O300" s="27">
        <v>11</v>
      </c>
      <c r="P300" s="28">
        <f t="shared" si="41"/>
        <v>32</v>
      </c>
      <c r="Q300" s="27">
        <v>5</v>
      </c>
      <c r="R300" s="28">
        <f t="shared" si="44"/>
        <v>37</v>
      </c>
      <c r="S300" s="31"/>
      <c r="T300" s="103"/>
      <c r="U300" s="31"/>
      <c r="V300" s="31"/>
      <c r="W300" s="31"/>
      <c r="X300" s="31"/>
      <c r="Y300" s="31"/>
    </row>
    <row r="301" spans="1:25" x14ac:dyDescent="0.2">
      <c r="A301" t="s">
        <v>637</v>
      </c>
      <c r="B301" t="s">
        <v>638</v>
      </c>
      <c r="C301" s="89" t="s">
        <v>60</v>
      </c>
      <c r="D301" s="27">
        <v>112</v>
      </c>
      <c r="E301" s="27">
        <v>46</v>
      </c>
      <c r="F301" s="27">
        <v>0</v>
      </c>
      <c r="G301" s="27">
        <v>30</v>
      </c>
      <c r="H301" s="28">
        <f t="shared" si="42"/>
        <v>188</v>
      </c>
      <c r="I301" s="27">
        <v>0</v>
      </c>
      <c r="J301" s="28">
        <f t="shared" si="43"/>
        <v>188</v>
      </c>
      <c r="K301" s="65"/>
      <c r="L301" s="27">
        <v>53</v>
      </c>
      <c r="M301" s="27">
        <v>65</v>
      </c>
      <c r="N301" s="27">
        <v>0</v>
      </c>
      <c r="O301" s="27">
        <v>10</v>
      </c>
      <c r="P301" s="28">
        <f t="shared" si="41"/>
        <v>128</v>
      </c>
      <c r="Q301" s="27">
        <v>0</v>
      </c>
      <c r="R301" s="28">
        <f t="shared" si="44"/>
        <v>128</v>
      </c>
      <c r="S301" s="31"/>
      <c r="T301" s="103"/>
      <c r="U301" s="31"/>
      <c r="V301" s="31"/>
      <c r="W301" s="31"/>
      <c r="X301" s="31"/>
      <c r="Y301" s="31"/>
    </row>
    <row r="302" spans="1:25" x14ac:dyDescent="0.2">
      <c r="A302" t="s">
        <v>639</v>
      </c>
      <c r="B302" t="s">
        <v>640</v>
      </c>
      <c r="C302" s="89" t="s">
        <v>73</v>
      </c>
      <c r="D302" s="27">
        <v>95</v>
      </c>
      <c r="E302" s="27">
        <v>0</v>
      </c>
      <c r="F302" s="27">
        <v>0</v>
      </c>
      <c r="G302" s="27">
        <v>0</v>
      </c>
      <c r="H302" s="28">
        <f t="shared" si="42"/>
        <v>95</v>
      </c>
      <c r="I302" s="27">
        <v>0</v>
      </c>
      <c r="J302" s="28">
        <f t="shared" si="43"/>
        <v>95</v>
      </c>
      <c r="K302" s="65"/>
      <c r="L302" s="27">
        <v>29</v>
      </c>
      <c r="M302" s="27">
        <v>8</v>
      </c>
      <c r="N302" s="27">
        <v>0</v>
      </c>
      <c r="O302" s="27">
        <v>7</v>
      </c>
      <c r="P302" s="28">
        <f t="shared" si="41"/>
        <v>44</v>
      </c>
      <c r="Q302" s="27">
        <v>0</v>
      </c>
      <c r="R302" s="28">
        <f t="shared" si="44"/>
        <v>44</v>
      </c>
      <c r="S302" s="30"/>
      <c r="T302" s="103"/>
      <c r="U302" s="31"/>
      <c r="V302" s="31"/>
      <c r="W302" s="31"/>
      <c r="X302" s="31"/>
      <c r="Y302" s="31"/>
    </row>
    <row r="303" spans="1:25" x14ac:dyDescent="0.2">
      <c r="D303" s="33">
        <f t="shared" ref="D303:J303" si="45">SUM(D10:D302)</f>
        <v>25486</v>
      </c>
      <c r="E303" s="33">
        <f t="shared" si="45"/>
        <v>2621</v>
      </c>
      <c r="F303" s="33">
        <f t="shared" si="45"/>
        <v>0</v>
      </c>
      <c r="G303" s="33">
        <f t="shared" si="45"/>
        <v>4708</v>
      </c>
      <c r="H303" s="33">
        <f t="shared" si="45"/>
        <v>32815</v>
      </c>
      <c r="I303" s="33">
        <f t="shared" si="45"/>
        <v>5761</v>
      </c>
      <c r="J303" s="33">
        <f t="shared" si="45"/>
        <v>38576</v>
      </c>
      <c r="K303" s="34"/>
      <c r="L303" s="34">
        <f t="shared" ref="L303:R303" si="46">SUM(L10:L302)</f>
        <v>17094</v>
      </c>
      <c r="M303" s="34">
        <f t="shared" si="46"/>
        <v>4487</v>
      </c>
      <c r="N303" s="34">
        <f t="shared" si="46"/>
        <v>117</v>
      </c>
      <c r="O303" s="34">
        <f t="shared" si="46"/>
        <v>5945</v>
      </c>
      <c r="P303" s="34">
        <f t="shared" si="46"/>
        <v>27643</v>
      </c>
      <c r="Q303" s="34">
        <f t="shared" si="46"/>
        <v>6260</v>
      </c>
      <c r="R303" s="34">
        <f t="shared" si="46"/>
        <v>33903</v>
      </c>
      <c r="S303" s="30"/>
      <c r="T303" s="31"/>
      <c r="U303" s="31"/>
      <c r="V303" s="31"/>
      <c r="W303" s="31"/>
      <c r="X303" s="31"/>
      <c r="Y303" s="31"/>
    </row>
    <row r="304" spans="1:25" x14ac:dyDescent="0.2">
      <c r="D304" s="41"/>
      <c r="E304" s="41"/>
      <c r="F304" s="41"/>
      <c r="G304" s="41"/>
      <c r="H304" s="41"/>
      <c r="I304" s="41"/>
      <c r="J304" s="41"/>
      <c r="K304" s="42"/>
      <c r="L304" s="42"/>
      <c r="M304" s="42"/>
      <c r="N304" s="42"/>
      <c r="O304" s="42"/>
      <c r="P304" s="42"/>
      <c r="Q304" s="42"/>
      <c r="R304" s="42"/>
      <c r="S304" s="30"/>
      <c r="T304" s="31"/>
      <c r="U304" s="31"/>
      <c r="V304" s="31"/>
      <c r="W304" s="31"/>
      <c r="X304" s="31"/>
      <c r="Y304" s="31"/>
    </row>
    <row r="305" spans="1:25" ht="25.5" customHeight="1" x14ac:dyDescent="0.2">
      <c r="A305" s="86" t="s">
        <v>722</v>
      </c>
      <c r="D305" s="41"/>
      <c r="E305" s="41"/>
      <c r="F305" s="41"/>
      <c r="G305" s="41"/>
      <c r="H305" s="41"/>
      <c r="I305" s="41"/>
      <c r="J305" s="41"/>
      <c r="K305" s="42"/>
      <c r="L305" s="42"/>
      <c r="M305" s="42"/>
      <c r="N305" s="42"/>
      <c r="O305" s="42"/>
      <c r="P305" s="42"/>
      <c r="Q305" s="42"/>
      <c r="R305" s="42"/>
      <c r="S305" s="30"/>
      <c r="T305" s="31"/>
      <c r="U305" s="31"/>
      <c r="V305" s="31"/>
      <c r="W305" s="31"/>
      <c r="X305" s="31"/>
      <c r="Y305" s="31"/>
    </row>
    <row r="306" spans="1:25" x14ac:dyDescent="0.2">
      <c r="A306" t="s">
        <v>656</v>
      </c>
      <c r="B306" t="s">
        <v>657</v>
      </c>
      <c r="C306" s="6" t="s">
        <v>655</v>
      </c>
      <c r="D306" s="43" t="s">
        <v>14</v>
      </c>
      <c r="E306" s="27">
        <v>0</v>
      </c>
      <c r="F306" s="27">
        <v>0</v>
      </c>
      <c r="G306" s="27">
        <v>0</v>
      </c>
      <c r="H306" s="28">
        <f t="shared" ref="H306" si="47">SUM(D306:G306)</f>
        <v>0</v>
      </c>
      <c r="I306" s="27">
        <v>39</v>
      </c>
      <c r="J306" s="29">
        <f t="shared" ref="J306" si="48">H306+I306</f>
        <v>39</v>
      </c>
      <c r="K306" s="30"/>
      <c r="L306" s="43" t="s">
        <v>14</v>
      </c>
      <c r="M306" s="27">
        <v>0</v>
      </c>
      <c r="N306" s="27">
        <v>0</v>
      </c>
      <c r="O306" s="27">
        <v>0</v>
      </c>
      <c r="P306" s="29">
        <f t="shared" ref="P306" si="49">SUM(L306:N306)</f>
        <v>0</v>
      </c>
      <c r="Q306" s="27">
        <v>124</v>
      </c>
      <c r="R306" s="29">
        <f t="shared" ref="R306" si="50">P306+Q306</f>
        <v>124</v>
      </c>
      <c r="S306" s="30"/>
      <c r="T306" s="31"/>
      <c r="U306" s="31"/>
      <c r="V306" s="31"/>
      <c r="W306" s="31"/>
      <c r="X306" s="31"/>
      <c r="Y306" s="31"/>
    </row>
    <row r="307" spans="1:25" x14ac:dyDescent="0.2">
      <c r="A307" s="6" t="s">
        <v>664</v>
      </c>
      <c r="B307" s="6" t="s">
        <v>665</v>
      </c>
      <c r="C307" s="6" t="s">
        <v>655</v>
      </c>
      <c r="D307" s="43" t="s">
        <v>14</v>
      </c>
      <c r="E307" s="27">
        <v>17</v>
      </c>
      <c r="F307" s="27">
        <v>0</v>
      </c>
      <c r="G307" s="27">
        <v>22</v>
      </c>
      <c r="H307" s="28">
        <f t="shared" ref="H307:H312" si="51">SUM(D307:G307)</f>
        <v>39</v>
      </c>
      <c r="I307" s="27">
        <v>59</v>
      </c>
      <c r="J307" s="29">
        <f t="shared" ref="J307:J312" si="52">H307+I307</f>
        <v>98</v>
      </c>
      <c r="K307" s="30"/>
      <c r="L307" s="43" t="s">
        <v>14</v>
      </c>
      <c r="M307" s="27">
        <v>0</v>
      </c>
      <c r="N307" s="27">
        <v>0</v>
      </c>
      <c r="O307" s="27">
        <v>0</v>
      </c>
      <c r="P307" s="29">
        <f t="shared" ref="P307:P312" si="53">SUM(L307:N307)</f>
        <v>0</v>
      </c>
      <c r="Q307" s="27">
        <v>193</v>
      </c>
      <c r="R307" s="29">
        <f t="shared" ref="R307:R312" si="54">P307+Q307</f>
        <v>193</v>
      </c>
      <c r="S307" s="31"/>
      <c r="T307" s="31"/>
      <c r="U307" s="31"/>
      <c r="V307" s="31"/>
      <c r="W307" s="31"/>
      <c r="X307" s="31"/>
      <c r="Y307" s="31"/>
    </row>
    <row r="308" spans="1:25" x14ac:dyDescent="0.2">
      <c r="A308" t="s">
        <v>678</v>
      </c>
      <c r="B308" t="s">
        <v>679</v>
      </c>
      <c r="C308" s="6" t="s">
        <v>655</v>
      </c>
      <c r="D308" s="43" t="s">
        <v>14</v>
      </c>
      <c r="E308" s="27">
        <v>0</v>
      </c>
      <c r="F308" s="27">
        <v>0</v>
      </c>
      <c r="G308" s="27">
        <v>0</v>
      </c>
      <c r="H308" s="28">
        <f t="shared" si="51"/>
        <v>0</v>
      </c>
      <c r="I308" s="27">
        <v>0</v>
      </c>
      <c r="J308" s="29">
        <f t="shared" si="52"/>
        <v>0</v>
      </c>
      <c r="K308" s="30"/>
      <c r="L308" s="43" t="s">
        <v>14</v>
      </c>
      <c r="M308" s="27">
        <v>0</v>
      </c>
      <c r="N308" s="27">
        <v>0</v>
      </c>
      <c r="O308" s="27">
        <v>0</v>
      </c>
      <c r="P308" s="29">
        <f t="shared" si="53"/>
        <v>0</v>
      </c>
      <c r="Q308" s="27">
        <v>50</v>
      </c>
      <c r="R308" s="29">
        <f t="shared" si="54"/>
        <v>50</v>
      </c>
      <c r="S308" s="31"/>
      <c r="T308" s="31"/>
      <c r="U308" s="31"/>
      <c r="V308" s="31"/>
      <c r="W308" s="31"/>
      <c r="X308" s="31"/>
      <c r="Y308" s="31"/>
    </row>
    <row r="309" spans="1:25" x14ac:dyDescent="0.2">
      <c r="A309" t="s">
        <v>680</v>
      </c>
      <c r="B309" t="s">
        <v>681</v>
      </c>
      <c r="C309" s="6" t="s">
        <v>655</v>
      </c>
      <c r="D309" s="43" t="s">
        <v>14</v>
      </c>
      <c r="E309" s="27">
        <v>0</v>
      </c>
      <c r="F309" s="27">
        <v>0</v>
      </c>
      <c r="G309" s="27">
        <v>0</v>
      </c>
      <c r="H309" s="28">
        <f t="shared" ref="H309" si="55">SUM(D309:G309)</f>
        <v>0</v>
      </c>
      <c r="I309" s="27">
        <v>0</v>
      </c>
      <c r="J309" s="29">
        <f t="shared" ref="J309" si="56">H309+I309</f>
        <v>0</v>
      </c>
      <c r="K309" s="30"/>
      <c r="L309" s="43" t="s">
        <v>14</v>
      </c>
      <c r="M309" s="27">
        <v>0</v>
      </c>
      <c r="N309" s="27">
        <v>0</v>
      </c>
      <c r="O309" s="27">
        <v>0</v>
      </c>
      <c r="P309" s="29">
        <f t="shared" si="53"/>
        <v>0</v>
      </c>
      <c r="Q309" s="27">
        <v>81</v>
      </c>
      <c r="R309" s="29">
        <f t="shared" si="54"/>
        <v>81</v>
      </c>
      <c r="S309" s="31"/>
      <c r="T309" s="31"/>
      <c r="U309" s="31"/>
      <c r="V309" s="31"/>
      <c r="W309" s="31"/>
      <c r="X309" s="31"/>
      <c r="Y309" s="31"/>
    </row>
    <row r="310" spans="1:25" x14ac:dyDescent="0.2">
      <c r="A310" t="s">
        <v>688</v>
      </c>
      <c r="B310" t="s">
        <v>689</v>
      </c>
      <c r="C310" s="6" t="s">
        <v>655</v>
      </c>
      <c r="D310" s="43" t="s">
        <v>14</v>
      </c>
      <c r="E310" s="27">
        <v>0</v>
      </c>
      <c r="F310" s="27">
        <v>0</v>
      </c>
      <c r="G310" s="27">
        <v>8</v>
      </c>
      <c r="H310" s="28">
        <f t="shared" ref="H310:H311" si="57">SUM(D310:G310)</f>
        <v>8</v>
      </c>
      <c r="I310" s="27">
        <v>124</v>
      </c>
      <c r="J310" s="29">
        <f t="shared" ref="J310:J311" si="58">H310+I310</f>
        <v>132</v>
      </c>
      <c r="K310" s="30"/>
      <c r="L310" s="43" t="s">
        <v>14</v>
      </c>
      <c r="M310" s="27">
        <v>0</v>
      </c>
      <c r="N310" s="27">
        <v>0</v>
      </c>
      <c r="O310" s="27">
        <v>0</v>
      </c>
      <c r="P310" s="29">
        <f t="shared" ref="P310:P311" si="59">SUM(L310:N310)</f>
        <v>0</v>
      </c>
      <c r="Q310" s="27">
        <v>0</v>
      </c>
      <c r="R310" s="29">
        <f t="shared" ref="R310:R311" si="60">P310+Q310</f>
        <v>0</v>
      </c>
      <c r="S310" s="31"/>
      <c r="T310" s="31"/>
      <c r="U310" s="31"/>
      <c r="V310" s="31"/>
      <c r="W310" s="31"/>
      <c r="X310" s="31"/>
      <c r="Y310" s="31"/>
    </row>
    <row r="311" spans="1:25" x14ac:dyDescent="0.2">
      <c r="A311" t="s">
        <v>698</v>
      </c>
      <c r="B311" t="s">
        <v>699</v>
      </c>
      <c r="C311" s="6" t="s">
        <v>655</v>
      </c>
      <c r="D311" s="43" t="s">
        <v>14</v>
      </c>
      <c r="E311" s="27">
        <v>0</v>
      </c>
      <c r="F311" s="27">
        <v>0</v>
      </c>
      <c r="G311" s="27">
        <v>0</v>
      </c>
      <c r="H311" s="28">
        <f t="shared" si="57"/>
        <v>0</v>
      </c>
      <c r="I311" s="27">
        <v>0</v>
      </c>
      <c r="J311" s="29">
        <f t="shared" si="58"/>
        <v>0</v>
      </c>
      <c r="K311" s="30"/>
      <c r="L311" s="43" t="s">
        <v>14</v>
      </c>
      <c r="M311" s="27">
        <v>0</v>
      </c>
      <c r="N311" s="27">
        <v>0</v>
      </c>
      <c r="O311" s="27">
        <v>0</v>
      </c>
      <c r="P311" s="29">
        <f t="shared" si="59"/>
        <v>0</v>
      </c>
      <c r="Q311" s="27">
        <v>6</v>
      </c>
      <c r="R311" s="29">
        <f t="shared" si="60"/>
        <v>6</v>
      </c>
      <c r="S311" s="31"/>
      <c r="T311" s="31"/>
      <c r="U311" s="31"/>
      <c r="V311" s="31"/>
      <c r="W311" s="31"/>
      <c r="X311" s="31"/>
      <c r="Y311" s="31"/>
    </row>
    <row r="312" spans="1:25" x14ac:dyDescent="0.2">
      <c r="A312" t="s">
        <v>702</v>
      </c>
      <c r="B312" t="s">
        <v>703</v>
      </c>
      <c r="C312" s="6" t="s">
        <v>655</v>
      </c>
      <c r="D312" s="43" t="s">
        <v>14</v>
      </c>
      <c r="E312" s="27">
        <v>0</v>
      </c>
      <c r="F312" s="27">
        <v>0</v>
      </c>
      <c r="G312" s="27">
        <v>0</v>
      </c>
      <c r="H312" s="28">
        <f t="shared" si="51"/>
        <v>0</v>
      </c>
      <c r="I312" s="27">
        <v>0</v>
      </c>
      <c r="J312" s="29">
        <f t="shared" si="52"/>
        <v>0</v>
      </c>
      <c r="K312" s="30"/>
      <c r="L312" s="43" t="s">
        <v>14</v>
      </c>
      <c r="M312" s="27">
        <v>0</v>
      </c>
      <c r="N312" s="27">
        <v>0</v>
      </c>
      <c r="O312" s="27">
        <v>0</v>
      </c>
      <c r="P312" s="29">
        <f t="shared" si="53"/>
        <v>0</v>
      </c>
      <c r="Q312" s="27">
        <v>104</v>
      </c>
      <c r="R312" s="29">
        <f t="shared" si="54"/>
        <v>104</v>
      </c>
      <c r="S312" s="31"/>
      <c r="T312" s="31"/>
      <c r="U312" s="31"/>
      <c r="V312" s="31"/>
      <c r="W312" s="31"/>
      <c r="X312" s="31"/>
      <c r="Y312" s="31"/>
    </row>
    <row r="313" spans="1:25" x14ac:dyDescent="0.2">
      <c r="D313" s="54" t="s">
        <v>14</v>
      </c>
      <c r="E313" s="33">
        <f t="shared" ref="E313:G313" si="61">SUM(E306:E312)</f>
        <v>17</v>
      </c>
      <c r="F313" s="33">
        <f t="shared" si="61"/>
        <v>0</v>
      </c>
      <c r="G313" s="33">
        <f t="shared" si="61"/>
        <v>30</v>
      </c>
      <c r="H313" s="33">
        <f>SUM(H306:H312)</f>
        <v>47</v>
      </c>
      <c r="I313" s="33">
        <f>SUM(I306:I312)</f>
        <v>222</v>
      </c>
      <c r="J313" s="33">
        <f>SUM(J306:J312)</f>
        <v>269</v>
      </c>
      <c r="K313" s="30"/>
      <c r="L313" s="55" t="s">
        <v>14</v>
      </c>
      <c r="M313" s="33">
        <f t="shared" ref="M313:P313" si="62">SUM(M306:M312)</f>
        <v>0</v>
      </c>
      <c r="N313" s="33">
        <f t="shared" si="62"/>
        <v>0</v>
      </c>
      <c r="O313" s="33">
        <f t="shared" si="62"/>
        <v>0</v>
      </c>
      <c r="P313" s="33">
        <f t="shared" si="62"/>
        <v>0</v>
      </c>
      <c r="Q313" s="33">
        <f>SUM(Q306:Q312)</f>
        <v>558</v>
      </c>
      <c r="R313" s="33">
        <f>SUM(R306:R312)</f>
        <v>558</v>
      </c>
      <c r="S313" s="31"/>
      <c r="T313" s="31"/>
      <c r="U313" s="31"/>
      <c r="V313" s="31"/>
      <c r="W313" s="31"/>
      <c r="X313" s="31"/>
      <c r="Y313" s="31"/>
    </row>
    <row r="314" spans="1:25" x14ac:dyDescent="0.2">
      <c r="B314" s="3"/>
      <c r="D314" s="27"/>
      <c r="E314" s="27"/>
      <c r="F314" s="27"/>
      <c r="G314" s="27"/>
      <c r="H314" s="27"/>
      <c r="I314" s="27"/>
      <c r="J314" s="31"/>
      <c r="K314" s="30"/>
      <c r="L314" s="31"/>
      <c r="M314" s="31"/>
      <c r="N314" s="31"/>
      <c r="O314" s="31"/>
      <c r="P314" s="31"/>
      <c r="Q314" s="31"/>
      <c r="R314" s="31"/>
      <c r="S314" s="31"/>
      <c r="T314" s="31"/>
      <c r="U314" s="31"/>
      <c r="V314" s="31"/>
      <c r="W314" s="31"/>
      <c r="X314" s="31"/>
      <c r="Y314" s="31"/>
    </row>
    <row r="315" spans="1:25" x14ac:dyDescent="0.2">
      <c r="B315" s="3" t="s">
        <v>642</v>
      </c>
      <c r="D315" s="27"/>
      <c r="E315" s="31"/>
      <c r="F315" s="31"/>
      <c r="G315" s="31"/>
      <c r="H315" s="31"/>
      <c r="I315" s="31"/>
      <c r="J315" s="31"/>
      <c r="K315" s="30"/>
      <c r="L315" s="27"/>
      <c r="M315" s="31"/>
      <c r="N315" s="31"/>
      <c r="O315" s="31"/>
      <c r="P315" s="31"/>
      <c r="Q315" s="31"/>
      <c r="R315" s="31"/>
      <c r="S315" s="31"/>
      <c r="T315" s="31"/>
      <c r="U315" s="31"/>
      <c r="V315" s="31"/>
      <c r="W315" s="31"/>
      <c r="X315" s="31"/>
      <c r="Y315" s="31"/>
    </row>
    <row r="316" spans="1:25" x14ac:dyDescent="0.2">
      <c r="D316" s="27"/>
      <c r="E316" s="27"/>
      <c r="F316" s="27"/>
      <c r="G316" s="27"/>
      <c r="H316" s="27"/>
      <c r="I316" s="27"/>
      <c r="J316" s="31"/>
      <c r="K316" s="30"/>
      <c r="L316" s="31"/>
      <c r="M316" s="31"/>
      <c r="N316" s="31"/>
      <c r="O316" s="31"/>
      <c r="P316" s="31"/>
      <c r="Q316" s="31"/>
      <c r="R316" s="31"/>
      <c r="S316" s="31"/>
      <c r="T316" s="31"/>
      <c r="U316" s="31"/>
      <c r="V316" s="31"/>
      <c r="W316" s="31"/>
      <c r="X316" s="31"/>
      <c r="Y316" s="31"/>
    </row>
    <row r="317" spans="1:25" x14ac:dyDescent="0.2">
      <c r="B317" s="6" t="s">
        <v>643</v>
      </c>
      <c r="C317" s="6" t="s">
        <v>54</v>
      </c>
      <c r="D317" s="27">
        <v>6237</v>
      </c>
      <c r="E317" s="27">
        <v>489</v>
      </c>
      <c r="F317" s="27">
        <v>0</v>
      </c>
      <c r="G317" s="27">
        <v>1845</v>
      </c>
      <c r="H317" s="28">
        <f t="shared" ref="H317:H322" si="63">SUM(D317:G317)</f>
        <v>8571</v>
      </c>
      <c r="I317" s="27">
        <v>868</v>
      </c>
      <c r="J317" s="29">
        <f t="shared" ref="J317:J322" si="64">SUM(H317:I317)</f>
        <v>9439</v>
      </c>
      <c r="K317" s="30"/>
      <c r="L317" s="27">
        <v>3377</v>
      </c>
      <c r="M317" s="27">
        <v>1099</v>
      </c>
      <c r="N317" s="27">
        <v>55</v>
      </c>
      <c r="O317" s="27">
        <v>1569</v>
      </c>
      <c r="P317" s="28">
        <f t="shared" ref="P317:P322" si="65">SUM(L317:O317)</f>
        <v>6100</v>
      </c>
      <c r="Q317" s="27">
        <v>996</v>
      </c>
      <c r="R317" s="29">
        <f t="shared" ref="R317:R322" si="66">SUM(P317:Q317)</f>
        <v>7096</v>
      </c>
      <c r="S317" s="31"/>
      <c r="T317" s="31"/>
      <c r="U317" s="31"/>
      <c r="V317" s="31"/>
      <c r="W317" s="31"/>
      <c r="X317" s="31"/>
      <c r="Y317" s="31"/>
    </row>
    <row r="318" spans="1:25" x14ac:dyDescent="0.2">
      <c r="B318" s="6" t="s">
        <v>705</v>
      </c>
      <c r="C318" s="6" t="s">
        <v>704</v>
      </c>
      <c r="D318" s="43" t="s">
        <v>14</v>
      </c>
      <c r="E318" s="27">
        <v>17</v>
      </c>
      <c r="F318" s="27">
        <v>0</v>
      </c>
      <c r="G318" s="27">
        <v>30</v>
      </c>
      <c r="H318" s="28">
        <f t="shared" si="63"/>
        <v>47</v>
      </c>
      <c r="I318" s="27">
        <v>222</v>
      </c>
      <c r="J318" s="29">
        <f t="shared" si="64"/>
        <v>269</v>
      </c>
      <c r="K318" s="30"/>
      <c r="L318" s="43" t="s">
        <v>14</v>
      </c>
      <c r="M318" s="27">
        <v>0</v>
      </c>
      <c r="N318" s="27">
        <v>0</v>
      </c>
      <c r="O318" s="27">
        <v>0</v>
      </c>
      <c r="P318" s="28">
        <f t="shared" si="65"/>
        <v>0</v>
      </c>
      <c r="Q318" s="27">
        <v>558</v>
      </c>
      <c r="R318" s="29">
        <f t="shared" si="66"/>
        <v>558</v>
      </c>
      <c r="S318" s="31"/>
      <c r="T318" s="31"/>
      <c r="U318" s="31"/>
      <c r="V318" s="31"/>
      <c r="W318" s="31"/>
      <c r="X318" s="31"/>
      <c r="Y318" s="31"/>
    </row>
    <row r="319" spans="1:25" x14ac:dyDescent="0.2">
      <c r="B319" s="6" t="s">
        <v>644</v>
      </c>
      <c r="C319" s="6" t="s">
        <v>60</v>
      </c>
      <c r="D319" s="27">
        <v>5555</v>
      </c>
      <c r="E319" s="27">
        <v>537</v>
      </c>
      <c r="F319" s="27">
        <v>0</v>
      </c>
      <c r="G319" s="27">
        <v>957</v>
      </c>
      <c r="H319" s="28">
        <f t="shared" si="63"/>
        <v>7049</v>
      </c>
      <c r="I319" s="27">
        <v>1637</v>
      </c>
      <c r="J319" s="29">
        <f t="shared" si="64"/>
        <v>8686</v>
      </c>
      <c r="K319" s="30"/>
      <c r="L319" s="27">
        <v>3705</v>
      </c>
      <c r="M319" s="27">
        <v>1016</v>
      </c>
      <c r="N319" s="27">
        <v>22</v>
      </c>
      <c r="O319" s="27">
        <v>1583</v>
      </c>
      <c r="P319" s="28">
        <f t="shared" si="65"/>
        <v>6326</v>
      </c>
      <c r="Q319" s="27">
        <v>2309</v>
      </c>
      <c r="R319" s="29">
        <f t="shared" si="66"/>
        <v>8635</v>
      </c>
      <c r="S319" s="31"/>
      <c r="T319" s="31"/>
      <c r="U319" s="31"/>
      <c r="V319" s="31"/>
      <c r="W319" s="31"/>
      <c r="X319" s="31"/>
      <c r="Y319" s="31"/>
    </row>
    <row r="320" spans="1:25" x14ac:dyDescent="0.2">
      <c r="B320" s="6" t="s">
        <v>645</v>
      </c>
      <c r="C320" s="6" t="s">
        <v>73</v>
      </c>
      <c r="D320" s="27">
        <v>4647</v>
      </c>
      <c r="E320" s="27">
        <v>282</v>
      </c>
      <c r="F320" s="27">
        <v>0</v>
      </c>
      <c r="G320" s="27">
        <v>266</v>
      </c>
      <c r="H320" s="28">
        <f t="shared" si="63"/>
        <v>5195</v>
      </c>
      <c r="I320" s="27">
        <v>604</v>
      </c>
      <c r="J320" s="29">
        <f t="shared" si="64"/>
        <v>5799</v>
      </c>
      <c r="K320" s="30"/>
      <c r="L320" s="27">
        <v>3805</v>
      </c>
      <c r="M320" s="27">
        <v>424</v>
      </c>
      <c r="N320" s="27">
        <v>13</v>
      </c>
      <c r="O320" s="27">
        <v>533</v>
      </c>
      <c r="P320" s="28">
        <f t="shared" si="65"/>
        <v>4775</v>
      </c>
      <c r="Q320" s="27">
        <v>680</v>
      </c>
      <c r="R320" s="29">
        <f t="shared" si="66"/>
        <v>5455</v>
      </c>
      <c r="S320" s="31"/>
      <c r="T320" s="31"/>
      <c r="U320" s="31"/>
      <c r="V320" s="31"/>
      <c r="W320" s="31"/>
      <c r="X320" s="31"/>
      <c r="Y320" s="31"/>
    </row>
    <row r="321" spans="1:25" x14ac:dyDescent="0.2">
      <c r="B321" s="6" t="s">
        <v>641</v>
      </c>
      <c r="C321" s="6" t="s">
        <v>57</v>
      </c>
      <c r="D321" s="27">
        <v>4337</v>
      </c>
      <c r="E321" s="27">
        <v>437</v>
      </c>
      <c r="F321" s="27">
        <v>0</v>
      </c>
      <c r="G321" s="27">
        <v>359</v>
      </c>
      <c r="H321" s="28">
        <f t="shared" si="63"/>
        <v>5133</v>
      </c>
      <c r="I321" s="27">
        <v>1156</v>
      </c>
      <c r="J321" s="29">
        <f t="shared" si="64"/>
        <v>6289</v>
      </c>
      <c r="K321" s="30"/>
      <c r="L321" s="27">
        <v>3195</v>
      </c>
      <c r="M321" s="27">
        <v>203</v>
      </c>
      <c r="N321" s="27">
        <v>11</v>
      </c>
      <c r="O321" s="27">
        <v>563</v>
      </c>
      <c r="P321" s="28">
        <f t="shared" si="65"/>
        <v>3972</v>
      </c>
      <c r="Q321" s="27">
        <v>629</v>
      </c>
      <c r="R321" s="29">
        <f t="shared" si="66"/>
        <v>4601</v>
      </c>
      <c r="S321" s="31"/>
      <c r="T321" s="31"/>
      <c r="U321" s="31"/>
      <c r="V321" s="31"/>
      <c r="W321" s="31"/>
      <c r="X321" s="31"/>
      <c r="Y321" s="31"/>
    </row>
    <row r="322" spans="1:25" x14ac:dyDescent="0.2">
      <c r="B322" s="6" t="s">
        <v>646</v>
      </c>
      <c r="C322" s="6" t="s">
        <v>80</v>
      </c>
      <c r="D322" s="27">
        <v>4710</v>
      </c>
      <c r="E322" s="27">
        <v>876</v>
      </c>
      <c r="F322" s="27">
        <v>0</v>
      </c>
      <c r="G322" s="27">
        <v>1281</v>
      </c>
      <c r="H322" s="28">
        <f t="shared" si="63"/>
        <v>6867</v>
      </c>
      <c r="I322" s="27">
        <v>1496</v>
      </c>
      <c r="J322" s="29">
        <f t="shared" si="64"/>
        <v>8363</v>
      </c>
      <c r="K322" s="30"/>
      <c r="L322" s="27">
        <v>3012</v>
      </c>
      <c r="M322" s="27">
        <v>1745</v>
      </c>
      <c r="N322" s="27">
        <v>16</v>
      </c>
      <c r="O322" s="27">
        <v>1697</v>
      </c>
      <c r="P322" s="28">
        <f t="shared" si="65"/>
        <v>6470</v>
      </c>
      <c r="Q322" s="27">
        <v>1646</v>
      </c>
      <c r="R322" s="29">
        <f t="shared" si="66"/>
        <v>8116</v>
      </c>
      <c r="S322" s="31"/>
      <c r="T322" s="31"/>
      <c r="U322" s="31"/>
      <c r="V322" s="31"/>
      <c r="W322" s="31"/>
      <c r="X322" s="31"/>
      <c r="Y322" s="31"/>
    </row>
    <row r="323" spans="1:25" x14ac:dyDescent="0.2">
      <c r="B323" s="52" t="s">
        <v>707</v>
      </c>
      <c r="D323" s="33">
        <f>SUM(D317:D322)</f>
        <v>25486</v>
      </c>
      <c r="E323" s="33">
        <f t="shared" ref="E323:J323" si="67">SUM(E317:E322)</f>
        <v>2638</v>
      </c>
      <c r="F323" s="33">
        <f t="shared" si="67"/>
        <v>0</v>
      </c>
      <c r="G323" s="33">
        <f t="shared" si="67"/>
        <v>4738</v>
      </c>
      <c r="H323" s="33">
        <f t="shared" si="67"/>
        <v>32862</v>
      </c>
      <c r="I323" s="33">
        <f t="shared" si="67"/>
        <v>5983</v>
      </c>
      <c r="J323" s="33">
        <f t="shared" si="67"/>
        <v>38845</v>
      </c>
      <c r="K323" s="30"/>
      <c r="L323" s="34">
        <f>SUM(L317:L322)</f>
        <v>17094</v>
      </c>
      <c r="M323" s="34">
        <f t="shared" ref="M323:R323" si="68">SUM(M317:M322)</f>
        <v>4487</v>
      </c>
      <c r="N323" s="34">
        <f t="shared" si="68"/>
        <v>117</v>
      </c>
      <c r="O323" s="34">
        <f t="shared" si="68"/>
        <v>5945</v>
      </c>
      <c r="P323" s="34">
        <f t="shared" si="68"/>
        <v>27643</v>
      </c>
      <c r="Q323" s="34">
        <f t="shared" si="68"/>
        <v>6818</v>
      </c>
      <c r="R323" s="34">
        <f t="shared" si="68"/>
        <v>34461</v>
      </c>
      <c r="S323" s="31"/>
      <c r="T323" s="31"/>
      <c r="U323" s="31"/>
      <c r="V323" s="31"/>
      <c r="W323" s="31"/>
      <c r="X323" s="31"/>
      <c r="Y323" s="31"/>
    </row>
    <row r="324" spans="1:25" x14ac:dyDescent="0.2">
      <c r="D324" s="31"/>
      <c r="E324" s="31"/>
      <c r="F324" s="31"/>
      <c r="G324" s="31"/>
      <c r="H324" s="31"/>
      <c r="I324" s="31"/>
      <c r="J324" s="31"/>
      <c r="K324" s="31"/>
      <c r="L324" s="31"/>
      <c r="M324" s="31"/>
      <c r="N324" s="31"/>
      <c r="O324" s="31"/>
      <c r="P324" s="31"/>
      <c r="Q324" s="31"/>
      <c r="R324" s="31"/>
      <c r="T324" s="31"/>
    </row>
    <row r="325" spans="1:25" x14ac:dyDescent="0.2">
      <c r="A325" s="6" t="s">
        <v>49</v>
      </c>
    </row>
    <row r="326" spans="1:25" x14ac:dyDescent="0.2">
      <c r="C326"/>
      <c r="D326"/>
      <c r="E326"/>
    </row>
    <row r="327" spans="1:25" x14ac:dyDescent="0.2">
      <c r="C327"/>
      <c r="D327"/>
      <c r="E327"/>
    </row>
    <row r="328" spans="1:25" x14ac:dyDescent="0.2">
      <c r="C328"/>
      <c r="D328"/>
      <c r="E328"/>
    </row>
    <row r="329" spans="1:25" x14ac:dyDescent="0.2">
      <c r="C329"/>
      <c r="D329"/>
      <c r="E329"/>
      <c r="F329" s="6"/>
      <c r="G329" s="6"/>
      <c r="H329" s="6"/>
      <c r="I329" s="6"/>
      <c r="K329" s="6"/>
    </row>
    <row r="330" spans="1:25" x14ac:dyDescent="0.2">
      <c r="C330"/>
      <c r="D330"/>
      <c r="E330"/>
      <c r="F330" s="6"/>
      <c r="G330" s="6"/>
      <c r="H330" s="6"/>
      <c r="I330" s="6"/>
      <c r="K330" s="6"/>
    </row>
    <row r="331" spans="1:25" x14ac:dyDescent="0.2">
      <c r="C331"/>
      <c r="D331"/>
      <c r="E331"/>
      <c r="F331" s="6"/>
      <c r="G331" s="6"/>
      <c r="H331" s="6"/>
      <c r="I331" s="6"/>
      <c r="K331" s="6"/>
    </row>
    <row r="332" spans="1:25" x14ac:dyDescent="0.2">
      <c r="C332"/>
      <c r="D332"/>
      <c r="E332"/>
      <c r="F332" s="6"/>
      <c r="G332" s="6"/>
      <c r="H332" s="6"/>
      <c r="I332" s="6"/>
      <c r="K332" s="6"/>
    </row>
    <row r="333" spans="1:25" x14ac:dyDescent="0.2">
      <c r="C333"/>
      <c r="D333"/>
      <c r="E333"/>
      <c r="F333" s="6"/>
      <c r="G333" s="6"/>
      <c r="H333" s="6"/>
      <c r="I333" s="6"/>
      <c r="K333" s="6"/>
    </row>
    <row r="334" spans="1:25" x14ac:dyDescent="0.2">
      <c r="C334"/>
      <c r="D334"/>
      <c r="E334"/>
      <c r="F334" s="6"/>
      <c r="G334" s="6"/>
      <c r="H334" s="6"/>
      <c r="I334" s="6"/>
      <c r="K334" s="6"/>
    </row>
  </sheetData>
  <mergeCells count="3">
    <mergeCell ref="A2:R2"/>
    <mergeCell ref="D7:J7"/>
    <mergeCell ref="L7:R7"/>
  </mergeCells>
  <conditionalFormatting sqref="U10">
    <cfRule type="cellIs" dxfId="3" priority="2" operator="notEqual">
      <formula>0</formula>
    </cfRule>
  </conditionalFormatting>
  <conditionalFormatting sqref="U11:U302">
    <cfRule type="cellIs" dxfId="2" priority="1" operator="notEqual">
      <formula>0</formula>
    </cfRule>
  </conditionalFormatting>
  <pageMargins left="0.70866141732283472" right="0.70866141732283472" top="0.62992125984251968" bottom="0.62992125984251968" header="0.31496062992125984" footer="0.31496062992125984"/>
  <pageSetup paperSize="8" scale="94" fitToHeight="0" orientation="landscape" r:id="rId1"/>
  <headerFooter>
    <oddFooter>Page &amp;P of &amp;N</oddFooter>
    <evenFooter>&amp;CPage &amp;P of &amp;N</evenFooter>
    <firstFooter>&amp;CPage &amp;P of &amp;N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8"/>
  <sheetViews>
    <sheetView showGridLines="0" zoomScaleNormal="100" workbookViewId="0">
      <pane ySplit="7" topLeftCell="A8" activePane="bottomLeft" state="frozen"/>
      <selection pane="bottomLeft" activeCell="A8" sqref="A8"/>
    </sheetView>
  </sheetViews>
  <sheetFormatPr defaultColWidth="8.5703125" defaultRowHeight="12.75" x14ac:dyDescent="0.2"/>
  <cols>
    <col min="1" max="1" width="10.7109375" style="6" customWidth="1"/>
    <col min="2" max="2" width="33.85546875" style="6" customWidth="1"/>
    <col min="3" max="3" width="10" style="6" bestFit="1" customWidth="1"/>
    <col min="4" max="9" width="10.85546875" style="19" customWidth="1"/>
    <col min="10" max="10" width="10.85546875" style="6" customWidth="1"/>
    <col min="11" max="11" width="4" style="22" customWidth="1"/>
    <col min="12" max="18" width="10.85546875" style="6" customWidth="1"/>
    <col min="19" max="19" width="4" style="6" customWidth="1"/>
    <col min="20" max="16384" width="8.5703125" style="6"/>
  </cols>
  <sheetData>
    <row r="1" spans="1:19" x14ac:dyDescent="0.2">
      <c r="R1" s="82" t="str">
        <f>'Table 1'!Q1</f>
        <v>Publication date: 12 June 2014</v>
      </c>
    </row>
    <row r="2" spans="1:19" ht="18" x14ac:dyDescent="0.25">
      <c r="A2" s="125" t="s">
        <v>43</v>
      </c>
      <c r="B2" s="126"/>
      <c r="C2" s="126"/>
      <c r="D2" s="126"/>
      <c r="E2" s="126"/>
      <c r="F2" s="126"/>
      <c r="G2" s="126"/>
      <c r="H2" s="126"/>
      <c r="I2" s="126"/>
      <c r="J2" s="126"/>
      <c r="K2" s="126"/>
      <c r="L2" s="126"/>
      <c r="M2" s="126"/>
      <c r="N2" s="126"/>
      <c r="O2" s="126"/>
      <c r="P2" s="126"/>
      <c r="Q2" s="126"/>
      <c r="R2" s="126"/>
    </row>
    <row r="3" spans="1:19" ht="8.25" customHeight="1" x14ac:dyDescent="0.2"/>
    <row r="4" spans="1:19" ht="18.75" x14ac:dyDescent="0.25">
      <c r="A4" s="5" t="s">
        <v>717</v>
      </c>
    </row>
    <row r="5" spans="1:19" x14ac:dyDescent="0.2">
      <c r="A5" s="144"/>
      <c r="B5" s="144"/>
      <c r="C5" s="144"/>
      <c r="D5" s="145"/>
      <c r="E5" s="145"/>
      <c r="F5" s="145"/>
      <c r="G5" s="145"/>
      <c r="H5" s="145"/>
      <c r="I5" s="145"/>
      <c r="J5" s="144"/>
      <c r="K5" s="144"/>
      <c r="L5" s="144"/>
      <c r="M5" s="144"/>
      <c r="N5" s="144"/>
      <c r="O5" s="144"/>
      <c r="P5" s="144"/>
      <c r="Q5" s="144"/>
      <c r="R5" s="144"/>
    </row>
    <row r="6" spans="1:19" ht="14.25" customHeight="1" x14ac:dyDescent="0.2">
      <c r="A6" s="24"/>
      <c r="B6" s="24"/>
      <c r="C6" s="24"/>
      <c r="D6" s="133" t="s">
        <v>3</v>
      </c>
      <c r="E6" s="134"/>
      <c r="F6" s="134"/>
      <c r="G6" s="134"/>
      <c r="H6" s="135"/>
      <c r="I6" s="135"/>
      <c r="J6" s="135"/>
      <c r="K6" s="83"/>
      <c r="L6" s="133" t="s">
        <v>4</v>
      </c>
      <c r="M6" s="136"/>
      <c r="N6" s="136"/>
      <c r="O6" s="136"/>
      <c r="P6" s="137"/>
      <c r="Q6" s="137"/>
      <c r="R6" s="137"/>
    </row>
    <row r="7" spans="1:19" ht="51" customHeight="1" x14ac:dyDescent="0.2">
      <c r="A7" s="140" t="s">
        <v>50</v>
      </c>
      <c r="B7" s="140" t="s">
        <v>775</v>
      </c>
      <c r="C7" s="141" t="s">
        <v>51</v>
      </c>
      <c r="D7" s="146" t="s">
        <v>28</v>
      </c>
      <c r="E7" s="146" t="s">
        <v>0</v>
      </c>
      <c r="F7" s="146" t="s">
        <v>2</v>
      </c>
      <c r="G7" s="146" t="s">
        <v>38</v>
      </c>
      <c r="H7" s="147" t="s">
        <v>782</v>
      </c>
      <c r="I7" s="148" t="s">
        <v>774</v>
      </c>
      <c r="J7" s="149" t="s">
        <v>5</v>
      </c>
      <c r="K7" s="150"/>
      <c r="L7" s="146" t="s">
        <v>28</v>
      </c>
      <c r="M7" s="146" t="s">
        <v>0</v>
      </c>
      <c r="N7" s="146" t="s">
        <v>2</v>
      </c>
      <c r="O7" s="146" t="s">
        <v>38</v>
      </c>
      <c r="P7" s="147" t="s">
        <v>782</v>
      </c>
      <c r="Q7" s="148" t="s">
        <v>774</v>
      </c>
      <c r="R7" s="149" t="s">
        <v>5</v>
      </c>
    </row>
    <row r="8" spans="1:19" ht="25.5" customHeight="1" x14ac:dyDescent="0.2">
      <c r="A8" s="88" t="s">
        <v>721</v>
      </c>
      <c r="B8" s="87"/>
      <c r="C8" s="87"/>
      <c r="D8" s="87"/>
      <c r="E8" s="87"/>
      <c r="F8" s="87"/>
      <c r="G8" s="87"/>
      <c r="H8" s="87"/>
      <c r="I8" s="87"/>
      <c r="J8" s="87"/>
      <c r="K8" s="87"/>
      <c r="L8" s="87"/>
      <c r="M8" s="87"/>
      <c r="N8" s="87"/>
      <c r="O8" s="87"/>
      <c r="P8" s="87"/>
      <c r="Q8" s="87"/>
      <c r="R8" s="87"/>
    </row>
    <row r="9" spans="1:19" ht="14.25" x14ac:dyDescent="0.2">
      <c r="A9" t="s">
        <v>52</v>
      </c>
      <c r="B9" t="s">
        <v>53</v>
      </c>
      <c r="C9" s="89" t="s">
        <v>54</v>
      </c>
      <c r="D9" s="27">
        <v>0</v>
      </c>
      <c r="E9" s="27">
        <v>0</v>
      </c>
      <c r="F9" s="27">
        <v>0</v>
      </c>
      <c r="G9" s="27">
        <v>0</v>
      </c>
      <c r="H9" s="28">
        <f t="shared" ref="H9" si="0">SUM(D9:G9)</f>
        <v>0</v>
      </c>
      <c r="I9" s="27">
        <v>18</v>
      </c>
      <c r="J9" s="28">
        <f>SUM(H9:I9)</f>
        <v>18</v>
      </c>
      <c r="K9" s="94" t="s">
        <v>729</v>
      </c>
      <c r="L9" s="27">
        <v>0</v>
      </c>
      <c r="M9" s="27">
        <v>19</v>
      </c>
      <c r="N9" s="27">
        <v>0</v>
      </c>
      <c r="O9" s="27">
        <v>8</v>
      </c>
      <c r="P9" s="28">
        <f t="shared" ref="P9:P72" si="1">SUM(L9:O9)</f>
        <v>27</v>
      </c>
      <c r="Q9" s="27">
        <v>65</v>
      </c>
      <c r="R9" s="28">
        <f>SUM(P9:Q9)</f>
        <v>92</v>
      </c>
      <c r="S9" s="35" t="s">
        <v>729</v>
      </c>
    </row>
    <row r="10" spans="1:19" ht="14.25" x14ac:dyDescent="0.2">
      <c r="A10" t="s">
        <v>55</v>
      </c>
      <c r="B10" t="s">
        <v>56</v>
      </c>
      <c r="C10" s="89" t="s">
        <v>57</v>
      </c>
      <c r="D10" s="27">
        <v>46</v>
      </c>
      <c r="E10" s="27">
        <v>17</v>
      </c>
      <c r="F10" s="27">
        <v>0</v>
      </c>
      <c r="G10" s="27">
        <v>29</v>
      </c>
      <c r="H10" s="28">
        <f t="shared" ref="H10:H73" si="2">SUM(D10:G10)</f>
        <v>92</v>
      </c>
      <c r="I10" s="27">
        <v>0</v>
      </c>
      <c r="J10" s="28">
        <f t="shared" ref="J10:J73" si="3">SUM(H10:I10)</f>
        <v>92</v>
      </c>
      <c r="K10" s="94" t="s">
        <v>729</v>
      </c>
      <c r="L10" s="27">
        <v>16</v>
      </c>
      <c r="M10" s="27">
        <v>40</v>
      </c>
      <c r="N10" s="27">
        <v>0</v>
      </c>
      <c r="O10" s="27">
        <v>18</v>
      </c>
      <c r="P10" s="28">
        <f t="shared" si="1"/>
        <v>74</v>
      </c>
      <c r="Q10" s="27">
        <v>0</v>
      </c>
      <c r="R10" s="28">
        <f t="shared" ref="R10:R73" si="4">SUM(P10:Q10)</f>
        <v>74</v>
      </c>
      <c r="S10" s="35" t="s">
        <v>729</v>
      </c>
    </row>
    <row r="11" spans="1:19" ht="14.25" x14ac:dyDescent="0.2">
      <c r="A11" t="s">
        <v>58</v>
      </c>
      <c r="B11" t="s">
        <v>59</v>
      </c>
      <c r="C11" s="89" t="s">
        <v>60</v>
      </c>
      <c r="D11" s="27">
        <v>21</v>
      </c>
      <c r="E11" s="27">
        <v>0</v>
      </c>
      <c r="F11" s="27">
        <v>0</v>
      </c>
      <c r="G11" s="27">
        <v>0</v>
      </c>
      <c r="H11" s="28">
        <f t="shared" si="2"/>
        <v>21</v>
      </c>
      <c r="I11" s="27">
        <v>0</v>
      </c>
      <c r="J11" s="28">
        <f t="shared" si="3"/>
        <v>21</v>
      </c>
      <c r="K11" s="94" t="s">
        <v>729</v>
      </c>
      <c r="L11" s="27">
        <v>45</v>
      </c>
      <c r="M11" s="27">
        <v>0</v>
      </c>
      <c r="N11" s="27">
        <v>0</v>
      </c>
      <c r="O11" s="27">
        <v>5</v>
      </c>
      <c r="P11" s="28">
        <f t="shared" si="1"/>
        <v>50</v>
      </c>
      <c r="Q11" s="27">
        <v>0</v>
      </c>
      <c r="R11" s="28">
        <f t="shared" si="4"/>
        <v>50</v>
      </c>
      <c r="S11" s="35" t="s">
        <v>729</v>
      </c>
    </row>
    <row r="12" spans="1:19" ht="14.25" x14ac:dyDescent="0.2">
      <c r="A12" t="s">
        <v>61</v>
      </c>
      <c r="B12" t="s">
        <v>62</v>
      </c>
      <c r="C12" s="89" t="s">
        <v>54</v>
      </c>
      <c r="D12" s="27">
        <v>136</v>
      </c>
      <c r="E12" s="27">
        <v>0</v>
      </c>
      <c r="F12" s="27">
        <v>0</v>
      </c>
      <c r="G12" s="27">
        <v>0</v>
      </c>
      <c r="H12" s="28">
        <f t="shared" si="2"/>
        <v>136</v>
      </c>
      <c r="I12" s="27">
        <v>41</v>
      </c>
      <c r="J12" s="28">
        <f t="shared" si="3"/>
        <v>177</v>
      </c>
      <c r="K12" s="94" t="s">
        <v>729</v>
      </c>
      <c r="L12" s="27">
        <v>25</v>
      </c>
      <c r="M12" s="27">
        <v>58</v>
      </c>
      <c r="N12" s="27">
        <v>16</v>
      </c>
      <c r="O12" s="27">
        <v>58</v>
      </c>
      <c r="P12" s="28">
        <f t="shared" si="1"/>
        <v>157</v>
      </c>
      <c r="Q12" s="27">
        <v>0</v>
      </c>
      <c r="R12" s="28">
        <f t="shared" si="4"/>
        <v>157</v>
      </c>
      <c r="S12" s="35" t="s">
        <v>729</v>
      </c>
    </row>
    <row r="13" spans="1:19" ht="14.25" x14ac:dyDescent="0.2">
      <c r="A13" t="s">
        <v>63</v>
      </c>
      <c r="B13" t="s">
        <v>64</v>
      </c>
      <c r="C13" s="89" t="s">
        <v>60</v>
      </c>
      <c r="D13" s="27">
        <v>22</v>
      </c>
      <c r="E13" s="27">
        <v>0</v>
      </c>
      <c r="F13" s="27">
        <v>0</v>
      </c>
      <c r="G13" s="27">
        <v>0</v>
      </c>
      <c r="H13" s="28">
        <f t="shared" si="2"/>
        <v>22</v>
      </c>
      <c r="I13" s="27">
        <v>64</v>
      </c>
      <c r="J13" s="28">
        <f t="shared" si="3"/>
        <v>86</v>
      </c>
      <c r="K13" s="94" t="s">
        <v>729</v>
      </c>
      <c r="L13" s="27">
        <v>1</v>
      </c>
      <c r="M13" s="27">
        <v>0</v>
      </c>
      <c r="N13" s="27">
        <v>0</v>
      </c>
      <c r="O13" s="27">
        <v>56</v>
      </c>
      <c r="P13" s="28">
        <f t="shared" si="1"/>
        <v>57</v>
      </c>
      <c r="Q13" s="27">
        <v>0</v>
      </c>
      <c r="R13" s="28">
        <f t="shared" si="4"/>
        <v>57</v>
      </c>
      <c r="S13" s="35" t="s">
        <v>729</v>
      </c>
    </row>
    <row r="14" spans="1:19" ht="14.25" x14ac:dyDescent="0.2">
      <c r="A14" t="s">
        <v>65</v>
      </c>
      <c r="B14" t="s">
        <v>66</v>
      </c>
      <c r="C14" s="89" t="s">
        <v>54</v>
      </c>
      <c r="D14" s="27">
        <v>70</v>
      </c>
      <c r="E14" s="27">
        <v>0</v>
      </c>
      <c r="F14" s="27">
        <v>0</v>
      </c>
      <c r="G14" s="27">
        <v>62</v>
      </c>
      <c r="H14" s="28">
        <f t="shared" si="2"/>
        <v>132</v>
      </c>
      <c r="I14" s="27">
        <v>312</v>
      </c>
      <c r="J14" s="28">
        <f t="shared" si="3"/>
        <v>444</v>
      </c>
      <c r="K14" s="94" t="s">
        <v>729</v>
      </c>
      <c r="L14" s="27">
        <v>12</v>
      </c>
      <c r="M14" s="27">
        <v>0</v>
      </c>
      <c r="N14" s="27">
        <v>0</v>
      </c>
      <c r="O14" s="27">
        <v>45</v>
      </c>
      <c r="P14" s="28">
        <f t="shared" si="1"/>
        <v>57</v>
      </c>
      <c r="Q14" s="27">
        <v>0</v>
      </c>
      <c r="R14" s="28">
        <f t="shared" si="4"/>
        <v>57</v>
      </c>
      <c r="S14" s="35" t="s">
        <v>729</v>
      </c>
    </row>
    <row r="15" spans="1:19" ht="14.25" x14ac:dyDescent="0.2">
      <c r="A15" t="s">
        <v>67</v>
      </c>
      <c r="B15" t="s">
        <v>68</v>
      </c>
      <c r="C15" s="89" t="s">
        <v>54</v>
      </c>
      <c r="D15" s="27">
        <v>141</v>
      </c>
      <c r="E15" s="27">
        <v>0</v>
      </c>
      <c r="F15" s="27">
        <v>0</v>
      </c>
      <c r="G15" s="27">
        <v>3</v>
      </c>
      <c r="H15" s="28">
        <f t="shared" si="2"/>
        <v>144</v>
      </c>
      <c r="I15" s="27">
        <v>0</v>
      </c>
      <c r="J15" s="28">
        <f t="shared" si="3"/>
        <v>144</v>
      </c>
      <c r="K15" s="94" t="s">
        <v>729</v>
      </c>
      <c r="L15" s="27">
        <v>56</v>
      </c>
      <c r="M15" s="27">
        <v>81</v>
      </c>
      <c r="N15" s="27">
        <v>0</v>
      </c>
      <c r="O15" s="27">
        <v>158</v>
      </c>
      <c r="P15" s="28">
        <f t="shared" si="1"/>
        <v>295</v>
      </c>
      <c r="Q15" s="27">
        <v>26</v>
      </c>
      <c r="R15" s="28">
        <f t="shared" si="4"/>
        <v>321</v>
      </c>
      <c r="S15" s="35" t="s">
        <v>729</v>
      </c>
    </row>
    <row r="16" spans="1:19" ht="14.25" x14ac:dyDescent="0.2">
      <c r="A16" t="s">
        <v>69</v>
      </c>
      <c r="B16" t="s">
        <v>70</v>
      </c>
      <c r="C16" s="89" t="s">
        <v>54</v>
      </c>
      <c r="D16" s="27">
        <v>59</v>
      </c>
      <c r="E16" s="27">
        <v>18</v>
      </c>
      <c r="F16" s="27">
        <v>0</v>
      </c>
      <c r="G16" s="27">
        <v>14</v>
      </c>
      <c r="H16" s="28">
        <f t="shared" si="2"/>
        <v>91</v>
      </c>
      <c r="I16" s="27">
        <v>0</v>
      </c>
      <c r="J16" s="28">
        <f t="shared" si="3"/>
        <v>91</v>
      </c>
      <c r="K16" s="94" t="s">
        <v>729</v>
      </c>
      <c r="L16" s="27">
        <v>20</v>
      </c>
      <c r="M16" s="27">
        <v>21</v>
      </c>
      <c r="N16" s="27">
        <v>0</v>
      </c>
      <c r="O16" s="27">
        <v>35</v>
      </c>
      <c r="P16" s="28">
        <f t="shared" si="1"/>
        <v>76</v>
      </c>
      <c r="Q16" s="27">
        <v>0</v>
      </c>
      <c r="R16" s="28">
        <f t="shared" si="4"/>
        <v>76</v>
      </c>
      <c r="S16" s="35" t="s">
        <v>729</v>
      </c>
    </row>
    <row r="17" spans="1:19" ht="14.25" x14ac:dyDescent="0.2">
      <c r="A17" t="s">
        <v>71</v>
      </c>
      <c r="B17" t="s">
        <v>72</v>
      </c>
      <c r="C17" s="89" t="s">
        <v>73</v>
      </c>
      <c r="D17" s="27">
        <v>159</v>
      </c>
      <c r="E17" s="27">
        <v>4</v>
      </c>
      <c r="F17" s="27">
        <v>0</v>
      </c>
      <c r="G17" s="27">
        <v>8</v>
      </c>
      <c r="H17" s="28">
        <f t="shared" si="2"/>
        <v>171</v>
      </c>
      <c r="I17" s="27">
        <v>80</v>
      </c>
      <c r="J17" s="28">
        <f t="shared" si="3"/>
        <v>251</v>
      </c>
      <c r="K17" s="94" t="s">
        <v>730</v>
      </c>
      <c r="L17" s="27">
        <v>64</v>
      </c>
      <c r="M17" s="27">
        <v>33</v>
      </c>
      <c r="N17" s="27">
        <v>0</v>
      </c>
      <c r="O17" s="27">
        <v>55</v>
      </c>
      <c r="P17" s="28">
        <f t="shared" si="1"/>
        <v>152</v>
      </c>
      <c r="Q17" s="27">
        <v>19</v>
      </c>
      <c r="R17" s="28">
        <f t="shared" si="4"/>
        <v>171</v>
      </c>
      <c r="S17" s="35" t="s">
        <v>729</v>
      </c>
    </row>
    <row r="18" spans="1:19" ht="14.25" x14ac:dyDescent="0.2">
      <c r="A18" t="s">
        <v>74</v>
      </c>
      <c r="B18" t="s">
        <v>75</v>
      </c>
      <c r="C18" s="89" t="s">
        <v>57</v>
      </c>
      <c r="D18" s="27">
        <v>27</v>
      </c>
      <c r="E18" s="27">
        <v>0</v>
      </c>
      <c r="F18" s="27">
        <v>0</v>
      </c>
      <c r="G18" s="27">
        <v>0</v>
      </c>
      <c r="H18" s="28">
        <f t="shared" si="2"/>
        <v>27</v>
      </c>
      <c r="I18" s="27">
        <v>0</v>
      </c>
      <c r="J18" s="28">
        <f t="shared" si="3"/>
        <v>27</v>
      </c>
      <c r="K18" s="94" t="s">
        <v>729</v>
      </c>
      <c r="L18" s="27">
        <v>0</v>
      </c>
      <c r="M18" s="27">
        <v>10</v>
      </c>
      <c r="N18" s="27">
        <v>0</v>
      </c>
      <c r="O18" s="27">
        <v>1</v>
      </c>
      <c r="P18" s="28">
        <f t="shared" si="1"/>
        <v>11</v>
      </c>
      <c r="Q18" s="27">
        <v>0</v>
      </c>
      <c r="R18" s="28">
        <f t="shared" si="4"/>
        <v>11</v>
      </c>
      <c r="S18" s="35" t="s">
        <v>729</v>
      </c>
    </row>
    <row r="19" spans="1:19" ht="12.75" customHeight="1" x14ac:dyDescent="0.2">
      <c r="A19" t="s">
        <v>76</v>
      </c>
      <c r="B19" t="s">
        <v>77</v>
      </c>
      <c r="C19" s="89" t="s">
        <v>54</v>
      </c>
      <c r="D19" s="27">
        <v>0</v>
      </c>
      <c r="E19" s="27">
        <v>0</v>
      </c>
      <c r="F19" s="27">
        <v>0</v>
      </c>
      <c r="G19" s="27">
        <v>0</v>
      </c>
      <c r="H19" s="28">
        <f t="shared" si="2"/>
        <v>0</v>
      </c>
      <c r="I19" s="27">
        <v>137</v>
      </c>
      <c r="J19" s="28">
        <f t="shared" si="3"/>
        <v>137</v>
      </c>
      <c r="K19" s="94" t="s">
        <v>729</v>
      </c>
      <c r="L19" s="27">
        <v>0</v>
      </c>
      <c r="M19" s="27">
        <v>93</v>
      </c>
      <c r="N19" s="27">
        <v>0</v>
      </c>
      <c r="O19" s="27">
        <v>123</v>
      </c>
      <c r="P19" s="28">
        <f t="shared" si="1"/>
        <v>216</v>
      </c>
      <c r="Q19" s="27">
        <v>242</v>
      </c>
      <c r="R19" s="28">
        <f t="shared" si="4"/>
        <v>458</v>
      </c>
      <c r="S19" s="35" t="s">
        <v>729</v>
      </c>
    </row>
    <row r="20" spans="1:19" ht="14.25" x14ac:dyDescent="0.2">
      <c r="A20" t="s">
        <v>78</v>
      </c>
      <c r="B20" t="s">
        <v>79</v>
      </c>
      <c r="C20" s="89" t="s">
        <v>80</v>
      </c>
      <c r="D20" s="27">
        <v>4</v>
      </c>
      <c r="E20" s="27">
        <v>0</v>
      </c>
      <c r="F20" s="27">
        <v>0</v>
      </c>
      <c r="G20" s="27">
        <v>2</v>
      </c>
      <c r="H20" s="28">
        <f t="shared" si="2"/>
        <v>6</v>
      </c>
      <c r="I20" s="27">
        <v>0</v>
      </c>
      <c r="J20" s="28">
        <f t="shared" si="3"/>
        <v>6</v>
      </c>
      <c r="K20" s="94" t="s">
        <v>729</v>
      </c>
      <c r="L20" s="27">
        <v>0</v>
      </c>
      <c r="M20" s="27">
        <v>8</v>
      </c>
      <c r="N20" s="27">
        <v>0</v>
      </c>
      <c r="O20" s="27">
        <v>57</v>
      </c>
      <c r="P20" s="28">
        <f t="shared" si="1"/>
        <v>65</v>
      </c>
      <c r="Q20" s="27">
        <v>49</v>
      </c>
      <c r="R20" s="28">
        <f t="shared" si="4"/>
        <v>114</v>
      </c>
      <c r="S20" s="35" t="s">
        <v>729</v>
      </c>
    </row>
    <row r="21" spans="1:19" ht="14.25" x14ac:dyDescent="0.2">
      <c r="A21" t="s">
        <v>81</v>
      </c>
      <c r="B21" s="13" t="s">
        <v>82</v>
      </c>
      <c r="C21" s="89" t="s">
        <v>73</v>
      </c>
      <c r="D21" s="27">
        <v>0</v>
      </c>
      <c r="E21" s="27">
        <v>0</v>
      </c>
      <c r="F21" s="27">
        <v>0</v>
      </c>
      <c r="G21" s="27">
        <v>0</v>
      </c>
      <c r="H21" s="28">
        <f t="shared" si="2"/>
        <v>0</v>
      </c>
      <c r="I21" s="27">
        <v>0</v>
      </c>
      <c r="J21" s="28">
        <f t="shared" si="3"/>
        <v>0</v>
      </c>
      <c r="K21" s="94" t="s">
        <v>729</v>
      </c>
      <c r="L21" s="27">
        <v>0</v>
      </c>
      <c r="M21" s="27">
        <v>0</v>
      </c>
      <c r="N21" s="27">
        <v>0</v>
      </c>
      <c r="O21" s="27">
        <v>5</v>
      </c>
      <c r="P21" s="28">
        <f t="shared" si="1"/>
        <v>5</v>
      </c>
      <c r="Q21" s="27">
        <v>4</v>
      </c>
      <c r="R21" s="28">
        <f t="shared" si="4"/>
        <v>9</v>
      </c>
      <c r="S21" s="35" t="s">
        <v>729</v>
      </c>
    </row>
    <row r="22" spans="1:19" ht="14.25" x14ac:dyDescent="0.2">
      <c r="A22" t="s">
        <v>83</v>
      </c>
      <c r="B22" s="13" t="s">
        <v>84</v>
      </c>
      <c r="C22" s="89" t="s">
        <v>80</v>
      </c>
      <c r="D22" s="27">
        <v>8</v>
      </c>
      <c r="E22" s="27">
        <v>67</v>
      </c>
      <c r="F22" s="27">
        <v>0</v>
      </c>
      <c r="G22" s="27">
        <v>37</v>
      </c>
      <c r="H22" s="28">
        <f t="shared" si="2"/>
        <v>112</v>
      </c>
      <c r="I22" s="27">
        <v>90</v>
      </c>
      <c r="J22" s="28">
        <f t="shared" si="3"/>
        <v>202</v>
      </c>
      <c r="K22" s="94" t="s">
        <v>729</v>
      </c>
      <c r="L22" s="27">
        <v>0</v>
      </c>
      <c r="M22" s="27">
        <v>112</v>
      </c>
      <c r="N22" s="27">
        <v>0</v>
      </c>
      <c r="O22" s="27">
        <v>80</v>
      </c>
      <c r="P22" s="28">
        <f t="shared" si="1"/>
        <v>192</v>
      </c>
      <c r="Q22" s="27">
        <v>0</v>
      </c>
      <c r="R22" s="28">
        <f t="shared" si="4"/>
        <v>192</v>
      </c>
      <c r="S22" s="35" t="s">
        <v>729</v>
      </c>
    </row>
    <row r="23" spans="1:19" ht="14.25" x14ac:dyDescent="0.2">
      <c r="A23" t="s">
        <v>85</v>
      </c>
      <c r="B23" s="13" t="s">
        <v>86</v>
      </c>
      <c r="C23" s="89" t="s">
        <v>60</v>
      </c>
      <c r="D23" s="27">
        <v>38</v>
      </c>
      <c r="E23" s="27">
        <v>0</v>
      </c>
      <c r="F23" s="27">
        <v>0</v>
      </c>
      <c r="G23" s="27">
        <v>26</v>
      </c>
      <c r="H23" s="28">
        <f t="shared" si="2"/>
        <v>64</v>
      </c>
      <c r="I23" s="27">
        <v>59</v>
      </c>
      <c r="J23" s="28">
        <f t="shared" si="3"/>
        <v>123</v>
      </c>
      <c r="K23" s="94" t="s">
        <v>730</v>
      </c>
      <c r="L23" s="27">
        <v>4</v>
      </c>
      <c r="M23" s="27">
        <v>96</v>
      </c>
      <c r="N23" s="27">
        <v>2</v>
      </c>
      <c r="O23" s="27">
        <v>108</v>
      </c>
      <c r="P23" s="28">
        <f t="shared" si="1"/>
        <v>210</v>
      </c>
      <c r="Q23" s="27">
        <v>170</v>
      </c>
      <c r="R23" s="28">
        <f t="shared" si="4"/>
        <v>380</v>
      </c>
      <c r="S23" s="35" t="s">
        <v>730</v>
      </c>
    </row>
    <row r="24" spans="1:19" ht="14.25" x14ac:dyDescent="0.2">
      <c r="A24" t="s">
        <v>87</v>
      </c>
      <c r="B24" s="13" t="s">
        <v>88</v>
      </c>
      <c r="C24" s="89" t="s">
        <v>60</v>
      </c>
      <c r="D24" s="27">
        <v>258</v>
      </c>
      <c r="E24" s="27">
        <v>178</v>
      </c>
      <c r="F24" s="27">
        <v>0</v>
      </c>
      <c r="G24" s="27">
        <v>17</v>
      </c>
      <c r="H24" s="28">
        <f t="shared" si="2"/>
        <v>453</v>
      </c>
      <c r="I24" s="27">
        <v>303</v>
      </c>
      <c r="J24" s="28">
        <f t="shared" si="3"/>
        <v>756</v>
      </c>
      <c r="K24" s="94" t="s">
        <v>730</v>
      </c>
      <c r="L24" s="27">
        <v>82</v>
      </c>
      <c r="M24" s="27">
        <v>353</v>
      </c>
      <c r="N24" s="27">
        <v>0</v>
      </c>
      <c r="O24" s="27">
        <v>137</v>
      </c>
      <c r="P24" s="28">
        <f t="shared" si="1"/>
        <v>572</v>
      </c>
      <c r="Q24" s="27">
        <v>302</v>
      </c>
      <c r="R24" s="28">
        <f t="shared" si="4"/>
        <v>874</v>
      </c>
      <c r="S24" s="35" t="s">
        <v>730</v>
      </c>
    </row>
    <row r="25" spans="1:19" ht="14.25" x14ac:dyDescent="0.2">
      <c r="A25" t="s">
        <v>89</v>
      </c>
      <c r="B25" s="13" t="s">
        <v>90</v>
      </c>
      <c r="C25" s="89" t="s">
        <v>60</v>
      </c>
      <c r="D25" s="27">
        <v>33</v>
      </c>
      <c r="E25" s="27">
        <v>0</v>
      </c>
      <c r="F25" s="27">
        <v>0</v>
      </c>
      <c r="G25" s="27">
        <v>24</v>
      </c>
      <c r="H25" s="28">
        <f t="shared" si="2"/>
        <v>57</v>
      </c>
      <c r="I25" s="27">
        <v>0</v>
      </c>
      <c r="J25" s="28">
        <f t="shared" si="3"/>
        <v>57</v>
      </c>
      <c r="K25" s="94" t="s">
        <v>729</v>
      </c>
      <c r="L25" s="27">
        <v>16</v>
      </c>
      <c r="M25" s="27">
        <v>0</v>
      </c>
      <c r="N25" s="27">
        <v>0</v>
      </c>
      <c r="O25" s="27">
        <v>29</v>
      </c>
      <c r="P25" s="28">
        <f t="shared" si="1"/>
        <v>45</v>
      </c>
      <c r="Q25" s="27">
        <v>0</v>
      </c>
      <c r="R25" s="28">
        <f t="shared" si="4"/>
        <v>45</v>
      </c>
      <c r="S25" s="35" t="s">
        <v>729</v>
      </c>
    </row>
    <row r="26" spans="1:19" ht="14.25" x14ac:dyDescent="0.2">
      <c r="A26" t="s">
        <v>91</v>
      </c>
      <c r="B26" s="13" t="s">
        <v>92</v>
      </c>
      <c r="C26" s="89" t="s">
        <v>57</v>
      </c>
      <c r="D26" s="27">
        <v>52</v>
      </c>
      <c r="E26" s="27">
        <v>0</v>
      </c>
      <c r="F26" s="27">
        <v>0</v>
      </c>
      <c r="G26" s="27">
        <v>26</v>
      </c>
      <c r="H26" s="28">
        <f t="shared" si="2"/>
        <v>78</v>
      </c>
      <c r="I26" s="27">
        <v>33</v>
      </c>
      <c r="J26" s="28">
        <f t="shared" si="3"/>
        <v>111</v>
      </c>
      <c r="K26" s="94" t="s">
        <v>729</v>
      </c>
      <c r="L26" s="27">
        <v>60</v>
      </c>
      <c r="M26" s="27">
        <v>27</v>
      </c>
      <c r="N26" s="27">
        <v>0</v>
      </c>
      <c r="O26" s="27">
        <v>36</v>
      </c>
      <c r="P26" s="28">
        <f t="shared" si="1"/>
        <v>123</v>
      </c>
      <c r="Q26" s="27">
        <v>0</v>
      </c>
      <c r="R26" s="28">
        <f t="shared" si="4"/>
        <v>123</v>
      </c>
      <c r="S26" s="35" t="s">
        <v>729</v>
      </c>
    </row>
    <row r="27" spans="1:19" ht="14.25" x14ac:dyDescent="0.2">
      <c r="A27" t="s">
        <v>93</v>
      </c>
      <c r="B27" s="13" t="s">
        <v>94</v>
      </c>
      <c r="C27" s="89" t="s">
        <v>57</v>
      </c>
      <c r="D27" s="27">
        <v>35</v>
      </c>
      <c r="E27" s="27">
        <v>0</v>
      </c>
      <c r="F27" s="27">
        <v>0</v>
      </c>
      <c r="G27" s="27">
        <v>0</v>
      </c>
      <c r="H27" s="28">
        <f t="shared" si="2"/>
        <v>35</v>
      </c>
      <c r="I27" s="27">
        <v>0</v>
      </c>
      <c r="J27" s="28">
        <f t="shared" si="3"/>
        <v>35</v>
      </c>
      <c r="K27" s="94" t="s">
        <v>729</v>
      </c>
      <c r="L27" s="27">
        <v>35</v>
      </c>
      <c r="M27" s="27">
        <v>20</v>
      </c>
      <c r="N27" s="27">
        <v>0</v>
      </c>
      <c r="O27" s="27">
        <v>17</v>
      </c>
      <c r="P27" s="28">
        <f t="shared" si="1"/>
        <v>72</v>
      </c>
      <c r="Q27" s="27">
        <v>0</v>
      </c>
      <c r="R27" s="28">
        <f t="shared" si="4"/>
        <v>72</v>
      </c>
      <c r="S27" s="35" t="s">
        <v>729</v>
      </c>
    </row>
    <row r="28" spans="1:19" ht="14.25" x14ac:dyDescent="0.2">
      <c r="A28" t="s">
        <v>95</v>
      </c>
      <c r="B28" s="13" t="s">
        <v>96</v>
      </c>
      <c r="C28" s="89" t="s">
        <v>73</v>
      </c>
      <c r="D28" s="27">
        <v>53</v>
      </c>
      <c r="E28" s="27">
        <v>0</v>
      </c>
      <c r="F28" s="27">
        <v>0</v>
      </c>
      <c r="G28" s="27">
        <v>1</v>
      </c>
      <c r="H28" s="28">
        <f t="shared" si="2"/>
        <v>54</v>
      </c>
      <c r="I28" s="27">
        <v>18</v>
      </c>
      <c r="J28" s="28">
        <f t="shared" si="3"/>
        <v>72</v>
      </c>
      <c r="K28" s="94" t="s">
        <v>729</v>
      </c>
      <c r="L28" s="27">
        <v>19</v>
      </c>
      <c r="M28" s="27">
        <v>0</v>
      </c>
      <c r="N28" s="27">
        <v>0</v>
      </c>
      <c r="O28" s="27">
        <v>10</v>
      </c>
      <c r="P28" s="28">
        <f t="shared" si="1"/>
        <v>29</v>
      </c>
      <c r="Q28" s="27">
        <v>0</v>
      </c>
      <c r="R28" s="28">
        <f t="shared" si="4"/>
        <v>29</v>
      </c>
      <c r="S28" s="35" t="s">
        <v>729</v>
      </c>
    </row>
    <row r="29" spans="1:19" ht="14.25" x14ac:dyDescent="0.2">
      <c r="A29" t="s">
        <v>97</v>
      </c>
      <c r="B29" s="13" t="s">
        <v>98</v>
      </c>
      <c r="C29" s="89" t="s">
        <v>57</v>
      </c>
      <c r="D29" s="27">
        <v>214</v>
      </c>
      <c r="E29" s="27">
        <v>0</v>
      </c>
      <c r="F29" s="27">
        <v>0</v>
      </c>
      <c r="G29" s="27">
        <v>0</v>
      </c>
      <c r="H29" s="28">
        <f t="shared" si="2"/>
        <v>214</v>
      </c>
      <c r="I29" s="27">
        <v>33</v>
      </c>
      <c r="J29" s="28">
        <f t="shared" si="3"/>
        <v>247</v>
      </c>
      <c r="K29" s="94" t="s">
        <v>729</v>
      </c>
      <c r="L29" s="27">
        <v>11</v>
      </c>
      <c r="M29" s="27">
        <v>0</v>
      </c>
      <c r="N29" s="27">
        <v>0</v>
      </c>
      <c r="O29" s="27">
        <v>66</v>
      </c>
      <c r="P29" s="28">
        <f t="shared" si="1"/>
        <v>77</v>
      </c>
      <c r="Q29" s="27">
        <v>0</v>
      </c>
      <c r="R29" s="28">
        <f t="shared" si="4"/>
        <v>77</v>
      </c>
      <c r="S29" s="35" t="s">
        <v>729</v>
      </c>
    </row>
    <row r="30" spans="1:19" ht="14.25" x14ac:dyDescent="0.2">
      <c r="A30" t="s">
        <v>99</v>
      </c>
      <c r="B30" s="13" t="s">
        <v>100</v>
      </c>
      <c r="C30" s="89" t="s">
        <v>60</v>
      </c>
      <c r="D30" s="27">
        <v>26</v>
      </c>
      <c r="E30" s="27">
        <v>0</v>
      </c>
      <c r="F30" s="27">
        <v>0</v>
      </c>
      <c r="G30" s="27">
        <v>0</v>
      </c>
      <c r="H30" s="28">
        <f t="shared" si="2"/>
        <v>26</v>
      </c>
      <c r="I30" s="27">
        <v>25</v>
      </c>
      <c r="J30" s="28">
        <f t="shared" si="3"/>
        <v>51</v>
      </c>
      <c r="K30" s="94" t="s">
        <v>729</v>
      </c>
      <c r="L30" s="27">
        <v>18</v>
      </c>
      <c r="M30" s="27">
        <v>0</v>
      </c>
      <c r="N30" s="27">
        <v>0</v>
      </c>
      <c r="O30" s="27">
        <v>9</v>
      </c>
      <c r="P30" s="28">
        <f t="shared" si="1"/>
        <v>27</v>
      </c>
      <c r="Q30" s="27">
        <v>0</v>
      </c>
      <c r="R30" s="28">
        <f t="shared" si="4"/>
        <v>27</v>
      </c>
      <c r="S30" s="35" t="s">
        <v>729</v>
      </c>
    </row>
    <row r="31" spans="1:19" ht="14.25" x14ac:dyDescent="0.2">
      <c r="A31" t="s">
        <v>101</v>
      </c>
      <c r="B31" s="13" t="s">
        <v>102</v>
      </c>
      <c r="C31" s="89" t="s">
        <v>80</v>
      </c>
      <c r="D31" s="27">
        <v>33</v>
      </c>
      <c r="E31" s="27">
        <v>0</v>
      </c>
      <c r="F31" s="27">
        <v>0</v>
      </c>
      <c r="G31" s="27">
        <v>0</v>
      </c>
      <c r="H31" s="28">
        <f t="shared" si="2"/>
        <v>33</v>
      </c>
      <c r="I31" s="27">
        <v>64</v>
      </c>
      <c r="J31" s="28">
        <f t="shared" si="3"/>
        <v>97</v>
      </c>
      <c r="K31" s="94" t="s">
        <v>729</v>
      </c>
      <c r="L31" s="27">
        <v>22</v>
      </c>
      <c r="M31" s="27">
        <v>0</v>
      </c>
      <c r="N31" s="27">
        <v>0</v>
      </c>
      <c r="O31" s="27">
        <v>1</v>
      </c>
      <c r="P31" s="28">
        <f t="shared" si="1"/>
        <v>23</v>
      </c>
      <c r="Q31" s="27">
        <v>0</v>
      </c>
      <c r="R31" s="28">
        <f t="shared" si="4"/>
        <v>23</v>
      </c>
      <c r="S31" s="35" t="s">
        <v>729</v>
      </c>
    </row>
    <row r="32" spans="1:19" ht="14.25" x14ac:dyDescent="0.2">
      <c r="A32" t="s">
        <v>103</v>
      </c>
      <c r="B32" s="13" t="s">
        <v>104</v>
      </c>
      <c r="C32" s="89" t="s">
        <v>80</v>
      </c>
      <c r="D32" s="27">
        <v>2</v>
      </c>
      <c r="E32" s="27">
        <v>0</v>
      </c>
      <c r="F32" s="27">
        <v>0</v>
      </c>
      <c r="G32" s="27">
        <v>0</v>
      </c>
      <c r="H32" s="28">
        <f t="shared" si="2"/>
        <v>2</v>
      </c>
      <c r="I32" s="27">
        <v>80</v>
      </c>
      <c r="J32" s="28">
        <f t="shared" si="3"/>
        <v>82</v>
      </c>
      <c r="K32" s="94" t="s">
        <v>729</v>
      </c>
      <c r="L32" s="27">
        <v>3</v>
      </c>
      <c r="M32" s="27">
        <v>37</v>
      </c>
      <c r="N32" s="27">
        <v>0</v>
      </c>
      <c r="O32" s="27">
        <v>68</v>
      </c>
      <c r="P32" s="28">
        <f t="shared" si="1"/>
        <v>108</v>
      </c>
      <c r="Q32" s="27">
        <v>63</v>
      </c>
      <c r="R32" s="28">
        <f t="shared" si="4"/>
        <v>171</v>
      </c>
      <c r="S32" s="35" t="s">
        <v>729</v>
      </c>
    </row>
    <row r="33" spans="1:19" ht="14.25" x14ac:dyDescent="0.2">
      <c r="A33" t="s">
        <v>105</v>
      </c>
      <c r="B33" s="13" t="s">
        <v>106</v>
      </c>
      <c r="C33" s="89" t="s">
        <v>73</v>
      </c>
      <c r="D33" s="27">
        <v>370</v>
      </c>
      <c r="E33" s="27">
        <v>0</v>
      </c>
      <c r="F33" s="27">
        <v>0</v>
      </c>
      <c r="G33" s="27">
        <v>10</v>
      </c>
      <c r="H33" s="28">
        <f t="shared" si="2"/>
        <v>380</v>
      </c>
      <c r="I33" s="27">
        <v>121</v>
      </c>
      <c r="J33" s="28">
        <f t="shared" si="3"/>
        <v>501</v>
      </c>
      <c r="K33" s="94" t="s">
        <v>730</v>
      </c>
      <c r="L33" s="27">
        <v>112</v>
      </c>
      <c r="M33" s="27">
        <v>47</v>
      </c>
      <c r="N33" s="27">
        <v>0</v>
      </c>
      <c r="O33" s="27">
        <v>46</v>
      </c>
      <c r="P33" s="28">
        <f t="shared" si="1"/>
        <v>205</v>
      </c>
      <c r="Q33" s="27">
        <v>30</v>
      </c>
      <c r="R33" s="28">
        <f t="shared" si="4"/>
        <v>235</v>
      </c>
      <c r="S33" s="35" t="s">
        <v>730</v>
      </c>
    </row>
    <row r="34" spans="1:19" ht="14.25" x14ac:dyDescent="0.2">
      <c r="A34" t="s">
        <v>107</v>
      </c>
      <c r="B34" s="13" t="s">
        <v>108</v>
      </c>
      <c r="C34" s="89" t="s">
        <v>54</v>
      </c>
      <c r="D34" s="27">
        <v>38</v>
      </c>
      <c r="E34" s="27">
        <v>6</v>
      </c>
      <c r="F34" s="27">
        <v>0</v>
      </c>
      <c r="G34" s="27">
        <v>1</v>
      </c>
      <c r="H34" s="28">
        <f t="shared" si="2"/>
        <v>45</v>
      </c>
      <c r="I34" s="27">
        <v>33</v>
      </c>
      <c r="J34" s="28">
        <f t="shared" si="3"/>
        <v>78</v>
      </c>
      <c r="K34" s="94" t="s">
        <v>729</v>
      </c>
      <c r="L34" s="27">
        <v>16</v>
      </c>
      <c r="M34" s="27">
        <v>44</v>
      </c>
      <c r="N34" s="27">
        <v>11</v>
      </c>
      <c r="O34" s="27">
        <v>19</v>
      </c>
      <c r="P34" s="28">
        <f t="shared" si="1"/>
        <v>90</v>
      </c>
      <c r="Q34" s="27">
        <v>0</v>
      </c>
      <c r="R34" s="28">
        <f t="shared" si="4"/>
        <v>90</v>
      </c>
      <c r="S34" s="35" t="s">
        <v>729</v>
      </c>
    </row>
    <row r="35" spans="1:19" ht="14.25" x14ac:dyDescent="0.2">
      <c r="A35" t="s">
        <v>109</v>
      </c>
      <c r="B35" s="13" t="s">
        <v>110</v>
      </c>
      <c r="C35" s="89" t="s">
        <v>54</v>
      </c>
      <c r="D35" s="27">
        <v>23</v>
      </c>
      <c r="E35" s="27">
        <v>0</v>
      </c>
      <c r="F35" s="27">
        <v>0</v>
      </c>
      <c r="G35" s="27">
        <v>0</v>
      </c>
      <c r="H35" s="28">
        <f t="shared" si="2"/>
        <v>23</v>
      </c>
      <c r="I35" s="27">
        <v>0</v>
      </c>
      <c r="J35" s="28">
        <f t="shared" si="3"/>
        <v>23</v>
      </c>
      <c r="K35" s="94" t="s">
        <v>729</v>
      </c>
      <c r="L35" s="27">
        <v>18</v>
      </c>
      <c r="M35" s="27">
        <v>66</v>
      </c>
      <c r="N35" s="27">
        <v>0</v>
      </c>
      <c r="O35" s="27">
        <v>13</v>
      </c>
      <c r="P35" s="28">
        <f t="shared" si="1"/>
        <v>97</v>
      </c>
      <c r="Q35" s="27">
        <v>0</v>
      </c>
      <c r="R35" s="28">
        <f t="shared" si="4"/>
        <v>97</v>
      </c>
      <c r="S35" s="35" t="s">
        <v>729</v>
      </c>
    </row>
    <row r="36" spans="1:19" ht="14.25" x14ac:dyDescent="0.2">
      <c r="A36" t="s">
        <v>111</v>
      </c>
      <c r="B36" s="13" t="s">
        <v>112</v>
      </c>
      <c r="C36" s="89" t="s">
        <v>54</v>
      </c>
      <c r="D36" s="27">
        <v>0</v>
      </c>
      <c r="E36" s="27">
        <v>0</v>
      </c>
      <c r="F36" s="27">
        <v>0</v>
      </c>
      <c r="G36" s="27">
        <v>0</v>
      </c>
      <c r="H36" s="28">
        <f t="shared" ref="H36" si="5">SUM(D36:G36)</f>
        <v>0</v>
      </c>
      <c r="I36" s="27">
        <v>0</v>
      </c>
      <c r="J36" s="28">
        <f t="shared" si="3"/>
        <v>0</v>
      </c>
      <c r="K36" s="94" t="s">
        <v>729</v>
      </c>
      <c r="L36" s="27">
        <v>0</v>
      </c>
      <c r="M36" s="27">
        <v>50</v>
      </c>
      <c r="N36" s="27">
        <v>0</v>
      </c>
      <c r="O36" s="27">
        <v>28</v>
      </c>
      <c r="P36" s="28">
        <f t="shared" si="1"/>
        <v>78</v>
      </c>
      <c r="Q36" s="27">
        <v>0</v>
      </c>
      <c r="R36" s="28">
        <f t="shared" si="4"/>
        <v>78</v>
      </c>
      <c r="S36" s="35" t="s">
        <v>729</v>
      </c>
    </row>
    <row r="37" spans="1:19" ht="14.25" x14ac:dyDescent="0.2">
      <c r="A37" t="s">
        <v>113</v>
      </c>
      <c r="B37" s="13" t="s">
        <v>114</v>
      </c>
      <c r="C37" s="89" t="s">
        <v>54</v>
      </c>
      <c r="D37" s="27">
        <v>0</v>
      </c>
      <c r="E37" s="27">
        <v>1</v>
      </c>
      <c r="F37" s="27">
        <v>0</v>
      </c>
      <c r="G37" s="27">
        <v>97</v>
      </c>
      <c r="H37" s="28">
        <f t="shared" si="2"/>
        <v>98</v>
      </c>
      <c r="I37" s="27">
        <v>0</v>
      </c>
      <c r="J37" s="28">
        <f t="shared" si="3"/>
        <v>98</v>
      </c>
      <c r="K37" s="94" t="s">
        <v>729</v>
      </c>
      <c r="L37" s="27">
        <v>0</v>
      </c>
      <c r="M37" s="27">
        <v>9</v>
      </c>
      <c r="N37" s="27">
        <v>0</v>
      </c>
      <c r="O37" s="27">
        <v>30</v>
      </c>
      <c r="P37" s="28">
        <f t="shared" si="1"/>
        <v>39</v>
      </c>
      <c r="Q37" s="27">
        <v>0</v>
      </c>
      <c r="R37" s="28">
        <f t="shared" si="4"/>
        <v>39</v>
      </c>
      <c r="S37" s="35" t="s">
        <v>729</v>
      </c>
    </row>
    <row r="38" spans="1:19" ht="14.25" x14ac:dyDescent="0.2">
      <c r="A38" t="s">
        <v>115</v>
      </c>
      <c r="B38" s="13" t="s">
        <v>116</v>
      </c>
      <c r="C38" s="89" t="s">
        <v>80</v>
      </c>
      <c r="D38" s="27">
        <v>99</v>
      </c>
      <c r="E38" s="27">
        <v>35</v>
      </c>
      <c r="F38" s="27">
        <v>0</v>
      </c>
      <c r="G38" s="27">
        <v>0</v>
      </c>
      <c r="H38" s="28">
        <f t="shared" si="2"/>
        <v>134</v>
      </c>
      <c r="I38" s="27">
        <v>276</v>
      </c>
      <c r="J38" s="28">
        <f t="shared" si="3"/>
        <v>410</v>
      </c>
      <c r="K38" s="94" t="s">
        <v>729</v>
      </c>
      <c r="L38" s="27">
        <v>57</v>
      </c>
      <c r="M38" s="27">
        <v>102</v>
      </c>
      <c r="N38" s="27">
        <v>0</v>
      </c>
      <c r="O38" s="27">
        <v>183</v>
      </c>
      <c r="P38" s="28">
        <f t="shared" si="1"/>
        <v>342</v>
      </c>
      <c r="Q38" s="27">
        <v>0</v>
      </c>
      <c r="R38" s="28">
        <f t="shared" si="4"/>
        <v>342</v>
      </c>
      <c r="S38" s="35" t="s">
        <v>729</v>
      </c>
    </row>
    <row r="39" spans="1:19" ht="14.25" x14ac:dyDescent="0.2">
      <c r="A39" t="s">
        <v>117</v>
      </c>
      <c r="B39" s="13" t="s">
        <v>118</v>
      </c>
      <c r="C39" s="89" t="s">
        <v>54</v>
      </c>
      <c r="D39" s="27">
        <v>47</v>
      </c>
      <c r="E39" s="27">
        <v>0</v>
      </c>
      <c r="F39" s="27">
        <v>0</v>
      </c>
      <c r="G39" s="27">
        <v>0</v>
      </c>
      <c r="H39" s="28">
        <f t="shared" si="2"/>
        <v>47</v>
      </c>
      <c r="I39" s="27">
        <v>0</v>
      </c>
      <c r="J39" s="28">
        <f t="shared" si="3"/>
        <v>47</v>
      </c>
      <c r="K39" s="94" t="s">
        <v>729</v>
      </c>
      <c r="L39" s="27">
        <v>0</v>
      </c>
      <c r="M39" s="27">
        <v>20</v>
      </c>
      <c r="N39" s="27">
        <v>0</v>
      </c>
      <c r="O39" s="27">
        <v>10</v>
      </c>
      <c r="P39" s="28">
        <f t="shared" si="1"/>
        <v>30</v>
      </c>
      <c r="Q39" s="27">
        <v>0</v>
      </c>
      <c r="R39" s="28">
        <f t="shared" si="4"/>
        <v>30</v>
      </c>
      <c r="S39" s="35" t="s">
        <v>729</v>
      </c>
    </row>
    <row r="40" spans="1:19" ht="14.25" x14ac:dyDescent="0.2">
      <c r="A40" t="s">
        <v>119</v>
      </c>
      <c r="B40" s="13" t="s">
        <v>120</v>
      </c>
      <c r="C40" s="89" t="s">
        <v>60</v>
      </c>
      <c r="D40" s="27">
        <v>16</v>
      </c>
      <c r="E40" s="27">
        <v>0</v>
      </c>
      <c r="F40" s="27">
        <v>0</v>
      </c>
      <c r="G40" s="27">
        <v>12</v>
      </c>
      <c r="H40" s="28">
        <f t="shared" si="2"/>
        <v>28</v>
      </c>
      <c r="I40" s="27">
        <v>0</v>
      </c>
      <c r="J40" s="28">
        <f t="shared" si="3"/>
        <v>28</v>
      </c>
      <c r="K40" s="94" t="s">
        <v>729</v>
      </c>
      <c r="L40" s="27">
        <v>31</v>
      </c>
      <c r="M40" s="27">
        <v>15</v>
      </c>
      <c r="N40" s="27">
        <v>10</v>
      </c>
      <c r="O40" s="27">
        <v>35</v>
      </c>
      <c r="P40" s="28">
        <f t="shared" si="1"/>
        <v>91</v>
      </c>
      <c r="Q40" s="27">
        <v>0</v>
      </c>
      <c r="R40" s="28">
        <f t="shared" si="4"/>
        <v>91</v>
      </c>
      <c r="S40" s="35" t="s">
        <v>729</v>
      </c>
    </row>
    <row r="41" spans="1:19" ht="14.25" x14ac:dyDescent="0.2">
      <c r="A41" t="s">
        <v>121</v>
      </c>
      <c r="B41" s="13" t="s">
        <v>122</v>
      </c>
      <c r="C41" s="89" t="s">
        <v>54</v>
      </c>
      <c r="D41" s="27">
        <v>25</v>
      </c>
      <c r="E41" s="27">
        <v>0</v>
      </c>
      <c r="F41" s="27">
        <v>0</v>
      </c>
      <c r="G41" s="27">
        <v>0</v>
      </c>
      <c r="H41" s="28">
        <f t="shared" si="2"/>
        <v>25</v>
      </c>
      <c r="I41" s="27">
        <v>0</v>
      </c>
      <c r="J41" s="28">
        <f t="shared" si="3"/>
        <v>25</v>
      </c>
      <c r="K41" s="94" t="s">
        <v>729</v>
      </c>
      <c r="L41" s="27">
        <v>11</v>
      </c>
      <c r="M41" s="27">
        <v>0</v>
      </c>
      <c r="N41" s="27">
        <v>0</v>
      </c>
      <c r="O41" s="27">
        <v>30</v>
      </c>
      <c r="P41" s="28">
        <f t="shared" si="1"/>
        <v>41</v>
      </c>
      <c r="Q41" s="27">
        <v>0</v>
      </c>
      <c r="R41" s="28">
        <f t="shared" si="4"/>
        <v>41</v>
      </c>
      <c r="S41" s="35" t="s">
        <v>729</v>
      </c>
    </row>
    <row r="42" spans="1:19" ht="14.25" x14ac:dyDescent="0.2">
      <c r="A42" t="s">
        <v>123</v>
      </c>
      <c r="B42" s="13" t="s">
        <v>124</v>
      </c>
      <c r="C42" s="89" t="s">
        <v>60</v>
      </c>
      <c r="D42" s="27">
        <v>62</v>
      </c>
      <c r="E42" s="27">
        <v>0</v>
      </c>
      <c r="F42" s="27">
        <v>0</v>
      </c>
      <c r="G42" s="27">
        <v>0</v>
      </c>
      <c r="H42" s="28">
        <f t="shared" si="2"/>
        <v>62</v>
      </c>
      <c r="I42" s="27">
        <v>0</v>
      </c>
      <c r="J42" s="28">
        <f t="shared" si="3"/>
        <v>62</v>
      </c>
      <c r="K42" s="94" t="s">
        <v>729</v>
      </c>
      <c r="L42" s="27">
        <v>0</v>
      </c>
      <c r="M42" s="27">
        <v>0</v>
      </c>
      <c r="N42" s="27">
        <v>0</v>
      </c>
      <c r="O42" s="27">
        <v>9</v>
      </c>
      <c r="P42" s="28">
        <f t="shared" si="1"/>
        <v>9</v>
      </c>
      <c r="Q42" s="27">
        <v>0</v>
      </c>
      <c r="R42" s="28">
        <f t="shared" si="4"/>
        <v>9</v>
      </c>
      <c r="S42" s="35" t="s">
        <v>729</v>
      </c>
    </row>
    <row r="43" spans="1:19" ht="14.25" x14ac:dyDescent="0.2">
      <c r="A43" t="s">
        <v>125</v>
      </c>
      <c r="B43" s="13" t="s">
        <v>126</v>
      </c>
      <c r="C43" s="89" t="s">
        <v>57</v>
      </c>
      <c r="D43" s="27">
        <v>13</v>
      </c>
      <c r="E43" s="27">
        <v>4</v>
      </c>
      <c r="F43" s="27">
        <v>0</v>
      </c>
      <c r="G43" s="27">
        <v>0</v>
      </c>
      <c r="H43" s="28">
        <f t="shared" si="2"/>
        <v>17</v>
      </c>
      <c r="I43" s="27">
        <v>164</v>
      </c>
      <c r="J43" s="28">
        <f t="shared" si="3"/>
        <v>181</v>
      </c>
      <c r="K43" s="94" t="s">
        <v>729</v>
      </c>
      <c r="L43" s="27">
        <v>17</v>
      </c>
      <c r="M43" s="27">
        <v>23</v>
      </c>
      <c r="N43" s="27">
        <v>0</v>
      </c>
      <c r="O43" s="27">
        <v>28</v>
      </c>
      <c r="P43" s="28">
        <f t="shared" si="1"/>
        <v>68</v>
      </c>
      <c r="Q43" s="27">
        <v>0</v>
      </c>
      <c r="R43" s="28">
        <f t="shared" si="4"/>
        <v>68</v>
      </c>
      <c r="S43" s="35" t="s">
        <v>729</v>
      </c>
    </row>
    <row r="44" spans="1:19" ht="14.25" x14ac:dyDescent="0.2">
      <c r="A44" t="s">
        <v>127</v>
      </c>
      <c r="B44" s="13" t="s">
        <v>128</v>
      </c>
      <c r="C44" s="89" t="s">
        <v>57</v>
      </c>
      <c r="D44" s="27">
        <v>46</v>
      </c>
      <c r="E44" s="27">
        <v>0</v>
      </c>
      <c r="F44" s="27">
        <v>0</v>
      </c>
      <c r="G44" s="27">
        <v>0</v>
      </c>
      <c r="H44" s="28">
        <f t="shared" si="2"/>
        <v>46</v>
      </c>
      <c r="I44" s="27">
        <v>0</v>
      </c>
      <c r="J44" s="28">
        <f t="shared" si="3"/>
        <v>46</v>
      </c>
      <c r="K44" s="94" t="s">
        <v>729</v>
      </c>
      <c r="L44" s="27">
        <v>39</v>
      </c>
      <c r="M44" s="27">
        <v>40</v>
      </c>
      <c r="N44" s="27">
        <v>0</v>
      </c>
      <c r="O44" s="27">
        <v>40</v>
      </c>
      <c r="P44" s="28">
        <f t="shared" si="1"/>
        <v>119</v>
      </c>
      <c r="Q44" s="27">
        <v>21</v>
      </c>
      <c r="R44" s="28">
        <f t="shared" si="4"/>
        <v>140</v>
      </c>
      <c r="S44" s="35" t="s">
        <v>729</v>
      </c>
    </row>
    <row r="45" spans="1:19" ht="14.25" x14ac:dyDescent="0.2">
      <c r="A45" t="s">
        <v>129</v>
      </c>
      <c r="B45" s="13" t="s">
        <v>130</v>
      </c>
      <c r="C45" s="89" t="s">
        <v>73</v>
      </c>
      <c r="D45" s="27">
        <v>93</v>
      </c>
      <c r="E45" s="27">
        <v>6</v>
      </c>
      <c r="F45" s="27">
        <v>0</v>
      </c>
      <c r="G45" s="27">
        <v>0</v>
      </c>
      <c r="H45" s="28">
        <f t="shared" si="2"/>
        <v>99</v>
      </c>
      <c r="I45" s="27">
        <v>0</v>
      </c>
      <c r="J45" s="28">
        <f t="shared" si="3"/>
        <v>99</v>
      </c>
      <c r="K45" s="94" t="s">
        <v>729</v>
      </c>
      <c r="L45" s="27">
        <v>39</v>
      </c>
      <c r="M45" s="27">
        <v>151</v>
      </c>
      <c r="N45" s="27">
        <v>0</v>
      </c>
      <c r="O45" s="27">
        <v>33</v>
      </c>
      <c r="P45" s="28">
        <f t="shared" si="1"/>
        <v>223</v>
      </c>
      <c r="Q45" s="27">
        <v>13</v>
      </c>
      <c r="R45" s="28">
        <f t="shared" si="4"/>
        <v>236</v>
      </c>
      <c r="S45" s="35" t="s">
        <v>729</v>
      </c>
    </row>
    <row r="46" spans="1:19" ht="14.25" x14ac:dyDescent="0.2">
      <c r="A46" t="s">
        <v>131</v>
      </c>
      <c r="B46" s="13" t="s">
        <v>132</v>
      </c>
      <c r="C46" s="89" t="s">
        <v>54</v>
      </c>
      <c r="D46" s="27">
        <v>159</v>
      </c>
      <c r="E46" s="27">
        <v>43</v>
      </c>
      <c r="F46" s="27">
        <v>0</v>
      </c>
      <c r="G46" s="27">
        <v>126</v>
      </c>
      <c r="H46" s="28">
        <f t="shared" si="2"/>
        <v>328</v>
      </c>
      <c r="I46" s="27">
        <v>62</v>
      </c>
      <c r="J46" s="28">
        <f t="shared" si="3"/>
        <v>390</v>
      </c>
      <c r="K46" s="94" t="s">
        <v>730</v>
      </c>
      <c r="L46" s="27">
        <v>0</v>
      </c>
      <c r="M46" s="27">
        <v>39</v>
      </c>
      <c r="N46" s="27">
        <v>0</v>
      </c>
      <c r="O46" s="27">
        <v>21</v>
      </c>
      <c r="P46" s="28">
        <f t="shared" si="1"/>
        <v>60</v>
      </c>
      <c r="Q46" s="27">
        <v>0</v>
      </c>
      <c r="R46" s="28">
        <f t="shared" si="4"/>
        <v>60</v>
      </c>
      <c r="S46" s="35" t="s">
        <v>729</v>
      </c>
    </row>
    <row r="47" spans="1:19" ht="14.25" x14ac:dyDescent="0.2">
      <c r="A47" t="s">
        <v>133</v>
      </c>
      <c r="B47" s="13" t="s">
        <v>134</v>
      </c>
      <c r="C47" s="89" t="s">
        <v>60</v>
      </c>
      <c r="D47" s="27">
        <v>20</v>
      </c>
      <c r="E47" s="27">
        <v>57</v>
      </c>
      <c r="F47" s="27">
        <v>0</v>
      </c>
      <c r="G47" s="27">
        <v>3</v>
      </c>
      <c r="H47" s="28">
        <f t="shared" si="2"/>
        <v>80</v>
      </c>
      <c r="I47" s="27">
        <v>135</v>
      </c>
      <c r="J47" s="28">
        <f t="shared" si="3"/>
        <v>215</v>
      </c>
      <c r="K47" s="94" t="s">
        <v>729</v>
      </c>
      <c r="L47" s="27">
        <v>27</v>
      </c>
      <c r="M47" s="27">
        <v>77</v>
      </c>
      <c r="N47" s="27">
        <v>0</v>
      </c>
      <c r="O47" s="27">
        <v>53</v>
      </c>
      <c r="P47" s="28">
        <f t="shared" si="1"/>
        <v>157</v>
      </c>
      <c r="Q47" s="27">
        <v>75</v>
      </c>
      <c r="R47" s="28">
        <f t="shared" si="4"/>
        <v>232</v>
      </c>
      <c r="S47" s="35" t="s">
        <v>729</v>
      </c>
    </row>
    <row r="48" spans="1:19" ht="14.25" x14ac:dyDescent="0.2">
      <c r="A48" t="s">
        <v>135</v>
      </c>
      <c r="B48" s="13" t="s">
        <v>136</v>
      </c>
      <c r="C48" s="89" t="s">
        <v>54</v>
      </c>
      <c r="D48" s="27">
        <v>6</v>
      </c>
      <c r="E48" s="27">
        <v>24</v>
      </c>
      <c r="F48" s="27">
        <v>0</v>
      </c>
      <c r="G48" s="27">
        <v>7</v>
      </c>
      <c r="H48" s="28">
        <f t="shared" si="2"/>
        <v>37</v>
      </c>
      <c r="I48" s="27">
        <v>15</v>
      </c>
      <c r="J48" s="28">
        <f t="shared" si="3"/>
        <v>52</v>
      </c>
      <c r="K48" s="94" t="s">
        <v>729</v>
      </c>
      <c r="L48" s="27">
        <v>10</v>
      </c>
      <c r="M48" s="27">
        <v>14</v>
      </c>
      <c r="N48" s="27">
        <v>0</v>
      </c>
      <c r="O48" s="27">
        <v>53</v>
      </c>
      <c r="P48" s="28">
        <f t="shared" si="1"/>
        <v>77</v>
      </c>
      <c r="Q48" s="27">
        <v>0</v>
      </c>
      <c r="R48" s="28">
        <f t="shared" si="4"/>
        <v>77</v>
      </c>
      <c r="S48" s="35" t="s">
        <v>729</v>
      </c>
    </row>
    <row r="49" spans="1:19" ht="14.25" x14ac:dyDescent="0.2">
      <c r="A49" t="s">
        <v>137</v>
      </c>
      <c r="B49" s="13" t="s">
        <v>138</v>
      </c>
      <c r="C49" s="89" t="s">
        <v>57</v>
      </c>
      <c r="D49" s="27">
        <v>27</v>
      </c>
      <c r="E49" s="27">
        <v>5</v>
      </c>
      <c r="F49" s="27">
        <v>0</v>
      </c>
      <c r="G49" s="27">
        <v>0</v>
      </c>
      <c r="H49" s="28">
        <f t="shared" si="2"/>
        <v>32</v>
      </c>
      <c r="I49" s="27">
        <v>0</v>
      </c>
      <c r="J49" s="28">
        <f t="shared" si="3"/>
        <v>32</v>
      </c>
      <c r="K49" s="94" t="s">
        <v>729</v>
      </c>
      <c r="L49" s="27">
        <v>16</v>
      </c>
      <c r="M49" s="27">
        <v>5</v>
      </c>
      <c r="N49" s="27">
        <v>0</v>
      </c>
      <c r="O49" s="27">
        <v>12</v>
      </c>
      <c r="P49" s="28">
        <f t="shared" si="1"/>
        <v>33</v>
      </c>
      <c r="Q49" s="27">
        <v>0</v>
      </c>
      <c r="R49" s="28">
        <f t="shared" si="4"/>
        <v>33</v>
      </c>
      <c r="S49" s="35" t="s">
        <v>729</v>
      </c>
    </row>
    <row r="50" spans="1:19" ht="14.25" x14ac:dyDescent="0.2">
      <c r="A50" t="s">
        <v>139</v>
      </c>
      <c r="B50" s="13" t="s">
        <v>140</v>
      </c>
      <c r="C50" s="89" t="s">
        <v>54</v>
      </c>
      <c r="D50" s="27">
        <v>0</v>
      </c>
      <c r="E50" s="27">
        <v>3</v>
      </c>
      <c r="F50" s="27">
        <v>0</v>
      </c>
      <c r="G50" s="27">
        <v>0</v>
      </c>
      <c r="H50" s="28">
        <f t="shared" si="2"/>
        <v>3</v>
      </c>
      <c r="I50" s="27">
        <v>0</v>
      </c>
      <c r="J50" s="28">
        <f t="shared" si="3"/>
        <v>3</v>
      </c>
      <c r="K50" s="94" t="s">
        <v>729</v>
      </c>
      <c r="L50" s="27">
        <v>0</v>
      </c>
      <c r="M50" s="27">
        <v>25</v>
      </c>
      <c r="N50" s="27">
        <v>0</v>
      </c>
      <c r="O50" s="27">
        <v>0</v>
      </c>
      <c r="P50" s="28">
        <f t="shared" si="1"/>
        <v>25</v>
      </c>
      <c r="Q50" s="27">
        <v>0</v>
      </c>
      <c r="R50" s="28">
        <f t="shared" si="4"/>
        <v>25</v>
      </c>
      <c r="S50" s="35" t="s">
        <v>729</v>
      </c>
    </row>
    <row r="51" spans="1:19" ht="14.25" x14ac:dyDescent="0.2">
      <c r="A51" t="s">
        <v>141</v>
      </c>
      <c r="B51" s="13" t="s">
        <v>142</v>
      </c>
      <c r="C51" s="89" t="s">
        <v>60</v>
      </c>
      <c r="D51" s="27">
        <v>73</v>
      </c>
      <c r="E51" s="27">
        <v>0</v>
      </c>
      <c r="F51" s="27">
        <v>0</v>
      </c>
      <c r="G51" s="27">
        <v>54</v>
      </c>
      <c r="H51" s="28">
        <f t="shared" si="2"/>
        <v>127</v>
      </c>
      <c r="I51" s="27">
        <v>0</v>
      </c>
      <c r="J51" s="28">
        <f t="shared" si="3"/>
        <v>127</v>
      </c>
      <c r="K51" s="94" t="s">
        <v>729</v>
      </c>
      <c r="L51" s="27">
        <v>45</v>
      </c>
      <c r="M51" s="27">
        <v>40</v>
      </c>
      <c r="N51" s="27">
        <v>0</v>
      </c>
      <c r="O51" s="27">
        <v>185</v>
      </c>
      <c r="P51" s="28">
        <f t="shared" si="1"/>
        <v>270</v>
      </c>
      <c r="Q51" s="27">
        <v>34</v>
      </c>
      <c r="R51" s="28">
        <f t="shared" si="4"/>
        <v>304</v>
      </c>
      <c r="S51" s="35" t="s">
        <v>729</v>
      </c>
    </row>
    <row r="52" spans="1:19" ht="14.25" x14ac:dyDescent="0.2">
      <c r="A52" t="s">
        <v>143</v>
      </c>
      <c r="B52" s="13" t="s">
        <v>144</v>
      </c>
      <c r="C52" s="89" t="s">
        <v>60</v>
      </c>
      <c r="D52" s="27">
        <v>95</v>
      </c>
      <c r="E52" s="27">
        <v>0</v>
      </c>
      <c r="F52" s="27">
        <v>0</v>
      </c>
      <c r="G52" s="27">
        <v>11</v>
      </c>
      <c r="H52" s="28">
        <f t="shared" si="2"/>
        <v>106</v>
      </c>
      <c r="I52" s="27">
        <v>0</v>
      </c>
      <c r="J52" s="28">
        <f t="shared" si="3"/>
        <v>106</v>
      </c>
      <c r="K52" s="94" t="s">
        <v>729</v>
      </c>
      <c r="L52" s="27">
        <v>30</v>
      </c>
      <c r="M52" s="27">
        <v>20</v>
      </c>
      <c r="N52" s="27">
        <v>0</v>
      </c>
      <c r="O52" s="27">
        <v>56</v>
      </c>
      <c r="P52" s="28">
        <f t="shared" si="1"/>
        <v>106</v>
      </c>
      <c r="Q52" s="27">
        <v>0</v>
      </c>
      <c r="R52" s="28">
        <f t="shared" si="4"/>
        <v>106</v>
      </c>
      <c r="S52" s="35" t="s">
        <v>729</v>
      </c>
    </row>
    <row r="53" spans="1:19" ht="14.25" x14ac:dyDescent="0.2">
      <c r="A53" t="s">
        <v>145</v>
      </c>
      <c r="B53" s="13" t="s">
        <v>146</v>
      </c>
      <c r="C53" s="89" t="s">
        <v>54</v>
      </c>
      <c r="D53" s="27">
        <v>43</v>
      </c>
      <c r="E53" s="27">
        <v>0</v>
      </c>
      <c r="F53" s="27">
        <v>0</v>
      </c>
      <c r="G53" s="27">
        <v>5</v>
      </c>
      <c r="H53" s="28">
        <f t="shared" si="2"/>
        <v>48</v>
      </c>
      <c r="I53" s="27">
        <v>0</v>
      </c>
      <c r="J53" s="28">
        <f t="shared" si="3"/>
        <v>48</v>
      </c>
      <c r="K53" s="94" t="s">
        <v>729</v>
      </c>
      <c r="L53" s="27">
        <v>0</v>
      </c>
      <c r="M53" s="27">
        <v>0</v>
      </c>
      <c r="N53" s="27">
        <v>0</v>
      </c>
      <c r="O53" s="27">
        <v>6</v>
      </c>
      <c r="P53" s="28">
        <f t="shared" si="1"/>
        <v>6</v>
      </c>
      <c r="Q53" s="27">
        <v>0</v>
      </c>
      <c r="R53" s="28">
        <f t="shared" si="4"/>
        <v>6</v>
      </c>
      <c r="S53" s="35" t="s">
        <v>729</v>
      </c>
    </row>
    <row r="54" spans="1:19" ht="14.25" x14ac:dyDescent="0.2">
      <c r="A54" t="s">
        <v>147</v>
      </c>
      <c r="B54" s="13" t="s">
        <v>148</v>
      </c>
      <c r="C54" s="89" t="s">
        <v>80</v>
      </c>
      <c r="D54" s="27">
        <v>50</v>
      </c>
      <c r="E54" s="27">
        <v>7</v>
      </c>
      <c r="F54" s="27">
        <v>0</v>
      </c>
      <c r="G54" s="27">
        <v>12</v>
      </c>
      <c r="H54" s="28">
        <f t="shared" si="2"/>
        <v>69</v>
      </c>
      <c r="I54" s="27">
        <v>0</v>
      </c>
      <c r="J54" s="28">
        <f t="shared" si="3"/>
        <v>69</v>
      </c>
      <c r="K54" s="94" t="s">
        <v>729</v>
      </c>
      <c r="L54" s="27">
        <v>18</v>
      </c>
      <c r="M54" s="27">
        <v>45</v>
      </c>
      <c r="N54" s="27">
        <v>0</v>
      </c>
      <c r="O54" s="27">
        <v>31</v>
      </c>
      <c r="P54" s="28">
        <f t="shared" si="1"/>
        <v>94</v>
      </c>
      <c r="Q54" s="27">
        <v>0</v>
      </c>
      <c r="R54" s="28">
        <f t="shared" si="4"/>
        <v>94</v>
      </c>
      <c r="S54" s="35" t="s">
        <v>729</v>
      </c>
    </row>
    <row r="55" spans="1:19" ht="14.25" x14ac:dyDescent="0.2">
      <c r="A55" t="s">
        <v>149</v>
      </c>
      <c r="B55" s="13" t="s">
        <v>150</v>
      </c>
      <c r="C55" s="89" t="s">
        <v>80</v>
      </c>
      <c r="D55" s="27">
        <v>59</v>
      </c>
      <c r="E55" s="27">
        <v>0</v>
      </c>
      <c r="F55" s="27">
        <v>0</v>
      </c>
      <c r="G55" s="27">
        <v>30</v>
      </c>
      <c r="H55" s="28">
        <f t="shared" si="2"/>
        <v>89</v>
      </c>
      <c r="I55" s="27">
        <v>54</v>
      </c>
      <c r="J55" s="28">
        <f t="shared" si="3"/>
        <v>143</v>
      </c>
      <c r="K55" s="94" t="s">
        <v>730</v>
      </c>
      <c r="L55" s="27">
        <v>20</v>
      </c>
      <c r="M55" s="27">
        <v>17</v>
      </c>
      <c r="N55" s="27">
        <v>0</v>
      </c>
      <c r="O55" s="27">
        <v>32</v>
      </c>
      <c r="P55" s="28">
        <f t="shared" si="1"/>
        <v>69</v>
      </c>
      <c r="Q55" s="27">
        <v>0</v>
      </c>
      <c r="R55" s="28">
        <f t="shared" si="4"/>
        <v>69</v>
      </c>
      <c r="S55" s="35" t="s">
        <v>729</v>
      </c>
    </row>
    <row r="56" spans="1:19" ht="14.25" x14ac:dyDescent="0.2">
      <c r="A56" t="s">
        <v>151</v>
      </c>
      <c r="B56" s="13" t="s">
        <v>152</v>
      </c>
      <c r="C56" s="89" t="s">
        <v>57</v>
      </c>
      <c r="D56" s="27">
        <v>59</v>
      </c>
      <c r="E56" s="27">
        <v>2</v>
      </c>
      <c r="F56" s="27">
        <v>0</v>
      </c>
      <c r="G56" s="27">
        <v>11</v>
      </c>
      <c r="H56" s="28">
        <f t="shared" si="2"/>
        <v>72</v>
      </c>
      <c r="I56" s="27">
        <v>43</v>
      </c>
      <c r="J56" s="28">
        <f t="shared" si="3"/>
        <v>115</v>
      </c>
      <c r="K56" s="94" t="s">
        <v>729</v>
      </c>
      <c r="L56" s="27">
        <v>143</v>
      </c>
      <c r="M56" s="27">
        <v>40</v>
      </c>
      <c r="N56" s="27">
        <v>0</v>
      </c>
      <c r="O56" s="27">
        <v>23</v>
      </c>
      <c r="P56" s="28">
        <f t="shared" si="1"/>
        <v>206</v>
      </c>
      <c r="Q56" s="27">
        <v>0</v>
      </c>
      <c r="R56" s="28">
        <f t="shared" si="4"/>
        <v>206</v>
      </c>
      <c r="S56" s="35" t="s">
        <v>729</v>
      </c>
    </row>
    <row r="57" spans="1:19" ht="14.25" x14ac:dyDescent="0.2">
      <c r="A57" t="s">
        <v>153</v>
      </c>
      <c r="B57" s="13" t="s">
        <v>154</v>
      </c>
      <c r="C57" s="89" t="s">
        <v>57</v>
      </c>
      <c r="D57" s="27">
        <v>187</v>
      </c>
      <c r="E57" s="27">
        <v>14</v>
      </c>
      <c r="F57" s="27">
        <v>0</v>
      </c>
      <c r="G57" s="27">
        <v>89</v>
      </c>
      <c r="H57" s="28">
        <f t="shared" si="2"/>
        <v>290</v>
      </c>
      <c r="I57" s="27">
        <v>101</v>
      </c>
      <c r="J57" s="28">
        <f t="shared" si="3"/>
        <v>391</v>
      </c>
      <c r="K57" s="94" t="s">
        <v>730</v>
      </c>
      <c r="L57" s="27">
        <v>152</v>
      </c>
      <c r="M57" s="27">
        <v>6</v>
      </c>
      <c r="N57" s="27">
        <v>0</v>
      </c>
      <c r="O57" s="27">
        <v>43</v>
      </c>
      <c r="P57" s="28">
        <f t="shared" si="1"/>
        <v>201</v>
      </c>
      <c r="Q57" s="27">
        <v>24</v>
      </c>
      <c r="R57" s="28">
        <f t="shared" si="4"/>
        <v>225</v>
      </c>
      <c r="S57" s="35" t="s">
        <v>729</v>
      </c>
    </row>
    <row r="58" spans="1:19" ht="14.25" x14ac:dyDescent="0.2">
      <c r="A58" t="s">
        <v>155</v>
      </c>
      <c r="B58" s="13" t="s">
        <v>156</v>
      </c>
      <c r="C58" s="89" t="s">
        <v>73</v>
      </c>
      <c r="D58" s="27">
        <v>14</v>
      </c>
      <c r="E58" s="27">
        <v>12</v>
      </c>
      <c r="F58" s="27">
        <v>0</v>
      </c>
      <c r="G58" s="27">
        <v>8</v>
      </c>
      <c r="H58" s="28">
        <f t="shared" si="2"/>
        <v>34</v>
      </c>
      <c r="I58" s="27">
        <v>0</v>
      </c>
      <c r="J58" s="28">
        <f t="shared" si="3"/>
        <v>34</v>
      </c>
      <c r="K58" s="94" t="s">
        <v>729</v>
      </c>
      <c r="L58" s="27">
        <v>2</v>
      </c>
      <c r="M58" s="27">
        <v>0</v>
      </c>
      <c r="N58" s="27">
        <v>0</v>
      </c>
      <c r="O58" s="27">
        <v>5</v>
      </c>
      <c r="P58" s="28">
        <f t="shared" si="1"/>
        <v>7</v>
      </c>
      <c r="Q58" s="27">
        <v>0</v>
      </c>
      <c r="R58" s="28">
        <f t="shared" si="4"/>
        <v>7</v>
      </c>
      <c r="S58" s="35" t="s">
        <v>729</v>
      </c>
    </row>
    <row r="59" spans="1:19" ht="14.25" x14ac:dyDescent="0.2">
      <c r="A59" t="s">
        <v>157</v>
      </c>
      <c r="B59" s="13" t="s">
        <v>158</v>
      </c>
      <c r="C59" s="89" t="s">
        <v>54</v>
      </c>
      <c r="D59" s="27">
        <v>73</v>
      </c>
      <c r="E59" s="27">
        <v>0</v>
      </c>
      <c r="F59" s="27">
        <v>0</v>
      </c>
      <c r="G59" s="27">
        <v>6</v>
      </c>
      <c r="H59" s="28">
        <f t="shared" si="2"/>
        <v>79</v>
      </c>
      <c r="I59" s="27">
        <v>22</v>
      </c>
      <c r="J59" s="28">
        <f t="shared" si="3"/>
        <v>101</v>
      </c>
      <c r="K59" s="94" t="s">
        <v>729</v>
      </c>
      <c r="L59" s="27">
        <v>22</v>
      </c>
      <c r="M59" s="27">
        <v>32</v>
      </c>
      <c r="N59" s="27">
        <v>0</v>
      </c>
      <c r="O59" s="27">
        <v>20</v>
      </c>
      <c r="P59" s="28">
        <f t="shared" si="1"/>
        <v>74</v>
      </c>
      <c r="Q59" s="27">
        <v>42</v>
      </c>
      <c r="R59" s="28">
        <f t="shared" si="4"/>
        <v>116</v>
      </c>
      <c r="S59" s="35" t="s">
        <v>729</v>
      </c>
    </row>
    <row r="60" spans="1:19" ht="14.25" x14ac:dyDescent="0.2">
      <c r="A60" t="s">
        <v>159</v>
      </c>
      <c r="B60" s="13" t="s">
        <v>160</v>
      </c>
      <c r="C60" s="89" t="s">
        <v>54</v>
      </c>
      <c r="D60" s="27">
        <v>11</v>
      </c>
      <c r="E60" s="27">
        <v>0</v>
      </c>
      <c r="F60" s="27">
        <v>0</v>
      </c>
      <c r="G60" s="27">
        <v>0</v>
      </c>
      <c r="H60" s="28">
        <f t="shared" si="2"/>
        <v>11</v>
      </c>
      <c r="I60" s="27">
        <v>0</v>
      </c>
      <c r="J60" s="28">
        <f t="shared" si="3"/>
        <v>11</v>
      </c>
      <c r="K60" s="94" t="s">
        <v>729</v>
      </c>
      <c r="L60" s="27">
        <v>50</v>
      </c>
      <c r="M60" s="27">
        <v>3</v>
      </c>
      <c r="N60" s="27">
        <v>0</v>
      </c>
      <c r="O60" s="27">
        <v>41</v>
      </c>
      <c r="P60" s="28">
        <f t="shared" si="1"/>
        <v>94</v>
      </c>
      <c r="Q60" s="27">
        <v>0</v>
      </c>
      <c r="R60" s="28">
        <f t="shared" si="4"/>
        <v>94</v>
      </c>
      <c r="S60" s="35" t="s">
        <v>729</v>
      </c>
    </row>
    <row r="61" spans="1:19" ht="14.25" x14ac:dyDescent="0.2">
      <c r="A61" t="s">
        <v>161</v>
      </c>
      <c r="B61" s="13" t="s">
        <v>162</v>
      </c>
      <c r="C61" s="89" t="s">
        <v>57</v>
      </c>
      <c r="D61" s="27">
        <v>89</v>
      </c>
      <c r="E61" s="27">
        <v>11</v>
      </c>
      <c r="F61" s="27">
        <v>0</v>
      </c>
      <c r="G61" s="27">
        <v>1</v>
      </c>
      <c r="H61" s="28">
        <f t="shared" si="2"/>
        <v>101</v>
      </c>
      <c r="I61" s="27">
        <v>28</v>
      </c>
      <c r="J61" s="28">
        <f t="shared" si="3"/>
        <v>129</v>
      </c>
      <c r="K61" s="94" t="s">
        <v>729</v>
      </c>
      <c r="L61" s="27">
        <v>31</v>
      </c>
      <c r="M61" s="27">
        <v>72</v>
      </c>
      <c r="N61" s="27">
        <v>0</v>
      </c>
      <c r="O61" s="27">
        <v>82</v>
      </c>
      <c r="P61" s="28">
        <f t="shared" si="1"/>
        <v>185</v>
      </c>
      <c r="Q61" s="27">
        <v>66</v>
      </c>
      <c r="R61" s="28">
        <f t="shared" si="4"/>
        <v>251</v>
      </c>
      <c r="S61" s="35" t="s">
        <v>729</v>
      </c>
    </row>
    <row r="62" spans="1:19" ht="14.25" x14ac:dyDescent="0.2">
      <c r="A62" t="s">
        <v>163</v>
      </c>
      <c r="B62" s="13" t="s">
        <v>164</v>
      </c>
      <c r="C62" s="89" t="s">
        <v>80</v>
      </c>
      <c r="D62" s="27">
        <v>13</v>
      </c>
      <c r="E62" s="27">
        <v>0</v>
      </c>
      <c r="F62" s="27">
        <v>0</v>
      </c>
      <c r="G62" s="27">
        <v>11</v>
      </c>
      <c r="H62" s="28">
        <f t="shared" si="2"/>
        <v>24</v>
      </c>
      <c r="I62" s="27">
        <v>0</v>
      </c>
      <c r="J62" s="28">
        <f t="shared" si="3"/>
        <v>24</v>
      </c>
      <c r="K62" s="94" t="s">
        <v>729</v>
      </c>
      <c r="L62" s="27">
        <v>0</v>
      </c>
      <c r="M62" s="27">
        <v>0</v>
      </c>
      <c r="N62" s="27">
        <v>0</v>
      </c>
      <c r="O62" s="27">
        <v>0</v>
      </c>
      <c r="P62" s="28">
        <f t="shared" si="1"/>
        <v>0</v>
      </c>
      <c r="Q62" s="27">
        <v>0</v>
      </c>
      <c r="R62" s="28">
        <f t="shared" si="4"/>
        <v>0</v>
      </c>
      <c r="S62" s="35" t="s">
        <v>729</v>
      </c>
    </row>
    <row r="63" spans="1:19" ht="14.25" x14ac:dyDescent="0.2">
      <c r="A63" t="s">
        <v>165</v>
      </c>
      <c r="B63" s="13" t="s">
        <v>166</v>
      </c>
      <c r="C63" s="89" t="s">
        <v>54</v>
      </c>
      <c r="D63" s="27">
        <v>65</v>
      </c>
      <c r="E63" s="27">
        <v>0</v>
      </c>
      <c r="F63" s="27">
        <v>0</v>
      </c>
      <c r="G63" s="27">
        <v>0</v>
      </c>
      <c r="H63" s="28">
        <f t="shared" si="2"/>
        <v>65</v>
      </c>
      <c r="I63" s="27">
        <v>48</v>
      </c>
      <c r="J63" s="28">
        <f t="shared" si="3"/>
        <v>113</v>
      </c>
      <c r="K63" s="94" t="s">
        <v>729</v>
      </c>
      <c r="L63" s="27">
        <v>6</v>
      </c>
      <c r="M63" s="27">
        <v>61</v>
      </c>
      <c r="N63" s="27">
        <v>11</v>
      </c>
      <c r="O63" s="27">
        <v>49</v>
      </c>
      <c r="P63" s="28">
        <f t="shared" si="1"/>
        <v>127</v>
      </c>
      <c r="Q63" s="27">
        <v>76</v>
      </c>
      <c r="R63" s="28">
        <f t="shared" si="4"/>
        <v>203</v>
      </c>
      <c r="S63" s="35" t="s">
        <v>730</v>
      </c>
    </row>
    <row r="64" spans="1:19" ht="14.25" x14ac:dyDescent="0.2">
      <c r="A64" t="s">
        <v>167</v>
      </c>
      <c r="B64" s="13" t="s">
        <v>168</v>
      </c>
      <c r="C64" s="89" t="s">
        <v>57</v>
      </c>
      <c r="D64" s="27">
        <v>0</v>
      </c>
      <c r="E64" s="27">
        <v>43</v>
      </c>
      <c r="F64" s="27">
        <v>0</v>
      </c>
      <c r="G64" s="27">
        <v>0</v>
      </c>
      <c r="H64" s="28">
        <f t="shared" si="2"/>
        <v>43</v>
      </c>
      <c r="I64" s="27">
        <v>0</v>
      </c>
      <c r="J64" s="28">
        <f t="shared" si="3"/>
        <v>43</v>
      </c>
      <c r="K64" s="94" t="s">
        <v>729</v>
      </c>
      <c r="L64" s="27">
        <v>0</v>
      </c>
      <c r="M64" s="27">
        <v>53</v>
      </c>
      <c r="N64" s="27">
        <v>0</v>
      </c>
      <c r="O64" s="27">
        <v>2</v>
      </c>
      <c r="P64" s="28">
        <f t="shared" si="1"/>
        <v>55</v>
      </c>
      <c r="Q64" s="27">
        <v>0</v>
      </c>
      <c r="R64" s="28">
        <f t="shared" si="4"/>
        <v>55</v>
      </c>
      <c r="S64" s="35" t="s">
        <v>729</v>
      </c>
    </row>
    <row r="65" spans="1:19" ht="14.25" x14ac:dyDescent="0.2">
      <c r="A65" t="s">
        <v>169</v>
      </c>
      <c r="B65" s="13" t="s">
        <v>170</v>
      </c>
      <c r="C65" s="89" t="s">
        <v>60</v>
      </c>
      <c r="D65" s="27">
        <v>22</v>
      </c>
      <c r="E65" s="27">
        <v>0</v>
      </c>
      <c r="F65" s="27">
        <v>0</v>
      </c>
      <c r="G65" s="27">
        <v>0</v>
      </c>
      <c r="H65" s="28">
        <f t="shared" si="2"/>
        <v>22</v>
      </c>
      <c r="I65" s="27">
        <v>224</v>
      </c>
      <c r="J65" s="28">
        <f t="shared" si="3"/>
        <v>246</v>
      </c>
      <c r="K65" s="94" t="s">
        <v>729</v>
      </c>
      <c r="L65" s="27">
        <v>72</v>
      </c>
      <c r="M65" s="27">
        <v>0</v>
      </c>
      <c r="N65" s="27">
        <v>0</v>
      </c>
      <c r="O65" s="27">
        <v>31</v>
      </c>
      <c r="P65" s="28">
        <f t="shared" si="1"/>
        <v>103</v>
      </c>
      <c r="Q65" s="27">
        <v>13</v>
      </c>
      <c r="R65" s="28">
        <f t="shared" si="4"/>
        <v>116</v>
      </c>
      <c r="S65" s="35" t="s">
        <v>729</v>
      </c>
    </row>
    <row r="66" spans="1:19" ht="14.25" x14ac:dyDescent="0.2">
      <c r="A66" t="s">
        <v>171</v>
      </c>
      <c r="B66" s="13" t="s">
        <v>172</v>
      </c>
      <c r="C66" s="89" t="s">
        <v>80</v>
      </c>
      <c r="D66" s="27">
        <v>451</v>
      </c>
      <c r="E66" s="27">
        <v>0</v>
      </c>
      <c r="F66" s="27">
        <v>0</v>
      </c>
      <c r="G66" s="27">
        <v>107</v>
      </c>
      <c r="H66" s="28">
        <f t="shared" si="2"/>
        <v>558</v>
      </c>
      <c r="I66" s="27">
        <v>134</v>
      </c>
      <c r="J66" s="28">
        <f t="shared" si="3"/>
        <v>692</v>
      </c>
      <c r="K66" s="94" t="s">
        <v>729</v>
      </c>
      <c r="L66" s="27">
        <v>153</v>
      </c>
      <c r="M66" s="27">
        <v>112</v>
      </c>
      <c r="N66" s="27">
        <v>5</v>
      </c>
      <c r="O66" s="27">
        <v>146</v>
      </c>
      <c r="P66" s="28">
        <f t="shared" si="1"/>
        <v>416</v>
      </c>
      <c r="Q66" s="27">
        <v>64</v>
      </c>
      <c r="R66" s="28">
        <f t="shared" si="4"/>
        <v>480</v>
      </c>
      <c r="S66" s="35" t="s">
        <v>729</v>
      </c>
    </row>
    <row r="67" spans="1:19" ht="14.25" x14ac:dyDescent="0.2">
      <c r="A67" t="s">
        <v>173</v>
      </c>
      <c r="B67" s="13" t="s">
        <v>174</v>
      </c>
      <c r="C67" s="89" t="s">
        <v>80</v>
      </c>
      <c r="D67" s="27">
        <v>5</v>
      </c>
      <c r="E67" s="27">
        <v>0</v>
      </c>
      <c r="F67" s="27">
        <v>0</v>
      </c>
      <c r="G67" s="27">
        <v>6</v>
      </c>
      <c r="H67" s="28">
        <f t="shared" si="2"/>
        <v>11</v>
      </c>
      <c r="I67" s="27">
        <v>0</v>
      </c>
      <c r="J67" s="28">
        <f t="shared" si="3"/>
        <v>11</v>
      </c>
      <c r="K67" s="94" t="s">
        <v>729</v>
      </c>
      <c r="L67" s="27">
        <v>14</v>
      </c>
      <c r="M67" s="27">
        <v>56</v>
      </c>
      <c r="N67" s="27">
        <v>0</v>
      </c>
      <c r="O67" s="27">
        <v>70</v>
      </c>
      <c r="P67" s="28">
        <f t="shared" si="1"/>
        <v>140</v>
      </c>
      <c r="Q67" s="27">
        <v>37</v>
      </c>
      <c r="R67" s="28">
        <f t="shared" si="4"/>
        <v>177</v>
      </c>
      <c r="S67" s="35" t="s">
        <v>729</v>
      </c>
    </row>
    <row r="68" spans="1:19" ht="14.25" x14ac:dyDescent="0.2">
      <c r="A68" t="s">
        <v>175</v>
      </c>
      <c r="B68" s="13" t="s">
        <v>176</v>
      </c>
      <c r="C68" s="89" t="s">
        <v>73</v>
      </c>
      <c r="D68" s="27">
        <v>280</v>
      </c>
      <c r="E68" s="27">
        <v>9</v>
      </c>
      <c r="F68" s="27">
        <v>0</v>
      </c>
      <c r="G68" s="27">
        <v>10</v>
      </c>
      <c r="H68" s="28">
        <f t="shared" si="2"/>
        <v>299</v>
      </c>
      <c r="I68" s="27">
        <v>145</v>
      </c>
      <c r="J68" s="28">
        <f t="shared" si="3"/>
        <v>444</v>
      </c>
      <c r="K68" s="94" t="s">
        <v>729</v>
      </c>
      <c r="L68" s="27">
        <v>173</v>
      </c>
      <c r="M68" s="27">
        <v>16</v>
      </c>
      <c r="N68" s="27">
        <v>7</v>
      </c>
      <c r="O68" s="27">
        <v>101</v>
      </c>
      <c r="P68" s="28">
        <f t="shared" si="1"/>
        <v>297</v>
      </c>
      <c r="Q68" s="27">
        <v>126</v>
      </c>
      <c r="R68" s="28">
        <f t="shared" si="4"/>
        <v>423</v>
      </c>
      <c r="S68" s="35" t="s">
        <v>729</v>
      </c>
    </row>
    <row r="69" spans="1:19" ht="14.25" x14ac:dyDescent="0.2">
      <c r="A69" t="s">
        <v>177</v>
      </c>
      <c r="B69" s="13" t="s">
        <v>178</v>
      </c>
      <c r="C69" s="89" t="s">
        <v>60</v>
      </c>
      <c r="D69" s="27">
        <v>145</v>
      </c>
      <c r="E69" s="27">
        <v>0</v>
      </c>
      <c r="F69" s="27">
        <v>0</v>
      </c>
      <c r="G69" s="27">
        <v>31</v>
      </c>
      <c r="H69" s="28">
        <f t="shared" si="2"/>
        <v>176</v>
      </c>
      <c r="I69" s="27">
        <v>162</v>
      </c>
      <c r="J69" s="28">
        <f t="shared" si="3"/>
        <v>338</v>
      </c>
      <c r="K69" s="94" t="s">
        <v>730</v>
      </c>
      <c r="L69" s="27">
        <v>148</v>
      </c>
      <c r="M69" s="27">
        <v>84</v>
      </c>
      <c r="N69" s="27">
        <v>4</v>
      </c>
      <c r="O69" s="27">
        <v>103</v>
      </c>
      <c r="P69" s="28">
        <f t="shared" si="1"/>
        <v>339</v>
      </c>
      <c r="Q69" s="27">
        <v>137</v>
      </c>
      <c r="R69" s="28">
        <f t="shared" si="4"/>
        <v>476</v>
      </c>
      <c r="S69" s="35" t="s">
        <v>730</v>
      </c>
    </row>
    <row r="70" spans="1:19" ht="14.25" x14ac:dyDescent="0.2">
      <c r="A70" t="s">
        <v>179</v>
      </c>
      <c r="B70" s="13" t="s">
        <v>180</v>
      </c>
      <c r="C70" s="89" t="s">
        <v>73</v>
      </c>
      <c r="D70" s="27">
        <v>38</v>
      </c>
      <c r="E70" s="27">
        <v>0</v>
      </c>
      <c r="F70" s="27">
        <v>0</v>
      </c>
      <c r="G70" s="27">
        <v>9</v>
      </c>
      <c r="H70" s="28">
        <f t="shared" si="2"/>
        <v>47</v>
      </c>
      <c r="I70" s="27">
        <v>0</v>
      </c>
      <c r="J70" s="28">
        <f t="shared" si="3"/>
        <v>47</v>
      </c>
      <c r="K70" s="94" t="s">
        <v>729</v>
      </c>
      <c r="L70" s="27">
        <v>0</v>
      </c>
      <c r="M70" s="27">
        <v>18</v>
      </c>
      <c r="N70" s="27">
        <v>0</v>
      </c>
      <c r="O70" s="27">
        <v>9</v>
      </c>
      <c r="P70" s="28">
        <f t="shared" si="1"/>
        <v>27</v>
      </c>
      <c r="Q70" s="27">
        <v>0</v>
      </c>
      <c r="R70" s="28">
        <f t="shared" si="4"/>
        <v>27</v>
      </c>
      <c r="S70" s="35" t="s">
        <v>729</v>
      </c>
    </row>
    <row r="71" spans="1:19" ht="14.25" x14ac:dyDescent="0.2">
      <c r="A71" t="s">
        <v>181</v>
      </c>
      <c r="B71" s="13" t="s">
        <v>182</v>
      </c>
      <c r="C71" s="89" t="s">
        <v>54</v>
      </c>
      <c r="D71" s="27">
        <v>53</v>
      </c>
      <c r="E71" s="27">
        <v>0</v>
      </c>
      <c r="F71" s="27">
        <v>0</v>
      </c>
      <c r="G71" s="27">
        <v>0</v>
      </c>
      <c r="H71" s="28">
        <f t="shared" si="2"/>
        <v>53</v>
      </c>
      <c r="I71" s="27">
        <v>0</v>
      </c>
      <c r="J71" s="28">
        <f t="shared" si="3"/>
        <v>53</v>
      </c>
      <c r="K71" s="94" t="s">
        <v>729</v>
      </c>
      <c r="L71" s="27">
        <v>15</v>
      </c>
      <c r="M71" s="27">
        <v>15</v>
      </c>
      <c r="N71" s="27">
        <v>0</v>
      </c>
      <c r="O71" s="27">
        <v>19</v>
      </c>
      <c r="P71" s="28">
        <f t="shared" si="1"/>
        <v>49</v>
      </c>
      <c r="Q71" s="27">
        <v>0</v>
      </c>
      <c r="R71" s="28">
        <f t="shared" si="4"/>
        <v>49</v>
      </c>
      <c r="S71" s="35" t="s">
        <v>729</v>
      </c>
    </row>
    <row r="72" spans="1:19" ht="14.25" x14ac:dyDescent="0.2">
      <c r="A72" t="s">
        <v>183</v>
      </c>
      <c r="B72" s="13" t="s">
        <v>184</v>
      </c>
      <c r="C72" s="89" t="s">
        <v>54</v>
      </c>
      <c r="D72" s="27">
        <v>49</v>
      </c>
      <c r="E72" s="27">
        <v>0</v>
      </c>
      <c r="F72" s="27">
        <v>0</v>
      </c>
      <c r="G72" s="27">
        <v>7</v>
      </c>
      <c r="H72" s="28">
        <f t="shared" si="2"/>
        <v>56</v>
      </c>
      <c r="I72" s="27">
        <v>61</v>
      </c>
      <c r="J72" s="28">
        <f t="shared" si="3"/>
        <v>117</v>
      </c>
      <c r="K72" s="94" t="s">
        <v>729</v>
      </c>
      <c r="L72" s="27">
        <v>0</v>
      </c>
      <c r="M72" s="27">
        <v>11</v>
      </c>
      <c r="N72" s="27">
        <v>12</v>
      </c>
      <c r="O72" s="27">
        <v>54</v>
      </c>
      <c r="P72" s="28">
        <f t="shared" si="1"/>
        <v>77</v>
      </c>
      <c r="Q72" s="27">
        <v>1</v>
      </c>
      <c r="R72" s="28">
        <f t="shared" si="4"/>
        <v>78</v>
      </c>
      <c r="S72" s="35" t="s">
        <v>729</v>
      </c>
    </row>
    <row r="73" spans="1:19" ht="14.25" x14ac:dyDescent="0.2">
      <c r="A73" t="s">
        <v>185</v>
      </c>
      <c r="B73" s="13" t="s">
        <v>186</v>
      </c>
      <c r="C73" s="89" t="s">
        <v>73</v>
      </c>
      <c r="D73" s="27">
        <v>90</v>
      </c>
      <c r="E73" s="27">
        <v>0</v>
      </c>
      <c r="F73" s="27">
        <v>0</v>
      </c>
      <c r="G73" s="27">
        <v>6</v>
      </c>
      <c r="H73" s="28">
        <f t="shared" si="2"/>
        <v>96</v>
      </c>
      <c r="I73" s="27">
        <v>0</v>
      </c>
      <c r="J73" s="28">
        <f t="shared" si="3"/>
        <v>96</v>
      </c>
      <c r="K73" s="94" t="s">
        <v>729</v>
      </c>
      <c r="L73" s="27">
        <v>14</v>
      </c>
      <c r="M73" s="27">
        <v>0</v>
      </c>
      <c r="N73" s="27">
        <v>0</v>
      </c>
      <c r="O73" s="27">
        <v>20</v>
      </c>
      <c r="P73" s="28">
        <f t="shared" ref="P73:P135" si="6">SUM(L73:O73)</f>
        <v>34</v>
      </c>
      <c r="Q73" s="27">
        <v>0</v>
      </c>
      <c r="R73" s="28">
        <f t="shared" si="4"/>
        <v>34</v>
      </c>
      <c r="S73" s="35" t="s">
        <v>729</v>
      </c>
    </row>
    <row r="74" spans="1:19" ht="14.25" x14ac:dyDescent="0.2">
      <c r="A74" t="s">
        <v>187</v>
      </c>
      <c r="B74" s="13" t="s">
        <v>188</v>
      </c>
      <c r="C74" s="89" t="s">
        <v>54</v>
      </c>
      <c r="D74" s="27">
        <v>43</v>
      </c>
      <c r="E74" s="27">
        <v>0</v>
      </c>
      <c r="F74" s="27">
        <v>0</v>
      </c>
      <c r="G74" s="27">
        <v>4</v>
      </c>
      <c r="H74" s="28">
        <f t="shared" ref="H74:H136" si="7">SUM(D74:G74)</f>
        <v>47</v>
      </c>
      <c r="I74" s="27">
        <v>194</v>
      </c>
      <c r="J74" s="28">
        <f t="shared" ref="J74:J136" si="8">SUM(H74:I74)</f>
        <v>241</v>
      </c>
      <c r="K74" s="94" t="s">
        <v>729</v>
      </c>
      <c r="L74" s="27">
        <v>7</v>
      </c>
      <c r="M74" s="27">
        <v>15</v>
      </c>
      <c r="N74" s="27">
        <v>0</v>
      </c>
      <c r="O74" s="27">
        <v>78</v>
      </c>
      <c r="P74" s="28">
        <f t="shared" si="6"/>
        <v>100</v>
      </c>
      <c r="Q74" s="27">
        <v>129</v>
      </c>
      <c r="R74" s="28">
        <f t="shared" ref="R74:R136" si="9">SUM(P74:Q74)</f>
        <v>229</v>
      </c>
      <c r="S74" s="35" t="s">
        <v>729</v>
      </c>
    </row>
    <row r="75" spans="1:19" ht="14.25" x14ac:dyDescent="0.2">
      <c r="A75" t="s">
        <v>189</v>
      </c>
      <c r="B75" s="13" t="s">
        <v>190</v>
      </c>
      <c r="C75" s="89" t="s">
        <v>60</v>
      </c>
      <c r="D75" s="27">
        <v>46</v>
      </c>
      <c r="E75" s="27">
        <v>10</v>
      </c>
      <c r="F75" s="27">
        <v>0</v>
      </c>
      <c r="G75" s="27">
        <v>4</v>
      </c>
      <c r="H75" s="28">
        <f t="shared" si="7"/>
        <v>60</v>
      </c>
      <c r="I75" s="27">
        <v>68</v>
      </c>
      <c r="J75" s="28">
        <f t="shared" si="8"/>
        <v>128</v>
      </c>
      <c r="K75" s="94" t="s">
        <v>729</v>
      </c>
      <c r="L75" s="27">
        <v>22</v>
      </c>
      <c r="M75" s="27">
        <v>0</v>
      </c>
      <c r="N75" s="27">
        <v>0</v>
      </c>
      <c r="O75" s="27">
        <v>0</v>
      </c>
      <c r="P75" s="28">
        <f t="shared" si="6"/>
        <v>22</v>
      </c>
      <c r="Q75" s="27">
        <v>0</v>
      </c>
      <c r="R75" s="28">
        <f t="shared" si="9"/>
        <v>22</v>
      </c>
      <c r="S75" s="35" t="s">
        <v>729</v>
      </c>
    </row>
    <row r="76" spans="1:19" ht="14.25" x14ac:dyDescent="0.2">
      <c r="A76" t="s">
        <v>191</v>
      </c>
      <c r="B76" s="13" t="s">
        <v>192</v>
      </c>
      <c r="C76" s="89" t="s">
        <v>60</v>
      </c>
      <c r="D76" s="27">
        <v>74</v>
      </c>
      <c r="E76" s="27">
        <v>0</v>
      </c>
      <c r="F76" s="27">
        <v>0</v>
      </c>
      <c r="G76" s="27">
        <v>35</v>
      </c>
      <c r="H76" s="28">
        <f t="shared" si="7"/>
        <v>109</v>
      </c>
      <c r="I76" s="27">
        <v>74</v>
      </c>
      <c r="J76" s="28">
        <f t="shared" si="8"/>
        <v>183</v>
      </c>
      <c r="K76" s="94" t="s">
        <v>729</v>
      </c>
      <c r="L76" s="27">
        <v>32</v>
      </c>
      <c r="M76" s="27">
        <v>78</v>
      </c>
      <c r="N76" s="27">
        <v>0</v>
      </c>
      <c r="O76" s="27">
        <v>65</v>
      </c>
      <c r="P76" s="28">
        <f t="shared" si="6"/>
        <v>175</v>
      </c>
      <c r="Q76" s="27">
        <v>22</v>
      </c>
      <c r="R76" s="28">
        <f t="shared" si="9"/>
        <v>197</v>
      </c>
      <c r="S76" s="35" t="s">
        <v>729</v>
      </c>
    </row>
    <row r="77" spans="1:19" ht="14.25" x14ac:dyDescent="0.2">
      <c r="A77" t="s">
        <v>193</v>
      </c>
      <c r="B77" s="13" t="s">
        <v>194</v>
      </c>
      <c r="C77" s="89" t="s">
        <v>60</v>
      </c>
      <c r="D77" s="27">
        <v>74</v>
      </c>
      <c r="E77" s="27">
        <v>0</v>
      </c>
      <c r="F77" s="27">
        <v>0</v>
      </c>
      <c r="G77" s="27">
        <v>25</v>
      </c>
      <c r="H77" s="28">
        <f t="shared" si="7"/>
        <v>99</v>
      </c>
      <c r="I77" s="27">
        <v>0</v>
      </c>
      <c r="J77" s="28">
        <f t="shared" si="8"/>
        <v>99</v>
      </c>
      <c r="K77" s="94" t="s">
        <v>729</v>
      </c>
      <c r="L77" s="27">
        <v>41</v>
      </c>
      <c r="M77" s="27">
        <v>33</v>
      </c>
      <c r="N77" s="27">
        <v>0</v>
      </c>
      <c r="O77" s="27">
        <v>20</v>
      </c>
      <c r="P77" s="28">
        <f t="shared" si="6"/>
        <v>94</v>
      </c>
      <c r="Q77" s="27">
        <v>0</v>
      </c>
      <c r="R77" s="28">
        <f t="shared" si="9"/>
        <v>94</v>
      </c>
      <c r="S77" s="35" t="s">
        <v>729</v>
      </c>
    </row>
    <row r="78" spans="1:19" ht="14.25" x14ac:dyDescent="0.2">
      <c r="A78" t="s">
        <v>195</v>
      </c>
      <c r="B78" s="13" t="s">
        <v>196</v>
      </c>
      <c r="C78" s="89" t="s">
        <v>73</v>
      </c>
      <c r="D78" s="27">
        <v>37</v>
      </c>
      <c r="E78" s="27">
        <v>106</v>
      </c>
      <c r="F78" s="27">
        <v>0</v>
      </c>
      <c r="G78" s="27">
        <v>22</v>
      </c>
      <c r="H78" s="28">
        <f t="shared" si="7"/>
        <v>165</v>
      </c>
      <c r="I78" s="27">
        <v>429</v>
      </c>
      <c r="J78" s="28">
        <f t="shared" si="8"/>
        <v>594</v>
      </c>
      <c r="K78" s="94" t="s">
        <v>729</v>
      </c>
      <c r="L78" s="27">
        <v>0</v>
      </c>
      <c r="M78" s="27">
        <v>29</v>
      </c>
      <c r="N78" s="27">
        <v>0</v>
      </c>
      <c r="O78" s="27">
        <v>30</v>
      </c>
      <c r="P78" s="28">
        <f t="shared" si="6"/>
        <v>59</v>
      </c>
      <c r="Q78" s="27">
        <v>7</v>
      </c>
      <c r="R78" s="28">
        <f t="shared" si="9"/>
        <v>66</v>
      </c>
      <c r="S78" s="35" t="s">
        <v>729</v>
      </c>
    </row>
    <row r="79" spans="1:19" ht="14.25" x14ac:dyDescent="0.2">
      <c r="A79" t="s">
        <v>197</v>
      </c>
      <c r="B79" s="13" t="s">
        <v>198</v>
      </c>
      <c r="C79" s="89" t="s">
        <v>54</v>
      </c>
      <c r="D79" s="27">
        <v>59</v>
      </c>
      <c r="E79" s="27">
        <v>0</v>
      </c>
      <c r="F79" s="27">
        <v>0</v>
      </c>
      <c r="G79" s="27">
        <v>23</v>
      </c>
      <c r="H79" s="28">
        <f t="shared" si="7"/>
        <v>82</v>
      </c>
      <c r="I79" s="27">
        <v>0</v>
      </c>
      <c r="J79" s="28">
        <f t="shared" si="8"/>
        <v>82</v>
      </c>
      <c r="K79" s="94" t="s">
        <v>729</v>
      </c>
      <c r="L79" s="27">
        <v>0</v>
      </c>
      <c r="M79" s="27">
        <v>91</v>
      </c>
      <c r="N79" s="27">
        <v>0</v>
      </c>
      <c r="O79" s="27">
        <v>6</v>
      </c>
      <c r="P79" s="28">
        <f t="shared" si="6"/>
        <v>97</v>
      </c>
      <c r="Q79" s="27">
        <v>17</v>
      </c>
      <c r="R79" s="28">
        <f t="shared" si="9"/>
        <v>114</v>
      </c>
      <c r="S79" s="35" t="s">
        <v>729</v>
      </c>
    </row>
    <row r="80" spans="1:19" ht="14.25" x14ac:dyDescent="0.2">
      <c r="A80" t="s">
        <v>199</v>
      </c>
      <c r="B80" s="13" t="s">
        <v>200</v>
      </c>
      <c r="C80" s="89" t="s">
        <v>60</v>
      </c>
      <c r="D80" s="27">
        <v>135</v>
      </c>
      <c r="E80" s="27">
        <v>0</v>
      </c>
      <c r="F80" s="27">
        <v>0</v>
      </c>
      <c r="G80" s="27">
        <v>5</v>
      </c>
      <c r="H80" s="28">
        <f t="shared" si="7"/>
        <v>140</v>
      </c>
      <c r="I80" s="27">
        <v>0</v>
      </c>
      <c r="J80" s="28">
        <f t="shared" si="8"/>
        <v>140</v>
      </c>
      <c r="K80" s="94" t="s">
        <v>729</v>
      </c>
      <c r="L80" s="27">
        <v>20</v>
      </c>
      <c r="M80" s="27">
        <v>92</v>
      </c>
      <c r="N80" s="27">
        <v>0</v>
      </c>
      <c r="O80" s="27">
        <v>65</v>
      </c>
      <c r="P80" s="28">
        <f t="shared" si="6"/>
        <v>177</v>
      </c>
      <c r="Q80" s="27">
        <v>1</v>
      </c>
      <c r="R80" s="28">
        <f t="shared" si="9"/>
        <v>178</v>
      </c>
      <c r="S80" s="35" t="s">
        <v>729</v>
      </c>
    </row>
    <row r="81" spans="1:19" ht="14.25" x14ac:dyDescent="0.2">
      <c r="A81" t="s">
        <v>201</v>
      </c>
      <c r="B81" s="13" t="s">
        <v>202</v>
      </c>
      <c r="C81" s="89" t="s">
        <v>54</v>
      </c>
      <c r="D81" s="27">
        <v>15</v>
      </c>
      <c r="E81" s="27">
        <v>0</v>
      </c>
      <c r="F81" s="27">
        <v>0</v>
      </c>
      <c r="G81" s="27">
        <v>2</v>
      </c>
      <c r="H81" s="28">
        <f t="shared" si="7"/>
        <v>17</v>
      </c>
      <c r="I81" s="27">
        <v>0</v>
      </c>
      <c r="J81" s="28">
        <f t="shared" si="8"/>
        <v>17</v>
      </c>
      <c r="K81" s="94" t="s">
        <v>729</v>
      </c>
      <c r="L81" s="27">
        <v>10</v>
      </c>
      <c r="M81" s="27">
        <v>0</v>
      </c>
      <c r="N81" s="27">
        <v>0</v>
      </c>
      <c r="O81" s="27">
        <v>28</v>
      </c>
      <c r="P81" s="28">
        <f t="shared" si="6"/>
        <v>38</v>
      </c>
      <c r="Q81" s="27">
        <v>0</v>
      </c>
      <c r="R81" s="28">
        <f t="shared" si="9"/>
        <v>38</v>
      </c>
      <c r="S81" s="35" t="s">
        <v>729</v>
      </c>
    </row>
    <row r="82" spans="1:19" ht="14.25" x14ac:dyDescent="0.2">
      <c r="A82" t="s">
        <v>203</v>
      </c>
      <c r="B82" s="13" t="s">
        <v>204</v>
      </c>
      <c r="C82" s="89" t="s">
        <v>80</v>
      </c>
      <c r="D82" s="27">
        <v>23</v>
      </c>
      <c r="E82" s="27">
        <v>0</v>
      </c>
      <c r="F82" s="27">
        <v>0</v>
      </c>
      <c r="G82" s="27">
        <v>32</v>
      </c>
      <c r="H82" s="28">
        <f t="shared" si="7"/>
        <v>55</v>
      </c>
      <c r="I82" s="27">
        <v>237</v>
      </c>
      <c r="J82" s="28">
        <f t="shared" si="8"/>
        <v>292</v>
      </c>
      <c r="K82" s="94" t="s">
        <v>729</v>
      </c>
      <c r="L82" s="27">
        <v>12</v>
      </c>
      <c r="M82" s="27">
        <v>27</v>
      </c>
      <c r="N82" s="27">
        <v>0</v>
      </c>
      <c r="O82" s="27">
        <v>58</v>
      </c>
      <c r="P82" s="28">
        <f t="shared" si="6"/>
        <v>97</v>
      </c>
      <c r="Q82" s="27">
        <v>80</v>
      </c>
      <c r="R82" s="28">
        <f t="shared" si="9"/>
        <v>177</v>
      </c>
      <c r="S82" s="35" t="s">
        <v>729</v>
      </c>
    </row>
    <row r="83" spans="1:19" ht="14.25" x14ac:dyDescent="0.2">
      <c r="A83" t="s">
        <v>205</v>
      </c>
      <c r="B83" s="13" t="s">
        <v>206</v>
      </c>
      <c r="C83" s="89" t="s">
        <v>80</v>
      </c>
      <c r="D83" s="27">
        <v>3</v>
      </c>
      <c r="E83" s="27">
        <v>0</v>
      </c>
      <c r="F83" s="27">
        <v>0</v>
      </c>
      <c r="G83" s="27">
        <v>0</v>
      </c>
      <c r="H83" s="28">
        <f t="shared" si="7"/>
        <v>3</v>
      </c>
      <c r="I83" s="27">
        <v>29</v>
      </c>
      <c r="J83" s="28">
        <f t="shared" si="8"/>
        <v>32</v>
      </c>
      <c r="K83" s="94" t="s">
        <v>729</v>
      </c>
      <c r="L83" s="27">
        <v>25</v>
      </c>
      <c r="M83" s="27">
        <v>0</v>
      </c>
      <c r="N83" s="27">
        <v>0</v>
      </c>
      <c r="O83" s="27">
        <v>4</v>
      </c>
      <c r="P83" s="28">
        <f t="shared" si="6"/>
        <v>29</v>
      </c>
      <c r="Q83" s="27">
        <v>2</v>
      </c>
      <c r="R83" s="28">
        <f t="shared" si="9"/>
        <v>31</v>
      </c>
      <c r="S83" s="35" t="s">
        <v>729</v>
      </c>
    </row>
    <row r="84" spans="1:19" ht="14.25" x14ac:dyDescent="0.2">
      <c r="A84" t="s">
        <v>207</v>
      </c>
      <c r="B84" s="13" t="s">
        <v>208</v>
      </c>
      <c r="C84" s="89" t="s">
        <v>80</v>
      </c>
      <c r="D84" s="27">
        <v>91</v>
      </c>
      <c r="E84" s="27">
        <v>0</v>
      </c>
      <c r="F84" s="27">
        <v>0</v>
      </c>
      <c r="G84" s="27">
        <v>24</v>
      </c>
      <c r="H84" s="28">
        <f t="shared" si="7"/>
        <v>115</v>
      </c>
      <c r="I84" s="27">
        <v>0</v>
      </c>
      <c r="J84" s="28">
        <f t="shared" si="8"/>
        <v>115</v>
      </c>
      <c r="K84" s="94" t="s">
        <v>729</v>
      </c>
      <c r="L84" s="27">
        <v>26</v>
      </c>
      <c r="M84" s="27">
        <v>0</v>
      </c>
      <c r="N84" s="27">
        <v>0</v>
      </c>
      <c r="O84" s="27">
        <v>4</v>
      </c>
      <c r="P84" s="28">
        <f t="shared" si="6"/>
        <v>30</v>
      </c>
      <c r="Q84" s="27">
        <v>0</v>
      </c>
      <c r="R84" s="28">
        <f t="shared" si="9"/>
        <v>30</v>
      </c>
      <c r="S84" s="35" t="s">
        <v>729</v>
      </c>
    </row>
    <row r="85" spans="1:19" ht="14.25" x14ac:dyDescent="0.2">
      <c r="A85" t="s">
        <v>209</v>
      </c>
      <c r="B85" s="13" t="s">
        <v>210</v>
      </c>
      <c r="C85" s="89" t="s">
        <v>54</v>
      </c>
      <c r="D85" s="27">
        <v>33</v>
      </c>
      <c r="E85" s="27">
        <v>0</v>
      </c>
      <c r="F85" s="27">
        <v>0</v>
      </c>
      <c r="G85" s="27">
        <v>47</v>
      </c>
      <c r="H85" s="28">
        <f t="shared" si="7"/>
        <v>80</v>
      </c>
      <c r="I85" s="27">
        <v>0</v>
      </c>
      <c r="J85" s="28">
        <f t="shared" si="8"/>
        <v>80</v>
      </c>
      <c r="K85" s="94" t="s">
        <v>729</v>
      </c>
      <c r="L85" s="27">
        <v>55</v>
      </c>
      <c r="M85" s="27">
        <v>29</v>
      </c>
      <c r="N85" s="27">
        <v>0</v>
      </c>
      <c r="O85" s="27">
        <v>29</v>
      </c>
      <c r="P85" s="28">
        <f t="shared" si="6"/>
        <v>113</v>
      </c>
      <c r="Q85" s="27">
        <v>0</v>
      </c>
      <c r="R85" s="28">
        <f t="shared" si="9"/>
        <v>113</v>
      </c>
      <c r="S85" s="35" t="s">
        <v>729</v>
      </c>
    </row>
    <row r="86" spans="1:19" ht="14.25" x14ac:dyDescent="0.2">
      <c r="A86" t="s">
        <v>211</v>
      </c>
      <c r="B86" s="13" t="s">
        <v>212</v>
      </c>
      <c r="C86" s="89" t="s">
        <v>60</v>
      </c>
      <c r="D86" s="27">
        <v>31</v>
      </c>
      <c r="E86" s="27">
        <v>0</v>
      </c>
      <c r="F86" s="27">
        <v>27</v>
      </c>
      <c r="G86" s="27">
        <v>2</v>
      </c>
      <c r="H86" s="28">
        <f t="shared" si="7"/>
        <v>60</v>
      </c>
      <c r="I86" s="27">
        <v>31</v>
      </c>
      <c r="J86" s="28">
        <f t="shared" si="8"/>
        <v>91</v>
      </c>
      <c r="K86" s="94" t="s">
        <v>729</v>
      </c>
      <c r="L86" s="27">
        <v>63</v>
      </c>
      <c r="M86" s="27">
        <v>0</v>
      </c>
      <c r="N86" s="27">
        <v>0</v>
      </c>
      <c r="O86" s="27">
        <v>27</v>
      </c>
      <c r="P86" s="28">
        <f t="shared" si="6"/>
        <v>90</v>
      </c>
      <c r="Q86" s="27">
        <v>0</v>
      </c>
      <c r="R86" s="28">
        <f t="shared" si="9"/>
        <v>90</v>
      </c>
      <c r="S86" s="35" t="s">
        <v>729</v>
      </c>
    </row>
    <row r="87" spans="1:19" ht="14.25" x14ac:dyDescent="0.2">
      <c r="A87" t="s">
        <v>213</v>
      </c>
      <c r="B87" s="13" t="s">
        <v>214</v>
      </c>
      <c r="C87" s="89" t="s">
        <v>60</v>
      </c>
      <c r="D87" s="27">
        <v>17</v>
      </c>
      <c r="E87" s="27">
        <v>0</v>
      </c>
      <c r="F87" s="27">
        <v>0</v>
      </c>
      <c r="G87" s="27">
        <v>6</v>
      </c>
      <c r="H87" s="28">
        <f t="shared" si="7"/>
        <v>23</v>
      </c>
      <c r="I87" s="27">
        <v>0</v>
      </c>
      <c r="J87" s="28">
        <f t="shared" si="8"/>
        <v>23</v>
      </c>
      <c r="K87" s="94" t="s">
        <v>729</v>
      </c>
      <c r="L87" s="27">
        <v>0</v>
      </c>
      <c r="M87" s="27">
        <v>0</v>
      </c>
      <c r="N87" s="27">
        <v>0</v>
      </c>
      <c r="O87" s="27">
        <v>34</v>
      </c>
      <c r="P87" s="28">
        <f t="shared" si="6"/>
        <v>34</v>
      </c>
      <c r="Q87" s="27">
        <v>0</v>
      </c>
      <c r="R87" s="28">
        <f t="shared" si="9"/>
        <v>34</v>
      </c>
      <c r="S87" s="35" t="s">
        <v>729</v>
      </c>
    </row>
    <row r="88" spans="1:19" ht="14.25" x14ac:dyDescent="0.2">
      <c r="A88" t="s">
        <v>215</v>
      </c>
      <c r="B88" s="13" t="s">
        <v>216</v>
      </c>
      <c r="C88" s="89" t="s">
        <v>73</v>
      </c>
      <c r="D88" s="27">
        <v>68</v>
      </c>
      <c r="E88" s="27">
        <v>0</v>
      </c>
      <c r="F88" s="27">
        <v>0</v>
      </c>
      <c r="G88" s="27">
        <v>0</v>
      </c>
      <c r="H88" s="28">
        <f t="shared" si="7"/>
        <v>68</v>
      </c>
      <c r="I88" s="27">
        <v>0</v>
      </c>
      <c r="J88" s="28">
        <f t="shared" si="8"/>
        <v>68</v>
      </c>
      <c r="K88" s="94" t="s">
        <v>729</v>
      </c>
      <c r="L88" s="27">
        <v>23</v>
      </c>
      <c r="M88" s="27">
        <v>68</v>
      </c>
      <c r="N88" s="27">
        <v>0</v>
      </c>
      <c r="O88" s="27">
        <v>62</v>
      </c>
      <c r="P88" s="28">
        <f t="shared" si="6"/>
        <v>153</v>
      </c>
      <c r="Q88" s="27">
        <v>8</v>
      </c>
      <c r="R88" s="28">
        <f t="shared" si="9"/>
        <v>161</v>
      </c>
      <c r="S88" s="35" t="s">
        <v>729</v>
      </c>
    </row>
    <row r="89" spans="1:19" ht="14.25" x14ac:dyDescent="0.2">
      <c r="A89" t="s">
        <v>217</v>
      </c>
      <c r="B89" s="13" t="s">
        <v>218</v>
      </c>
      <c r="C89" s="89" t="s">
        <v>60</v>
      </c>
      <c r="D89" s="27">
        <v>83</v>
      </c>
      <c r="E89" s="27">
        <v>47</v>
      </c>
      <c r="F89" s="27">
        <v>0</v>
      </c>
      <c r="G89" s="27">
        <v>4</v>
      </c>
      <c r="H89" s="28">
        <f t="shared" si="7"/>
        <v>134</v>
      </c>
      <c r="I89" s="27">
        <v>55</v>
      </c>
      <c r="J89" s="28">
        <f t="shared" si="8"/>
        <v>189</v>
      </c>
      <c r="K89" s="94" t="s">
        <v>729</v>
      </c>
      <c r="L89" s="27">
        <v>12</v>
      </c>
      <c r="M89" s="27">
        <v>0</v>
      </c>
      <c r="N89" s="27">
        <v>0</v>
      </c>
      <c r="O89" s="27">
        <v>44</v>
      </c>
      <c r="P89" s="28">
        <f t="shared" si="6"/>
        <v>56</v>
      </c>
      <c r="Q89" s="27">
        <v>2</v>
      </c>
      <c r="R89" s="28">
        <f t="shared" si="9"/>
        <v>58</v>
      </c>
      <c r="S89" s="35" t="s">
        <v>729</v>
      </c>
    </row>
    <row r="90" spans="1:19" ht="14.25" x14ac:dyDescent="0.2">
      <c r="A90" t="s">
        <v>219</v>
      </c>
      <c r="B90" s="13" t="s">
        <v>220</v>
      </c>
      <c r="C90" s="89" t="s">
        <v>54</v>
      </c>
      <c r="D90" s="27">
        <v>82</v>
      </c>
      <c r="E90" s="27">
        <v>0</v>
      </c>
      <c r="F90" s="27">
        <v>0</v>
      </c>
      <c r="G90" s="27">
        <v>19</v>
      </c>
      <c r="H90" s="28">
        <f t="shared" si="7"/>
        <v>101</v>
      </c>
      <c r="I90" s="27">
        <v>0</v>
      </c>
      <c r="J90" s="28">
        <f t="shared" si="8"/>
        <v>101</v>
      </c>
      <c r="K90" s="94" t="s">
        <v>729</v>
      </c>
      <c r="L90" s="27">
        <v>8</v>
      </c>
      <c r="M90" s="27">
        <v>0</v>
      </c>
      <c r="N90" s="27">
        <v>0</v>
      </c>
      <c r="O90" s="27">
        <v>3</v>
      </c>
      <c r="P90" s="28">
        <f t="shared" si="6"/>
        <v>11</v>
      </c>
      <c r="Q90" s="27">
        <v>0</v>
      </c>
      <c r="R90" s="28">
        <f t="shared" si="9"/>
        <v>11</v>
      </c>
      <c r="S90" s="35" t="s">
        <v>729</v>
      </c>
    </row>
    <row r="91" spans="1:19" ht="14.25" x14ac:dyDescent="0.2">
      <c r="A91" t="s">
        <v>221</v>
      </c>
      <c r="B91" s="13" t="s">
        <v>222</v>
      </c>
      <c r="C91" s="89" t="s">
        <v>80</v>
      </c>
      <c r="D91" s="27">
        <v>95</v>
      </c>
      <c r="E91" s="27">
        <v>0</v>
      </c>
      <c r="F91" s="27">
        <v>0</v>
      </c>
      <c r="G91" s="27">
        <v>10</v>
      </c>
      <c r="H91" s="28">
        <f t="shared" si="7"/>
        <v>105</v>
      </c>
      <c r="I91" s="27">
        <v>0</v>
      </c>
      <c r="J91" s="28">
        <f t="shared" si="8"/>
        <v>105</v>
      </c>
      <c r="K91" s="94" t="s">
        <v>729</v>
      </c>
      <c r="L91" s="27">
        <v>30</v>
      </c>
      <c r="M91" s="27">
        <v>115</v>
      </c>
      <c r="N91" s="27">
        <v>0</v>
      </c>
      <c r="O91" s="27">
        <v>27</v>
      </c>
      <c r="P91" s="28">
        <f t="shared" si="6"/>
        <v>172</v>
      </c>
      <c r="Q91" s="27">
        <v>0</v>
      </c>
      <c r="R91" s="28">
        <f t="shared" si="9"/>
        <v>172</v>
      </c>
      <c r="S91" s="35" t="s">
        <v>729</v>
      </c>
    </row>
    <row r="92" spans="1:19" ht="14.25" x14ac:dyDescent="0.2">
      <c r="A92" t="s">
        <v>223</v>
      </c>
      <c r="B92" s="13" t="s">
        <v>224</v>
      </c>
      <c r="C92" s="89" t="s">
        <v>57</v>
      </c>
      <c r="D92" s="27">
        <v>4</v>
      </c>
      <c r="E92" s="27">
        <v>0</v>
      </c>
      <c r="F92" s="27">
        <v>0</v>
      </c>
      <c r="G92" s="27">
        <v>0</v>
      </c>
      <c r="H92" s="28">
        <f t="shared" si="7"/>
        <v>4</v>
      </c>
      <c r="I92" s="27">
        <v>0</v>
      </c>
      <c r="J92" s="28">
        <f t="shared" si="8"/>
        <v>4</v>
      </c>
      <c r="K92" s="94" t="s">
        <v>729</v>
      </c>
      <c r="L92" s="27">
        <v>16</v>
      </c>
      <c r="M92" s="27">
        <v>66</v>
      </c>
      <c r="N92" s="27">
        <v>0</v>
      </c>
      <c r="O92" s="27">
        <v>18</v>
      </c>
      <c r="P92" s="28">
        <f t="shared" si="6"/>
        <v>100</v>
      </c>
      <c r="Q92" s="27">
        <v>0</v>
      </c>
      <c r="R92" s="28">
        <f t="shared" si="9"/>
        <v>100</v>
      </c>
      <c r="S92" s="35" t="s">
        <v>729</v>
      </c>
    </row>
    <row r="93" spans="1:19" ht="14.25" x14ac:dyDescent="0.2">
      <c r="A93" t="s">
        <v>225</v>
      </c>
      <c r="B93" s="13" t="s">
        <v>226</v>
      </c>
      <c r="C93" s="89" t="s">
        <v>54</v>
      </c>
      <c r="D93" s="27">
        <v>46</v>
      </c>
      <c r="E93" s="27">
        <v>24</v>
      </c>
      <c r="F93" s="27">
        <v>0</v>
      </c>
      <c r="G93" s="27">
        <v>56</v>
      </c>
      <c r="H93" s="28">
        <f t="shared" si="7"/>
        <v>126</v>
      </c>
      <c r="I93" s="27">
        <v>0</v>
      </c>
      <c r="J93" s="28">
        <f t="shared" si="8"/>
        <v>126</v>
      </c>
      <c r="K93" s="94" t="s">
        <v>729</v>
      </c>
      <c r="L93" s="27">
        <v>6</v>
      </c>
      <c r="M93" s="27">
        <v>13</v>
      </c>
      <c r="N93" s="27">
        <v>0</v>
      </c>
      <c r="O93" s="27">
        <v>4</v>
      </c>
      <c r="P93" s="28">
        <f t="shared" si="6"/>
        <v>23</v>
      </c>
      <c r="Q93" s="27">
        <v>0</v>
      </c>
      <c r="R93" s="28">
        <f t="shared" si="9"/>
        <v>23</v>
      </c>
      <c r="S93" s="35" t="s">
        <v>729</v>
      </c>
    </row>
    <row r="94" spans="1:19" ht="14.25" x14ac:dyDescent="0.2">
      <c r="A94" t="s">
        <v>227</v>
      </c>
      <c r="B94" s="13" t="s">
        <v>228</v>
      </c>
      <c r="C94" s="89" t="s">
        <v>54</v>
      </c>
      <c r="D94" s="27">
        <v>17</v>
      </c>
      <c r="E94" s="27">
        <v>0</v>
      </c>
      <c r="F94" s="27">
        <v>0</v>
      </c>
      <c r="G94" s="27">
        <v>35</v>
      </c>
      <c r="H94" s="28">
        <f t="shared" si="7"/>
        <v>52</v>
      </c>
      <c r="I94" s="27">
        <v>0</v>
      </c>
      <c r="J94" s="28">
        <f t="shared" si="8"/>
        <v>52</v>
      </c>
      <c r="K94" s="94" t="s">
        <v>729</v>
      </c>
      <c r="L94" s="27">
        <v>0</v>
      </c>
      <c r="M94" s="27">
        <v>0</v>
      </c>
      <c r="N94" s="27">
        <v>0</v>
      </c>
      <c r="O94" s="27">
        <v>0</v>
      </c>
      <c r="P94" s="28">
        <f t="shared" si="6"/>
        <v>0</v>
      </c>
      <c r="Q94" s="27">
        <v>36</v>
      </c>
      <c r="R94" s="28">
        <f t="shared" si="9"/>
        <v>36</v>
      </c>
      <c r="S94" s="35" t="s">
        <v>729</v>
      </c>
    </row>
    <row r="95" spans="1:19" ht="14.25" x14ac:dyDescent="0.2">
      <c r="A95" t="s">
        <v>229</v>
      </c>
      <c r="B95" s="13" t="s">
        <v>230</v>
      </c>
      <c r="C95" s="89" t="s">
        <v>54</v>
      </c>
      <c r="D95" s="27">
        <v>21</v>
      </c>
      <c r="E95" s="27">
        <v>0</v>
      </c>
      <c r="F95" s="27">
        <v>0</v>
      </c>
      <c r="G95" s="27">
        <v>16</v>
      </c>
      <c r="H95" s="28">
        <f t="shared" si="7"/>
        <v>37</v>
      </c>
      <c r="I95" s="27">
        <v>147</v>
      </c>
      <c r="J95" s="28">
        <f t="shared" si="8"/>
        <v>184</v>
      </c>
      <c r="K95" s="94" t="s">
        <v>729</v>
      </c>
      <c r="L95" s="27">
        <v>15</v>
      </c>
      <c r="M95" s="27">
        <v>33</v>
      </c>
      <c r="N95" s="27">
        <v>0</v>
      </c>
      <c r="O95" s="27">
        <v>45</v>
      </c>
      <c r="P95" s="28">
        <f t="shared" si="6"/>
        <v>93</v>
      </c>
      <c r="Q95" s="27">
        <v>116</v>
      </c>
      <c r="R95" s="28">
        <f t="shared" si="9"/>
        <v>209</v>
      </c>
      <c r="S95" s="35" t="s">
        <v>729</v>
      </c>
    </row>
    <row r="96" spans="1:19" ht="14.25" x14ac:dyDescent="0.2">
      <c r="A96" t="s">
        <v>231</v>
      </c>
      <c r="B96" s="13" t="s">
        <v>232</v>
      </c>
      <c r="C96" s="89" t="s">
        <v>60</v>
      </c>
      <c r="D96" s="27">
        <v>0</v>
      </c>
      <c r="E96" s="27">
        <v>0</v>
      </c>
      <c r="F96" s="27">
        <v>0</v>
      </c>
      <c r="G96" s="27">
        <v>0</v>
      </c>
      <c r="H96" s="28">
        <f t="shared" si="7"/>
        <v>0</v>
      </c>
      <c r="I96" s="27">
        <v>0</v>
      </c>
      <c r="J96" s="28">
        <f t="shared" si="8"/>
        <v>0</v>
      </c>
      <c r="K96" s="94" t="s">
        <v>729</v>
      </c>
      <c r="L96" s="27">
        <v>0</v>
      </c>
      <c r="M96" s="27">
        <v>0</v>
      </c>
      <c r="N96" s="27">
        <v>0</v>
      </c>
      <c r="O96" s="27">
        <v>15</v>
      </c>
      <c r="P96" s="28">
        <f t="shared" si="6"/>
        <v>15</v>
      </c>
      <c r="Q96" s="27">
        <v>0</v>
      </c>
      <c r="R96" s="28">
        <f t="shared" si="9"/>
        <v>15</v>
      </c>
      <c r="S96" s="35" t="s">
        <v>729</v>
      </c>
    </row>
    <row r="97" spans="1:19" ht="14.25" x14ac:dyDescent="0.2">
      <c r="A97" t="s">
        <v>233</v>
      </c>
      <c r="B97" s="13" t="s">
        <v>234</v>
      </c>
      <c r="C97" s="89" t="s">
        <v>80</v>
      </c>
      <c r="D97" s="27">
        <v>24</v>
      </c>
      <c r="E97" s="27">
        <v>0</v>
      </c>
      <c r="F97" s="27">
        <v>0</v>
      </c>
      <c r="G97" s="27">
        <v>0</v>
      </c>
      <c r="H97" s="28">
        <f t="shared" si="7"/>
        <v>24</v>
      </c>
      <c r="I97" s="27">
        <v>0</v>
      </c>
      <c r="J97" s="28">
        <f t="shared" si="8"/>
        <v>24</v>
      </c>
      <c r="K97" s="94" t="s">
        <v>729</v>
      </c>
      <c r="L97" s="27">
        <v>9</v>
      </c>
      <c r="M97" s="27">
        <v>0</v>
      </c>
      <c r="N97" s="27">
        <v>0</v>
      </c>
      <c r="O97" s="27">
        <v>28</v>
      </c>
      <c r="P97" s="28">
        <f t="shared" si="6"/>
        <v>37</v>
      </c>
      <c r="Q97" s="27">
        <v>0</v>
      </c>
      <c r="R97" s="28">
        <f t="shared" si="9"/>
        <v>37</v>
      </c>
      <c r="S97" s="35" t="s">
        <v>729</v>
      </c>
    </row>
    <row r="98" spans="1:19" ht="14.25" x14ac:dyDescent="0.2">
      <c r="A98" t="s">
        <v>235</v>
      </c>
      <c r="B98" s="13" t="s">
        <v>236</v>
      </c>
      <c r="C98" s="89" t="s">
        <v>80</v>
      </c>
      <c r="D98" s="27">
        <v>10</v>
      </c>
      <c r="E98" s="27">
        <v>0</v>
      </c>
      <c r="F98" s="27">
        <v>0</v>
      </c>
      <c r="G98" s="27">
        <v>7</v>
      </c>
      <c r="H98" s="28">
        <f t="shared" si="7"/>
        <v>17</v>
      </c>
      <c r="I98" s="27">
        <v>12</v>
      </c>
      <c r="J98" s="28">
        <f t="shared" si="8"/>
        <v>29</v>
      </c>
      <c r="K98" s="94" t="s">
        <v>729</v>
      </c>
      <c r="L98" s="27">
        <v>17</v>
      </c>
      <c r="M98" s="27">
        <v>21</v>
      </c>
      <c r="N98" s="27">
        <v>0</v>
      </c>
      <c r="O98" s="27">
        <v>48</v>
      </c>
      <c r="P98" s="28">
        <f t="shared" si="6"/>
        <v>86</v>
      </c>
      <c r="Q98" s="27">
        <v>20</v>
      </c>
      <c r="R98" s="28">
        <f t="shared" si="9"/>
        <v>106</v>
      </c>
      <c r="S98" s="35" t="s">
        <v>729</v>
      </c>
    </row>
    <row r="99" spans="1:19" ht="14.25" x14ac:dyDescent="0.2">
      <c r="A99" t="s">
        <v>237</v>
      </c>
      <c r="B99" s="13" t="s">
        <v>238</v>
      </c>
      <c r="C99" s="89" t="s">
        <v>54</v>
      </c>
      <c r="D99" s="27">
        <v>52</v>
      </c>
      <c r="E99" s="27">
        <v>0</v>
      </c>
      <c r="F99" s="27">
        <v>0</v>
      </c>
      <c r="G99" s="27">
        <v>9</v>
      </c>
      <c r="H99" s="28">
        <f t="shared" si="7"/>
        <v>61</v>
      </c>
      <c r="I99" s="27">
        <v>0</v>
      </c>
      <c r="J99" s="28">
        <f t="shared" si="8"/>
        <v>61</v>
      </c>
      <c r="K99" s="94" t="s">
        <v>729</v>
      </c>
      <c r="L99" s="27">
        <v>0</v>
      </c>
      <c r="M99" s="27">
        <v>50</v>
      </c>
      <c r="N99" s="27">
        <v>0</v>
      </c>
      <c r="O99" s="27">
        <v>0</v>
      </c>
      <c r="P99" s="28">
        <f t="shared" si="6"/>
        <v>50</v>
      </c>
      <c r="Q99" s="27">
        <v>0</v>
      </c>
      <c r="R99" s="28">
        <f t="shared" si="9"/>
        <v>50</v>
      </c>
      <c r="S99" s="35" t="s">
        <v>729</v>
      </c>
    </row>
    <row r="100" spans="1:19" ht="14.25" x14ac:dyDescent="0.2">
      <c r="A100" t="s">
        <v>239</v>
      </c>
      <c r="B100" s="13" t="s">
        <v>240</v>
      </c>
      <c r="C100" s="89" t="s">
        <v>54</v>
      </c>
      <c r="D100" s="27">
        <v>39</v>
      </c>
      <c r="E100" s="27">
        <v>0</v>
      </c>
      <c r="F100" s="27">
        <v>0</v>
      </c>
      <c r="G100" s="27">
        <v>2</v>
      </c>
      <c r="H100" s="28">
        <f t="shared" si="7"/>
        <v>41</v>
      </c>
      <c r="I100" s="27">
        <v>44</v>
      </c>
      <c r="J100" s="28">
        <f t="shared" si="8"/>
        <v>85</v>
      </c>
      <c r="K100" s="94" t="s">
        <v>729</v>
      </c>
      <c r="L100" s="27">
        <v>25</v>
      </c>
      <c r="M100" s="27">
        <v>0</v>
      </c>
      <c r="N100" s="27">
        <v>0</v>
      </c>
      <c r="O100" s="27">
        <v>14</v>
      </c>
      <c r="P100" s="28">
        <f t="shared" si="6"/>
        <v>39</v>
      </c>
      <c r="Q100" s="27">
        <v>4</v>
      </c>
      <c r="R100" s="28">
        <f t="shared" si="9"/>
        <v>43</v>
      </c>
      <c r="S100" s="35" t="s">
        <v>729</v>
      </c>
    </row>
    <row r="101" spans="1:19" ht="14.25" x14ac:dyDescent="0.2">
      <c r="A101" t="s">
        <v>241</v>
      </c>
      <c r="B101" s="13" t="s">
        <v>242</v>
      </c>
      <c r="C101" s="89" t="s">
        <v>80</v>
      </c>
      <c r="D101" s="27">
        <v>104</v>
      </c>
      <c r="E101" s="27">
        <v>19</v>
      </c>
      <c r="F101" s="27">
        <v>0</v>
      </c>
      <c r="G101" s="27">
        <v>7</v>
      </c>
      <c r="H101" s="28">
        <f t="shared" si="7"/>
        <v>130</v>
      </c>
      <c r="I101" s="27">
        <v>103</v>
      </c>
      <c r="J101" s="28">
        <f t="shared" si="8"/>
        <v>233</v>
      </c>
      <c r="K101" s="94" t="s">
        <v>730</v>
      </c>
      <c r="L101" s="27">
        <v>23</v>
      </c>
      <c r="M101" s="27">
        <v>96</v>
      </c>
      <c r="N101" s="27">
        <v>0</v>
      </c>
      <c r="O101" s="27">
        <v>42</v>
      </c>
      <c r="P101" s="28">
        <f t="shared" si="6"/>
        <v>161</v>
      </c>
      <c r="Q101" s="27">
        <v>53</v>
      </c>
      <c r="R101" s="28">
        <f t="shared" si="9"/>
        <v>214</v>
      </c>
      <c r="S101" s="35" t="s">
        <v>729</v>
      </c>
    </row>
    <row r="102" spans="1:19" ht="14.25" x14ac:dyDescent="0.2">
      <c r="A102" t="s">
        <v>243</v>
      </c>
      <c r="B102" s="13" t="s">
        <v>244</v>
      </c>
      <c r="C102" s="89" t="s">
        <v>57</v>
      </c>
      <c r="D102" s="27">
        <v>70</v>
      </c>
      <c r="E102" s="27">
        <v>0</v>
      </c>
      <c r="F102" s="27">
        <v>0</v>
      </c>
      <c r="G102" s="27">
        <v>0</v>
      </c>
      <c r="H102" s="28">
        <f t="shared" si="7"/>
        <v>70</v>
      </c>
      <c r="I102" s="27">
        <v>0</v>
      </c>
      <c r="J102" s="28">
        <f t="shared" si="8"/>
        <v>70</v>
      </c>
      <c r="K102" s="94" t="s">
        <v>729</v>
      </c>
      <c r="L102" s="27">
        <v>8</v>
      </c>
      <c r="M102" s="27">
        <v>20</v>
      </c>
      <c r="N102" s="27">
        <v>0</v>
      </c>
      <c r="O102" s="27">
        <v>13</v>
      </c>
      <c r="P102" s="28">
        <f t="shared" si="6"/>
        <v>41</v>
      </c>
      <c r="Q102" s="27">
        <v>0</v>
      </c>
      <c r="R102" s="28">
        <f t="shared" si="9"/>
        <v>41</v>
      </c>
      <c r="S102" s="35" t="s">
        <v>729</v>
      </c>
    </row>
    <row r="103" spans="1:19" ht="14.25" x14ac:dyDescent="0.2">
      <c r="A103" t="s">
        <v>245</v>
      </c>
      <c r="B103" s="13" t="s">
        <v>246</v>
      </c>
      <c r="C103" s="89" t="s">
        <v>73</v>
      </c>
      <c r="D103" s="27">
        <v>149</v>
      </c>
      <c r="E103" s="27">
        <v>0</v>
      </c>
      <c r="F103" s="27">
        <v>0</v>
      </c>
      <c r="G103" s="27">
        <v>0</v>
      </c>
      <c r="H103" s="28">
        <f t="shared" si="7"/>
        <v>149</v>
      </c>
      <c r="I103" s="27">
        <v>0</v>
      </c>
      <c r="J103" s="28">
        <f t="shared" si="8"/>
        <v>149</v>
      </c>
      <c r="K103" s="94" t="s">
        <v>729</v>
      </c>
      <c r="L103" s="27">
        <v>6</v>
      </c>
      <c r="M103" s="27">
        <v>14</v>
      </c>
      <c r="N103" s="27">
        <v>0</v>
      </c>
      <c r="O103" s="27">
        <v>47</v>
      </c>
      <c r="P103" s="28">
        <f t="shared" si="6"/>
        <v>67</v>
      </c>
      <c r="Q103" s="27">
        <v>0</v>
      </c>
      <c r="R103" s="28">
        <f t="shared" si="9"/>
        <v>67</v>
      </c>
      <c r="S103" s="35" t="s">
        <v>729</v>
      </c>
    </row>
    <row r="104" spans="1:19" ht="14.25" x14ac:dyDescent="0.2">
      <c r="A104" t="s">
        <v>247</v>
      </c>
      <c r="B104" s="13" t="s">
        <v>248</v>
      </c>
      <c r="C104" s="89" t="s">
        <v>60</v>
      </c>
      <c r="D104" s="27">
        <v>0</v>
      </c>
      <c r="E104" s="27">
        <v>0</v>
      </c>
      <c r="F104" s="27">
        <v>0</v>
      </c>
      <c r="G104" s="27">
        <v>0</v>
      </c>
      <c r="H104" s="28">
        <f t="shared" si="7"/>
        <v>0</v>
      </c>
      <c r="I104" s="27">
        <v>0</v>
      </c>
      <c r="J104" s="28">
        <f t="shared" si="8"/>
        <v>0</v>
      </c>
      <c r="K104" s="94" t="s">
        <v>729</v>
      </c>
      <c r="L104" s="27">
        <v>8</v>
      </c>
      <c r="M104" s="27">
        <v>0</v>
      </c>
      <c r="N104" s="27">
        <v>0</v>
      </c>
      <c r="O104" s="27">
        <v>7</v>
      </c>
      <c r="P104" s="28">
        <f t="shared" si="6"/>
        <v>15</v>
      </c>
      <c r="Q104" s="27">
        <v>0</v>
      </c>
      <c r="R104" s="28">
        <f t="shared" si="9"/>
        <v>15</v>
      </c>
      <c r="S104" s="35" t="s">
        <v>729</v>
      </c>
    </row>
    <row r="105" spans="1:19" ht="14.25" x14ac:dyDescent="0.2">
      <c r="A105" t="s">
        <v>249</v>
      </c>
      <c r="B105" s="13" t="s">
        <v>250</v>
      </c>
      <c r="C105" s="89" t="s">
        <v>80</v>
      </c>
      <c r="D105" s="27">
        <v>50</v>
      </c>
      <c r="E105" s="27">
        <v>30</v>
      </c>
      <c r="F105" s="27">
        <v>0</v>
      </c>
      <c r="G105" s="27">
        <v>25</v>
      </c>
      <c r="H105" s="28">
        <f t="shared" si="7"/>
        <v>105</v>
      </c>
      <c r="I105" s="27">
        <v>222</v>
      </c>
      <c r="J105" s="28">
        <f t="shared" si="8"/>
        <v>327</v>
      </c>
      <c r="K105" s="94" t="s">
        <v>729</v>
      </c>
      <c r="L105" s="27">
        <v>0</v>
      </c>
      <c r="M105" s="27">
        <v>35</v>
      </c>
      <c r="N105" s="27">
        <v>0</v>
      </c>
      <c r="O105" s="27">
        <v>47</v>
      </c>
      <c r="P105" s="28">
        <f t="shared" si="6"/>
        <v>82</v>
      </c>
      <c r="Q105" s="27">
        <v>0</v>
      </c>
      <c r="R105" s="28">
        <f t="shared" si="9"/>
        <v>82</v>
      </c>
      <c r="S105" s="35" t="s">
        <v>729</v>
      </c>
    </row>
    <row r="106" spans="1:19" ht="14.25" x14ac:dyDescent="0.2">
      <c r="A106" t="s">
        <v>251</v>
      </c>
      <c r="B106" s="13" t="s">
        <v>252</v>
      </c>
      <c r="C106" s="89" t="s">
        <v>80</v>
      </c>
      <c r="D106" s="27">
        <v>11</v>
      </c>
      <c r="E106" s="27">
        <v>0</v>
      </c>
      <c r="F106" s="27">
        <v>0</v>
      </c>
      <c r="G106" s="27">
        <v>9</v>
      </c>
      <c r="H106" s="28">
        <f t="shared" si="7"/>
        <v>20</v>
      </c>
      <c r="I106" s="27">
        <v>0</v>
      </c>
      <c r="J106" s="28">
        <f t="shared" si="8"/>
        <v>20</v>
      </c>
      <c r="K106" s="94" t="s">
        <v>729</v>
      </c>
      <c r="L106" s="27">
        <v>0</v>
      </c>
      <c r="M106" s="27">
        <v>91</v>
      </c>
      <c r="N106" s="27">
        <v>0</v>
      </c>
      <c r="O106" s="27">
        <v>62</v>
      </c>
      <c r="P106" s="28">
        <f t="shared" si="6"/>
        <v>153</v>
      </c>
      <c r="Q106" s="27">
        <v>23</v>
      </c>
      <c r="R106" s="28">
        <f t="shared" si="9"/>
        <v>176</v>
      </c>
      <c r="S106" s="35" t="s">
        <v>729</v>
      </c>
    </row>
    <row r="107" spans="1:19" ht="14.25" x14ac:dyDescent="0.2">
      <c r="A107" t="s">
        <v>253</v>
      </c>
      <c r="B107" s="13" t="s">
        <v>254</v>
      </c>
      <c r="C107" s="89" t="s">
        <v>54</v>
      </c>
      <c r="D107" s="27">
        <v>97</v>
      </c>
      <c r="E107" s="27">
        <v>0</v>
      </c>
      <c r="F107" s="27">
        <v>0</v>
      </c>
      <c r="G107" s="27">
        <v>30</v>
      </c>
      <c r="H107" s="28">
        <f t="shared" si="7"/>
        <v>127</v>
      </c>
      <c r="I107" s="27">
        <v>0</v>
      </c>
      <c r="J107" s="28">
        <f t="shared" si="8"/>
        <v>127</v>
      </c>
      <c r="K107" s="94" t="s">
        <v>729</v>
      </c>
      <c r="L107" s="27">
        <v>15</v>
      </c>
      <c r="M107" s="27">
        <v>64</v>
      </c>
      <c r="N107" s="27">
        <v>6</v>
      </c>
      <c r="O107" s="27">
        <v>101</v>
      </c>
      <c r="P107" s="28">
        <f t="shared" si="6"/>
        <v>186</v>
      </c>
      <c r="Q107" s="27">
        <v>108</v>
      </c>
      <c r="R107" s="28">
        <f t="shared" si="9"/>
        <v>294</v>
      </c>
      <c r="S107" s="35" t="s">
        <v>729</v>
      </c>
    </row>
    <row r="108" spans="1:19" ht="14.25" x14ac:dyDescent="0.2">
      <c r="A108" t="s">
        <v>255</v>
      </c>
      <c r="B108" s="13" t="s">
        <v>256</v>
      </c>
      <c r="C108" s="89" t="s">
        <v>54</v>
      </c>
      <c r="D108" s="27">
        <v>0</v>
      </c>
      <c r="E108" s="27">
        <v>0</v>
      </c>
      <c r="F108" s="27">
        <v>0</v>
      </c>
      <c r="G108" s="27">
        <v>0</v>
      </c>
      <c r="H108" s="28">
        <f t="shared" si="7"/>
        <v>0</v>
      </c>
      <c r="I108" s="27">
        <v>0</v>
      </c>
      <c r="J108" s="28">
        <f t="shared" si="8"/>
        <v>0</v>
      </c>
      <c r="K108" s="94" t="s">
        <v>729</v>
      </c>
      <c r="L108" s="27">
        <v>0</v>
      </c>
      <c r="M108" s="27">
        <v>25</v>
      </c>
      <c r="N108" s="27">
        <v>0</v>
      </c>
      <c r="O108" s="27">
        <v>2</v>
      </c>
      <c r="P108" s="28">
        <f t="shared" si="6"/>
        <v>27</v>
      </c>
      <c r="Q108" s="27">
        <v>0</v>
      </c>
      <c r="R108" s="28">
        <f t="shared" si="9"/>
        <v>27</v>
      </c>
      <c r="S108" s="35" t="s">
        <v>729</v>
      </c>
    </row>
    <row r="109" spans="1:19" ht="14.25" x14ac:dyDescent="0.2">
      <c r="A109" t="s">
        <v>257</v>
      </c>
      <c r="B109" s="13" t="s">
        <v>258</v>
      </c>
      <c r="C109" s="89" t="s">
        <v>54</v>
      </c>
      <c r="D109" s="27">
        <v>24</v>
      </c>
      <c r="E109" s="27">
        <v>0</v>
      </c>
      <c r="F109" s="27">
        <v>0</v>
      </c>
      <c r="G109" s="27">
        <v>0</v>
      </c>
      <c r="H109" s="28">
        <f t="shared" si="7"/>
        <v>24</v>
      </c>
      <c r="I109" s="27">
        <v>0</v>
      </c>
      <c r="J109" s="28">
        <f t="shared" si="8"/>
        <v>24</v>
      </c>
      <c r="K109" s="94" t="s">
        <v>729</v>
      </c>
      <c r="L109" s="27">
        <v>11</v>
      </c>
      <c r="M109" s="27">
        <v>4</v>
      </c>
      <c r="N109" s="27">
        <v>0</v>
      </c>
      <c r="O109" s="27">
        <v>3</v>
      </c>
      <c r="P109" s="28">
        <f t="shared" si="6"/>
        <v>18</v>
      </c>
      <c r="Q109" s="27">
        <v>0</v>
      </c>
      <c r="R109" s="28">
        <f t="shared" si="9"/>
        <v>18</v>
      </c>
      <c r="S109" s="35" t="s">
        <v>729</v>
      </c>
    </row>
    <row r="110" spans="1:19" ht="14.25" x14ac:dyDescent="0.2">
      <c r="A110" t="s">
        <v>259</v>
      </c>
      <c r="B110" s="13" t="s">
        <v>260</v>
      </c>
      <c r="C110" s="89" t="s">
        <v>57</v>
      </c>
      <c r="D110" s="27">
        <v>71</v>
      </c>
      <c r="E110" s="27">
        <v>0</v>
      </c>
      <c r="F110" s="27">
        <v>0</v>
      </c>
      <c r="G110" s="27">
        <v>0</v>
      </c>
      <c r="H110" s="28">
        <f t="shared" si="7"/>
        <v>71</v>
      </c>
      <c r="I110" s="27">
        <v>71</v>
      </c>
      <c r="J110" s="28">
        <f t="shared" si="8"/>
        <v>142</v>
      </c>
      <c r="K110" s="94" t="s">
        <v>729</v>
      </c>
      <c r="L110" s="27">
        <v>48</v>
      </c>
      <c r="M110" s="27">
        <v>84</v>
      </c>
      <c r="N110" s="27">
        <v>0</v>
      </c>
      <c r="O110" s="27">
        <v>42</v>
      </c>
      <c r="P110" s="28">
        <f t="shared" si="6"/>
        <v>174</v>
      </c>
      <c r="Q110" s="27">
        <v>0</v>
      </c>
      <c r="R110" s="28">
        <f t="shared" si="9"/>
        <v>174</v>
      </c>
      <c r="S110" s="35" t="s">
        <v>729</v>
      </c>
    </row>
    <row r="111" spans="1:19" ht="14.25" x14ac:dyDescent="0.2">
      <c r="A111" t="s">
        <v>261</v>
      </c>
      <c r="B111" s="13" t="s">
        <v>262</v>
      </c>
      <c r="C111" s="89" t="s">
        <v>73</v>
      </c>
      <c r="D111" s="27">
        <v>71</v>
      </c>
      <c r="E111" s="27">
        <v>2</v>
      </c>
      <c r="F111" s="27">
        <v>0</v>
      </c>
      <c r="G111" s="27">
        <v>39</v>
      </c>
      <c r="H111" s="28">
        <f t="shared" si="7"/>
        <v>112</v>
      </c>
      <c r="I111" s="27">
        <v>89</v>
      </c>
      <c r="J111" s="28">
        <f t="shared" si="8"/>
        <v>201</v>
      </c>
      <c r="K111" s="94" t="s">
        <v>729</v>
      </c>
      <c r="L111" s="27">
        <v>13</v>
      </c>
      <c r="M111" s="27">
        <v>16</v>
      </c>
      <c r="N111" s="27">
        <v>0</v>
      </c>
      <c r="O111" s="27">
        <v>12</v>
      </c>
      <c r="P111" s="28">
        <f t="shared" si="6"/>
        <v>41</v>
      </c>
      <c r="Q111" s="27">
        <v>0</v>
      </c>
      <c r="R111" s="28">
        <f t="shared" si="9"/>
        <v>41</v>
      </c>
      <c r="S111" s="35" t="s">
        <v>729</v>
      </c>
    </row>
    <row r="112" spans="1:19" ht="14.25" x14ac:dyDescent="0.2">
      <c r="A112" t="s">
        <v>263</v>
      </c>
      <c r="B112" s="13" t="s">
        <v>264</v>
      </c>
      <c r="C112" s="89" t="s">
        <v>60</v>
      </c>
      <c r="D112" s="27">
        <v>21</v>
      </c>
      <c r="E112" s="27">
        <v>0</v>
      </c>
      <c r="F112" s="27">
        <v>0</v>
      </c>
      <c r="G112" s="27">
        <v>5</v>
      </c>
      <c r="H112" s="28">
        <f t="shared" si="7"/>
        <v>26</v>
      </c>
      <c r="I112" s="27">
        <v>15</v>
      </c>
      <c r="J112" s="28">
        <f t="shared" si="8"/>
        <v>41</v>
      </c>
      <c r="K112" s="94" t="s">
        <v>730</v>
      </c>
      <c r="L112" s="27">
        <v>0</v>
      </c>
      <c r="M112" s="27">
        <v>0</v>
      </c>
      <c r="N112" s="27">
        <v>0</v>
      </c>
      <c r="O112" s="27">
        <v>21</v>
      </c>
      <c r="P112" s="28">
        <f t="shared" si="6"/>
        <v>21</v>
      </c>
      <c r="Q112" s="27">
        <v>0</v>
      </c>
      <c r="R112" s="28">
        <f t="shared" si="9"/>
        <v>21</v>
      </c>
      <c r="S112" s="35" t="s">
        <v>729</v>
      </c>
    </row>
    <row r="113" spans="1:19" ht="14.25" x14ac:dyDescent="0.2">
      <c r="A113" t="s">
        <v>265</v>
      </c>
      <c r="B113" s="13" t="s">
        <v>266</v>
      </c>
      <c r="C113" s="89" t="s">
        <v>54</v>
      </c>
      <c r="D113" s="27">
        <v>0</v>
      </c>
      <c r="E113" s="27">
        <v>0</v>
      </c>
      <c r="F113" s="27">
        <v>0</v>
      </c>
      <c r="G113" s="27">
        <v>0</v>
      </c>
      <c r="H113" s="28">
        <f t="shared" si="7"/>
        <v>0</v>
      </c>
      <c r="I113" s="27">
        <v>57</v>
      </c>
      <c r="J113" s="28">
        <f t="shared" si="8"/>
        <v>57</v>
      </c>
      <c r="K113" s="94" t="s">
        <v>730</v>
      </c>
      <c r="L113" s="27">
        <v>12</v>
      </c>
      <c r="M113" s="27">
        <v>3</v>
      </c>
      <c r="N113" s="27">
        <v>0</v>
      </c>
      <c r="O113" s="27">
        <v>31</v>
      </c>
      <c r="P113" s="28">
        <f t="shared" si="6"/>
        <v>46</v>
      </c>
      <c r="Q113" s="27">
        <v>31</v>
      </c>
      <c r="R113" s="28">
        <f t="shared" si="9"/>
        <v>77</v>
      </c>
      <c r="S113" s="35" t="s">
        <v>729</v>
      </c>
    </row>
    <row r="114" spans="1:19" ht="14.25" x14ac:dyDescent="0.2">
      <c r="A114" t="s">
        <v>267</v>
      </c>
      <c r="B114" s="13" t="s">
        <v>268</v>
      </c>
      <c r="C114" s="89" t="s">
        <v>73</v>
      </c>
      <c r="D114" s="27">
        <v>16</v>
      </c>
      <c r="E114" s="27">
        <v>5</v>
      </c>
      <c r="F114" s="27">
        <v>0</v>
      </c>
      <c r="G114" s="27">
        <v>0</v>
      </c>
      <c r="H114" s="28">
        <f t="shared" si="7"/>
        <v>21</v>
      </c>
      <c r="I114" s="27">
        <v>0</v>
      </c>
      <c r="J114" s="28">
        <f t="shared" si="8"/>
        <v>21</v>
      </c>
      <c r="K114" s="94" t="s">
        <v>729</v>
      </c>
      <c r="L114" s="27">
        <v>6</v>
      </c>
      <c r="M114" s="27">
        <v>3</v>
      </c>
      <c r="N114" s="27">
        <v>0</v>
      </c>
      <c r="O114" s="27">
        <v>3</v>
      </c>
      <c r="P114" s="28">
        <f t="shared" si="6"/>
        <v>12</v>
      </c>
      <c r="Q114" s="27">
        <v>0</v>
      </c>
      <c r="R114" s="28">
        <f t="shared" si="9"/>
        <v>12</v>
      </c>
      <c r="S114" s="35" t="s">
        <v>729</v>
      </c>
    </row>
    <row r="115" spans="1:19" ht="14.25" x14ac:dyDescent="0.2">
      <c r="A115" t="s">
        <v>269</v>
      </c>
      <c r="B115" s="13" t="s">
        <v>270</v>
      </c>
      <c r="C115" s="32" t="s">
        <v>80</v>
      </c>
      <c r="D115" s="27">
        <v>0</v>
      </c>
      <c r="E115" s="27">
        <v>0</v>
      </c>
      <c r="F115" s="27">
        <v>0</v>
      </c>
      <c r="G115" s="27">
        <v>0</v>
      </c>
      <c r="H115" s="28">
        <f t="shared" si="7"/>
        <v>0</v>
      </c>
      <c r="I115" s="27">
        <v>0</v>
      </c>
      <c r="J115" s="28">
        <f t="shared" si="8"/>
        <v>0</v>
      </c>
      <c r="K115" s="94" t="s">
        <v>729</v>
      </c>
      <c r="L115" s="27">
        <v>0</v>
      </c>
      <c r="M115" s="27">
        <v>3</v>
      </c>
      <c r="N115" s="27">
        <v>0</v>
      </c>
      <c r="O115" s="27">
        <v>31</v>
      </c>
      <c r="P115" s="28">
        <f t="shared" si="6"/>
        <v>34</v>
      </c>
      <c r="Q115" s="27">
        <v>0</v>
      </c>
      <c r="R115" s="28">
        <f t="shared" si="9"/>
        <v>34</v>
      </c>
      <c r="S115" s="35" t="s">
        <v>729</v>
      </c>
    </row>
    <row r="116" spans="1:19" ht="14.25" x14ac:dyDescent="0.2">
      <c r="A116" t="s">
        <v>271</v>
      </c>
      <c r="B116" s="13" t="s">
        <v>272</v>
      </c>
      <c r="C116" s="89" t="s">
        <v>73</v>
      </c>
      <c r="D116" s="27">
        <v>45</v>
      </c>
      <c r="E116" s="27">
        <v>0</v>
      </c>
      <c r="F116" s="27">
        <v>0</v>
      </c>
      <c r="G116" s="27">
        <v>5</v>
      </c>
      <c r="H116" s="28">
        <f t="shared" si="7"/>
        <v>50</v>
      </c>
      <c r="I116" s="27">
        <v>34</v>
      </c>
      <c r="J116" s="28">
        <f t="shared" si="8"/>
        <v>84</v>
      </c>
      <c r="K116" s="94" t="s">
        <v>729</v>
      </c>
      <c r="L116" s="27">
        <v>59</v>
      </c>
      <c r="M116" s="27">
        <v>0</v>
      </c>
      <c r="N116" s="27">
        <v>0</v>
      </c>
      <c r="O116" s="27">
        <v>56</v>
      </c>
      <c r="P116" s="28">
        <f t="shared" si="6"/>
        <v>115</v>
      </c>
      <c r="Q116" s="27">
        <v>36</v>
      </c>
      <c r="R116" s="28">
        <f t="shared" si="9"/>
        <v>151</v>
      </c>
      <c r="S116" s="35" t="s">
        <v>729</v>
      </c>
    </row>
    <row r="117" spans="1:19" ht="14.25" x14ac:dyDescent="0.2">
      <c r="A117" t="s">
        <v>273</v>
      </c>
      <c r="B117" s="13" t="s">
        <v>274</v>
      </c>
      <c r="C117" s="89" t="s">
        <v>54</v>
      </c>
      <c r="D117" s="27">
        <v>104</v>
      </c>
      <c r="E117" s="27">
        <v>0</v>
      </c>
      <c r="F117" s="27">
        <v>0</v>
      </c>
      <c r="G117" s="27">
        <v>11</v>
      </c>
      <c r="H117" s="28">
        <f t="shared" si="7"/>
        <v>115</v>
      </c>
      <c r="I117" s="27">
        <v>0</v>
      </c>
      <c r="J117" s="28">
        <f t="shared" si="8"/>
        <v>115</v>
      </c>
      <c r="K117" s="94" t="s">
        <v>729</v>
      </c>
      <c r="L117" s="27">
        <v>9</v>
      </c>
      <c r="M117" s="27">
        <v>31</v>
      </c>
      <c r="N117" s="27">
        <v>0</v>
      </c>
      <c r="O117" s="27">
        <v>0</v>
      </c>
      <c r="P117" s="28">
        <f t="shared" si="6"/>
        <v>40</v>
      </c>
      <c r="Q117" s="27">
        <v>0</v>
      </c>
      <c r="R117" s="28">
        <f t="shared" si="9"/>
        <v>40</v>
      </c>
      <c r="S117" s="35" t="s">
        <v>729</v>
      </c>
    </row>
    <row r="118" spans="1:19" ht="14.25" x14ac:dyDescent="0.2">
      <c r="A118" t="s">
        <v>275</v>
      </c>
      <c r="B118" s="13" t="s">
        <v>276</v>
      </c>
      <c r="C118" s="89" t="s">
        <v>80</v>
      </c>
      <c r="D118" s="27">
        <v>66</v>
      </c>
      <c r="E118" s="27">
        <v>0</v>
      </c>
      <c r="F118" s="27">
        <v>0</v>
      </c>
      <c r="G118" s="27">
        <v>33</v>
      </c>
      <c r="H118" s="28">
        <f t="shared" si="7"/>
        <v>99</v>
      </c>
      <c r="I118" s="27">
        <v>0</v>
      </c>
      <c r="J118" s="28">
        <f t="shared" si="8"/>
        <v>99</v>
      </c>
      <c r="K118" s="94" t="s">
        <v>729</v>
      </c>
      <c r="L118" s="27">
        <v>0</v>
      </c>
      <c r="M118" s="27">
        <v>0</v>
      </c>
      <c r="N118" s="27">
        <v>0</v>
      </c>
      <c r="O118" s="27">
        <v>13</v>
      </c>
      <c r="P118" s="28">
        <f t="shared" si="6"/>
        <v>13</v>
      </c>
      <c r="Q118" s="27">
        <v>0</v>
      </c>
      <c r="R118" s="28">
        <f t="shared" si="9"/>
        <v>13</v>
      </c>
      <c r="S118" s="35" t="s">
        <v>729</v>
      </c>
    </row>
    <row r="119" spans="1:19" ht="14.25" x14ac:dyDescent="0.2">
      <c r="A119" t="s">
        <v>277</v>
      </c>
      <c r="B119" s="13" t="s">
        <v>278</v>
      </c>
      <c r="C119" s="89" t="s">
        <v>60</v>
      </c>
      <c r="D119" s="27">
        <v>16</v>
      </c>
      <c r="E119" s="27">
        <v>0</v>
      </c>
      <c r="F119" s="27">
        <v>0</v>
      </c>
      <c r="G119" s="27">
        <v>0</v>
      </c>
      <c r="H119" s="28">
        <f t="shared" si="7"/>
        <v>16</v>
      </c>
      <c r="I119" s="27">
        <v>0</v>
      </c>
      <c r="J119" s="28">
        <f t="shared" si="8"/>
        <v>16</v>
      </c>
      <c r="K119" s="94" t="s">
        <v>729</v>
      </c>
      <c r="L119" s="27">
        <v>3</v>
      </c>
      <c r="M119" s="27">
        <v>2</v>
      </c>
      <c r="N119" s="27">
        <v>0</v>
      </c>
      <c r="O119" s="27">
        <v>5</v>
      </c>
      <c r="P119" s="28">
        <f t="shared" si="6"/>
        <v>10</v>
      </c>
      <c r="Q119" s="27">
        <v>0</v>
      </c>
      <c r="R119" s="28">
        <f t="shared" si="9"/>
        <v>10</v>
      </c>
      <c r="S119" s="35" t="s">
        <v>729</v>
      </c>
    </row>
    <row r="120" spans="1:19" ht="14.25" x14ac:dyDescent="0.2">
      <c r="A120" t="s">
        <v>279</v>
      </c>
      <c r="B120" s="13" t="s">
        <v>280</v>
      </c>
      <c r="C120" s="89" t="s">
        <v>54</v>
      </c>
      <c r="D120" s="27">
        <v>0</v>
      </c>
      <c r="E120" s="27">
        <v>0</v>
      </c>
      <c r="F120" s="27">
        <v>0</v>
      </c>
      <c r="G120" s="27">
        <v>28</v>
      </c>
      <c r="H120" s="28">
        <f t="shared" si="7"/>
        <v>28</v>
      </c>
      <c r="I120" s="27">
        <v>0</v>
      </c>
      <c r="J120" s="28">
        <f t="shared" si="8"/>
        <v>28</v>
      </c>
      <c r="K120" s="94" t="s">
        <v>729</v>
      </c>
      <c r="L120" s="27">
        <v>0</v>
      </c>
      <c r="M120" s="27">
        <v>30</v>
      </c>
      <c r="N120" s="27">
        <v>0</v>
      </c>
      <c r="O120" s="27">
        <v>68</v>
      </c>
      <c r="P120" s="28">
        <f t="shared" si="6"/>
        <v>98</v>
      </c>
      <c r="Q120" s="27">
        <v>0</v>
      </c>
      <c r="R120" s="28">
        <f t="shared" si="9"/>
        <v>98</v>
      </c>
      <c r="S120" s="35" t="s">
        <v>729</v>
      </c>
    </row>
    <row r="121" spans="1:19" ht="14.25" x14ac:dyDescent="0.2">
      <c r="A121" t="s">
        <v>281</v>
      </c>
      <c r="B121" s="13" t="s">
        <v>282</v>
      </c>
      <c r="C121" s="89" t="s">
        <v>60</v>
      </c>
      <c r="D121" s="27">
        <v>0</v>
      </c>
      <c r="E121" s="27">
        <v>0</v>
      </c>
      <c r="F121" s="27">
        <v>0</v>
      </c>
      <c r="G121" s="27">
        <v>0</v>
      </c>
      <c r="H121" s="28">
        <f t="shared" si="7"/>
        <v>0</v>
      </c>
      <c r="I121" s="27">
        <v>0</v>
      </c>
      <c r="J121" s="28">
        <f t="shared" si="8"/>
        <v>0</v>
      </c>
      <c r="K121" s="94" t="s">
        <v>729</v>
      </c>
      <c r="L121" s="27">
        <v>0</v>
      </c>
      <c r="M121" s="27">
        <v>7</v>
      </c>
      <c r="N121" s="27">
        <v>0</v>
      </c>
      <c r="O121" s="27">
        <v>21</v>
      </c>
      <c r="P121" s="28">
        <f t="shared" si="6"/>
        <v>28</v>
      </c>
      <c r="Q121" s="27">
        <v>0</v>
      </c>
      <c r="R121" s="28">
        <f t="shared" si="9"/>
        <v>28</v>
      </c>
      <c r="S121" s="35" t="s">
        <v>729</v>
      </c>
    </row>
    <row r="122" spans="1:19" ht="14.25" x14ac:dyDescent="0.2">
      <c r="A122" t="s">
        <v>283</v>
      </c>
      <c r="B122" s="13" t="s">
        <v>284</v>
      </c>
      <c r="C122" s="89" t="s">
        <v>60</v>
      </c>
      <c r="D122" s="27">
        <v>53</v>
      </c>
      <c r="E122" s="27">
        <v>10</v>
      </c>
      <c r="F122" s="27">
        <v>0</v>
      </c>
      <c r="G122" s="27">
        <v>22</v>
      </c>
      <c r="H122" s="28">
        <f t="shared" si="7"/>
        <v>85</v>
      </c>
      <c r="I122" s="27">
        <v>51</v>
      </c>
      <c r="J122" s="28">
        <f t="shared" si="8"/>
        <v>136</v>
      </c>
      <c r="K122" s="94" t="s">
        <v>729</v>
      </c>
      <c r="L122" s="27">
        <v>0</v>
      </c>
      <c r="M122" s="27">
        <v>0</v>
      </c>
      <c r="N122" s="27">
        <v>0</v>
      </c>
      <c r="O122" s="27">
        <v>39</v>
      </c>
      <c r="P122" s="28">
        <f t="shared" si="6"/>
        <v>39</v>
      </c>
      <c r="Q122" s="27">
        <v>0</v>
      </c>
      <c r="R122" s="28">
        <f t="shared" si="9"/>
        <v>39</v>
      </c>
      <c r="S122" s="35" t="s">
        <v>729</v>
      </c>
    </row>
    <row r="123" spans="1:19" ht="14.25" x14ac:dyDescent="0.2">
      <c r="A123" t="s">
        <v>285</v>
      </c>
      <c r="B123" s="13" t="s">
        <v>286</v>
      </c>
      <c r="C123" s="89" t="s">
        <v>54</v>
      </c>
      <c r="D123" s="27">
        <v>48</v>
      </c>
      <c r="E123" s="27">
        <v>0</v>
      </c>
      <c r="F123" s="27">
        <v>0</v>
      </c>
      <c r="G123" s="27">
        <v>26</v>
      </c>
      <c r="H123" s="28">
        <f t="shared" si="7"/>
        <v>74</v>
      </c>
      <c r="I123" s="27">
        <v>60</v>
      </c>
      <c r="J123" s="28">
        <f t="shared" si="8"/>
        <v>134</v>
      </c>
      <c r="K123" s="94" t="s">
        <v>730</v>
      </c>
      <c r="L123" s="27">
        <v>49</v>
      </c>
      <c r="M123" s="27">
        <v>40</v>
      </c>
      <c r="N123" s="27">
        <v>0</v>
      </c>
      <c r="O123" s="27">
        <v>14</v>
      </c>
      <c r="P123" s="28">
        <f t="shared" si="6"/>
        <v>103</v>
      </c>
      <c r="Q123" s="27">
        <v>0</v>
      </c>
      <c r="R123" s="28">
        <f t="shared" si="9"/>
        <v>103</v>
      </c>
      <c r="S123" s="35" t="s">
        <v>729</v>
      </c>
    </row>
    <row r="124" spans="1:19" ht="14.25" x14ac:dyDescent="0.2">
      <c r="A124" t="s">
        <v>287</v>
      </c>
      <c r="B124" s="13" t="s">
        <v>288</v>
      </c>
      <c r="C124" s="89" t="s">
        <v>54</v>
      </c>
      <c r="D124" s="27">
        <v>0</v>
      </c>
      <c r="E124" s="27">
        <v>0</v>
      </c>
      <c r="F124" s="27">
        <v>0</v>
      </c>
      <c r="G124" s="27">
        <v>0</v>
      </c>
      <c r="H124" s="28">
        <f t="shared" si="7"/>
        <v>0</v>
      </c>
      <c r="I124" s="27">
        <v>0</v>
      </c>
      <c r="J124" s="28">
        <f t="shared" si="8"/>
        <v>0</v>
      </c>
      <c r="K124" s="94" t="s">
        <v>729</v>
      </c>
      <c r="L124" s="27">
        <v>0</v>
      </c>
      <c r="M124" s="27">
        <v>9</v>
      </c>
      <c r="N124" s="27">
        <v>0</v>
      </c>
      <c r="O124" s="27">
        <v>31</v>
      </c>
      <c r="P124" s="28">
        <f t="shared" si="6"/>
        <v>40</v>
      </c>
      <c r="Q124" s="27">
        <v>19</v>
      </c>
      <c r="R124" s="28">
        <f t="shared" si="9"/>
        <v>59</v>
      </c>
      <c r="S124" s="35" t="s">
        <v>729</v>
      </c>
    </row>
    <row r="125" spans="1:19" ht="14.25" x14ac:dyDescent="0.2">
      <c r="A125" t="s">
        <v>289</v>
      </c>
      <c r="B125" s="13" t="s">
        <v>290</v>
      </c>
      <c r="C125" s="89" t="s">
        <v>57</v>
      </c>
      <c r="D125" s="27">
        <v>13</v>
      </c>
      <c r="E125" s="27">
        <v>0</v>
      </c>
      <c r="F125" s="27">
        <v>0</v>
      </c>
      <c r="G125" s="27">
        <v>6</v>
      </c>
      <c r="H125" s="28">
        <f t="shared" si="7"/>
        <v>19</v>
      </c>
      <c r="I125" s="27">
        <v>97</v>
      </c>
      <c r="J125" s="28">
        <f t="shared" si="8"/>
        <v>116</v>
      </c>
      <c r="K125" s="94" t="s">
        <v>730</v>
      </c>
      <c r="L125" s="27">
        <v>0</v>
      </c>
      <c r="M125" s="27">
        <v>0</v>
      </c>
      <c r="N125" s="27">
        <v>0</v>
      </c>
      <c r="O125" s="27">
        <v>0</v>
      </c>
      <c r="P125" s="28">
        <f t="shared" si="6"/>
        <v>0</v>
      </c>
      <c r="Q125" s="27">
        <v>0</v>
      </c>
      <c r="R125" s="28">
        <f t="shared" si="9"/>
        <v>0</v>
      </c>
      <c r="S125" s="35" t="s">
        <v>729</v>
      </c>
    </row>
    <row r="126" spans="1:19" ht="14.25" x14ac:dyDescent="0.2">
      <c r="A126" t="s">
        <v>291</v>
      </c>
      <c r="B126" s="13" t="s">
        <v>292</v>
      </c>
      <c r="C126" s="89" t="s">
        <v>54</v>
      </c>
      <c r="D126" s="27">
        <v>0</v>
      </c>
      <c r="E126" s="27">
        <v>0</v>
      </c>
      <c r="F126" s="27">
        <v>0</v>
      </c>
      <c r="G126" s="27">
        <v>0</v>
      </c>
      <c r="H126" s="28">
        <f t="shared" si="7"/>
        <v>0</v>
      </c>
      <c r="I126" s="27">
        <v>37</v>
      </c>
      <c r="J126" s="28">
        <f t="shared" si="8"/>
        <v>37</v>
      </c>
      <c r="K126" s="94" t="s">
        <v>729</v>
      </c>
      <c r="L126" s="27">
        <v>0</v>
      </c>
      <c r="M126" s="27">
        <v>0</v>
      </c>
      <c r="N126" s="27">
        <v>0</v>
      </c>
      <c r="O126" s="27">
        <v>23</v>
      </c>
      <c r="P126" s="28">
        <f t="shared" si="6"/>
        <v>23</v>
      </c>
      <c r="Q126" s="27">
        <v>0</v>
      </c>
      <c r="R126" s="28">
        <f t="shared" si="9"/>
        <v>23</v>
      </c>
      <c r="S126" s="35" t="s">
        <v>729</v>
      </c>
    </row>
    <row r="127" spans="1:19" ht="14.25" x14ac:dyDescent="0.2">
      <c r="A127" t="s">
        <v>293</v>
      </c>
      <c r="B127" s="13" t="s">
        <v>294</v>
      </c>
      <c r="C127" s="89" t="s">
        <v>80</v>
      </c>
      <c r="D127" s="27">
        <v>0</v>
      </c>
      <c r="E127" s="27">
        <v>0</v>
      </c>
      <c r="F127" s="27">
        <v>0</v>
      </c>
      <c r="G127" s="27">
        <v>8</v>
      </c>
      <c r="H127" s="28">
        <f t="shared" si="7"/>
        <v>8</v>
      </c>
      <c r="I127" s="27">
        <v>73</v>
      </c>
      <c r="J127" s="28">
        <f t="shared" si="8"/>
        <v>81</v>
      </c>
      <c r="K127" s="94" t="s">
        <v>729</v>
      </c>
      <c r="L127" s="27">
        <v>0</v>
      </c>
      <c r="M127" s="27">
        <v>69</v>
      </c>
      <c r="N127" s="27">
        <v>0</v>
      </c>
      <c r="O127" s="27">
        <v>49</v>
      </c>
      <c r="P127" s="28">
        <f t="shared" si="6"/>
        <v>118</v>
      </c>
      <c r="Q127" s="27">
        <v>35</v>
      </c>
      <c r="R127" s="28">
        <f t="shared" si="9"/>
        <v>153</v>
      </c>
      <c r="S127" s="35" t="s">
        <v>729</v>
      </c>
    </row>
    <row r="128" spans="1:19" ht="14.25" x14ac:dyDescent="0.2">
      <c r="A128" t="s">
        <v>297</v>
      </c>
      <c r="B128" s="13" t="s">
        <v>298</v>
      </c>
      <c r="C128" s="89" t="s">
        <v>60</v>
      </c>
      <c r="D128" s="27">
        <v>54</v>
      </c>
      <c r="E128" s="27">
        <v>55</v>
      </c>
      <c r="F128" s="27">
        <v>0</v>
      </c>
      <c r="G128" s="27">
        <v>30</v>
      </c>
      <c r="H128" s="28">
        <f t="shared" si="7"/>
        <v>139</v>
      </c>
      <c r="I128" s="27">
        <v>50</v>
      </c>
      <c r="J128" s="28">
        <f t="shared" si="8"/>
        <v>189</v>
      </c>
      <c r="K128" s="94" t="s">
        <v>729</v>
      </c>
      <c r="L128" s="27">
        <v>9</v>
      </c>
      <c r="M128" s="27">
        <v>68</v>
      </c>
      <c r="N128" s="27">
        <v>0</v>
      </c>
      <c r="O128" s="27">
        <v>54</v>
      </c>
      <c r="P128" s="28">
        <f t="shared" si="6"/>
        <v>131</v>
      </c>
      <c r="Q128" s="27">
        <v>0</v>
      </c>
      <c r="R128" s="28">
        <f t="shared" si="9"/>
        <v>131</v>
      </c>
      <c r="S128" s="35" t="s">
        <v>729</v>
      </c>
    </row>
    <row r="129" spans="1:19" ht="14.25" x14ac:dyDescent="0.2">
      <c r="A129" t="s">
        <v>299</v>
      </c>
      <c r="B129" s="13" t="s">
        <v>300</v>
      </c>
      <c r="C129" s="89" t="s">
        <v>54</v>
      </c>
      <c r="D129" s="27">
        <v>39</v>
      </c>
      <c r="E129" s="27">
        <v>1</v>
      </c>
      <c r="F129" s="27">
        <v>0</v>
      </c>
      <c r="G129" s="27">
        <v>2</v>
      </c>
      <c r="H129" s="28">
        <f t="shared" si="7"/>
        <v>42</v>
      </c>
      <c r="I129" s="27">
        <v>0</v>
      </c>
      <c r="J129" s="28">
        <f t="shared" si="8"/>
        <v>42</v>
      </c>
      <c r="K129" s="94" t="s">
        <v>729</v>
      </c>
      <c r="L129" s="27">
        <v>6</v>
      </c>
      <c r="M129" s="27">
        <v>71</v>
      </c>
      <c r="N129" s="27">
        <v>0</v>
      </c>
      <c r="O129" s="27">
        <v>63</v>
      </c>
      <c r="P129" s="28">
        <f t="shared" si="6"/>
        <v>140</v>
      </c>
      <c r="Q129" s="27">
        <v>0</v>
      </c>
      <c r="R129" s="28">
        <f t="shared" si="9"/>
        <v>140</v>
      </c>
      <c r="S129" s="35" t="s">
        <v>729</v>
      </c>
    </row>
    <row r="130" spans="1:19" ht="14.25" x14ac:dyDescent="0.2">
      <c r="A130" t="s">
        <v>301</v>
      </c>
      <c r="B130" s="13" t="s">
        <v>302</v>
      </c>
      <c r="C130" s="89" t="s">
        <v>73</v>
      </c>
      <c r="D130" s="27">
        <v>193</v>
      </c>
      <c r="E130" s="27">
        <v>0</v>
      </c>
      <c r="F130" s="27">
        <v>0</v>
      </c>
      <c r="G130" s="27">
        <v>0</v>
      </c>
      <c r="H130" s="28">
        <f t="shared" si="7"/>
        <v>193</v>
      </c>
      <c r="I130" s="27">
        <v>44</v>
      </c>
      <c r="J130" s="28">
        <f t="shared" si="8"/>
        <v>237</v>
      </c>
      <c r="K130" s="94" t="s">
        <v>730</v>
      </c>
      <c r="L130" s="27">
        <v>68</v>
      </c>
      <c r="M130" s="27">
        <v>28</v>
      </c>
      <c r="N130" s="27">
        <v>0</v>
      </c>
      <c r="O130" s="27">
        <v>70</v>
      </c>
      <c r="P130" s="28">
        <f t="shared" si="6"/>
        <v>166</v>
      </c>
      <c r="Q130" s="27">
        <v>25</v>
      </c>
      <c r="R130" s="28">
        <f t="shared" si="9"/>
        <v>191</v>
      </c>
      <c r="S130" s="35" t="s">
        <v>730</v>
      </c>
    </row>
    <row r="131" spans="1:19" ht="14.25" x14ac:dyDescent="0.2">
      <c r="A131" t="s">
        <v>303</v>
      </c>
      <c r="B131" s="13" t="s">
        <v>304</v>
      </c>
      <c r="C131" s="89" t="s">
        <v>73</v>
      </c>
      <c r="D131" s="27">
        <v>93</v>
      </c>
      <c r="E131" s="27">
        <v>0</v>
      </c>
      <c r="F131" s="27">
        <v>0</v>
      </c>
      <c r="G131" s="27">
        <v>0</v>
      </c>
      <c r="H131" s="28">
        <f t="shared" si="7"/>
        <v>93</v>
      </c>
      <c r="I131" s="27">
        <v>43</v>
      </c>
      <c r="J131" s="28">
        <f t="shared" si="8"/>
        <v>136</v>
      </c>
      <c r="K131" s="94" t="s">
        <v>729</v>
      </c>
      <c r="L131" s="27">
        <v>16</v>
      </c>
      <c r="M131" s="27">
        <v>24</v>
      </c>
      <c r="N131" s="27">
        <v>0</v>
      </c>
      <c r="O131" s="27">
        <v>62</v>
      </c>
      <c r="P131" s="28">
        <f t="shared" si="6"/>
        <v>102</v>
      </c>
      <c r="Q131" s="27">
        <v>0</v>
      </c>
      <c r="R131" s="28">
        <f t="shared" si="9"/>
        <v>102</v>
      </c>
      <c r="S131" s="35" t="s">
        <v>729</v>
      </c>
    </row>
    <row r="132" spans="1:19" ht="14.25" x14ac:dyDescent="0.2">
      <c r="A132" t="s">
        <v>305</v>
      </c>
      <c r="B132" s="13" t="s">
        <v>306</v>
      </c>
      <c r="C132" s="89" t="s">
        <v>57</v>
      </c>
      <c r="D132" s="27">
        <v>274</v>
      </c>
      <c r="E132" s="27">
        <v>45</v>
      </c>
      <c r="F132" s="27">
        <v>0</v>
      </c>
      <c r="G132" s="27">
        <v>35</v>
      </c>
      <c r="H132" s="28">
        <f t="shared" si="7"/>
        <v>354</v>
      </c>
      <c r="I132" s="27">
        <v>0</v>
      </c>
      <c r="J132" s="28">
        <f t="shared" si="8"/>
        <v>354</v>
      </c>
      <c r="K132" s="94" t="s">
        <v>729</v>
      </c>
      <c r="L132" s="27">
        <v>24</v>
      </c>
      <c r="M132" s="27">
        <v>34</v>
      </c>
      <c r="N132" s="27">
        <v>0</v>
      </c>
      <c r="O132" s="27">
        <v>61</v>
      </c>
      <c r="P132" s="28">
        <f t="shared" si="6"/>
        <v>119</v>
      </c>
      <c r="Q132" s="27">
        <v>0</v>
      </c>
      <c r="R132" s="28">
        <f t="shared" si="9"/>
        <v>119</v>
      </c>
      <c r="S132" s="35" t="s">
        <v>729</v>
      </c>
    </row>
    <row r="133" spans="1:19" ht="14.25" x14ac:dyDescent="0.2">
      <c r="A133" t="s">
        <v>307</v>
      </c>
      <c r="B133" s="13" t="s">
        <v>308</v>
      </c>
      <c r="C133" s="89" t="s">
        <v>57</v>
      </c>
      <c r="D133" s="27">
        <v>20</v>
      </c>
      <c r="E133" s="27">
        <v>0</v>
      </c>
      <c r="F133" s="27">
        <v>0</v>
      </c>
      <c r="G133" s="27">
        <v>10</v>
      </c>
      <c r="H133" s="28">
        <f t="shared" si="7"/>
        <v>30</v>
      </c>
      <c r="I133" s="27">
        <v>0</v>
      </c>
      <c r="J133" s="28">
        <f t="shared" si="8"/>
        <v>30</v>
      </c>
      <c r="K133" s="94" t="s">
        <v>729</v>
      </c>
      <c r="L133" s="27">
        <v>0</v>
      </c>
      <c r="M133" s="27">
        <v>0</v>
      </c>
      <c r="N133" s="27">
        <v>0</v>
      </c>
      <c r="O133" s="27">
        <v>29</v>
      </c>
      <c r="P133" s="28">
        <f t="shared" si="6"/>
        <v>29</v>
      </c>
      <c r="Q133" s="27">
        <v>0</v>
      </c>
      <c r="R133" s="28">
        <f t="shared" si="9"/>
        <v>29</v>
      </c>
      <c r="S133" s="35" t="s">
        <v>729</v>
      </c>
    </row>
    <row r="134" spans="1:19" ht="14.25" x14ac:dyDescent="0.2">
      <c r="A134" t="s">
        <v>309</v>
      </c>
      <c r="B134" s="13" t="s">
        <v>310</v>
      </c>
      <c r="C134" s="89" t="s">
        <v>73</v>
      </c>
      <c r="D134" s="27">
        <v>215</v>
      </c>
      <c r="E134" s="27">
        <v>1</v>
      </c>
      <c r="F134" s="27">
        <v>0</v>
      </c>
      <c r="G134" s="27">
        <v>20</v>
      </c>
      <c r="H134" s="28">
        <f t="shared" si="7"/>
        <v>236</v>
      </c>
      <c r="I134" s="27">
        <v>20</v>
      </c>
      <c r="J134" s="28">
        <f t="shared" si="8"/>
        <v>256</v>
      </c>
      <c r="K134" s="94" t="s">
        <v>729</v>
      </c>
      <c r="L134" s="27">
        <v>18</v>
      </c>
      <c r="M134" s="27">
        <v>80</v>
      </c>
      <c r="N134" s="27">
        <v>0</v>
      </c>
      <c r="O134" s="27">
        <v>200</v>
      </c>
      <c r="P134" s="28">
        <f t="shared" si="6"/>
        <v>298</v>
      </c>
      <c r="Q134" s="27">
        <v>19</v>
      </c>
      <c r="R134" s="28">
        <f t="shared" si="9"/>
        <v>317</v>
      </c>
      <c r="S134" s="35" t="s">
        <v>729</v>
      </c>
    </row>
    <row r="135" spans="1:19" ht="14.25" x14ac:dyDescent="0.2">
      <c r="A135" t="s">
        <v>311</v>
      </c>
      <c r="B135" s="13" t="s">
        <v>312</v>
      </c>
      <c r="C135" s="89" t="s">
        <v>60</v>
      </c>
      <c r="D135" s="27">
        <v>204</v>
      </c>
      <c r="E135" s="27">
        <v>0</v>
      </c>
      <c r="F135" s="27">
        <v>0</v>
      </c>
      <c r="G135" s="27">
        <v>2</v>
      </c>
      <c r="H135" s="28">
        <f t="shared" si="7"/>
        <v>206</v>
      </c>
      <c r="I135" s="27">
        <v>28</v>
      </c>
      <c r="J135" s="28">
        <f t="shared" si="8"/>
        <v>234</v>
      </c>
      <c r="K135" s="94" t="s">
        <v>729</v>
      </c>
      <c r="L135" s="27">
        <v>39</v>
      </c>
      <c r="M135" s="27">
        <v>0</v>
      </c>
      <c r="N135" s="27">
        <v>0</v>
      </c>
      <c r="O135" s="27">
        <v>36</v>
      </c>
      <c r="P135" s="28">
        <f t="shared" si="6"/>
        <v>75</v>
      </c>
      <c r="Q135" s="27">
        <v>0</v>
      </c>
      <c r="R135" s="28">
        <f t="shared" si="9"/>
        <v>75</v>
      </c>
      <c r="S135" s="35" t="s">
        <v>729</v>
      </c>
    </row>
    <row r="136" spans="1:19" ht="14.25" x14ac:dyDescent="0.2">
      <c r="A136" t="s">
        <v>313</v>
      </c>
      <c r="B136" s="13" t="s">
        <v>314</v>
      </c>
      <c r="C136" s="89" t="s">
        <v>54</v>
      </c>
      <c r="D136" s="27">
        <v>20</v>
      </c>
      <c r="E136" s="27">
        <v>0</v>
      </c>
      <c r="F136" s="27">
        <v>0</v>
      </c>
      <c r="G136" s="27">
        <v>6</v>
      </c>
      <c r="H136" s="28">
        <f t="shared" si="7"/>
        <v>26</v>
      </c>
      <c r="I136" s="27">
        <v>31</v>
      </c>
      <c r="J136" s="28">
        <f t="shared" si="8"/>
        <v>57</v>
      </c>
      <c r="K136" s="94" t="s">
        <v>730</v>
      </c>
      <c r="L136" s="27">
        <v>0</v>
      </c>
      <c r="M136" s="27">
        <v>44</v>
      </c>
      <c r="N136" s="27">
        <v>0</v>
      </c>
      <c r="O136" s="27">
        <v>43</v>
      </c>
      <c r="P136" s="28">
        <f t="shared" ref="P136:P199" si="10">SUM(L136:O136)</f>
        <v>87</v>
      </c>
      <c r="Q136" s="27">
        <v>0</v>
      </c>
      <c r="R136" s="28">
        <f t="shared" si="9"/>
        <v>87</v>
      </c>
      <c r="S136" s="35" t="s">
        <v>729</v>
      </c>
    </row>
    <row r="137" spans="1:19" ht="14.25" x14ac:dyDescent="0.2">
      <c r="A137" t="s">
        <v>315</v>
      </c>
      <c r="B137" s="13" t="s">
        <v>316</v>
      </c>
      <c r="C137" s="89" t="s">
        <v>60</v>
      </c>
      <c r="D137" s="27">
        <v>0</v>
      </c>
      <c r="E137" s="27">
        <v>12</v>
      </c>
      <c r="F137" s="27">
        <v>0</v>
      </c>
      <c r="G137" s="27">
        <v>0</v>
      </c>
      <c r="H137" s="28">
        <f t="shared" ref="H137:H200" si="11">SUM(D137:G137)</f>
        <v>12</v>
      </c>
      <c r="I137" s="27">
        <v>58</v>
      </c>
      <c r="J137" s="28">
        <f t="shared" ref="J137:J200" si="12">SUM(H137:I137)</f>
        <v>70</v>
      </c>
      <c r="K137" s="94" t="s">
        <v>729</v>
      </c>
      <c r="L137" s="27">
        <v>4</v>
      </c>
      <c r="M137" s="27">
        <v>4</v>
      </c>
      <c r="N137" s="27">
        <v>0</v>
      </c>
      <c r="O137" s="27">
        <v>24</v>
      </c>
      <c r="P137" s="28">
        <f t="shared" si="10"/>
        <v>32</v>
      </c>
      <c r="Q137" s="27">
        <v>0</v>
      </c>
      <c r="R137" s="28">
        <f t="shared" ref="R137:R200" si="13">SUM(P137:Q137)</f>
        <v>32</v>
      </c>
      <c r="S137" s="35" t="s">
        <v>729</v>
      </c>
    </row>
    <row r="138" spans="1:19" ht="14.25" x14ac:dyDescent="0.2">
      <c r="A138" t="s">
        <v>317</v>
      </c>
      <c r="B138" s="13" t="s">
        <v>318</v>
      </c>
      <c r="C138" s="89" t="s">
        <v>60</v>
      </c>
      <c r="D138" s="27">
        <v>43</v>
      </c>
      <c r="E138" s="27">
        <v>0</v>
      </c>
      <c r="F138" s="27">
        <v>0</v>
      </c>
      <c r="G138" s="27">
        <v>30</v>
      </c>
      <c r="H138" s="28">
        <f t="shared" si="11"/>
        <v>73</v>
      </c>
      <c r="I138" s="27">
        <v>0</v>
      </c>
      <c r="J138" s="28">
        <f t="shared" si="12"/>
        <v>73</v>
      </c>
      <c r="K138" s="94" t="s">
        <v>729</v>
      </c>
      <c r="L138" s="27">
        <v>44</v>
      </c>
      <c r="M138" s="27">
        <v>0</v>
      </c>
      <c r="N138" s="27">
        <v>0</v>
      </c>
      <c r="O138" s="27">
        <v>44</v>
      </c>
      <c r="P138" s="28">
        <f t="shared" si="10"/>
        <v>88</v>
      </c>
      <c r="Q138" s="27">
        <v>0</v>
      </c>
      <c r="R138" s="28">
        <f t="shared" si="13"/>
        <v>88</v>
      </c>
      <c r="S138" s="35" t="s">
        <v>729</v>
      </c>
    </row>
    <row r="139" spans="1:19" ht="14.25" x14ac:dyDescent="0.2">
      <c r="A139" t="s">
        <v>319</v>
      </c>
      <c r="B139" s="13" t="s">
        <v>320</v>
      </c>
      <c r="C139" s="89" t="s">
        <v>57</v>
      </c>
      <c r="D139" s="27">
        <v>399</v>
      </c>
      <c r="E139" s="27">
        <v>13</v>
      </c>
      <c r="F139" s="27">
        <v>0</v>
      </c>
      <c r="G139" s="27">
        <v>77</v>
      </c>
      <c r="H139" s="28">
        <f t="shared" si="11"/>
        <v>489</v>
      </c>
      <c r="I139" s="27">
        <v>252</v>
      </c>
      <c r="J139" s="28">
        <f t="shared" si="12"/>
        <v>741</v>
      </c>
      <c r="K139" s="94" t="s">
        <v>729</v>
      </c>
      <c r="L139" s="27">
        <v>132</v>
      </c>
      <c r="M139" s="27">
        <v>125</v>
      </c>
      <c r="N139" s="27">
        <v>16</v>
      </c>
      <c r="O139" s="27">
        <v>117</v>
      </c>
      <c r="P139" s="28">
        <f t="shared" si="10"/>
        <v>390</v>
      </c>
      <c r="Q139" s="27">
        <v>276</v>
      </c>
      <c r="R139" s="28">
        <f t="shared" si="13"/>
        <v>666</v>
      </c>
      <c r="S139" s="35" t="s">
        <v>729</v>
      </c>
    </row>
    <row r="140" spans="1:19" ht="14.25" x14ac:dyDescent="0.2">
      <c r="A140" t="s">
        <v>321</v>
      </c>
      <c r="B140" s="13" t="s">
        <v>322</v>
      </c>
      <c r="C140" s="89" t="s">
        <v>60</v>
      </c>
      <c r="D140" s="27">
        <v>0</v>
      </c>
      <c r="E140" s="27">
        <v>0</v>
      </c>
      <c r="F140" s="27">
        <v>0</v>
      </c>
      <c r="G140" s="27">
        <v>0</v>
      </c>
      <c r="H140" s="28">
        <f t="shared" si="11"/>
        <v>0</v>
      </c>
      <c r="I140" s="27">
        <v>0</v>
      </c>
      <c r="J140" s="28">
        <f t="shared" si="12"/>
        <v>0</v>
      </c>
      <c r="K140" s="94" t="s">
        <v>729</v>
      </c>
      <c r="L140" s="27">
        <v>0</v>
      </c>
      <c r="M140" s="27">
        <v>52</v>
      </c>
      <c r="N140" s="27">
        <v>8</v>
      </c>
      <c r="O140" s="27">
        <v>11</v>
      </c>
      <c r="P140" s="28">
        <f t="shared" si="10"/>
        <v>71</v>
      </c>
      <c r="Q140" s="27">
        <v>0</v>
      </c>
      <c r="R140" s="28">
        <f t="shared" si="13"/>
        <v>71</v>
      </c>
      <c r="S140" s="35" t="s">
        <v>729</v>
      </c>
    </row>
    <row r="141" spans="1:19" ht="14.25" x14ac:dyDescent="0.2">
      <c r="A141" t="s">
        <v>323</v>
      </c>
      <c r="B141" s="13" t="s">
        <v>324</v>
      </c>
      <c r="C141" s="89" t="s">
        <v>54</v>
      </c>
      <c r="D141" s="27">
        <v>175</v>
      </c>
      <c r="E141" s="27">
        <v>0</v>
      </c>
      <c r="F141" s="27">
        <v>0</v>
      </c>
      <c r="G141" s="27">
        <v>22</v>
      </c>
      <c r="H141" s="28">
        <f t="shared" si="11"/>
        <v>197</v>
      </c>
      <c r="I141" s="27">
        <v>0</v>
      </c>
      <c r="J141" s="28">
        <f t="shared" si="12"/>
        <v>197</v>
      </c>
      <c r="K141" s="94" t="s">
        <v>729</v>
      </c>
      <c r="L141" s="27">
        <v>23</v>
      </c>
      <c r="M141" s="27">
        <v>89</v>
      </c>
      <c r="N141" s="27">
        <v>0</v>
      </c>
      <c r="O141" s="27">
        <v>86</v>
      </c>
      <c r="P141" s="28">
        <f t="shared" si="10"/>
        <v>198</v>
      </c>
      <c r="Q141" s="27">
        <v>0</v>
      </c>
      <c r="R141" s="28">
        <f t="shared" si="13"/>
        <v>198</v>
      </c>
      <c r="S141" s="35" t="s">
        <v>729</v>
      </c>
    </row>
    <row r="142" spans="1:19" ht="14.25" x14ac:dyDescent="0.2">
      <c r="A142" t="s">
        <v>325</v>
      </c>
      <c r="B142" s="13" t="s">
        <v>326</v>
      </c>
      <c r="C142" s="32" t="s">
        <v>54</v>
      </c>
      <c r="D142" s="27">
        <v>0</v>
      </c>
      <c r="E142" s="27">
        <v>0</v>
      </c>
      <c r="F142" s="27">
        <v>0</v>
      </c>
      <c r="G142" s="27">
        <v>0</v>
      </c>
      <c r="H142" s="28">
        <f t="shared" si="11"/>
        <v>0</v>
      </c>
      <c r="I142" s="27">
        <v>0</v>
      </c>
      <c r="J142" s="28">
        <f t="shared" si="12"/>
        <v>0</v>
      </c>
      <c r="K142" s="94" t="s">
        <v>729</v>
      </c>
      <c r="L142" s="27">
        <v>0</v>
      </c>
      <c r="M142" s="27">
        <v>12</v>
      </c>
      <c r="N142" s="27">
        <v>0</v>
      </c>
      <c r="O142" s="27">
        <v>9</v>
      </c>
      <c r="P142" s="28">
        <f t="shared" si="10"/>
        <v>21</v>
      </c>
      <c r="Q142" s="27">
        <v>0</v>
      </c>
      <c r="R142" s="28">
        <f t="shared" si="13"/>
        <v>21</v>
      </c>
      <c r="S142" s="35" t="s">
        <v>729</v>
      </c>
    </row>
    <row r="143" spans="1:19" ht="14.25" x14ac:dyDescent="0.2">
      <c r="A143" t="s">
        <v>327</v>
      </c>
      <c r="B143" s="13" t="s">
        <v>328</v>
      </c>
      <c r="C143" s="89" t="s">
        <v>60</v>
      </c>
      <c r="D143" s="27">
        <v>79</v>
      </c>
      <c r="E143" s="27">
        <v>0</v>
      </c>
      <c r="F143" s="27">
        <v>0</v>
      </c>
      <c r="G143" s="27">
        <v>20</v>
      </c>
      <c r="H143" s="28">
        <f t="shared" si="11"/>
        <v>99</v>
      </c>
      <c r="I143" s="27">
        <v>0</v>
      </c>
      <c r="J143" s="28">
        <f t="shared" si="12"/>
        <v>99</v>
      </c>
      <c r="K143" s="94" t="s">
        <v>729</v>
      </c>
      <c r="L143" s="27">
        <v>12</v>
      </c>
      <c r="M143" s="27">
        <v>0</v>
      </c>
      <c r="N143" s="27">
        <v>0</v>
      </c>
      <c r="O143" s="27">
        <v>13</v>
      </c>
      <c r="P143" s="28">
        <f t="shared" si="10"/>
        <v>25</v>
      </c>
      <c r="Q143" s="27">
        <v>0</v>
      </c>
      <c r="R143" s="28">
        <f t="shared" si="13"/>
        <v>25</v>
      </c>
      <c r="S143" s="35" t="s">
        <v>729</v>
      </c>
    </row>
    <row r="144" spans="1:19" ht="14.25" x14ac:dyDescent="0.2">
      <c r="A144" t="s">
        <v>329</v>
      </c>
      <c r="B144" s="13" t="s">
        <v>330</v>
      </c>
      <c r="C144" s="89" t="s">
        <v>57</v>
      </c>
      <c r="D144" s="27">
        <v>131</v>
      </c>
      <c r="E144" s="27">
        <v>8</v>
      </c>
      <c r="F144" s="27">
        <v>0</v>
      </c>
      <c r="G144" s="27">
        <v>15</v>
      </c>
      <c r="H144" s="28">
        <f t="shared" si="11"/>
        <v>154</v>
      </c>
      <c r="I144" s="27">
        <v>576</v>
      </c>
      <c r="J144" s="28">
        <f t="shared" si="12"/>
        <v>730</v>
      </c>
      <c r="K144" s="94" t="s">
        <v>729</v>
      </c>
      <c r="L144" s="27">
        <v>135</v>
      </c>
      <c r="M144" s="27">
        <v>29</v>
      </c>
      <c r="N144" s="27">
        <v>0</v>
      </c>
      <c r="O144" s="27">
        <v>155</v>
      </c>
      <c r="P144" s="28">
        <f t="shared" si="10"/>
        <v>319</v>
      </c>
      <c r="Q144" s="27">
        <v>167</v>
      </c>
      <c r="R144" s="28">
        <f t="shared" si="13"/>
        <v>486</v>
      </c>
      <c r="S144" s="35" t="s">
        <v>729</v>
      </c>
    </row>
    <row r="145" spans="1:19" ht="14.25" x14ac:dyDescent="0.2">
      <c r="A145" t="s">
        <v>331</v>
      </c>
      <c r="B145" s="13" t="s">
        <v>332</v>
      </c>
      <c r="C145" s="89" t="s">
        <v>60</v>
      </c>
      <c r="D145" s="27">
        <v>2</v>
      </c>
      <c r="E145" s="27">
        <v>22</v>
      </c>
      <c r="F145" s="27">
        <v>0</v>
      </c>
      <c r="G145" s="27">
        <v>0</v>
      </c>
      <c r="H145" s="28">
        <f t="shared" si="11"/>
        <v>24</v>
      </c>
      <c r="I145" s="27">
        <v>88</v>
      </c>
      <c r="J145" s="28">
        <f t="shared" si="12"/>
        <v>112</v>
      </c>
      <c r="K145" s="94" t="s">
        <v>729</v>
      </c>
      <c r="L145" s="27">
        <v>2</v>
      </c>
      <c r="M145" s="27">
        <v>20</v>
      </c>
      <c r="N145" s="27">
        <v>0</v>
      </c>
      <c r="O145" s="27">
        <v>22</v>
      </c>
      <c r="P145" s="28">
        <f t="shared" si="10"/>
        <v>44</v>
      </c>
      <c r="Q145" s="27">
        <v>30</v>
      </c>
      <c r="R145" s="28">
        <f t="shared" si="13"/>
        <v>74</v>
      </c>
      <c r="S145" s="35" t="s">
        <v>729</v>
      </c>
    </row>
    <row r="146" spans="1:19" ht="14.25" x14ac:dyDescent="0.2">
      <c r="A146" t="s">
        <v>333</v>
      </c>
      <c r="B146" s="13" t="s">
        <v>334</v>
      </c>
      <c r="C146" s="89" t="s">
        <v>54</v>
      </c>
      <c r="D146" s="27">
        <v>70</v>
      </c>
      <c r="E146" s="27">
        <v>62</v>
      </c>
      <c r="F146" s="27">
        <v>0</v>
      </c>
      <c r="G146" s="27">
        <v>14</v>
      </c>
      <c r="H146" s="28">
        <f t="shared" si="11"/>
        <v>146</v>
      </c>
      <c r="I146" s="27">
        <v>75</v>
      </c>
      <c r="J146" s="28">
        <f t="shared" si="12"/>
        <v>221</v>
      </c>
      <c r="K146" s="94" t="s">
        <v>729</v>
      </c>
      <c r="L146" s="27">
        <v>64</v>
      </c>
      <c r="M146" s="27">
        <v>71</v>
      </c>
      <c r="N146" s="27">
        <v>0</v>
      </c>
      <c r="O146" s="27">
        <v>92</v>
      </c>
      <c r="P146" s="28">
        <f t="shared" si="10"/>
        <v>227</v>
      </c>
      <c r="Q146" s="27">
        <v>20</v>
      </c>
      <c r="R146" s="28">
        <f t="shared" si="13"/>
        <v>247</v>
      </c>
      <c r="S146" s="35" t="s">
        <v>729</v>
      </c>
    </row>
    <row r="147" spans="1:19" ht="14.25" x14ac:dyDescent="0.2">
      <c r="A147" t="s">
        <v>335</v>
      </c>
      <c r="B147" s="13" t="s">
        <v>336</v>
      </c>
      <c r="C147" s="89" t="s">
        <v>60</v>
      </c>
      <c r="D147" s="27">
        <v>5</v>
      </c>
      <c r="E147" s="27">
        <v>0</v>
      </c>
      <c r="F147" s="27">
        <v>0</v>
      </c>
      <c r="G147" s="27">
        <v>2</v>
      </c>
      <c r="H147" s="28">
        <f t="shared" si="11"/>
        <v>7</v>
      </c>
      <c r="I147" s="27">
        <v>0</v>
      </c>
      <c r="J147" s="28">
        <f t="shared" si="12"/>
        <v>7</v>
      </c>
      <c r="K147" s="94" t="s">
        <v>729</v>
      </c>
      <c r="L147" s="27">
        <v>5</v>
      </c>
      <c r="M147" s="27">
        <v>0</v>
      </c>
      <c r="N147" s="27">
        <v>0</v>
      </c>
      <c r="O147" s="27">
        <v>3</v>
      </c>
      <c r="P147" s="28">
        <f t="shared" si="10"/>
        <v>8</v>
      </c>
      <c r="Q147" s="27">
        <v>0</v>
      </c>
      <c r="R147" s="28">
        <f t="shared" si="13"/>
        <v>8</v>
      </c>
      <c r="S147" s="35" t="s">
        <v>729</v>
      </c>
    </row>
    <row r="148" spans="1:19" ht="14.25" x14ac:dyDescent="0.2">
      <c r="A148" t="s">
        <v>337</v>
      </c>
      <c r="B148" s="13" t="s">
        <v>338</v>
      </c>
      <c r="C148" s="89" t="s">
        <v>80</v>
      </c>
      <c r="D148" s="27">
        <v>35</v>
      </c>
      <c r="E148" s="27">
        <v>0</v>
      </c>
      <c r="F148" s="27">
        <v>0</v>
      </c>
      <c r="G148" s="27">
        <v>0</v>
      </c>
      <c r="H148" s="28">
        <f t="shared" si="11"/>
        <v>35</v>
      </c>
      <c r="I148" s="27">
        <v>0</v>
      </c>
      <c r="J148" s="28">
        <f t="shared" si="12"/>
        <v>35</v>
      </c>
      <c r="K148" s="94" t="s">
        <v>729</v>
      </c>
      <c r="L148" s="27">
        <v>22</v>
      </c>
      <c r="M148" s="27">
        <v>34</v>
      </c>
      <c r="N148" s="27">
        <v>0</v>
      </c>
      <c r="O148" s="27">
        <v>45</v>
      </c>
      <c r="P148" s="28">
        <f t="shared" si="10"/>
        <v>101</v>
      </c>
      <c r="Q148" s="27">
        <v>0</v>
      </c>
      <c r="R148" s="28">
        <f t="shared" si="13"/>
        <v>101</v>
      </c>
      <c r="S148" s="35" t="s">
        <v>729</v>
      </c>
    </row>
    <row r="149" spans="1:19" ht="14.25" x14ac:dyDescent="0.2">
      <c r="A149" t="s">
        <v>339</v>
      </c>
      <c r="B149" s="13" t="s">
        <v>340</v>
      </c>
      <c r="C149" s="89" t="s">
        <v>80</v>
      </c>
      <c r="D149" s="27">
        <v>12</v>
      </c>
      <c r="E149" s="27">
        <v>3</v>
      </c>
      <c r="F149" s="27">
        <v>0</v>
      </c>
      <c r="G149" s="27">
        <v>14</v>
      </c>
      <c r="H149" s="28">
        <f t="shared" si="11"/>
        <v>29</v>
      </c>
      <c r="I149" s="27">
        <v>64</v>
      </c>
      <c r="J149" s="28">
        <f t="shared" si="12"/>
        <v>93</v>
      </c>
      <c r="K149" s="94" t="s">
        <v>729</v>
      </c>
      <c r="L149" s="27">
        <v>20</v>
      </c>
      <c r="M149" s="27">
        <v>3</v>
      </c>
      <c r="N149" s="27">
        <v>0</v>
      </c>
      <c r="O149" s="27">
        <v>48</v>
      </c>
      <c r="P149" s="28">
        <f t="shared" si="10"/>
        <v>71</v>
      </c>
      <c r="Q149" s="27">
        <v>0</v>
      </c>
      <c r="R149" s="28">
        <f t="shared" si="13"/>
        <v>71</v>
      </c>
      <c r="S149" s="35" t="s">
        <v>729</v>
      </c>
    </row>
    <row r="150" spans="1:19" ht="14.25" x14ac:dyDescent="0.2">
      <c r="A150" t="s">
        <v>341</v>
      </c>
      <c r="B150" s="13" t="s">
        <v>342</v>
      </c>
      <c r="C150" s="89" t="s">
        <v>54</v>
      </c>
      <c r="D150" s="27">
        <v>29</v>
      </c>
      <c r="E150" s="27">
        <v>18</v>
      </c>
      <c r="F150" s="27">
        <v>0</v>
      </c>
      <c r="G150" s="27">
        <v>1</v>
      </c>
      <c r="H150" s="28">
        <f t="shared" si="11"/>
        <v>48</v>
      </c>
      <c r="I150" s="27">
        <v>0</v>
      </c>
      <c r="J150" s="28">
        <f t="shared" si="12"/>
        <v>48</v>
      </c>
      <c r="K150" s="94" t="s">
        <v>729</v>
      </c>
      <c r="L150" s="27">
        <v>19</v>
      </c>
      <c r="M150" s="27">
        <v>63</v>
      </c>
      <c r="N150" s="27">
        <v>0</v>
      </c>
      <c r="O150" s="27">
        <v>39</v>
      </c>
      <c r="P150" s="28">
        <f t="shared" si="10"/>
        <v>121</v>
      </c>
      <c r="Q150" s="27">
        <v>2</v>
      </c>
      <c r="R150" s="28">
        <f t="shared" si="13"/>
        <v>123</v>
      </c>
      <c r="S150" s="35" t="s">
        <v>730</v>
      </c>
    </row>
    <row r="151" spans="1:19" ht="14.25" x14ac:dyDescent="0.2">
      <c r="A151" t="s">
        <v>343</v>
      </c>
      <c r="B151" s="13" t="s">
        <v>344</v>
      </c>
      <c r="C151" s="89" t="s">
        <v>54</v>
      </c>
      <c r="D151" s="27">
        <v>95</v>
      </c>
      <c r="E151" s="27">
        <v>27</v>
      </c>
      <c r="F151" s="27">
        <v>0</v>
      </c>
      <c r="G151" s="27">
        <v>17</v>
      </c>
      <c r="H151" s="28">
        <f t="shared" si="11"/>
        <v>139</v>
      </c>
      <c r="I151" s="27">
        <v>189</v>
      </c>
      <c r="J151" s="28">
        <f t="shared" si="12"/>
        <v>328</v>
      </c>
      <c r="K151" s="94" t="s">
        <v>729</v>
      </c>
      <c r="L151" s="27">
        <v>44</v>
      </c>
      <c r="M151" s="27">
        <v>31</v>
      </c>
      <c r="N151" s="27">
        <v>0</v>
      </c>
      <c r="O151" s="27">
        <v>33</v>
      </c>
      <c r="P151" s="28">
        <f t="shared" si="10"/>
        <v>108</v>
      </c>
      <c r="Q151" s="27">
        <v>44</v>
      </c>
      <c r="R151" s="28">
        <f t="shared" si="13"/>
        <v>152</v>
      </c>
      <c r="S151" s="35" t="s">
        <v>729</v>
      </c>
    </row>
    <row r="152" spans="1:19" ht="14.25" x14ac:dyDescent="0.2">
      <c r="A152" t="s">
        <v>345</v>
      </c>
      <c r="B152" s="13" t="s">
        <v>346</v>
      </c>
      <c r="C152" s="89" t="s">
        <v>73</v>
      </c>
      <c r="D152" s="27">
        <v>139</v>
      </c>
      <c r="E152" s="27">
        <v>28</v>
      </c>
      <c r="F152" s="27">
        <v>0</v>
      </c>
      <c r="G152" s="27">
        <v>27</v>
      </c>
      <c r="H152" s="28">
        <f t="shared" si="11"/>
        <v>194</v>
      </c>
      <c r="I152" s="27">
        <v>79</v>
      </c>
      <c r="J152" s="28">
        <f t="shared" si="12"/>
        <v>273</v>
      </c>
      <c r="K152" s="94" t="s">
        <v>729</v>
      </c>
      <c r="L152" s="27">
        <v>27</v>
      </c>
      <c r="M152" s="27">
        <v>23</v>
      </c>
      <c r="N152" s="27">
        <v>0</v>
      </c>
      <c r="O152" s="27">
        <v>38</v>
      </c>
      <c r="P152" s="28">
        <f t="shared" si="10"/>
        <v>88</v>
      </c>
      <c r="Q152" s="27">
        <v>0</v>
      </c>
      <c r="R152" s="28">
        <f t="shared" si="13"/>
        <v>88</v>
      </c>
      <c r="S152" s="35" t="s">
        <v>729</v>
      </c>
    </row>
    <row r="153" spans="1:19" ht="14.25" x14ac:dyDescent="0.2">
      <c r="A153" t="s">
        <v>347</v>
      </c>
      <c r="B153" s="13" t="s">
        <v>348</v>
      </c>
      <c r="C153" s="89" t="s">
        <v>60</v>
      </c>
      <c r="D153" s="27">
        <v>137</v>
      </c>
      <c r="E153" s="27">
        <v>102</v>
      </c>
      <c r="F153" s="27">
        <v>0</v>
      </c>
      <c r="G153" s="27">
        <v>217</v>
      </c>
      <c r="H153" s="28">
        <f t="shared" si="11"/>
        <v>456</v>
      </c>
      <c r="I153" s="27">
        <v>357</v>
      </c>
      <c r="J153" s="28">
        <f t="shared" si="12"/>
        <v>813</v>
      </c>
      <c r="K153" s="94" t="s">
        <v>730</v>
      </c>
      <c r="L153" s="27">
        <v>29</v>
      </c>
      <c r="M153" s="27">
        <v>106</v>
      </c>
      <c r="N153" s="27">
        <v>13</v>
      </c>
      <c r="O153" s="27">
        <v>233</v>
      </c>
      <c r="P153" s="28">
        <f t="shared" si="10"/>
        <v>381</v>
      </c>
      <c r="Q153" s="27">
        <v>344</v>
      </c>
      <c r="R153" s="28">
        <f t="shared" si="13"/>
        <v>725</v>
      </c>
      <c r="S153" s="35" t="s">
        <v>730</v>
      </c>
    </row>
    <row r="154" spans="1:19" ht="14.25" x14ac:dyDescent="0.2">
      <c r="A154" t="s">
        <v>349</v>
      </c>
      <c r="B154" s="13" t="s">
        <v>350</v>
      </c>
      <c r="C154" s="89" t="s">
        <v>54</v>
      </c>
      <c r="D154" s="27">
        <v>3</v>
      </c>
      <c r="E154" s="27">
        <v>4</v>
      </c>
      <c r="F154" s="27">
        <v>0</v>
      </c>
      <c r="G154" s="27">
        <v>8</v>
      </c>
      <c r="H154" s="28">
        <f t="shared" si="11"/>
        <v>15</v>
      </c>
      <c r="I154" s="27">
        <v>0</v>
      </c>
      <c r="J154" s="28">
        <f t="shared" si="12"/>
        <v>15</v>
      </c>
      <c r="K154" s="94" t="s">
        <v>729</v>
      </c>
      <c r="L154" s="27">
        <v>0</v>
      </c>
      <c r="M154" s="27">
        <v>13</v>
      </c>
      <c r="N154" s="27">
        <v>0</v>
      </c>
      <c r="O154" s="27">
        <v>6</v>
      </c>
      <c r="P154" s="28">
        <f t="shared" si="10"/>
        <v>19</v>
      </c>
      <c r="Q154" s="27">
        <v>0</v>
      </c>
      <c r="R154" s="28">
        <f t="shared" si="13"/>
        <v>19</v>
      </c>
      <c r="S154" s="35" t="s">
        <v>729</v>
      </c>
    </row>
    <row r="155" spans="1:19" ht="14.25" x14ac:dyDescent="0.2">
      <c r="A155" t="s">
        <v>351</v>
      </c>
      <c r="B155" s="13" t="s">
        <v>352</v>
      </c>
      <c r="C155" s="89" t="s">
        <v>80</v>
      </c>
      <c r="D155" s="27">
        <v>10</v>
      </c>
      <c r="E155" s="27">
        <v>0</v>
      </c>
      <c r="F155" s="27">
        <v>0</v>
      </c>
      <c r="G155" s="27">
        <v>2</v>
      </c>
      <c r="H155" s="28">
        <f t="shared" si="11"/>
        <v>12</v>
      </c>
      <c r="I155" s="27">
        <v>11</v>
      </c>
      <c r="J155" s="28">
        <f t="shared" si="12"/>
        <v>23</v>
      </c>
      <c r="K155" s="94" t="s">
        <v>729</v>
      </c>
      <c r="L155" s="27">
        <v>15</v>
      </c>
      <c r="M155" s="27">
        <v>5</v>
      </c>
      <c r="N155" s="27">
        <v>0</v>
      </c>
      <c r="O155" s="27">
        <v>22</v>
      </c>
      <c r="P155" s="28">
        <f t="shared" si="10"/>
        <v>42</v>
      </c>
      <c r="Q155" s="27">
        <v>0</v>
      </c>
      <c r="R155" s="28">
        <f t="shared" si="13"/>
        <v>42</v>
      </c>
      <c r="S155" s="35" t="s">
        <v>729</v>
      </c>
    </row>
    <row r="156" spans="1:19" ht="14.25" x14ac:dyDescent="0.2">
      <c r="A156" t="s">
        <v>353</v>
      </c>
      <c r="B156" s="13" t="s">
        <v>354</v>
      </c>
      <c r="C156" s="89" t="s">
        <v>60</v>
      </c>
      <c r="D156" s="27">
        <v>74</v>
      </c>
      <c r="E156" s="27">
        <v>0</v>
      </c>
      <c r="F156" s="27">
        <v>0</v>
      </c>
      <c r="G156" s="27">
        <v>20</v>
      </c>
      <c r="H156" s="28">
        <f t="shared" si="11"/>
        <v>94</v>
      </c>
      <c r="I156" s="27">
        <v>71</v>
      </c>
      <c r="J156" s="28">
        <f t="shared" si="12"/>
        <v>165</v>
      </c>
      <c r="K156" s="94" t="s">
        <v>729</v>
      </c>
      <c r="L156" s="27">
        <v>2</v>
      </c>
      <c r="M156" s="27">
        <v>0</v>
      </c>
      <c r="N156" s="27">
        <v>0</v>
      </c>
      <c r="O156" s="27">
        <v>21</v>
      </c>
      <c r="P156" s="28">
        <f t="shared" si="10"/>
        <v>23</v>
      </c>
      <c r="Q156" s="27">
        <v>0</v>
      </c>
      <c r="R156" s="28">
        <f t="shared" si="13"/>
        <v>23</v>
      </c>
      <c r="S156" s="35" t="s">
        <v>729</v>
      </c>
    </row>
    <row r="157" spans="1:19" ht="14.25" x14ac:dyDescent="0.2">
      <c r="A157" t="s">
        <v>355</v>
      </c>
      <c r="B157" s="13" t="s">
        <v>356</v>
      </c>
      <c r="C157" s="89" t="s">
        <v>73</v>
      </c>
      <c r="D157" s="27">
        <v>149</v>
      </c>
      <c r="E157" s="27">
        <v>0</v>
      </c>
      <c r="F157" s="27">
        <v>0</v>
      </c>
      <c r="G157" s="27">
        <v>17</v>
      </c>
      <c r="H157" s="28">
        <f t="shared" si="11"/>
        <v>166</v>
      </c>
      <c r="I157" s="27">
        <v>159</v>
      </c>
      <c r="J157" s="28">
        <f t="shared" si="12"/>
        <v>325</v>
      </c>
      <c r="K157" s="94" t="s">
        <v>729</v>
      </c>
      <c r="L157" s="27">
        <v>64</v>
      </c>
      <c r="M157" s="27">
        <v>68</v>
      </c>
      <c r="N157" s="27">
        <v>0</v>
      </c>
      <c r="O157" s="27">
        <v>33</v>
      </c>
      <c r="P157" s="28">
        <f t="shared" si="10"/>
        <v>165</v>
      </c>
      <c r="Q157" s="27">
        <v>0</v>
      </c>
      <c r="R157" s="28">
        <f t="shared" si="13"/>
        <v>165</v>
      </c>
      <c r="S157" s="35" t="s">
        <v>729</v>
      </c>
    </row>
    <row r="158" spans="1:19" ht="14.25" x14ac:dyDescent="0.2">
      <c r="A158" t="s">
        <v>357</v>
      </c>
      <c r="B158" s="13" t="s">
        <v>358</v>
      </c>
      <c r="C158" s="89" t="s">
        <v>60</v>
      </c>
      <c r="D158" s="27">
        <v>20</v>
      </c>
      <c r="E158" s="27">
        <v>1</v>
      </c>
      <c r="F158" s="27">
        <v>0</v>
      </c>
      <c r="G158" s="27">
        <v>11</v>
      </c>
      <c r="H158" s="28">
        <f t="shared" si="11"/>
        <v>32</v>
      </c>
      <c r="I158" s="27">
        <v>0</v>
      </c>
      <c r="J158" s="28">
        <f t="shared" si="12"/>
        <v>32</v>
      </c>
      <c r="K158" s="94" t="s">
        <v>729</v>
      </c>
      <c r="L158" s="27">
        <v>6</v>
      </c>
      <c r="M158" s="27">
        <v>38</v>
      </c>
      <c r="N158" s="27">
        <v>0</v>
      </c>
      <c r="O158" s="27">
        <v>71</v>
      </c>
      <c r="P158" s="28">
        <f t="shared" si="10"/>
        <v>115</v>
      </c>
      <c r="Q158" s="27">
        <v>66</v>
      </c>
      <c r="R158" s="28">
        <f t="shared" si="13"/>
        <v>181</v>
      </c>
      <c r="S158" s="35" t="s">
        <v>730</v>
      </c>
    </row>
    <row r="159" spans="1:19" ht="14.25" x14ac:dyDescent="0.2">
      <c r="A159" t="s">
        <v>359</v>
      </c>
      <c r="B159" s="13" t="s">
        <v>360</v>
      </c>
      <c r="C159" s="89" t="s">
        <v>80</v>
      </c>
      <c r="D159" s="27">
        <v>37</v>
      </c>
      <c r="E159" s="27">
        <v>17</v>
      </c>
      <c r="F159" s="27">
        <v>0</v>
      </c>
      <c r="G159" s="27">
        <v>9</v>
      </c>
      <c r="H159" s="28">
        <f t="shared" si="11"/>
        <v>63</v>
      </c>
      <c r="I159" s="27">
        <v>0</v>
      </c>
      <c r="J159" s="28">
        <f t="shared" si="12"/>
        <v>63</v>
      </c>
      <c r="K159" s="94" t="s">
        <v>729</v>
      </c>
      <c r="L159" s="27">
        <v>14</v>
      </c>
      <c r="M159" s="27">
        <v>16</v>
      </c>
      <c r="N159" s="27">
        <v>0</v>
      </c>
      <c r="O159" s="27">
        <v>6</v>
      </c>
      <c r="P159" s="28">
        <f t="shared" si="10"/>
        <v>36</v>
      </c>
      <c r="Q159" s="27">
        <v>0</v>
      </c>
      <c r="R159" s="28">
        <f t="shared" si="13"/>
        <v>36</v>
      </c>
      <c r="S159" s="35" t="s">
        <v>729</v>
      </c>
    </row>
    <row r="160" spans="1:19" ht="14.25" x14ac:dyDescent="0.2">
      <c r="A160" t="s">
        <v>361</v>
      </c>
      <c r="B160" s="13" t="s">
        <v>362</v>
      </c>
      <c r="C160" s="89" t="s">
        <v>80</v>
      </c>
      <c r="D160" s="27">
        <v>34</v>
      </c>
      <c r="E160" s="27">
        <v>82</v>
      </c>
      <c r="F160" s="27">
        <v>0</v>
      </c>
      <c r="G160" s="27">
        <v>53</v>
      </c>
      <c r="H160" s="28">
        <f t="shared" si="11"/>
        <v>169</v>
      </c>
      <c r="I160" s="27">
        <v>50</v>
      </c>
      <c r="J160" s="28">
        <f t="shared" si="12"/>
        <v>219</v>
      </c>
      <c r="K160" s="94" t="s">
        <v>729</v>
      </c>
      <c r="L160" s="27">
        <v>25</v>
      </c>
      <c r="M160" s="27">
        <v>0</v>
      </c>
      <c r="N160" s="27">
        <v>0</v>
      </c>
      <c r="O160" s="27">
        <v>27</v>
      </c>
      <c r="P160" s="28">
        <f t="shared" si="10"/>
        <v>52</v>
      </c>
      <c r="Q160" s="27">
        <v>25</v>
      </c>
      <c r="R160" s="28">
        <f t="shared" si="13"/>
        <v>77</v>
      </c>
      <c r="S160" s="35" t="s">
        <v>729</v>
      </c>
    </row>
    <row r="161" spans="1:19" ht="14.25" x14ac:dyDescent="0.2">
      <c r="A161" t="s">
        <v>363</v>
      </c>
      <c r="B161" s="13" t="s">
        <v>364</v>
      </c>
      <c r="C161" s="89" t="s">
        <v>73</v>
      </c>
      <c r="D161" s="27">
        <v>55</v>
      </c>
      <c r="E161" s="27">
        <v>0</v>
      </c>
      <c r="F161" s="27">
        <v>0</v>
      </c>
      <c r="G161" s="27">
        <v>6</v>
      </c>
      <c r="H161" s="28">
        <f t="shared" si="11"/>
        <v>61</v>
      </c>
      <c r="I161" s="27">
        <v>25</v>
      </c>
      <c r="J161" s="28">
        <f t="shared" si="12"/>
        <v>86</v>
      </c>
      <c r="K161" s="94" t="s">
        <v>729</v>
      </c>
      <c r="L161" s="27">
        <v>0</v>
      </c>
      <c r="M161" s="27">
        <v>1</v>
      </c>
      <c r="N161" s="27">
        <v>0</v>
      </c>
      <c r="O161" s="27">
        <v>20</v>
      </c>
      <c r="P161" s="28">
        <f t="shared" si="10"/>
        <v>21</v>
      </c>
      <c r="Q161" s="27">
        <v>0</v>
      </c>
      <c r="R161" s="28">
        <f t="shared" si="13"/>
        <v>21</v>
      </c>
      <c r="S161" s="35" t="s">
        <v>729</v>
      </c>
    </row>
    <row r="162" spans="1:19" ht="14.25" x14ac:dyDescent="0.2">
      <c r="A162" t="s">
        <v>365</v>
      </c>
      <c r="B162" s="13" t="s">
        <v>366</v>
      </c>
      <c r="C162" s="89" t="s">
        <v>73</v>
      </c>
      <c r="D162" s="27">
        <v>0</v>
      </c>
      <c r="E162" s="27">
        <v>109</v>
      </c>
      <c r="F162" s="27">
        <v>0</v>
      </c>
      <c r="G162" s="27">
        <v>29</v>
      </c>
      <c r="H162" s="28">
        <f t="shared" si="11"/>
        <v>138</v>
      </c>
      <c r="I162" s="27">
        <v>31</v>
      </c>
      <c r="J162" s="28">
        <f t="shared" si="12"/>
        <v>169</v>
      </c>
      <c r="K162" s="94" t="s">
        <v>729</v>
      </c>
      <c r="L162" s="27">
        <v>0</v>
      </c>
      <c r="M162" s="27">
        <v>19</v>
      </c>
      <c r="N162" s="27">
        <v>0</v>
      </c>
      <c r="O162" s="27">
        <v>46</v>
      </c>
      <c r="P162" s="28">
        <f t="shared" si="10"/>
        <v>65</v>
      </c>
      <c r="Q162" s="27">
        <v>18</v>
      </c>
      <c r="R162" s="28">
        <f t="shared" si="13"/>
        <v>83</v>
      </c>
      <c r="S162" s="35" t="s">
        <v>729</v>
      </c>
    </row>
    <row r="163" spans="1:19" ht="14.25" x14ac:dyDescent="0.2">
      <c r="A163" t="s">
        <v>367</v>
      </c>
      <c r="B163" s="13" t="s">
        <v>368</v>
      </c>
      <c r="C163" s="89" t="s">
        <v>54</v>
      </c>
      <c r="D163" s="27">
        <v>4</v>
      </c>
      <c r="E163" s="27">
        <v>0</v>
      </c>
      <c r="F163" s="27">
        <v>0</v>
      </c>
      <c r="G163" s="27">
        <v>10</v>
      </c>
      <c r="H163" s="28">
        <f t="shared" si="11"/>
        <v>14</v>
      </c>
      <c r="I163" s="27">
        <v>0</v>
      </c>
      <c r="J163" s="28">
        <f t="shared" si="12"/>
        <v>14</v>
      </c>
      <c r="K163" s="94" t="s">
        <v>729</v>
      </c>
      <c r="L163" s="27">
        <v>0</v>
      </c>
      <c r="M163" s="27">
        <v>56</v>
      </c>
      <c r="N163" s="27">
        <v>0</v>
      </c>
      <c r="O163" s="27">
        <v>10</v>
      </c>
      <c r="P163" s="28">
        <f t="shared" si="10"/>
        <v>66</v>
      </c>
      <c r="Q163" s="27">
        <v>0</v>
      </c>
      <c r="R163" s="28">
        <f t="shared" si="13"/>
        <v>66</v>
      </c>
      <c r="S163" s="35" t="s">
        <v>729</v>
      </c>
    </row>
    <row r="164" spans="1:19" ht="14.25" x14ac:dyDescent="0.2">
      <c r="A164" t="s">
        <v>369</v>
      </c>
      <c r="B164" s="13" t="s">
        <v>370</v>
      </c>
      <c r="C164" s="89" t="s">
        <v>60</v>
      </c>
      <c r="D164" s="27">
        <v>5</v>
      </c>
      <c r="E164" s="27">
        <v>0</v>
      </c>
      <c r="F164" s="27">
        <v>0</v>
      </c>
      <c r="G164" s="27">
        <v>2</v>
      </c>
      <c r="H164" s="28">
        <f t="shared" si="11"/>
        <v>7</v>
      </c>
      <c r="I164" s="27">
        <v>0</v>
      </c>
      <c r="J164" s="28">
        <f t="shared" si="12"/>
        <v>7</v>
      </c>
      <c r="K164" s="94" t="s">
        <v>729</v>
      </c>
      <c r="L164" s="27">
        <v>42</v>
      </c>
      <c r="M164" s="27">
        <v>41</v>
      </c>
      <c r="N164" s="27">
        <v>0</v>
      </c>
      <c r="O164" s="27">
        <v>61</v>
      </c>
      <c r="P164" s="28">
        <f t="shared" si="10"/>
        <v>144</v>
      </c>
      <c r="Q164" s="27">
        <v>0</v>
      </c>
      <c r="R164" s="28">
        <f t="shared" si="13"/>
        <v>144</v>
      </c>
      <c r="S164" s="35" t="s">
        <v>729</v>
      </c>
    </row>
    <row r="165" spans="1:19" ht="14.25" x14ac:dyDescent="0.2">
      <c r="A165" t="s">
        <v>371</v>
      </c>
      <c r="B165" s="13" t="s">
        <v>372</v>
      </c>
      <c r="C165" s="89" t="s">
        <v>73</v>
      </c>
      <c r="D165" s="27">
        <v>86</v>
      </c>
      <c r="E165" s="27">
        <v>0</v>
      </c>
      <c r="F165" s="27">
        <v>0</v>
      </c>
      <c r="G165" s="27">
        <v>0</v>
      </c>
      <c r="H165" s="28">
        <f t="shared" si="11"/>
        <v>86</v>
      </c>
      <c r="I165" s="27">
        <v>27</v>
      </c>
      <c r="J165" s="28">
        <f t="shared" si="12"/>
        <v>113</v>
      </c>
      <c r="K165" s="94" t="s">
        <v>729</v>
      </c>
      <c r="L165" s="27">
        <v>3</v>
      </c>
      <c r="M165" s="27">
        <v>0</v>
      </c>
      <c r="N165" s="27">
        <v>0</v>
      </c>
      <c r="O165" s="27">
        <v>39</v>
      </c>
      <c r="P165" s="28">
        <f t="shared" si="10"/>
        <v>42</v>
      </c>
      <c r="Q165" s="27">
        <v>31</v>
      </c>
      <c r="R165" s="28">
        <f t="shared" si="13"/>
        <v>73</v>
      </c>
      <c r="S165" s="35" t="s">
        <v>729</v>
      </c>
    </row>
    <row r="166" spans="1:19" ht="14.25" x14ac:dyDescent="0.2">
      <c r="A166" t="s">
        <v>373</v>
      </c>
      <c r="B166" s="13" t="s">
        <v>374</v>
      </c>
      <c r="C166" s="89" t="s">
        <v>54</v>
      </c>
      <c r="D166" s="27">
        <v>94</v>
      </c>
      <c r="E166" s="27">
        <v>0</v>
      </c>
      <c r="F166" s="27">
        <v>0</v>
      </c>
      <c r="G166" s="27">
        <v>5</v>
      </c>
      <c r="H166" s="28">
        <f t="shared" si="11"/>
        <v>99</v>
      </c>
      <c r="I166" s="27">
        <v>0</v>
      </c>
      <c r="J166" s="28">
        <f t="shared" si="12"/>
        <v>99</v>
      </c>
      <c r="K166" s="94" t="s">
        <v>729</v>
      </c>
      <c r="L166" s="27">
        <v>0</v>
      </c>
      <c r="M166" s="27">
        <v>0</v>
      </c>
      <c r="N166" s="27">
        <v>0</v>
      </c>
      <c r="O166" s="27">
        <v>5</v>
      </c>
      <c r="P166" s="28">
        <f t="shared" si="10"/>
        <v>5</v>
      </c>
      <c r="Q166" s="27">
        <v>0</v>
      </c>
      <c r="R166" s="28">
        <f t="shared" si="13"/>
        <v>5</v>
      </c>
      <c r="S166" s="35" t="s">
        <v>729</v>
      </c>
    </row>
    <row r="167" spans="1:19" ht="14.25" x14ac:dyDescent="0.2">
      <c r="A167" t="s">
        <v>375</v>
      </c>
      <c r="B167" s="13" t="s">
        <v>376</v>
      </c>
      <c r="C167" s="89" t="s">
        <v>80</v>
      </c>
      <c r="D167" s="27">
        <v>36</v>
      </c>
      <c r="E167" s="27">
        <v>17</v>
      </c>
      <c r="F167" s="27">
        <v>0</v>
      </c>
      <c r="G167" s="27">
        <v>0</v>
      </c>
      <c r="H167" s="28">
        <f t="shared" si="11"/>
        <v>53</v>
      </c>
      <c r="I167" s="27">
        <v>0</v>
      </c>
      <c r="J167" s="28">
        <f t="shared" si="12"/>
        <v>53</v>
      </c>
      <c r="K167" s="94" t="s">
        <v>729</v>
      </c>
      <c r="L167" s="27">
        <v>47</v>
      </c>
      <c r="M167" s="27">
        <v>47</v>
      </c>
      <c r="N167" s="27">
        <v>0</v>
      </c>
      <c r="O167" s="27">
        <v>109</v>
      </c>
      <c r="P167" s="28">
        <f t="shared" si="10"/>
        <v>203</v>
      </c>
      <c r="Q167" s="27">
        <v>57</v>
      </c>
      <c r="R167" s="28">
        <f t="shared" si="13"/>
        <v>260</v>
      </c>
      <c r="S167" s="35" t="s">
        <v>729</v>
      </c>
    </row>
    <row r="168" spans="1:19" ht="14.25" x14ac:dyDescent="0.2">
      <c r="A168" t="s">
        <v>377</v>
      </c>
      <c r="B168" s="13" t="s">
        <v>378</v>
      </c>
      <c r="C168" s="89" t="s">
        <v>73</v>
      </c>
      <c r="D168" s="27">
        <v>2</v>
      </c>
      <c r="E168" s="27">
        <v>0</v>
      </c>
      <c r="F168" s="27">
        <v>0</v>
      </c>
      <c r="G168" s="27">
        <v>0</v>
      </c>
      <c r="H168" s="28">
        <f t="shared" si="11"/>
        <v>2</v>
      </c>
      <c r="I168" s="27">
        <v>0</v>
      </c>
      <c r="J168" s="28">
        <f t="shared" si="12"/>
        <v>2</v>
      </c>
      <c r="K168" s="94" t="s">
        <v>729</v>
      </c>
      <c r="L168" s="27">
        <v>74</v>
      </c>
      <c r="M168" s="27">
        <v>0</v>
      </c>
      <c r="N168" s="27">
        <v>0</v>
      </c>
      <c r="O168" s="27">
        <v>24</v>
      </c>
      <c r="P168" s="28">
        <f t="shared" si="10"/>
        <v>98</v>
      </c>
      <c r="Q168" s="27">
        <v>0</v>
      </c>
      <c r="R168" s="28">
        <f t="shared" si="13"/>
        <v>98</v>
      </c>
      <c r="S168" s="35" t="s">
        <v>729</v>
      </c>
    </row>
    <row r="169" spans="1:19" ht="14.25" x14ac:dyDescent="0.2">
      <c r="A169" t="s">
        <v>379</v>
      </c>
      <c r="B169" s="13" t="s">
        <v>380</v>
      </c>
      <c r="C169" s="89" t="s">
        <v>60</v>
      </c>
      <c r="D169" s="27">
        <v>53</v>
      </c>
      <c r="E169" s="27">
        <v>0</v>
      </c>
      <c r="F169" s="27">
        <v>0</v>
      </c>
      <c r="G169" s="27">
        <v>21</v>
      </c>
      <c r="H169" s="28">
        <f t="shared" si="11"/>
        <v>74</v>
      </c>
      <c r="I169" s="27">
        <v>0</v>
      </c>
      <c r="J169" s="28">
        <f t="shared" si="12"/>
        <v>74</v>
      </c>
      <c r="K169" s="94" t="s">
        <v>729</v>
      </c>
      <c r="L169" s="27">
        <v>5</v>
      </c>
      <c r="M169" s="27">
        <v>0</v>
      </c>
      <c r="N169" s="27">
        <v>0</v>
      </c>
      <c r="O169" s="27">
        <v>2</v>
      </c>
      <c r="P169" s="28">
        <f t="shared" si="10"/>
        <v>7</v>
      </c>
      <c r="Q169" s="27">
        <v>0</v>
      </c>
      <c r="R169" s="28">
        <f t="shared" si="13"/>
        <v>7</v>
      </c>
      <c r="S169" s="35" t="s">
        <v>729</v>
      </c>
    </row>
    <row r="170" spans="1:19" ht="14.25" x14ac:dyDescent="0.2">
      <c r="A170" t="s">
        <v>381</v>
      </c>
      <c r="B170" s="13" t="s">
        <v>382</v>
      </c>
      <c r="C170" s="89" t="s">
        <v>60</v>
      </c>
      <c r="D170" s="27">
        <v>35</v>
      </c>
      <c r="E170" s="27">
        <v>0</v>
      </c>
      <c r="F170" s="27">
        <v>0</v>
      </c>
      <c r="G170" s="27">
        <v>9</v>
      </c>
      <c r="H170" s="28">
        <f t="shared" si="11"/>
        <v>44</v>
      </c>
      <c r="I170" s="27">
        <v>0</v>
      </c>
      <c r="J170" s="28">
        <f t="shared" si="12"/>
        <v>44</v>
      </c>
      <c r="K170" s="94" t="s">
        <v>729</v>
      </c>
      <c r="L170" s="27">
        <v>7</v>
      </c>
      <c r="M170" s="27">
        <v>30</v>
      </c>
      <c r="N170" s="27">
        <v>0</v>
      </c>
      <c r="O170" s="27">
        <v>20</v>
      </c>
      <c r="P170" s="28">
        <f t="shared" si="10"/>
        <v>57</v>
      </c>
      <c r="Q170" s="27">
        <v>0</v>
      </c>
      <c r="R170" s="28">
        <f t="shared" si="13"/>
        <v>57</v>
      </c>
      <c r="S170" s="35" t="s">
        <v>729</v>
      </c>
    </row>
    <row r="171" spans="1:19" ht="14.25" x14ac:dyDescent="0.2">
      <c r="A171" t="s">
        <v>383</v>
      </c>
      <c r="B171" s="13" t="s">
        <v>384</v>
      </c>
      <c r="C171" s="89" t="s">
        <v>60</v>
      </c>
      <c r="D171" s="27">
        <v>137</v>
      </c>
      <c r="E171" s="27">
        <v>12</v>
      </c>
      <c r="F171" s="27">
        <v>0</v>
      </c>
      <c r="G171" s="27">
        <v>110</v>
      </c>
      <c r="H171" s="28">
        <f t="shared" si="11"/>
        <v>259</v>
      </c>
      <c r="I171" s="27">
        <v>274</v>
      </c>
      <c r="J171" s="28">
        <f t="shared" si="12"/>
        <v>533</v>
      </c>
      <c r="K171" s="94" t="s">
        <v>729</v>
      </c>
      <c r="L171" s="27">
        <v>95</v>
      </c>
      <c r="M171" s="27">
        <v>63</v>
      </c>
      <c r="N171" s="27">
        <v>0</v>
      </c>
      <c r="O171" s="27">
        <v>127</v>
      </c>
      <c r="P171" s="28">
        <f t="shared" si="10"/>
        <v>285</v>
      </c>
      <c r="Q171" s="27">
        <v>127</v>
      </c>
      <c r="R171" s="28">
        <f t="shared" si="13"/>
        <v>412</v>
      </c>
      <c r="S171" s="35" t="s">
        <v>729</v>
      </c>
    </row>
    <row r="172" spans="1:19" ht="14.25" x14ac:dyDescent="0.2">
      <c r="A172" t="s">
        <v>385</v>
      </c>
      <c r="B172" s="13" t="s">
        <v>386</v>
      </c>
      <c r="C172" s="89" t="s">
        <v>73</v>
      </c>
      <c r="D172" s="27">
        <v>66</v>
      </c>
      <c r="E172" s="27">
        <v>131</v>
      </c>
      <c r="F172" s="27">
        <v>0</v>
      </c>
      <c r="G172" s="27">
        <v>3</v>
      </c>
      <c r="H172" s="28">
        <f t="shared" si="11"/>
        <v>200</v>
      </c>
      <c r="I172" s="27">
        <v>0</v>
      </c>
      <c r="J172" s="28">
        <f t="shared" si="12"/>
        <v>200</v>
      </c>
      <c r="K172" s="94" t="s">
        <v>729</v>
      </c>
      <c r="L172" s="27">
        <v>65</v>
      </c>
      <c r="M172" s="27">
        <v>6</v>
      </c>
      <c r="N172" s="27">
        <v>0</v>
      </c>
      <c r="O172" s="27">
        <v>44</v>
      </c>
      <c r="P172" s="28">
        <f t="shared" si="10"/>
        <v>115</v>
      </c>
      <c r="Q172" s="27">
        <v>16</v>
      </c>
      <c r="R172" s="28">
        <f t="shared" si="13"/>
        <v>131</v>
      </c>
      <c r="S172" s="35" t="s">
        <v>729</v>
      </c>
    </row>
    <row r="173" spans="1:19" ht="14.25" x14ac:dyDescent="0.2">
      <c r="A173" t="s">
        <v>387</v>
      </c>
      <c r="B173" s="13" t="s">
        <v>388</v>
      </c>
      <c r="C173" s="89" t="s">
        <v>54</v>
      </c>
      <c r="D173" s="27">
        <v>25</v>
      </c>
      <c r="E173" s="27">
        <v>28</v>
      </c>
      <c r="F173" s="27">
        <v>0</v>
      </c>
      <c r="G173" s="27">
        <v>0</v>
      </c>
      <c r="H173" s="28">
        <f t="shared" si="11"/>
        <v>53</v>
      </c>
      <c r="I173" s="27">
        <v>0</v>
      </c>
      <c r="J173" s="28">
        <f t="shared" si="12"/>
        <v>53</v>
      </c>
      <c r="K173" s="94" t="s">
        <v>729</v>
      </c>
      <c r="L173" s="27">
        <v>0</v>
      </c>
      <c r="M173" s="27">
        <v>135</v>
      </c>
      <c r="N173" s="27">
        <v>0</v>
      </c>
      <c r="O173" s="27">
        <v>31</v>
      </c>
      <c r="P173" s="28">
        <f t="shared" si="10"/>
        <v>166</v>
      </c>
      <c r="Q173" s="27">
        <v>0</v>
      </c>
      <c r="R173" s="28">
        <f t="shared" si="13"/>
        <v>166</v>
      </c>
      <c r="S173" s="35" t="s">
        <v>729</v>
      </c>
    </row>
    <row r="174" spans="1:19" ht="14.25" x14ac:dyDescent="0.2">
      <c r="A174" t="s">
        <v>389</v>
      </c>
      <c r="B174" s="13" t="s">
        <v>390</v>
      </c>
      <c r="C174" s="89" t="s">
        <v>60</v>
      </c>
      <c r="D174" s="27">
        <v>51</v>
      </c>
      <c r="E174" s="27">
        <v>30</v>
      </c>
      <c r="F174" s="27">
        <v>0</v>
      </c>
      <c r="G174" s="27">
        <v>4</v>
      </c>
      <c r="H174" s="28">
        <f t="shared" si="11"/>
        <v>85</v>
      </c>
      <c r="I174" s="27">
        <v>101</v>
      </c>
      <c r="J174" s="28">
        <f t="shared" si="12"/>
        <v>186</v>
      </c>
      <c r="K174" s="94" t="s">
        <v>729</v>
      </c>
      <c r="L174" s="27">
        <v>9</v>
      </c>
      <c r="M174" s="27">
        <v>40</v>
      </c>
      <c r="N174" s="27">
        <v>19</v>
      </c>
      <c r="O174" s="27">
        <v>50</v>
      </c>
      <c r="P174" s="28">
        <f t="shared" si="10"/>
        <v>118</v>
      </c>
      <c r="Q174" s="27">
        <v>11</v>
      </c>
      <c r="R174" s="28">
        <f t="shared" si="13"/>
        <v>129</v>
      </c>
      <c r="S174" s="35" t="s">
        <v>729</v>
      </c>
    </row>
    <row r="175" spans="1:19" ht="14.25" x14ac:dyDescent="0.2">
      <c r="A175" t="s">
        <v>391</v>
      </c>
      <c r="B175" s="13" t="s">
        <v>392</v>
      </c>
      <c r="C175" s="89" t="s">
        <v>60</v>
      </c>
      <c r="D175" s="27">
        <v>133</v>
      </c>
      <c r="E175" s="27">
        <v>11</v>
      </c>
      <c r="F175" s="27">
        <v>0</v>
      </c>
      <c r="G175" s="27">
        <v>22</v>
      </c>
      <c r="H175" s="28">
        <f t="shared" si="11"/>
        <v>166</v>
      </c>
      <c r="I175" s="27">
        <v>83</v>
      </c>
      <c r="J175" s="28">
        <f t="shared" si="12"/>
        <v>249</v>
      </c>
      <c r="K175" s="94" t="s">
        <v>729</v>
      </c>
      <c r="L175" s="27">
        <v>41</v>
      </c>
      <c r="M175" s="27">
        <v>20</v>
      </c>
      <c r="N175" s="27">
        <v>0</v>
      </c>
      <c r="O175" s="27">
        <v>66</v>
      </c>
      <c r="P175" s="28">
        <f t="shared" si="10"/>
        <v>127</v>
      </c>
      <c r="Q175" s="27">
        <v>23</v>
      </c>
      <c r="R175" s="28">
        <f t="shared" si="13"/>
        <v>150</v>
      </c>
      <c r="S175" s="35" t="s">
        <v>729</v>
      </c>
    </row>
    <row r="176" spans="1:19" ht="14.25" x14ac:dyDescent="0.2">
      <c r="A176" t="s">
        <v>393</v>
      </c>
      <c r="B176" s="13" t="s">
        <v>394</v>
      </c>
      <c r="C176" s="89" t="s">
        <v>60</v>
      </c>
      <c r="D176" s="27">
        <v>0</v>
      </c>
      <c r="E176" s="27">
        <v>0</v>
      </c>
      <c r="F176" s="27">
        <v>0</v>
      </c>
      <c r="G176" s="27">
        <v>0</v>
      </c>
      <c r="H176" s="28">
        <f t="shared" si="11"/>
        <v>0</v>
      </c>
      <c r="I176" s="27">
        <v>0</v>
      </c>
      <c r="J176" s="28">
        <f t="shared" si="12"/>
        <v>0</v>
      </c>
      <c r="K176" s="94" t="s">
        <v>729</v>
      </c>
      <c r="L176" s="27">
        <v>0</v>
      </c>
      <c r="M176" s="27">
        <v>0</v>
      </c>
      <c r="N176" s="27">
        <v>0</v>
      </c>
      <c r="O176" s="27">
        <v>1</v>
      </c>
      <c r="P176" s="28">
        <f t="shared" si="10"/>
        <v>1</v>
      </c>
      <c r="Q176" s="27">
        <v>0</v>
      </c>
      <c r="R176" s="28">
        <f t="shared" si="13"/>
        <v>1</v>
      </c>
      <c r="S176" s="35" t="s">
        <v>729</v>
      </c>
    </row>
    <row r="177" spans="1:19" ht="14.25" x14ac:dyDescent="0.2">
      <c r="A177" t="s">
        <v>395</v>
      </c>
      <c r="B177" s="13" t="s">
        <v>396</v>
      </c>
      <c r="C177" s="89" t="s">
        <v>57</v>
      </c>
      <c r="D177" s="27">
        <v>156</v>
      </c>
      <c r="E177" s="27">
        <v>0</v>
      </c>
      <c r="F177" s="27">
        <v>0</v>
      </c>
      <c r="G177" s="27">
        <v>5</v>
      </c>
      <c r="H177" s="28">
        <f t="shared" si="11"/>
        <v>161</v>
      </c>
      <c r="I177" s="27">
        <v>173</v>
      </c>
      <c r="J177" s="28">
        <f t="shared" si="12"/>
        <v>334</v>
      </c>
      <c r="K177" s="94" t="s">
        <v>729</v>
      </c>
      <c r="L177" s="27">
        <v>51</v>
      </c>
      <c r="M177" s="27">
        <v>38</v>
      </c>
      <c r="N177" s="27">
        <v>0</v>
      </c>
      <c r="O177" s="27">
        <v>47</v>
      </c>
      <c r="P177" s="28">
        <f t="shared" si="10"/>
        <v>136</v>
      </c>
      <c r="Q177" s="27">
        <v>15</v>
      </c>
      <c r="R177" s="28">
        <f t="shared" si="13"/>
        <v>151</v>
      </c>
      <c r="S177" s="35" t="s">
        <v>729</v>
      </c>
    </row>
    <row r="178" spans="1:19" ht="14.25" x14ac:dyDescent="0.2">
      <c r="A178" t="s">
        <v>397</v>
      </c>
      <c r="B178" s="13" t="s">
        <v>398</v>
      </c>
      <c r="C178" s="89" t="s">
        <v>80</v>
      </c>
      <c r="D178" s="27">
        <v>0</v>
      </c>
      <c r="E178" s="27">
        <v>0</v>
      </c>
      <c r="F178" s="27">
        <v>0</v>
      </c>
      <c r="G178" s="27">
        <v>0</v>
      </c>
      <c r="H178" s="28">
        <f t="shared" si="11"/>
        <v>0</v>
      </c>
      <c r="I178" s="27">
        <v>0</v>
      </c>
      <c r="J178" s="28">
        <f t="shared" si="12"/>
        <v>0</v>
      </c>
      <c r="K178" s="94" t="s">
        <v>729</v>
      </c>
      <c r="L178" s="27">
        <v>8</v>
      </c>
      <c r="M178" s="27">
        <v>54</v>
      </c>
      <c r="N178" s="27">
        <v>0</v>
      </c>
      <c r="O178" s="27">
        <v>27</v>
      </c>
      <c r="P178" s="28">
        <f t="shared" si="10"/>
        <v>89</v>
      </c>
      <c r="Q178" s="27">
        <v>0</v>
      </c>
      <c r="R178" s="28">
        <f t="shared" si="13"/>
        <v>89</v>
      </c>
      <c r="S178" s="35" t="s">
        <v>729</v>
      </c>
    </row>
    <row r="179" spans="1:19" ht="14.25" x14ac:dyDescent="0.2">
      <c r="A179" t="s">
        <v>399</v>
      </c>
      <c r="B179" s="13" t="s">
        <v>400</v>
      </c>
      <c r="C179" s="89" t="s">
        <v>57</v>
      </c>
      <c r="D179" s="27">
        <v>29</v>
      </c>
      <c r="E179" s="27">
        <v>0</v>
      </c>
      <c r="F179" s="27">
        <v>0</v>
      </c>
      <c r="G179" s="27">
        <v>0</v>
      </c>
      <c r="H179" s="28">
        <f t="shared" si="11"/>
        <v>29</v>
      </c>
      <c r="I179" s="27">
        <v>0</v>
      </c>
      <c r="J179" s="28">
        <f t="shared" si="12"/>
        <v>29</v>
      </c>
      <c r="K179" s="94" t="s">
        <v>729</v>
      </c>
      <c r="L179" s="27">
        <v>24</v>
      </c>
      <c r="M179" s="27">
        <v>9</v>
      </c>
      <c r="N179" s="27">
        <v>0</v>
      </c>
      <c r="O179" s="27">
        <v>7</v>
      </c>
      <c r="P179" s="28">
        <f t="shared" si="10"/>
        <v>40</v>
      </c>
      <c r="Q179" s="27">
        <v>22</v>
      </c>
      <c r="R179" s="28">
        <f t="shared" si="13"/>
        <v>62</v>
      </c>
      <c r="S179" s="35" t="s">
        <v>729</v>
      </c>
    </row>
    <row r="180" spans="1:19" ht="14.25" x14ac:dyDescent="0.2">
      <c r="A180" t="s">
        <v>401</v>
      </c>
      <c r="B180" s="13" t="s">
        <v>402</v>
      </c>
      <c r="C180" s="89" t="s">
        <v>54</v>
      </c>
      <c r="D180" s="27">
        <v>139</v>
      </c>
      <c r="E180" s="27">
        <v>5</v>
      </c>
      <c r="F180" s="27">
        <v>0</v>
      </c>
      <c r="G180" s="27">
        <v>37</v>
      </c>
      <c r="H180" s="28">
        <f t="shared" si="11"/>
        <v>181</v>
      </c>
      <c r="I180" s="27">
        <v>44</v>
      </c>
      <c r="J180" s="28">
        <f t="shared" si="12"/>
        <v>225</v>
      </c>
      <c r="K180" s="94" t="s">
        <v>729</v>
      </c>
      <c r="L180" s="27">
        <v>57</v>
      </c>
      <c r="M180" s="27">
        <v>144</v>
      </c>
      <c r="N180" s="27">
        <v>0</v>
      </c>
      <c r="O180" s="27">
        <v>166</v>
      </c>
      <c r="P180" s="28">
        <f t="shared" si="10"/>
        <v>367</v>
      </c>
      <c r="Q180" s="27">
        <v>56</v>
      </c>
      <c r="R180" s="28">
        <f t="shared" si="13"/>
        <v>423</v>
      </c>
      <c r="S180" s="35" t="s">
        <v>729</v>
      </c>
    </row>
    <row r="181" spans="1:19" ht="14.25" x14ac:dyDescent="0.2">
      <c r="A181" t="s">
        <v>403</v>
      </c>
      <c r="B181" s="13" t="s">
        <v>404</v>
      </c>
      <c r="C181" s="89" t="s">
        <v>80</v>
      </c>
      <c r="D181" s="27">
        <v>120</v>
      </c>
      <c r="E181" s="27">
        <v>7</v>
      </c>
      <c r="F181" s="27">
        <v>0</v>
      </c>
      <c r="G181" s="27">
        <v>47</v>
      </c>
      <c r="H181" s="28">
        <f t="shared" si="11"/>
        <v>174</v>
      </c>
      <c r="I181" s="27">
        <v>188</v>
      </c>
      <c r="J181" s="28">
        <f t="shared" si="12"/>
        <v>362</v>
      </c>
      <c r="K181" s="94" t="s">
        <v>729</v>
      </c>
      <c r="L181" s="27">
        <v>8</v>
      </c>
      <c r="M181" s="27">
        <v>137</v>
      </c>
      <c r="N181" s="27">
        <v>0</v>
      </c>
      <c r="O181" s="27">
        <v>121</v>
      </c>
      <c r="P181" s="28">
        <f t="shared" si="10"/>
        <v>266</v>
      </c>
      <c r="Q181" s="27">
        <v>33</v>
      </c>
      <c r="R181" s="28">
        <f t="shared" si="13"/>
        <v>299</v>
      </c>
      <c r="S181" s="35" t="s">
        <v>729</v>
      </c>
    </row>
    <row r="182" spans="1:19" ht="14.25" x14ac:dyDescent="0.2">
      <c r="A182" t="s">
        <v>405</v>
      </c>
      <c r="B182" s="13" t="s">
        <v>406</v>
      </c>
      <c r="C182" s="89" t="s">
        <v>80</v>
      </c>
      <c r="D182" s="27">
        <v>2</v>
      </c>
      <c r="E182" s="27">
        <v>0</v>
      </c>
      <c r="F182" s="27">
        <v>0</v>
      </c>
      <c r="G182" s="27">
        <v>0</v>
      </c>
      <c r="H182" s="28">
        <f t="shared" si="11"/>
        <v>2</v>
      </c>
      <c r="I182" s="27">
        <v>0</v>
      </c>
      <c r="J182" s="28">
        <f t="shared" si="12"/>
        <v>2</v>
      </c>
      <c r="K182" s="94" t="s">
        <v>729</v>
      </c>
      <c r="L182" s="27">
        <v>1</v>
      </c>
      <c r="M182" s="27">
        <v>26</v>
      </c>
      <c r="N182" s="27">
        <v>0</v>
      </c>
      <c r="O182" s="27">
        <v>15</v>
      </c>
      <c r="P182" s="28">
        <f t="shared" si="10"/>
        <v>42</v>
      </c>
      <c r="Q182" s="27">
        <v>0</v>
      </c>
      <c r="R182" s="28">
        <f t="shared" si="13"/>
        <v>42</v>
      </c>
      <c r="S182" s="35" t="s">
        <v>729</v>
      </c>
    </row>
    <row r="183" spans="1:19" ht="14.25" x14ac:dyDescent="0.2">
      <c r="A183" t="s">
        <v>407</v>
      </c>
      <c r="B183" s="13" t="s">
        <v>408</v>
      </c>
      <c r="C183" s="89" t="s">
        <v>80</v>
      </c>
      <c r="D183" s="27">
        <v>167</v>
      </c>
      <c r="E183" s="27">
        <v>2</v>
      </c>
      <c r="F183" s="27">
        <v>0</v>
      </c>
      <c r="G183" s="27">
        <v>54</v>
      </c>
      <c r="H183" s="28">
        <f t="shared" si="11"/>
        <v>223</v>
      </c>
      <c r="I183" s="27">
        <v>0</v>
      </c>
      <c r="J183" s="28">
        <f t="shared" si="12"/>
        <v>223</v>
      </c>
      <c r="K183" s="94" t="s">
        <v>729</v>
      </c>
      <c r="L183" s="27">
        <v>33</v>
      </c>
      <c r="M183" s="27">
        <v>65</v>
      </c>
      <c r="N183" s="27">
        <v>0</v>
      </c>
      <c r="O183" s="27">
        <v>45</v>
      </c>
      <c r="P183" s="28">
        <f t="shared" si="10"/>
        <v>143</v>
      </c>
      <c r="Q183" s="27">
        <v>0</v>
      </c>
      <c r="R183" s="28">
        <f t="shared" si="13"/>
        <v>143</v>
      </c>
      <c r="S183" s="35" t="s">
        <v>729</v>
      </c>
    </row>
    <row r="184" spans="1:19" ht="14.25" x14ac:dyDescent="0.2">
      <c r="A184" t="s">
        <v>409</v>
      </c>
      <c r="B184" s="13" t="s">
        <v>410</v>
      </c>
      <c r="C184" s="89" t="s">
        <v>57</v>
      </c>
      <c r="D184" s="27">
        <v>43</v>
      </c>
      <c r="E184" s="27">
        <v>0</v>
      </c>
      <c r="F184" s="27">
        <v>0</v>
      </c>
      <c r="G184" s="27">
        <v>0</v>
      </c>
      <c r="H184" s="28">
        <f t="shared" si="11"/>
        <v>43</v>
      </c>
      <c r="I184" s="27">
        <v>9</v>
      </c>
      <c r="J184" s="28">
        <f t="shared" si="12"/>
        <v>52</v>
      </c>
      <c r="K184" s="94" t="s">
        <v>729</v>
      </c>
      <c r="L184" s="27">
        <v>66</v>
      </c>
      <c r="M184" s="27">
        <v>0</v>
      </c>
      <c r="N184" s="27">
        <v>0</v>
      </c>
      <c r="O184" s="27">
        <v>38</v>
      </c>
      <c r="P184" s="28">
        <f t="shared" si="10"/>
        <v>104</v>
      </c>
      <c r="Q184" s="27">
        <v>12</v>
      </c>
      <c r="R184" s="28">
        <f t="shared" si="13"/>
        <v>116</v>
      </c>
      <c r="S184" s="35" t="s">
        <v>729</v>
      </c>
    </row>
    <row r="185" spans="1:19" ht="14.25" x14ac:dyDescent="0.2">
      <c r="A185" t="s">
        <v>411</v>
      </c>
      <c r="B185" s="13" t="s">
        <v>412</v>
      </c>
      <c r="C185" s="89" t="s">
        <v>80</v>
      </c>
      <c r="D185" s="27">
        <v>0</v>
      </c>
      <c r="E185" s="27">
        <v>0</v>
      </c>
      <c r="F185" s="27">
        <v>0</v>
      </c>
      <c r="G185" s="27">
        <v>0</v>
      </c>
      <c r="H185" s="28">
        <f t="shared" si="11"/>
        <v>0</v>
      </c>
      <c r="I185" s="27">
        <v>0</v>
      </c>
      <c r="J185" s="28">
        <f t="shared" si="12"/>
        <v>0</v>
      </c>
      <c r="K185" s="94" t="s">
        <v>729</v>
      </c>
      <c r="L185" s="27">
        <v>11</v>
      </c>
      <c r="M185" s="27">
        <v>0</v>
      </c>
      <c r="N185" s="27">
        <v>0</v>
      </c>
      <c r="O185" s="27">
        <v>2</v>
      </c>
      <c r="P185" s="28">
        <f t="shared" si="10"/>
        <v>13</v>
      </c>
      <c r="Q185" s="27">
        <v>0</v>
      </c>
      <c r="R185" s="28">
        <f t="shared" si="13"/>
        <v>13</v>
      </c>
      <c r="S185" s="35" t="s">
        <v>729</v>
      </c>
    </row>
    <row r="186" spans="1:19" ht="14.25" x14ac:dyDescent="0.2">
      <c r="A186" t="s">
        <v>413</v>
      </c>
      <c r="B186" s="13" t="s">
        <v>414</v>
      </c>
      <c r="C186" s="89" t="s">
        <v>80</v>
      </c>
      <c r="D186" s="27">
        <v>71</v>
      </c>
      <c r="E186" s="27">
        <v>0</v>
      </c>
      <c r="F186" s="27">
        <v>0</v>
      </c>
      <c r="G186" s="27">
        <v>17</v>
      </c>
      <c r="H186" s="28">
        <f t="shared" si="11"/>
        <v>88</v>
      </c>
      <c r="I186" s="27">
        <v>382</v>
      </c>
      <c r="J186" s="28">
        <f t="shared" si="12"/>
        <v>470</v>
      </c>
      <c r="K186" s="94" t="s">
        <v>729</v>
      </c>
      <c r="L186" s="27">
        <v>16</v>
      </c>
      <c r="M186" s="27">
        <v>43</v>
      </c>
      <c r="N186" s="27">
        <v>30</v>
      </c>
      <c r="O186" s="27">
        <v>100</v>
      </c>
      <c r="P186" s="28">
        <f t="shared" si="10"/>
        <v>189</v>
      </c>
      <c r="Q186" s="27">
        <v>50</v>
      </c>
      <c r="R186" s="28">
        <f t="shared" si="13"/>
        <v>239</v>
      </c>
      <c r="S186" s="35" t="s">
        <v>729</v>
      </c>
    </row>
    <row r="187" spans="1:19" ht="14.25" x14ac:dyDescent="0.2">
      <c r="A187" t="s">
        <v>415</v>
      </c>
      <c r="B187" s="13" t="s">
        <v>416</v>
      </c>
      <c r="C187" s="89" t="s">
        <v>73</v>
      </c>
      <c r="D187" s="27">
        <v>118</v>
      </c>
      <c r="E187" s="27">
        <v>6</v>
      </c>
      <c r="F187" s="27">
        <v>0</v>
      </c>
      <c r="G187" s="27">
        <v>0</v>
      </c>
      <c r="H187" s="28">
        <f t="shared" si="11"/>
        <v>124</v>
      </c>
      <c r="I187" s="27">
        <v>0</v>
      </c>
      <c r="J187" s="28">
        <f t="shared" si="12"/>
        <v>124</v>
      </c>
      <c r="K187" s="94" t="s">
        <v>729</v>
      </c>
      <c r="L187" s="27">
        <v>44</v>
      </c>
      <c r="M187" s="27">
        <v>18</v>
      </c>
      <c r="N187" s="27">
        <v>0</v>
      </c>
      <c r="O187" s="27">
        <v>39</v>
      </c>
      <c r="P187" s="28">
        <f t="shared" si="10"/>
        <v>101</v>
      </c>
      <c r="Q187" s="27">
        <v>0</v>
      </c>
      <c r="R187" s="28">
        <f t="shared" si="13"/>
        <v>101</v>
      </c>
      <c r="S187" s="35" t="s">
        <v>729</v>
      </c>
    </row>
    <row r="188" spans="1:19" ht="14.25" x14ac:dyDescent="0.2">
      <c r="A188" t="s">
        <v>417</v>
      </c>
      <c r="B188" s="13" t="s">
        <v>418</v>
      </c>
      <c r="C188" s="89" t="s">
        <v>60</v>
      </c>
      <c r="D188" s="27">
        <v>48</v>
      </c>
      <c r="E188" s="27">
        <v>3</v>
      </c>
      <c r="F188" s="27">
        <v>0</v>
      </c>
      <c r="G188" s="27">
        <v>3</v>
      </c>
      <c r="H188" s="28">
        <f t="shared" si="11"/>
        <v>54</v>
      </c>
      <c r="I188" s="27">
        <v>0</v>
      </c>
      <c r="J188" s="28">
        <f t="shared" si="12"/>
        <v>54</v>
      </c>
      <c r="K188" s="94" t="s">
        <v>729</v>
      </c>
      <c r="L188" s="27">
        <v>0</v>
      </c>
      <c r="M188" s="27">
        <v>3</v>
      </c>
      <c r="N188" s="27">
        <v>0</v>
      </c>
      <c r="O188" s="27">
        <v>35</v>
      </c>
      <c r="P188" s="28">
        <f t="shared" si="10"/>
        <v>38</v>
      </c>
      <c r="Q188" s="27">
        <v>0</v>
      </c>
      <c r="R188" s="28">
        <f t="shared" si="13"/>
        <v>38</v>
      </c>
      <c r="S188" s="35" t="s">
        <v>729</v>
      </c>
    </row>
    <row r="189" spans="1:19" ht="14.25" x14ac:dyDescent="0.2">
      <c r="A189" t="s">
        <v>419</v>
      </c>
      <c r="B189" s="13" t="s">
        <v>420</v>
      </c>
      <c r="C189" s="89" t="s">
        <v>54</v>
      </c>
      <c r="D189" s="27">
        <v>29</v>
      </c>
      <c r="E189" s="27">
        <v>0</v>
      </c>
      <c r="F189" s="27">
        <v>0</v>
      </c>
      <c r="G189" s="27">
        <v>31</v>
      </c>
      <c r="H189" s="28">
        <f t="shared" si="11"/>
        <v>60</v>
      </c>
      <c r="I189" s="27">
        <v>0</v>
      </c>
      <c r="J189" s="28">
        <f t="shared" si="12"/>
        <v>60</v>
      </c>
      <c r="K189" s="94" t="s">
        <v>729</v>
      </c>
      <c r="L189" s="27">
        <v>11</v>
      </c>
      <c r="M189" s="27">
        <v>18</v>
      </c>
      <c r="N189" s="27">
        <v>0</v>
      </c>
      <c r="O189" s="27">
        <v>25</v>
      </c>
      <c r="P189" s="28">
        <f t="shared" si="10"/>
        <v>54</v>
      </c>
      <c r="Q189" s="27">
        <v>0</v>
      </c>
      <c r="R189" s="28">
        <f t="shared" si="13"/>
        <v>54</v>
      </c>
      <c r="S189" s="35" t="s">
        <v>729</v>
      </c>
    </row>
    <row r="190" spans="1:19" ht="14.25" x14ac:dyDescent="0.2">
      <c r="A190" t="s">
        <v>421</v>
      </c>
      <c r="B190" s="13" t="s">
        <v>422</v>
      </c>
      <c r="C190" s="89" t="s">
        <v>57</v>
      </c>
      <c r="D190" s="27">
        <v>28</v>
      </c>
      <c r="E190" s="27">
        <v>0</v>
      </c>
      <c r="F190" s="27">
        <v>0</v>
      </c>
      <c r="G190" s="27">
        <v>6</v>
      </c>
      <c r="H190" s="28">
        <f t="shared" si="11"/>
        <v>34</v>
      </c>
      <c r="I190" s="27">
        <v>0</v>
      </c>
      <c r="J190" s="28">
        <f t="shared" si="12"/>
        <v>34</v>
      </c>
      <c r="K190" s="94" t="s">
        <v>729</v>
      </c>
      <c r="L190" s="27">
        <v>10</v>
      </c>
      <c r="M190" s="27">
        <v>0</v>
      </c>
      <c r="N190" s="27">
        <v>0</v>
      </c>
      <c r="O190" s="27">
        <v>12</v>
      </c>
      <c r="P190" s="28">
        <f t="shared" si="10"/>
        <v>22</v>
      </c>
      <c r="Q190" s="27">
        <v>0</v>
      </c>
      <c r="R190" s="28">
        <f t="shared" si="13"/>
        <v>22</v>
      </c>
      <c r="S190" s="35" t="s">
        <v>729</v>
      </c>
    </row>
    <row r="191" spans="1:19" ht="14.25" x14ac:dyDescent="0.2">
      <c r="A191" t="s">
        <v>423</v>
      </c>
      <c r="B191" s="13" t="s">
        <v>424</v>
      </c>
      <c r="C191" s="89" t="s">
        <v>73</v>
      </c>
      <c r="D191" s="27">
        <v>36</v>
      </c>
      <c r="E191" s="27">
        <v>0</v>
      </c>
      <c r="F191" s="27">
        <v>0</v>
      </c>
      <c r="G191" s="27">
        <v>0</v>
      </c>
      <c r="H191" s="28">
        <f t="shared" si="11"/>
        <v>36</v>
      </c>
      <c r="I191" s="27">
        <v>0</v>
      </c>
      <c r="J191" s="28">
        <f t="shared" si="12"/>
        <v>36</v>
      </c>
      <c r="K191" s="94" t="s">
        <v>729</v>
      </c>
      <c r="L191" s="27">
        <v>0</v>
      </c>
      <c r="M191" s="27">
        <v>0</v>
      </c>
      <c r="N191" s="27">
        <v>0</v>
      </c>
      <c r="O191" s="27">
        <v>2</v>
      </c>
      <c r="P191" s="28">
        <f t="shared" si="10"/>
        <v>2</v>
      </c>
      <c r="Q191" s="27">
        <v>0</v>
      </c>
      <c r="R191" s="28">
        <f t="shared" si="13"/>
        <v>2</v>
      </c>
      <c r="S191" s="35" t="s">
        <v>729</v>
      </c>
    </row>
    <row r="192" spans="1:19" ht="14.25" x14ac:dyDescent="0.2">
      <c r="A192" t="s">
        <v>425</v>
      </c>
      <c r="B192" s="13" t="s">
        <v>426</v>
      </c>
      <c r="C192" s="89" t="s">
        <v>57</v>
      </c>
      <c r="D192" s="27">
        <v>123</v>
      </c>
      <c r="E192" s="27">
        <v>0</v>
      </c>
      <c r="F192" s="27">
        <v>0</v>
      </c>
      <c r="G192" s="27">
        <v>0</v>
      </c>
      <c r="H192" s="28">
        <f t="shared" si="11"/>
        <v>123</v>
      </c>
      <c r="I192" s="27">
        <v>0</v>
      </c>
      <c r="J192" s="28">
        <f t="shared" si="12"/>
        <v>123</v>
      </c>
      <c r="K192" s="94" t="s">
        <v>729</v>
      </c>
      <c r="L192" s="27">
        <v>14</v>
      </c>
      <c r="M192" s="27">
        <v>25</v>
      </c>
      <c r="N192" s="27">
        <v>0</v>
      </c>
      <c r="O192" s="27">
        <v>68</v>
      </c>
      <c r="P192" s="28">
        <f t="shared" si="10"/>
        <v>107</v>
      </c>
      <c r="Q192" s="27">
        <v>0</v>
      </c>
      <c r="R192" s="28">
        <f t="shared" si="13"/>
        <v>107</v>
      </c>
      <c r="S192" s="35" t="s">
        <v>729</v>
      </c>
    </row>
    <row r="193" spans="1:19" ht="14.25" x14ac:dyDescent="0.2">
      <c r="A193" t="s">
        <v>427</v>
      </c>
      <c r="B193" s="13" t="s">
        <v>428</v>
      </c>
      <c r="C193" s="89" t="s">
        <v>54</v>
      </c>
      <c r="D193" s="27">
        <v>52</v>
      </c>
      <c r="E193" s="27">
        <v>2</v>
      </c>
      <c r="F193" s="27">
        <v>0</v>
      </c>
      <c r="G193" s="27">
        <v>10</v>
      </c>
      <c r="H193" s="28">
        <f t="shared" si="11"/>
        <v>64</v>
      </c>
      <c r="I193" s="27">
        <v>0</v>
      </c>
      <c r="J193" s="28">
        <f t="shared" si="12"/>
        <v>64</v>
      </c>
      <c r="K193" s="94" t="s">
        <v>729</v>
      </c>
      <c r="L193" s="27">
        <v>11</v>
      </c>
      <c r="M193" s="27">
        <v>2</v>
      </c>
      <c r="N193" s="27">
        <v>0</v>
      </c>
      <c r="O193" s="27">
        <v>0</v>
      </c>
      <c r="P193" s="28">
        <f t="shared" si="10"/>
        <v>13</v>
      </c>
      <c r="Q193" s="27">
        <v>0</v>
      </c>
      <c r="R193" s="28">
        <f t="shared" si="13"/>
        <v>13</v>
      </c>
      <c r="S193" s="35" t="s">
        <v>729</v>
      </c>
    </row>
    <row r="194" spans="1:19" ht="14.25" x14ac:dyDescent="0.2">
      <c r="A194" t="s">
        <v>429</v>
      </c>
      <c r="B194" s="13" t="s">
        <v>430</v>
      </c>
      <c r="C194" s="89" t="s">
        <v>57</v>
      </c>
      <c r="D194" s="27">
        <v>129</v>
      </c>
      <c r="E194" s="27">
        <v>0</v>
      </c>
      <c r="F194" s="27">
        <v>0</v>
      </c>
      <c r="G194" s="27">
        <v>0</v>
      </c>
      <c r="H194" s="28">
        <f t="shared" si="11"/>
        <v>129</v>
      </c>
      <c r="I194" s="27">
        <v>0</v>
      </c>
      <c r="J194" s="28">
        <f t="shared" si="12"/>
        <v>129</v>
      </c>
      <c r="K194" s="94" t="s">
        <v>729</v>
      </c>
      <c r="L194" s="27">
        <v>11</v>
      </c>
      <c r="M194" s="27">
        <v>0</v>
      </c>
      <c r="N194" s="27">
        <v>0</v>
      </c>
      <c r="O194" s="27">
        <v>3</v>
      </c>
      <c r="P194" s="28">
        <f t="shared" si="10"/>
        <v>14</v>
      </c>
      <c r="Q194" s="27">
        <v>0</v>
      </c>
      <c r="R194" s="28">
        <f t="shared" si="13"/>
        <v>14</v>
      </c>
      <c r="S194" s="35" t="s">
        <v>729</v>
      </c>
    </row>
    <row r="195" spans="1:19" ht="14.25" x14ac:dyDescent="0.2">
      <c r="A195" t="s">
        <v>431</v>
      </c>
      <c r="B195" s="13" t="s">
        <v>432</v>
      </c>
      <c r="C195" s="89" t="s">
        <v>54</v>
      </c>
      <c r="D195" s="27">
        <v>86</v>
      </c>
      <c r="E195" s="27">
        <v>0</v>
      </c>
      <c r="F195" s="27">
        <v>0</v>
      </c>
      <c r="G195" s="27">
        <v>20</v>
      </c>
      <c r="H195" s="28">
        <f t="shared" si="11"/>
        <v>106</v>
      </c>
      <c r="I195" s="27">
        <v>0</v>
      </c>
      <c r="J195" s="28">
        <f t="shared" si="12"/>
        <v>106</v>
      </c>
      <c r="K195" s="94" t="s">
        <v>729</v>
      </c>
      <c r="L195" s="27">
        <v>0</v>
      </c>
      <c r="M195" s="27">
        <v>0</v>
      </c>
      <c r="N195" s="27">
        <v>0</v>
      </c>
      <c r="O195" s="27">
        <v>15</v>
      </c>
      <c r="P195" s="28">
        <f t="shared" si="10"/>
        <v>15</v>
      </c>
      <c r="Q195" s="27">
        <v>0</v>
      </c>
      <c r="R195" s="28">
        <f t="shared" si="13"/>
        <v>15</v>
      </c>
      <c r="S195" s="35" t="s">
        <v>729</v>
      </c>
    </row>
    <row r="196" spans="1:19" ht="14.25" x14ac:dyDescent="0.2">
      <c r="A196" t="s">
        <v>433</v>
      </c>
      <c r="B196" s="13" t="s">
        <v>434</v>
      </c>
      <c r="C196" s="89" t="s">
        <v>73</v>
      </c>
      <c r="D196" s="27">
        <v>43</v>
      </c>
      <c r="E196" s="27">
        <v>0</v>
      </c>
      <c r="F196" s="27">
        <v>0</v>
      </c>
      <c r="G196" s="27">
        <v>0</v>
      </c>
      <c r="H196" s="28">
        <f t="shared" si="11"/>
        <v>43</v>
      </c>
      <c r="I196" s="27">
        <v>125</v>
      </c>
      <c r="J196" s="28">
        <f t="shared" si="12"/>
        <v>168</v>
      </c>
      <c r="K196" s="94" t="s">
        <v>730</v>
      </c>
      <c r="L196" s="27">
        <v>2</v>
      </c>
      <c r="M196" s="27">
        <v>18</v>
      </c>
      <c r="N196" s="27">
        <v>0</v>
      </c>
      <c r="O196" s="27">
        <v>75</v>
      </c>
      <c r="P196" s="28">
        <f t="shared" si="10"/>
        <v>95</v>
      </c>
      <c r="Q196" s="27">
        <v>0</v>
      </c>
      <c r="R196" s="28">
        <f t="shared" si="13"/>
        <v>95</v>
      </c>
      <c r="S196" s="35" t="s">
        <v>729</v>
      </c>
    </row>
    <row r="197" spans="1:19" ht="14.25" x14ac:dyDescent="0.2">
      <c r="A197" t="s">
        <v>435</v>
      </c>
      <c r="B197" s="13" t="s">
        <v>436</v>
      </c>
      <c r="C197" s="89" t="s">
        <v>60</v>
      </c>
      <c r="D197" s="27">
        <v>47</v>
      </c>
      <c r="E197" s="27">
        <v>17</v>
      </c>
      <c r="F197" s="27">
        <v>0</v>
      </c>
      <c r="G197" s="27">
        <v>20</v>
      </c>
      <c r="H197" s="28">
        <f t="shared" si="11"/>
        <v>84</v>
      </c>
      <c r="I197" s="27">
        <v>0</v>
      </c>
      <c r="J197" s="28">
        <f t="shared" si="12"/>
        <v>84</v>
      </c>
      <c r="K197" s="94" t="s">
        <v>729</v>
      </c>
      <c r="L197" s="27">
        <v>0</v>
      </c>
      <c r="M197" s="27">
        <v>0</v>
      </c>
      <c r="N197" s="27">
        <v>0</v>
      </c>
      <c r="O197" s="27">
        <v>44</v>
      </c>
      <c r="P197" s="28">
        <f t="shared" si="10"/>
        <v>44</v>
      </c>
      <c r="Q197" s="27">
        <v>0</v>
      </c>
      <c r="R197" s="28">
        <f t="shared" si="13"/>
        <v>44</v>
      </c>
      <c r="S197" s="35" t="s">
        <v>729</v>
      </c>
    </row>
    <row r="198" spans="1:19" ht="14.25" x14ac:dyDescent="0.2">
      <c r="A198" t="s">
        <v>437</v>
      </c>
      <c r="B198" s="13" t="s">
        <v>438</v>
      </c>
      <c r="C198" s="89" t="s">
        <v>54</v>
      </c>
      <c r="D198" s="27">
        <v>131</v>
      </c>
      <c r="E198" s="27">
        <v>0</v>
      </c>
      <c r="F198" s="27">
        <v>0</v>
      </c>
      <c r="G198" s="27">
        <v>168</v>
      </c>
      <c r="H198" s="28">
        <f t="shared" si="11"/>
        <v>299</v>
      </c>
      <c r="I198" s="27">
        <v>0</v>
      </c>
      <c r="J198" s="28">
        <f t="shared" si="12"/>
        <v>299</v>
      </c>
      <c r="K198" s="94" t="s">
        <v>729</v>
      </c>
      <c r="L198" s="27">
        <v>0</v>
      </c>
      <c r="M198" s="27">
        <v>56</v>
      </c>
      <c r="N198" s="27">
        <v>0</v>
      </c>
      <c r="O198" s="27">
        <v>26</v>
      </c>
      <c r="P198" s="28">
        <f t="shared" si="10"/>
        <v>82</v>
      </c>
      <c r="Q198" s="27">
        <v>0</v>
      </c>
      <c r="R198" s="28">
        <f t="shared" si="13"/>
        <v>82</v>
      </c>
      <c r="S198" s="35" t="s">
        <v>729</v>
      </c>
    </row>
    <row r="199" spans="1:19" ht="14.25" x14ac:dyDescent="0.2">
      <c r="A199" t="s">
        <v>439</v>
      </c>
      <c r="B199" s="13" t="s">
        <v>440</v>
      </c>
      <c r="C199" s="89" t="s">
        <v>60</v>
      </c>
      <c r="D199" s="27">
        <v>8</v>
      </c>
      <c r="E199" s="27">
        <v>22</v>
      </c>
      <c r="F199" s="27">
        <v>0</v>
      </c>
      <c r="G199" s="27">
        <v>9</v>
      </c>
      <c r="H199" s="28">
        <f t="shared" si="11"/>
        <v>39</v>
      </c>
      <c r="I199" s="27">
        <v>0</v>
      </c>
      <c r="J199" s="28">
        <f t="shared" si="12"/>
        <v>39</v>
      </c>
      <c r="K199" s="94" t="s">
        <v>729</v>
      </c>
      <c r="L199" s="27">
        <v>0</v>
      </c>
      <c r="M199" s="27">
        <v>0</v>
      </c>
      <c r="N199" s="27">
        <v>0</v>
      </c>
      <c r="O199" s="27">
        <v>14</v>
      </c>
      <c r="P199" s="28">
        <f t="shared" si="10"/>
        <v>14</v>
      </c>
      <c r="Q199" s="27">
        <v>0</v>
      </c>
      <c r="R199" s="28">
        <f t="shared" si="13"/>
        <v>14</v>
      </c>
      <c r="S199" s="35" t="s">
        <v>729</v>
      </c>
    </row>
    <row r="200" spans="1:19" ht="14.25" x14ac:dyDescent="0.2">
      <c r="A200" t="s">
        <v>441</v>
      </c>
      <c r="B200" s="13" t="s">
        <v>442</v>
      </c>
      <c r="C200" s="89" t="s">
        <v>80</v>
      </c>
      <c r="D200" s="27">
        <v>6</v>
      </c>
      <c r="E200" s="27">
        <v>44</v>
      </c>
      <c r="F200" s="27">
        <v>0</v>
      </c>
      <c r="G200" s="27">
        <v>43</v>
      </c>
      <c r="H200" s="28">
        <f t="shared" si="11"/>
        <v>93</v>
      </c>
      <c r="I200" s="27">
        <v>80</v>
      </c>
      <c r="J200" s="28">
        <f t="shared" si="12"/>
        <v>173</v>
      </c>
      <c r="K200" s="94" t="s">
        <v>729</v>
      </c>
      <c r="L200" s="27">
        <v>34</v>
      </c>
      <c r="M200" s="27">
        <v>84</v>
      </c>
      <c r="N200" s="27">
        <v>0</v>
      </c>
      <c r="O200" s="27">
        <v>31</v>
      </c>
      <c r="P200" s="28">
        <f t="shared" ref="P200:P263" si="14">SUM(L200:O200)</f>
        <v>149</v>
      </c>
      <c r="Q200" s="27">
        <v>0</v>
      </c>
      <c r="R200" s="28">
        <f t="shared" si="13"/>
        <v>149</v>
      </c>
      <c r="S200" s="35" t="s">
        <v>729</v>
      </c>
    </row>
    <row r="201" spans="1:19" ht="14.25" x14ac:dyDescent="0.2">
      <c r="A201" t="s">
        <v>443</v>
      </c>
      <c r="B201" s="13" t="s">
        <v>444</v>
      </c>
      <c r="C201" s="89" t="s">
        <v>60</v>
      </c>
      <c r="D201" s="27">
        <v>6</v>
      </c>
      <c r="E201" s="27">
        <v>0</v>
      </c>
      <c r="F201" s="27">
        <v>0</v>
      </c>
      <c r="G201" s="27">
        <v>3</v>
      </c>
      <c r="H201" s="28">
        <f t="shared" ref="H201:H264" si="15">SUM(D201:G201)</f>
        <v>9</v>
      </c>
      <c r="I201" s="27">
        <v>0</v>
      </c>
      <c r="J201" s="28">
        <f t="shared" ref="J201:J264" si="16">SUM(H201:I201)</f>
        <v>9</v>
      </c>
      <c r="K201" s="94" t="s">
        <v>729</v>
      </c>
      <c r="L201" s="27">
        <v>6</v>
      </c>
      <c r="M201" s="27">
        <v>3</v>
      </c>
      <c r="N201" s="27">
        <v>0</v>
      </c>
      <c r="O201" s="27">
        <v>11</v>
      </c>
      <c r="P201" s="28">
        <f t="shared" si="14"/>
        <v>20</v>
      </c>
      <c r="Q201" s="27">
        <v>0</v>
      </c>
      <c r="R201" s="28">
        <f t="shared" ref="R201:R264" si="17">SUM(P201:Q201)</f>
        <v>20</v>
      </c>
      <c r="S201" s="35" t="s">
        <v>729</v>
      </c>
    </row>
    <row r="202" spans="1:19" ht="14.25" x14ac:dyDescent="0.2">
      <c r="A202" t="s">
        <v>445</v>
      </c>
      <c r="B202" s="13" t="s">
        <v>446</v>
      </c>
      <c r="C202" s="89" t="s">
        <v>73</v>
      </c>
      <c r="D202" s="27">
        <v>34</v>
      </c>
      <c r="E202" s="27">
        <v>0</v>
      </c>
      <c r="F202" s="27">
        <v>0</v>
      </c>
      <c r="G202" s="27">
        <v>0</v>
      </c>
      <c r="H202" s="28">
        <f t="shared" si="15"/>
        <v>34</v>
      </c>
      <c r="I202" s="27">
        <v>0</v>
      </c>
      <c r="J202" s="28">
        <f t="shared" si="16"/>
        <v>34</v>
      </c>
      <c r="K202" s="94" t="s">
        <v>729</v>
      </c>
      <c r="L202" s="27">
        <v>0</v>
      </c>
      <c r="M202" s="27">
        <v>9</v>
      </c>
      <c r="N202" s="27">
        <v>0</v>
      </c>
      <c r="O202" s="27">
        <v>9</v>
      </c>
      <c r="P202" s="28">
        <f t="shared" si="14"/>
        <v>18</v>
      </c>
      <c r="Q202" s="27">
        <v>0</v>
      </c>
      <c r="R202" s="28">
        <f t="shared" si="17"/>
        <v>18</v>
      </c>
      <c r="S202" s="35" t="s">
        <v>729</v>
      </c>
    </row>
    <row r="203" spans="1:19" ht="14.25" x14ac:dyDescent="0.2">
      <c r="A203" t="s">
        <v>447</v>
      </c>
      <c r="B203" s="13" t="s">
        <v>448</v>
      </c>
      <c r="C203" s="89" t="s">
        <v>57</v>
      </c>
      <c r="D203" s="27">
        <v>257</v>
      </c>
      <c r="E203" s="27">
        <v>0</v>
      </c>
      <c r="F203" s="27">
        <v>0</v>
      </c>
      <c r="G203" s="27">
        <v>0</v>
      </c>
      <c r="H203" s="28">
        <f t="shared" si="15"/>
        <v>257</v>
      </c>
      <c r="I203" s="27">
        <v>97</v>
      </c>
      <c r="J203" s="28">
        <f t="shared" si="16"/>
        <v>354</v>
      </c>
      <c r="K203" s="94" t="s">
        <v>729</v>
      </c>
      <c r="L203" s="27">
        <v>35</v>
      </c>
      <c r="M203" s="27">
        <v>69</v>
      </c>
      <c r="N203" s="27">
        <v>0</v>
      </c>
      <c r="O203" s="27">
        <v>64</v>
      </c>
      <c r="P203" s="28">
        <f t="shared" si="14"/>
        <v>168</v>
      </c>
      <c r="Q203" s="27">
        <v>0</v>
      </c>
      <c r="R203" s="28">
        <f t="shared" si="17"/>
        <v>168</v>
      </c>
      <c r="S203" s="35" t="s">
        <v>729</v>
      </c>
    </row>
    <row r="204" spans="1:19" ht="14.25" x14ac:dyDescent="0.2">
      <c r="A204" t="s">
        <v>449</v>
      </c>
      <c r="B204" s="13" t="s">
        <v>450</v>
      </c>
      <c r="C204" s="89" t="s">
        <v>60</v>
      </c>
      <c r="D204" s="27">
        <v>470</v>
      </c>
      <c r="E204" s="27">
        <v>6</v>
      </c>
      <c r="F204" s="27">
        <v>0</v>
      </c>
      <c r="G204" s="27">
        <v>43</v>
      </c>
      <c r="H204" s="28">
        <f t="shared" si="15"/>
        <v>519</v>
      </c>
      <c r="I204" s="27">
        <v>204</v>
      </c>
      <c r="J204" s="28">
        <f t="shared" si="16"/>
        <v>723</v>
      </c>
      <c r="K204" s="94" t="s">
        <v>730</v>
      </c>
      <c r="L204" s="27">
        <v>112</v>
      </c>
      <c r="M204" s="27">
        <v>75</v>
      </c>
      <c r="N204" s="27">
        <v>18</v>
      </c>
      <c r="O204" s="27">
        <v>154</v>
      </c>
      <c r="P204" s="28">
        <f t="shared" si="14"/>
        <v>359</v>
      </c>
      <c r="Q204" s="27">
        <v>0</v>
      </c>
      <c r="R204" s="28">
        <f t="shared" si="17"/>
        <v>359</v>
      </c>
      <c r="S204" s="35" t="s">
        <v>729</v>
      </c>
    </row>
    <row r="205" spans="1:19" ht="14.25" x14ac:dyDescent="0.2">
      <c r="A205" t="s">
        <v>451</v>
      </c>
      <c r="B205" s="13" t="s">
        <v>452</v>
      </c>
      <c r="C205" s="89" t="s">
        <v>73</v>
      </c>
      <c r="D205" s="27">
        <v>92</v>
      </c>
      <c r="E205" s="27">
        <v>60</v>
      </c>
      <c r="F205" s="27">
        <v>0</v>
      </c>
      <c r="G205" s="27">
        <v>27</v>
      </c>
      <c r="H205" s="28">
        <f t="shared" si="15"/>
        <v>179</v>
      </c>
      <c r="I205" s="27">
        <v>62</v>
      </c>
      <c r="J205" s="28">
        <f t="shared" si="16"/>
        <v>241</v>
      </c>
      <c r="K205" s="94" t="s">
        <v>729</v>
      </c>
      <c r="L205" s="27">
        <v>19</v>
      </c>
      <c r="M205" s="27">
        <v>30</v>
      </c>
      <c r="N205" s="27">
        <v>0</v>
      </c>
      <c r="O205" s="27">
        <v>36</v>
      </c>
      <c r="P205" s="28">
        <f t="shared" si="14"/>
        <v>85</v>
      </c>
      <c r="Q205" s="27">
        <v>0</v>
      </c>
      <c r="R205" s="28">
        <f t="shared" si="17"/>
        <v>85</v>
      </c>
      <c r="S205" s="35" t="s">
        <v>729</v>
      </c>
    </row>
    <row r="206" spans="1:19" ht="14.25" x14ac:dyDescent="0.2">
      <c r="A206" t="s">
        <v>453</v>
      </c>
      <c r="B206" s="13" t="s">
        <v>454</v>
      </c>
      <c r="C206" s="89" t="s">
        <v>80</v>
      </c>
      <c r="D206" s="27">
        <v>44</v>
      </c>
      <c r="E206" s="27">
        <v>0</v>
      </c>
      <c r="F206" s="27">
        <v>0</v>
      </c>
      <c r="G206" s="27">
        <v>0</v>
      </c>
      <c r="H206" s="28">
        <f t="shared" si="15"/>
        <v>44</v>
      </c>
      <c r="I206" s="27">
        <v>0</v>
      </c>
      <c r="J206" s="28">
        <f t="shared" si="16"/>
        <v>44</v>
      </c>
      <c r="K206" s="94" t="s">
        <v>729</v>
      </c>
      <c r="L206" s="27">
        <v>88</v>
      </c>
      <c r="M206" s="27">
        <v>88</v>
      </c>
      <c r="N206" s="27">
        <v>0</v>
      </c>
      <c r="O206" s="27">
        <v>104</v>
      </c>
      <c r="P206" s="28">
        <f t="shared" si="14"/>
        <v>280</v>
      </c>
      <c r="Q206" s="27">
        <v>78</v>
      </c>
      <c r="R206" s="28">
        <f t="shared" si="17"/>
        <v>358</v>
      </c>
      <c r="S206" s="35" t="s">
        <v>729</v>
      </c>
    </row>
    <row r="207" spans="1:19" ht="14.25" x14ac:dyDescent="0.2">
      <c r="A207" t="s">
        <v>455</v>
      </c>
      <c r="B207" s="13" t="s">
        <v>456</v>
      </c>
      <c r="C207" s="89" t="s">
        <v>57</v>
      </c>
      <c r="D207" s="27">
        <v>18</v>
      </c>
      <c r="E207" s="27">
        <v>10</v>
      </c>
      <c r="F207" s="27">
        <v>0</v>
      </c>
      <c r="G207" s="27">
        <v>0</v>
      </c>
      <c r="H207" s="28">
        <f t="shared" si="15"/>
        <v>28</v>
      </c>
      <c r="I207" s="27">
        <v>69</v>
      </c>
      <c r="J207" s="28">
        <f t="shared" si="16"/>
        <v>97</v>
      </c>
      <c r="K207" s="94" t="s">
        <v>729</v>
      </c>
      <c r="L207" s="27">
        <v>44</v>
      </c>
      <c r="M207" s="27">
        <v>96</v>
      </c>
      <c r="N207" s="27">
        <v>10</v>
      </c>
      <c r="O207" s="27">
        <v>53</v>
      </c>
      <c r="P207" s="28">
        <f t="shared" si="14"/>
        <v>203</v>
      </c>
      <c r="Q207" s="27">
        <v>38</v>
      </c>
      <c r="R207" s="28">
        <f t="shared" si="17"/>
        <v>241</v>
      </c>
      <c r="S207" s="35" t="s">
        <v>729</v>
      </c>
    </row>
    <row r="208" spans="1:19" ht="14.25" x14ac:dyDescent="0.2">
      <c r="A208" t="s">
        <v>457</v>
      </c>
      <c r="B208" s="13" t="s">
        <v>458</v>
      </c>
      <c r="C208" s="89" t="s">
        <v>73</v>
      </c>
      <c r="D208" s="27">
        <v>0</v>
      </c>
      <c r="E208" s="27">
        <v>3</v>
      </c>
      <c r="F208" s="27">
        <v>0</v>
      </c>
      <c r="G208" s="27">
        <v>6</v>
      </c>
      <c r="H208" s="28">
        <f t="shared" si="15"/>
        <v>9</v>
      </c>
      <c r="I208" s="27">
        <v>0</v>
      </c>
      <c r="J208" s="28">
        <f t="shared" si="16"/>
        <v>9</v>
      </c>
      <c r="K208" s="94" t="s">
        <v>729</v>
      </c>
      <c r="L208" s="27">
        <v>0</v>
      </c>
      <c r="M208" s="27">
        <v>5</v>
      </c>
      <c r="N208" s="27">
        <v>0</v>
      </c>
      <c r="O208" s="27">
        <v>34</v>
      </c>
      <c r="P208" s="28">
        <f t="shared" si="14"/>
        <v>39</v>
      </c>
      <c r="Q208" s="27">
        <v>0</v>
      </c>
      <c r="R208" s="28">
        <f t="shared" si="17"/>
        <v>39</v>
      </c>
      <c r="S208" s="35" t="s">
        <v>729</v>
      </c>
    </row>
    <row r="209" spans="1:19" ht="14.25" x14ac:dyDescent="0.2">
      <c r="A209" t="s">
        <v>459</v>
      </c>
      <c r="B209" s="13" t="s">
        <v>460</v>
      </c>
      <c r="C209" s="89" t="s">
        <v>54</v>
      </c>
      <c r="D209" s="27">
        <v>43</v>
      </c>
      <c r="E209" s="27">
        <v>0</v>
      </c>
      <c r="F209" s="27">
        <v>0</v>
      </c>
      <c r="G209" s="27">
        <v>1</v>
      </c>
      <c r="H209" s="28">
        <f t="shared" si="15"/>
        <v>44</v>
      </c>
      <c r="I209" s="27">
        <v>46</v>
      </c>
      <c r="J209" s="28">
        <f t="shared" si="16"/>
        <v>90</v>
      </c>
      <c r="K209" s="94" t="s">
        <v>729</v>
      </c>
      <c r="L209" s="27">
        <v>1</v>
      </c>
      <c r="M209" s="27">
        <v>16</v>
      </c>
      <c r="N209" s="27">
        <v>0</v>
      </c>
      <c r="O209" s="27">
        <v>7</v>
      </c>
      <c r="P209" s="28">
        <f t="shared" si="14"/>
        <v>24</v>
      </c>
      <c r="Q209" s="27">
        <v>0</v>
      </c>
      <c r="R209" s="28">
        <f t="shared" si="17"/>
        <v>24</v>
      </c>
      <c r="S209" s="35" t="s">
        <v>729</v>
      </c>
    </row>
    <row r="210" spans="1:19" ht="14.25" x14ac:dyDescent="0.2">
      <c r="A210" t="s">
        <v>461</v>
      </c>
      <c r="B210" s="13" t="s">
        <v>462</v>
      </c>
      <c r="C210" s="89" t="s">
        <v>73</v>
      </c>
      <c r="D210" s="27">
        <v>137</v>
      </c>
      <c r="E210" s="27">
        <v>62</v>
      </c>
      <c r="F210" s="27">
        <v>0</v>
      </c>
      <c r="G210" s="27">
        <v>1</v>
      </c>
      <c r="H210" s="28">
        <f t="shared" si="15"/>
        <v>200</v>
      </c>
      <c r="I210" s="27">
        <v>304</v>
      </c>
      <c r="J210" s="28">
        <f t="shared" si="16"/>
        <v>504</v>
      </c>
      <c r="K210" s="94" t="s">
        <v>730</v>
      </c>
      <c r="L210" s="27">
        <v>0</v>
      </c>
      <c r="M210" s="27">
        <v>66</v>
      </c>
      <c r="N210" s="27">
        <v>0</v>
      </c>
      <c r="O210" s="27">
        <v>40</v>
      </c>
      <c r="P210" s="28">
        <f t="shared" si="14"/>
        <v>106</v>
      </c>
      <c r="Q210" s="27">
        <v>43</v>
      </c>
      <c r="R210" s="28">
        <f t="shared" si="17"/>
        <v>149</v>
      </c>
      <c r="S210" s="35" t="s">
        <v>730</v>
      </c>
    </row>
    <row r="211" spans="1:19" ht="14.25" x14ac:dyDescent="0.2">
      <c r="A211" t="s">
        <v>463</v>
      </c>
      <c r="B211" s="13" t="s">
        <v>464</v>
      </c>
      <c r="C211" s="89" t="s">
        <v>54</v>
      </c>
      <c r="D211" s="27">
        <v>30</v>
      </c>
      <c r="E211" s="27">
        <v>0</v>
      </c>
      <c r="F211" s="27">
        <v>0</v>
      </c>
      <c r="G211" s="27">
        <v>24</v>
      </c>
      <c r="H211" s="28">
        <f t="shared" si="15"/>
        <v>54</v>
      </c>
      <c r="I211" s="27">
        <v>36</v>
      </c>
      <c r="J211" s="28">
        <f t="shared" si="16"/>
        <v>90</v>
      </c>
      <c r="K211" s="94" t="s">
        <v>729</v>
      </c>
      <c r="L211" s="27">
        <v>9</v>
      </c>
      <c r="M211" s="27">
        <v>39</v>
      </c>
      <c r="N211" s="27">
        <v>0</v>
      </c>
      <c r="O211" s="27">
        <v>6</v>
      </c>
      <c r="P211" s="28">
        <f t="shared" si="14"/>
        <v>54</v>
      </c>
      <c r="Q211" s="27">
        <v>4</v>
      </c>
      <c r="R211" s="28">
        <f t="shared" si="17"/>
        <v>58</v>
      </c>
      <c r="S211" s="35" t="s">
        <v>729</v>
      </c>
    </row>
    <row r="212" spans="1:19" ht="14.25" x14ac:dyDescent="0.2">
      <c r="A212" t="s">
        <v>465</v>
      </c>
      <c r="B212" s="13" t="s">
        <v>466</v>
      </c>
      <c r="C212" s="89" t="s">
        <v>60</v>
      </c>
      <c r="D212" s="27">
        <v>108</v>
      </c>
      <c r="E212" s="27">
        <v>12</v>
      </c>
      <c r="F212" s="27">
        <v>0</v>
      </c>
      <c r="G212" s="27">
        <v>2</v>
      </c>
      <c r="H212" s="28">
        <f t="shared" si="15"/>
        <v>122</v>
      </c>
      <c r="I212" s="27">
        <v>0</v>
      </c>
      <c r="J212" s="28">
        <f t="shared" si="16"/>
        <v>122</v>
      </c>
      <c r="K212" s="94" t="s">
        <v>729</v>
      </c>
      <c r="L212" s="27">
        <v>25</v>
      </c>
      <c r="M212" s="27">
        <v>20</v>
      </c>
      <c r="N212" s="27">
        <v>0</v>
      </c>
      <c r="O212" s="27">
        <v>62</v>
      </c>
      <c r="P212" s="28">
        <f t="shared" si="14"/>
        <v>107</v>
      </c>
      <c r="Q212" s="27">
        <v>39</v>
      </c>
      <c r="R212" s="28">
        <f t="shared" si="17"/>
        <v>146</v>
      </c>
      <c r="S212" s="35" t="s">
        <v>730</v>
      </c>
    </row>
    <row r="213" spans="1:19" ht="14.25" x14ac:dyDescent="0.2">
      <c r="A213" t="s">
        <v>467</v>
      </c>
      <c r="B213" s="13" t="s">
        <v>468</v>
      </c>
      <c r="C213" s="89" t="s">
        <v>80</v>
      </c>
      <c r="D213" s="27">
        <v>0</v>
      </c>
      <c r="E213" s="27">
        <v>2</v>
      </c>
      <c r="F213" s="27">
        <v>0</v>
      </c>
      <c r="G213" s="27">
        <v>0</v>
      </c>
      <c r="H213" s="28">
        <f t="shared" si="15"/>
        <v>2</v>
      </c>
      <c r="I213" s="27">
        <v>0</v>
      </c>
      <c r="J213" s="28">
        <f t="shared" si="16"/>
        <v>2</v>
      </c>
      <c r="K213" s="94" t="s">
        <v>729</v>
      </c>
      <c r="L213" s="27">
        <v>0</v>
      </c>
      <c r="M213" s="27">
        <v>64</v>
      </c>
      <c r="N213" s="27">
        <v>0</v>
      </c>
      <c r="O213" s="27">
        <v>18</v>
      </c>
      <c r="P213" s="28">
        <f t="shared" si="14"/>
        <v>82</v>
      </c>
      <c r="Q213" s="27">
        <v>0</v>
      </c>
      <c r="R213" s="28">
        <f t="shared" si="17"/>
        <v>82</v>
      </c>
      <c r="S213" s="35" t="s">
        <v>729</v>
      </c>
    </row>
    <row r="214" spans="1:19" ht="14.25" x14ac:dyDescent="0.2">
      <c r="A214" t="s">
        <v>469</v>
      </c>
      <c r="B214" s="13" t="s">
        <v>470</v>
      </c>
      <c r="C214" s="89" t="s">
        <v>60</v>
      </c>
      <c r="D214" s="27">
        <v>38</v>
      </c>
      <c r="E214" s="27">
        <v>0</v>
      </c>
      <c r="F214" s="27">
        <v>0</v>
      </c>
      <c r="G214" s="27">
        <v>0</v>
      </c>
      <c r="H214" s="28">
        <f t="shared" si="15"/>
        <v>38</v>
      </c>
      <c r="I214" s="27">
        <v>0</v>
      </c>
      <c r="J214" s="28">
        <f t="shared" si="16"/>
        <v>38</v>
      </c>
      <c r="K214" s="94" t="s">
        <v>729</v>
      </c>
      <c r="L214" s="27">
        <v>64</v>
      </c>
      <c r="M214" s="27">
        <v>24</v>
      </c>
      <c r="N214" s="27">
        <v>0</v>
      </c>
      <c r="O214" s="27">
        <v>56</v>
      </c>
      <c r="P214" s="28">
        <f t="shared" si="14"/>
        <v>144</v>
      </c>
      <c r="Q214" s="27">
        <v>20</v>
      </c>
      <c r="R214" s="28">
        <f t="shared" si="17"/>
        <v>164</v>
      </c>
      <c r="S214" s="35" t="s">
        <v>729</v>
      </c>
    </row>
    <row r="215" spans="1:19" ht="14.25" x14ac:dyDescent="0.2">
      <c r="A215" t="s">
        <v>471</v>
      </c>
      <c r="B215" s="13" t="s">
        <v>472</v>
      </c>
      <c r="C215" s="89" t="s">
        <v>54</v>
      </c>
      <c r="D215" s="27">
        <v>18</v>
      </c>
      <c r="E215" s="27">
        <v>0</v>
      </c>
      <c r="F215" s="27">
        <v>0</v>
      </c>
      <c r="G215" s="27">
        <v>17</v>
      </c>
      <c r="H215" s="28">
        <f t="shared" si="15"/>
        <v>35</v>
      </c>
      <c r="I215" s="27">
        <v>0</v>
      </c>
      <c r="J215" s="28">
        <f t="shared" si="16"/>
        <v>35</v>
      </c>
      <c r="K215" s="94" t="s">
        <v>729</v>
      </c>
      <c r="L215" s="27">
        <v>0</v>
      </c>
      <c r="M215" s="27">
        <v>7</v>
      </c>
      <c r="N215" s="27">
        <v>0</v>
      </c>
      <c r="O215" s="27">
        <v>20</v>
      </c>
      <c r="P215" s="28">
        <f t="shared" si="14"/>
        <v>27</v>
      </c>
      <c r="Q215" s="27">
        <v>0</v>
      </c>
      <c r="R215" s="28">
        <f t="shared" si="17"/>
        <v>27</v>
      </c>
      <c r="S215" s="35" t="s">
        <v>729</v>
      </c>
    </row>
    <row r="216" spans="1:19" ht="14.25" x14ac:dyDescent="0.2">
      <c r="A216" t="s">
        <v>473</v>
      </c>
      <c r="B216" s="13" t="s">
        <v>474</v>
      </c>
      <c r="C216" s="89" t="s">
        <v>54</v>
      </c>
      <c r="D216" s="27">
        <v>122</v>
      </c>
      <c r="E216" s="27">
        <v>0</v>
      </c>
      <c r="F216" s="27">
        <v>0</v>
      </c>
      <c r="G216" s="27">
        <v>61</v>
      </c>
      <c r="H216" s="28">
        <f t="shared" si="15"/>
        <v>183</v>
      </c>
      <c r="I216" s="27">
        <v>0</v>
      </c>
      <c r="J216" s="28">
        <f t="shared" si="16"/>
        <v>183</v>
      </c>
      <c r="K216" s="94" t="s">
        <v>729</v>
      </c>
      <c r="L216" s="27">
        <v>12</v>
      </c>
      <c r="M216" s="27">
        <v>64</v>
      </c>
      <c r="N216" s="27">
        <v>0</v>
      </c>
      <c r="O216" s="27">
        <v>65</v>
      </c>
      <c r="P216" s="28">
        <f t="shared" si="14"/>
        <v>141</v>
      </c>
      <c r="Q216" s="27">
        <v>0</v>
      </c>
      <c r="R216" s="28">
        <f t="shared" si="17"/>
        <v>141</v>
      </c>
      <c r="S216" s="35" t="s">
        <v>729</v>
      </c>
    </row>
    <row r="217" spans="1:19" ht="14.25" x14ac:dyDescent="0.2">
      <c r="A217" t="s">
        <v>475</v>
      </c>
      <c r="B217" s="13" t="s">
        <v>476</v>
      </c>
      <c r="C217" s="89" t="s">
        <v>60</v>
      </c>
      <c r="D217" s="27">
        <v>11</v>
      </c>
      <c r="E217" s="27">
        <v>0</v>
      </c>
      <c r="F217" s="27">
        <v>0</v>
      </c>
      <c r="G217" s="27">
        <v>0</v>
      </c>
      <c r="H217" s="28">
        <f t="shared" si="15"/>
        <v>11</v>
      </c>
      <c r="I217" s="27">
        <v>0</v>
      </c>
      <c r="J217" s="28">
        <f t="shared" si="16"/>
        <v>11</v>
      </c>
      <c r="K217" s="94" t="s">
        <v>729</v>
      </c>
      <c r="L217" s="27">
        <v>0</v>
      </c>
      <c r="M217" s="27">
        <v>58</v>
      </c>
      <c r="N217" s="27">
        <v>0</v>
      </c>
      <c r="O217" s="27">
        <v>50</v>
      </c>
      <c r="P217" s="28">
        <f t="shared" si="14"/>
        <v>108</v>
      </c>
      <c r="Q217" s="27">
        <v>0</v>
      </c>
      <c r="R217" s="28">
        <f t="shared" si="17"/>
        <v>108</v>
      </c>
      <c r="S217" s="35" t="s">
        <v>729</v>
      </c>
    </row>
    <row r="218" spans="1:19" ht="14.25" x14ac:dyDescent="0.2">
      <c r="A218" t="s">
        <v>477</v>
      </c>
      <c r="B218" s="13" t="s">
        <v>478</v>
      </c>
      <c r="C218" s="89" t="s">
        <v>80</v>
      </c>
      <c r="D218" s="27">
        <v>23</v>
      </c>
      <c r="E218" s="27">
        <v>82</v>
      </c>
      <c r="F218" s="27">
        <v>0</v>
      </c>
      <c r="G218" s="27">
        <v>17</v>
      </c>
      <c r="H218" s="28">
        <f t="shared" si="15"/>
        <v>122</v>
      </c>
      <c r="I218" s="27">
        <v>55</v>
      </c>
      <c r="J218" s="28">
        <f t="shared" si="16"/>
        <v>177</v>
      </c>
      <c r="K218" s="94" t="s">
        <v>729</v>
      </c>
      <c r="L218" s="27">
        <v>0</v>
      </c>
      <c r="M218" s="27">
        <v>111</v>
      </c>
      <c r="N218" s="27">
        <v>0</v>
      </c>
      <c r="O218" s="27">
        <v>95</v>
      </c>
      <c r="P218" s="28">
        <f t="shared" si="14"/>
        <v>206</v>
      </c>
      <c r="Q218" s="27">
        <v>30</v>
      </c>
      <c r="R218" s="28">
        <f t="shared" si="17"/>
        <v>236</v>
      </c>
      <c r="S218" s="35" t="s">
        <v>729</v>
      </c>
    </row>
    <row r="219" spans="1:19" ht="14.25" x14ac:dyDescent="0.2">
      <c r="A219" t="s">
        <v>479</v>
      </c>
      <c r="B219" s="13" t="s">
        <v>480</v>
      </c>
      <c r="C219" s="89" t="s">
        <v>80</v>
      </c>
      <c r="D219" s="27">
        <v>49</v>
      </c>
      <c r="E219" s="27">
        <v>0</v>
      </c>
      <c r="F219" s="27">
        <v>0</v>
      </c>
      <c r="G219" s="27">
        <v>27</v>
      </c>
      <c r="H219" s="28">
        <f t="shared" si="15"/>
        <v>76</v>
      </c>
      <c r="I219" s="27">
        <v>0</v>
      </c>
      <c r="J219" s="28">
        <f t="shared" si="16"/>
        <v>76</v>
      </c>
      <c r="K219" s="94" t="s">
        <v>729</v>
      </c>
      <c r="L219" s="27">
        <v>0</v>
      </c>
      <c r="M219" s="27">
        <v>0</v>
      </c>
      <c r="N219" s="27">
        <v>0</v>
      </c>
      <c r="O219" s="27">
        <v>16</v>
      </c>
      <c r="P219" s="28">
        <f t="shared" si="14"/>
        <v>16</v>
      </c>
      <c r="Q219" s="27">
        <v>0</v>
      </c>
      <c r="R219" s="28">
        <f t="shared" si="17"/>
        <v>16</v>
      </c>
      <c r="S219" s="35" t="s">
        <v>729</v>
      </c>
    </row>
    <row r="220" spans="1:19" ht="14.25" x14ac:dyDescent="0.2">
      <c r="A220" t="s">
        <v>481</v>
      </c>
      <c r="B220" s="13" t="s">
        <v>482</v>
      </c>
      <c r="C220" s="89" t="s">
        <v>60</v>
      </c>
      <c r="D220" s="27">
        <v>28</v>
      </c>
      <c r="E220" s="27">
        <v>0</v>
      </c>
      <c r="F220" s="27">
        <v>0</v>
      </c>
      <c r="G220" s="27">
        <v>13</v>
      </c>
      <c r="H220" s="28">
        <f t="shared" si="15"/>
        <v>41</v>
      </c>
      <c r="I220" s="27">
        <v>0</v>
      </c>
      <c r="J220" s="28">
        <f t="shared" si="16"/>
        <v>41</v>
      </c>
      <c r="K220" s="94" t="s">
        <v>729</v>
      </c>
      <c r="L220" s="27">
        <v>7</v>
      </c>
      <c r="M220" s="27">
        <v>32</v>
      </c>
      <c r="N220" s="27">
        <v>0</v>
      </c>
      <c r="O220" s="27">
        <v>50</v>
      </c>
      <c r="P220" s="28">
        <f t="shared" si="14"/>
        <v>89</v>
      </c>
      <c r="Q220" s="27">
        <v>0</v>
      </c>
      <c r="R220" s="28">
        <f t="shared" si="17"/>
        <v>89</v>
      </c>
      <c r="S220" s="35" t="s">
        <v>729</v>
      </c>
    </row>
    <row r="221" spans="1:19" ht="14.25" x14ac:dyDescent="0.2">
      <c r="A221" t="s">
        <v>483</v>
      </c>
      <c r="B221" s="13" t="s">
        <v>484</v>
      </c>
      <c r="C221" s="89" t="s">
        <v>60</v>
      </c>
      <c r="D221" s="27">
        <v>45</v>
      </c>
      <c r="E221" s="27">
        <v>0</v>
      </c>
      <c r="F221" s="27">
        <v>0</v>
      </c>
      <c r="G221" s="27">
        <v>24</v>
      </c>
      <c r="H221" s="28">
        <f t="shared" si="15"/>
        <v>69</v>
      </c>
      <c r="I221" s="27">
        <v>0</v>
      </c>
      <c r="J221" s="28">
        <f t="shared" si="16"/>
        <v>69</v>
      </c>
      <c r="K221" s="94" t="s">
        <v>729</v>
      </c>
      <c r="L221" s="27">
        <v>25</v>
      </c>
      <c r="M221" s="27">
        <v>0</v>
      </c>
      <c r="N221" s="27">
        <v>0</v>
      </c>
      <c r="O221" s="27">
        <v>71</v>
      </c>
      <c r="P221" s="28">
        <f t="shared" si="14"/>
        <v>96</v>
      </c>
      <c r="Q221" s="27">
        <v>0</v>
      </c>
      <c r="R221" s="28">
        <f t="shared" si="17"/>
        <v>96</v>
      </c>
      <c r="S221" s="35" t="s">
        <v>729</v>
      </c>
    </row>
    <row r="222" spans="1:19" ht="14.25" x14ac:dyDescent="0.2">
      <c r="A222" t="s">
        <v>485</v>
      </c>
      <c r="B222" s="13" t="s">
        <v>486</v>
      </c>
      <c r="C222" s="89" t="s">
        <v>57</v>
      </c>
      <c r="D222" s="27">
        <v>12</v>
      </c>
      <c r="E222" s="27">
        <v>14</v>
      </c>
      <c r="F222" s="27">
        <v>0</v>
      </c>
      <c r="G222" s="27">
        <v>0</v>
      </c>
      <c r="H222" s="28">
        <f t="shared" si="15"/>
        <v>26</v>
      </c>
      <c r="I222" s="27">
        <v>0</v>
      </c>
      <c r="J222" s="28">
        <f t="shared" si="16"/>
        <v>26</v>
      </c>
      <c r="K222" s="94" t="s">
        <v>729</v>
      </c>
      <c r="L222" s="27">
        <v>0</v>
      </c>
      <c r="M222" s="27">
        <v>39</v>
      </c>
      <c r="N222" s="27">
        <v>0</v>
      </c>
      <c r="O222" s="27">
        <v>0</v>
      </c>
      <c r="P222" s="28">
        <f t="shared" si="14"/>
        <v>39</v>
      </c>
      <c r="Q222" s="27">
        <v>0</v>
      </c>
      <c r="R222" s="28">
        <f t="shared" si="17"/>
        <v>39</v>
      </c>
      <c r="S222" s="35" t="s">
        <v>729</v>
      </c>
    </row>
    <row r="223" spans="1:19" ht="14.25" x14ac:dyDescent="0.2">
      <c r="A223" t="s">
        <v>487</v>
      </c>
      <c r="B223" s="13" t="s">
        <v>488</v>
      </c>
      <c r="C223" s="89" t="s">
        <v>54</v>
      </c>
      <c r="D223" s="27">
        <v>56</v>
      </c>
      <c r="E223" s="27">
        <v>34</v>
      </c>
      <c r="F223" s="27">
        <v>0</v>
      </c>
      <c r="G223" s="27">
        <v>19</v>
      </c>
      <c r="H223" s="28">
        <f t="shared" si="15"/>
        <v>109</v>
      </c>
      <c r="I223" s="27">
        <v>0</v>
      </c>
      <c r="J223" s="28">
        <f t="shared" si="16"/>
        <v>109</v>
      </c>
      <c r="K223" s="94" t="s">
        <v>729</v>
      </c>
      <c r="L223" s="27">
        <v>48</v>
      </c>
      <c r="M223" s="27">
        <v>41</v>
      </c>
      <c r="N223" s="27">
        <v>0</v>
      </c>
      <c r="O223" s="27">
        <v>106</v>
      </c>
      <c r="P223" s="28">
        <f t="shared" si="14"/>
        <v>195</v>
      </c>
      <c r="Q223" s="27">
        <v>0</v>
      </c>
      <c r="R223" s="28">
        <f t="shared" si="17"/>
        <v>195</v>
      </c>
      <c r="S223" s="35" t="s">
        <v>729</v>
      </c>
    </row>
    <row r="224" spans="1:19" ht="14.25" x14ac:dyDescent="0.2">
      <c r="A224" t="s">
        <v>489</v>
      </c>
      <c r="B224" s="13" t="s">
        <v>490</v>
      </c>
      <c r="C224" s="89" t="s">
        <v>60</v>
      </c>
      <c r="D224" s="27">
        <v>61</v>
      </c>
      <c r="E224" s="27">
        <v>5</v>
      </c>
      <c r="F224" s="27">
        <v>0</v>
      </c>
      <c r="G224" s="27">
        <v>5</v>
      </c>
      <c r="H224" s="28">
        <f t="shared" si="15"/>
        <v>71</v>
      </c>
      <c r="I224" s="27">
        <v>16</v>
      </c>
      <c r="J224" s="28">
        <f t="shared" si="16"/>
        <v>87</v>
      </c>
      <c r="K224" s="94" t="s">
        <v>729</v>
      </c>
      <c r="L224" s="27">
        <v>4</v>
      </c>
      <c r="M224" s="27">
        <v>7</v>
      </c>
      <c r="N224" s="27">
        <v>0</v>
      </c>
      <c r="O224" s="27">
        <v>6</v>
      </c>
      <c r="P224" s="28">
        <f t="shared" si="14"/>
        <v>17</v>
      </c>
      <c r="Q224" s="27">
        <v>0</v>
      </c>
      <c r="R224" s="28">
        <f t="shared" si="17"/>
        <v>17</v>
      </c>
      <c r="S224" s="35" t="s">
        <v>729</v>
      </c>
    </row>
    <row r="225" spans="1:19" ht="14.25" x14ac:dyDescent="0.2">
      <c r="A225" t="s">
        <v>491</v>
      </c>
      <c r="B225" s="13" t="s">
        <v>492</v>
      </c>
      <c r="C225" s="89" t="s">
        <v>80</v>
      </c>
      <c r="D225" s="27">
        <v>39</v>
      </c>
      <c r="E225" s="27">
        <v>6</v>
      </c>
      <c r="F225" s="27">
        <v>0</v>
      </c>
      <c r="G225" s="27">
        <v>4</v>
      </c>
      <c r="H225" s="28">
        <f t="shared" si="15"/>
        <v>49</v>
      </c>
      <c r="I225" s="27">
        <v>53</v>
      </c>
      <c r="J225" s="28">
        <f t="shared" si="16"/>
        <v>102</v>
      </c>
      <c r="K225" s="94" t="s">
        <v>729</v>
      </c>
      <c r="L225" s="27">
        <v>31</v>
      </c>
      <c r="M225" s="27">
        <v>61</v>
      </c>
      <c r="N225" s="27">
        <v>0</v>
      </c>
      <c r="O225" s="27">
        <v>58</v>
      </c>
      <c r="P225" s="28">
        <f t="shared" si="14"/>
        <v>150</v>
      </c>
      <c r="Q225" s="27">
        <v>32</v>
      </c>
      <c r="R225" s="28">
        <f t="shared" si="17"/>
        <v>182</v>
      </c>
      <c r="S225" s="35" t="s">
        <v>729</v>
      </c>
    </row>
    <row r="226" spans="1:19" ht="14.25" x14ac:dyDescent="0.2">
      <c r="A226" t="s">
        <v>493</v>
      </c>
      <c r="B226" s="13" t="s">
        <v>494</v>
      </c>
      <c r="C226" s="89" t="s">
        <v>57</v>
      </c>
      <c r="D226" s="27">
        <v>46</v>
      </c>
      <c r="E226" s="27">
        <v>0</v>
      </c>
      <c r="F226" s="27">
        <v>0</v>
      </c>
      <c r="G226" s="27">
        <v>0</v>
      </c>
      <c r="H226" s="28">
        <f t="shared" si="15"/>
        <v>46</v>
      </c>
      <c r="I226" s="27">
        <v>0</v>
      </c>
      <c r="J226" s="28">
        <f t="shared" si="16"/>
        <v>46</v>
      </c>
      <c r="K226" s="94" t="s">
        <v>729</v>
      </c>
      <c r="L226" s="27">
        <v>7</v>
      </c>
      <c r="M226" s="27">
        <v>0</v>
      </c>
      <c r="N226" s="27">
        <v>0</v>
      </c>
      <c r="O226" s="27">
        <v>20</v>
      </c>
      <c r="P226" s="28">
        <f t="shared" si="14"/>
        <v>27</v>
      </c>
      <c r="Q226" s="27">
        <v>0</v>
      </c>
      <c r="R226" s="28">
        <f t="shared" si="17"/>
        <v>27</v>
      </c>
      <c r="S226" s="35" t="s">
        <v>729</v>
      </c>
    </row>
    <row r="227" spans="1:19" ht="14.25" x14ac:dyDescent="0.2">
      <c r="A227" t="s">
        <v>495</v>
      </c>
      <c r="B227" s="13" t="s">
        <v>496</v>
      </c>
      <c r="C227" s="89" t="s">
        <v>80</v>
      </c>
      <c r="D227" s="27">
        <v>39</v>
      </c>
      <c r="E227" s="27">
        <v>14</v>
      </c>
      <c r="F227" s="27">
        <v>0</v>
      </c>
      <c r="G227" s="27">
        <v>9</v>
      </c>
      <c r="H227" s="28">
        <f t="shared" si="15"/>
        <v>62</v>
      </c>
      <c r="I227" s="27">
        <v>0</v>
      </c>
      <c r="J227" s="28">
        <f t="shared" si="16"/>
        <v>62</v>
      </c>
      <c r="K227" s="94" t="s">
        <v>729</v>
      </c>
      <c r="L227" s="27">
        <v>13</v>
      </c>
      <c r="M227" s="27">
        <v>0</v>
      </c>
      <c r="N227" s="27">
        <v>0</v>
      </c>
      <c r="O227" s="27">
        <v>54</v>
      </c>
      <c r="P227" s="28">
        <f t="shared" si="14"/>
        <v>67</v>
      </c>
      <c r="Q227" s="27">
        <v>0</v>
      </c>
      <c r="R227" s="28">
        <f t="shared" si="17"/>
        <v>67</v>
      </c>
      <c r="S227" s="35" t="s">
        <v>729</v>
      </c>
    </row>
    <row r="228" spans="1:19" ht="14.25" x14ac:dyDescent="0.2">
      <c r="A228" t="s">
        <v>497</v>
      </c>
      <c r="B228" s="13" t="s">
        <v>498</v>
      </c>
      <c r="C228" s="89" t="s">
        <v>60</v>
      </c>
      <c r="D228" s="27">
        <v>50</v>
      </c>
      <c r="E228" s="27">
        <v>0</v>
      </c>
      <c r="F228" s="27">
        <v>0</v>
      </c>
      <c r="G228" s="27">
        <v>25</v>
      </c>
      <c r="H228" s="28">
        <f t="shared" si="15"/>
        <v>75</v>
      </c>
      <c r="I228" s="27">
        <v>0</v>
      </c>
      <c r="J228" s="28">
        <f t="shared" si="16"/>
        <v>75</v>
      </c>
      <c r="K228" s="94" t="s">
        <v>729</v>
      </c>
      <c r="L228" s="27">
        <v>0</v>
      </c>
      <c r="M228" s="27">
        <v>0</v>
      </c>
      <c r="N228" s="27">
        <v>0</v>
      </c>
      <c r="O228" s="27">
        <v>9</v>
      </c>
      <c r="P228" s="28">
        <f t="shared" si="14"/>
        <v>9</v>
      </c>
      <c r="Q228" s="27">
        <v>0</v>
      </c>
      <c r="R228" s="28">
        <f t="shared" si="17"/>
        <v>9</v>
      </c>
      <c r="S228" s="35" t="s">
        <v>729</v>
      </c>
    </row>
    <row r="229" spans="1:19" ht="14.25" x14ac:dyDescent="0.2">
      <c r="A229" t="s">
        <v>499</v>
      </c>
      <c r="B229" s="13" t="s">
        <v>500</v>
      </c>
      <c r="C229" s="89" t="s">
        <v>73</v>
      </c>
      <c r="D229" s="27">
        <v>32</v>
      </c>
      <c r="E229" s="27">
        <v>0</v>
      </c>
      <c r="F229" s="27">
        <v>0</v>
      </c>
      <c r="G229" s="27">
        <v>0</v>
      </c>
      <c r="H229" s="28">
        <f t="shared" si="15"/>
        <v>32</v>
      </c>
      <c r="I229" s="27">
        <v>102</v>
      </c>
      <c r="J229" s="28">
        <f t="shared" si="16"/>
        <v>134</v>
      </c>
      <c r="K229" s="94" t="s">
        <v>729</v>
      </c>
      <c r="L229" s="27">
        <v>49</v>
      </c>
      <c r="M229" s="27">
        <v>39</v>
      </c>
      <c r="N229" s="27">
        <v>0</v>
      </c>
      <c r="O229" s="27">
        <v>43</v>
      </c>
      <c r="P229" s="28">
        <f t="shared" si="14"/>
        <v>131</v>
      </c>
      <c r="Q229" s="27">
        <v>36</v>
      </c>
      <c r="R229" s="28">
        <f t="shared" si="17"/>
        <v>167</v>
      </c>
      <c r="S229" s="35" t="s">
        <v>729</v>
      </c>
    </row>
    <row r="230" spans="1:19" ht="14.25" x14ac:dyDescent="0.2">
      <c r="A230" t="s">
        <v>501</v>
      </c>
      <c r="B230" s="13" t="s">
        <v>502</v>
      </c>
      <c r="C230" s="89" t="s">
        <v>80</v>
      </c>
      <c r="D230" s="27">
        <v>57</v>
      </c>
      <c r="E230" s="27">
        <v>55</v>
      </c>
      <c r="F230" s="27">
        <v>16</v>
      </c>
      <c r="G230" s="27">
        <v>140</v>
      </c>
      <c r="H230" s="28">
        <f t="shared" si="15"/>
        <v>268</v>
      </c>
      <c r="I230" s="27">
        <v>223</v>
      </c>
      <c r="J230" s="28">
        <f t="shared" si="16"/>
        <v>491</v>
      </c>
      <c r="K230" s="94" t="s">
        <v>729</v>
      </c>
      <c r="L230" s="27">
        <v>0</v>
      </c>
      <c r="M230" s="27">
        <v>139</v>
      </c>
      <c r="N230" s="27">
        <v>7</v>
      </c>
      <c r="O230" s="27">
        <v>69</v>
      </c>
      <c r="P230" s="28">
        <f t="shared" si="14"/>
        <v>215</v>
      </c>
      <c r="Q230" s="27">
        <v>61</v>
      </c>
      <c r="R230" s="28">
        <f t="shared" si="17"/>
        <v>276</v>
      </c>
      <c r="S230" s="35" t="s">
        <v>729</v>
      </c>
    </row>
    <row r="231" spans="1:19" ht="14.25" x14ac:dyDescent="0.2">
      <c r="A231" t="s">
        <v>503</v>
      </c>
      <c r="B231" s="13" t="s">
        <v>504</v>
      </c>
      <c r="C231" s="89" t="s">
        <v>54</v>
      </c>
      <c r="D231" s="27">
        <v>0</v>
      </c>
      <c r="E231" s="27">
        <v>0</v>
      </c>
      <c r="F231" s="27">
        <v>0</v>
      </c>
      <c r="G231" s="27">
        <v>0</v>
      </c>
      <c r="H231" s="28">
        <f t="shared" si="15"/>
        <v>0</v>
      </c>
      <c r="I231" s="27">
        <v>34</v>
      </c>
      <c r="J231" s="28">
        <f t="shared" si="16"/>
        <v>34</v>
      </c>
      <c r="K231" s="94" t="s">
        <v>729</v>
      </c>
      <c r="L231" s="27">
        <v>0</v>
      </c>
      <c r="M231" s="27">
        <v>9</v>
      </c>
      <c r="N231" s="27">
        <v>0</v>
      </c>
      <c r="O231" s="27">
        <v>10</v>
      </c>
      <c r="P231" s="28">
        <f t="shared" si="14"/>
        <v>19</v>
      </c>
      <c r="Q231" s="27">
        <v>0</v>
      </c>
      <c r="R231" s="28">
        <f t="shared" si="17"/>
        <v>19</v>
      </c>
      <c r="S231" s="35" t="s">
        <v>729</v>
      </c>
    </row>
    <row r="232" spans="1:19" ht="14.25" x14ac:dyDescent="0.2">
      <c r="A232" t="s">
        <v>505</v>
      </c>
      <c r="B232" s="13" t="s">
        <v>506</v>
      </c>
      <c r="C232" s="89" t="s">
        <v>54</v>
      </c>
      <c r="D232" s="27">
        <v>0</v>
      </c>
      <c r="E232" s="27">
        <v>0</v>
      </c>
      <c r="F232" s="27">
        <v>0</v>
      </c>
      <c r="G232" s="27">
        <v>0</v>
      </c>
      <c r="H232" s="28">
        <f t="shared" si="15"/>
        <v>0</v>
      </c>
      <c r="I232" s="27">
        <v>0</v>
      </c>
      <c r="J232" s="28">
        <f t="shared" si="16"/>
        <v>0</v>
      </c>
      <c r="K232" s="94" t="s">
        <v>729</v>
      </c>
      <c r="L232" s="27">
        <v>0</v>
      </c>
      <c r="M232" s="27">
        <v>107</v>
      </c>
      <c r="N232" s="27">
        <v>0</v>
      </c>
      <c r="O232" s="27">
        <v>12</v>
      </c>
      <c r="P232" s="28">
        <f t="shared" si="14"/>
        <v>119</v>
      </c>
      <c r="Q232" s="27">
        <v>0</v>
      </c>
      <c r="R232" s="28">
        <f t="shared" si="17"/>
        <v>119</v>
      </c>
      <c r="S232" s="35" t="s">
        <v>729</v>
      </c>
    </row>
    <row r="233" spans="1:19" ht="14.25" x14ac:dyDescent="0.2">
      <c r="A233" s="6" t="s">
        <v>651</v>
      </c>
      <c r="B233" s="13" t="s">
        <v>507</v>
      </c>
      <c r="C233" s="89" t="s">
        <v>54</v>
      </c>
      <c r="D233" s="27">
        <v>59</v>
      </c>
      <c r="E233" s="27">
        <v>0</v>
      </c>
      <c r="F233" s="27">
        <v>0</v>
      </c>
      <c r="G233" s="27">
        <v>35</v>
      </c>
      <c r="H233" s="28">
        <f t="shared" si="15"/>
        <v>94</v>
      </c>
      <c r="I233" s="27">
        <v>0</v>
      </c>
      <c r="J233" s="28">
        <f t="shared" si="16"/>
        <v>94</v>
      </c>
      <c r="K233" s="94" t="s">
        <v>729</v>
      </c>
      <c r="L233" s="27">
        <v>0</v>
      </c>
      <c r="M233" s="27">
        <v>0</v>
      </c>
      <c r="N233" s="27">
        <v>0</v>
      </c>
      <c r="O233" s="27">
        <v>3</v>
      </c>
      <c r="P233" s="28">
        <f t="shared" si="14"/>
        <v>3</v>
      </c>
      <c r="Q233" s="27">
        <v>0</v>
      </c>
      <c r="R233" s="28">
        <f t="shared" si="17"/>
        <v>3</v>
      </c>
      <c r="S233" s="35" t="s">
        <v>729</v>
      </c>
    </row>
    <row r="234" spans="1:19" ht="14.25" x14ac:dyDescent="0.2">
      <c r="A234" t="s">
        <v>508</v>
      </c>
      <c r="B234" s="13" t="s">
        <v>509</v>
      </c>
      <c r="C234" s="89" t="s">
        <v>54</v>
      </c>
      <c r="D234" s="27">
        <v>28</v>
      </c>
      <c r="E234" s="27">
        <v>0</v>
      </c>
      <c r="F234" s="27">
        <v>0</v>
      </c>
      <c r="G234" s="27">
        <v>0</v>
      </c>
      <c r="H234" s="28">
        <f t="shared" si="15"/>
        <v>28</v>
      </c>
      <c r="I234" s="27">
        <v>34</v>
      </c>
      <c r="J234" s="28">
        <f t="shared" si="16"/>
        <v>62</v>
      </c>
      <c r="K234" s="94" t="s">
        <v>729</v>
      </c>
      <c r="L234" s="27">
        <v>7</v>
      </c>
      <c r="M234" s="27">
        <v>23</v>
      </c>
      <c r="N234" s="27">
        <v>0</v>
      </c>
      <c r="O234" s="27">
        <v>14</v>
      </c>
      <c r="P234" s="28">
        <f t="shared" si="14"/>
        <v>44</v>
      </c>
      <c r="Q234" s="27">
        <v>0</v>
      </c>
      <c r="R234" s="28">
        <f t="shared" si="17"/>
        <v>44</v>
      </c>
      <c r="S234" s="35" t="s">
        <v>729</v>
      </c>
    </row>
    <row r="235" spans="1:19" ht="14.25" x14ac:dyDescent="0.2">
      <c r="A235" t="s">
        <v>510</v>
      </c>
      <c r="B235" s="13" t="s">
        <v>511</v>
      </c>
      <c r="C235" s="89" t="s">
        <v>57</v>
      </c>
      <c r="D235" s="27">
        <v>118</v>
      </c>
      <c r="E235" s="27">
        <v>4</v>
      </c>
      <c r="F235" s="27">
        <v>2</v>
      </c>
      <c r="G235" s="27">
        <v>33</v>
      </c>
      <c r="H235" s="28">
        <f t="shared" si="15"/>
        <v>157</v>
      </c>
      <c r="I235" s="27">
        <v>207</v>
      </c>
      <c r="J235" s="28">
        <f t="shared" si="16"/>
        <v>364</v>
      </c>
      <c r="K235" s="94" t="s">
        <v>729</v>
      </c>
      <c r="L235" s="27">
        <v>38</v>
      </c>
      <c r="M235" s="27">
        <v>0</v>
      </c>
      <c r="N235" s="27">
        <v>0</v>
      </c>
      <c r="O235" s="27">
        <v>91</v>
      </c>
      <c r="P235" s="28">
        <f t="shared" si="14"/>
        <v>129</v>
      </c>
      <c r="Q235" s="27">
        <v>14</v>
      </c>
      <c r="R235" s="28">
        <f t="shared" si="17"/>
        <v>143</v>
      </c>
      <c r="S235" s="35" t="s">
        <v>729</v>
      </c>
    </row>
    <row r="236" spans="1:19" ht="14.25" x14ac:dyDescent="0.2">
      <c r="A236" t="s">
        <v>512</v>
      </c>
      <c r="B236" s="13" t="s">
        <v>513</v>
      </c>
      <c r="C236" s="89" t="s">
        <v>60</v>
      </c>
      <c r="D236" s="27">
        <v>111</v>
      </c>
      <c r="E236" s="27">
        <v>0</v>
      </c>
      <c r="F236" s="27">
        <v>0</v>
      </c>
      <c r="G236" s="27">
        <v>13</v>
      </c>
      <c r="H236" s="28">
        <f t="shared" si="15"/>
        <v>124</v>
      </c>
      <c r="I236" s="27">
        <v>0</v>
      </c>
      <c r="J236" s="28">
        <f t="shared" si="16"/>
        <v>124</v>
      </c>
      <c r="K236" s="94" t="s">
        <v>729</v>
      </c>
      <c r="L236" s="27">
        <v>5</v>
      </c>
      <c r="M236" s="27">
        <v>0</v>
      </c>
      <c r="N236" s="27">
        <v>0</v>
      </c>
      <c r="O236" s="27">
        <v>26</v>
      </c>
      <c r="P236" s="28">
        <f t="shared" si="14"/>
        <v>31</v>
      </c>
      <c r="Q236" s="27">
        <v>0</v>
      </c>
      <c r="R236" s="28">
        <f t="shared" si="17"/>
        <v>31</v>
      </c>
      <c r="S236" s="35" t="s">
        <v>729</v>
      </c>
    </row>
    <row r="237" spans="1:19" ht="14.25" x14ac:dyDescent="0.2">
      <c r="A237" t="s">
        <v>514</v>
      </c>
      <c r="B237" s="13" t="s">
        <v>515</v>
      </c>
      <c r="C237" s="89" t="s">
        <v>60</v>
      </c>
      <c r="D237" s="27">
        <v>79</v>
      </c>
      <c r="E237" s="27">
        <v>0</v>
      </c>
      <c r="F237" s="27">
        <v>0</v>
      </c>
      <c r="G237" s="27">
        <v>35</v>
      </c>
      <c r="H237" s="28">
        <f t="shared" si="15"/>
        <v>114</v>
      </c>
      <c r="I237" s="27">
        <v>0</v>
      </c>
      <c r="J237" s="28">
        <f t="shared" si="16"/>
        <v>114</v>
      </c>
      <c r="K237" s="94" t="s">
        <v>729</v>
      </c>
      <c r="L237" s="27">
        <v>18</v>
      </c>
      <c r="M237" s="27">
        <v>0</v>
      </c>
      <c r="N237" s="27">
        <v>0</v>
      </c>
      <c r="O237" s="27">
        <v>20</v>
      </c>
      <c r="P237" s="28">
        <f t="shared" si="14"/>
        <v>38</v>
      </c>
      <c r="Q237" s="27">
        <v>0</v>
      </c>
      <c r="R237" s="28">
        <f t="shared" si="17"/>
        <v>38</v>
      </c>
      <c r="S237" s="35" t="s">
        <v>729</v>
      </c>
    </row>
    <row r="238" spans="1:19" ht="14.25" x14ac:dyDescent="0.2">
      <c r="A238" t="s">
        <v>516</v>
      </c>
      <c r="B238" s="13" t="s">
        <v>517</v>
      </c>
      <c r="C238" s="89" t="s">
        <v>54</v>
      </c>
      <c r="D238" s="27">
        <v>38</v>
      </c>
      <c r="E238" s="27">
        <v>60</v>
      </c>
      <c r="F238" s="27">
        <v>0</v>
      </c>
      <c r="G238" s="27">
        <v>15</v>
      </c>
      <c r="H238" s="28">
        <f t="shared" si="15"/>
        <v>113</v>
      </c>
      <c r="I238" s="27">
        <v>70</v>
      </c>
      <c r="J238" s="28">
        <f t="shared" si="16"/>
        <v>183</v>
      </c>
      <c r="K238" s="94" t="s">
        <v>729</v>
      </c>
      <c r="L238" s="27">
        <v>0</v>
      </c>
      <c r="M238" s="27">
        <v>0</v>
      </c>
      <c r="N238" s="27">
        <v>0</v>
      </c>
      <c r="O238" s="27">
        <v>7</v>
      </c>
      <c r="P238" s="28">
        <f t="shared" si="14"/>
        <v>7</v>
      </c>
      <c r="Q238" s="27">
        <v>9</v>
      </c>
      <c r="R238" s="28">
        <f t="shared" si="17"/>
        <v>16</v>
      </c>
      <c r="S238" s="35" t="s">
        <v>729</v>
      </c>
    </row>
    <row r="239" spans="1:19" ht="14.25" x14ac:dyDescent="0.2">
      <c r="A239" t="s">
        <v>518</v>
      </c>
      <c r="B239" s="13" t="s">
        <v>519</v>
      </c>
      <c r="C239" s="89" t="s">
        <v>57</v>
      </c>
      <c r="D239" s="27">
        <v>76</v>
      </c>
      <c r="E239" s="27">
        <v>0</v>
      </c>
      <c r="F239" s="27">
        <v>0</v>
      </c>
      <c r="G239" s="27">
        <v>47</v>
      </c>
      <c r="H239" s="28">
        <f t="shared" si="15"/>
        <v>123</v>
      </c>
      <c r="I239" s="27">
        <v>33</v>
      </c>
      <c r="J239" s="28">
        <f t="shared" si="16"/>
        <v>156</v>
      </c>
      <c r="K239" s="94" t="s">
        <v>730</v>
      </c>
      <c r="L239" s="27">
        <v>0</v>
      </c>
      <c r="M239" s="27">
        <v>46</v>
      </c>
      <c r="N239" s="27">
        <v>19</v>
      </c>
      <c r="O239" s="27">
        <v>27</v>
      </c>
      <c r="P239" s="28">
        <f t="shared" si="14"/>
        <v>92</v>
      </c>
      <c r="Q239" s="27">
        <v>12</v>
      </c>
      <c r="R239" s="28">
        <f t="shared" si="17"/>
        <v>104</v>
      </c>
      <c r="S239" s="35" t="s">
        <v>729</v>
      </c>
    </row>
    <row r="240" spans="1:19" ht="14.25" x14ac:dyDescent="0.2">
      <c r="A240" t="s">
        <v>520</v>
      </c>
      <c r="B240" s="13" t="s">
        <v>521</v>
      </c>
      <c r="C240" s="89" t="s">
        <v>73</v>
      </c>
      <c r="D240" s="27">
        <v>95</v>
      </c>
      <c r="E240" s="27">
        <v>8</v>
      </c>
      <c r="F240" s="27">
        <v>0</v>
      </c>
      <c r="G240" s="27">
        <v>0</v>
      </c>
      <c r="H240" s="28">
        <f t="shared" si="15"/>
        <v>103</v>
      </c>
      <c r="I240" s="27">
        <v>107</v>
      </c>
      <c r="J240" s="28">
        <f t="shared" si="16"/>
        <v>210</v>
      </c>
      <c r="K240" s="94" t="s">
        <v>729</v>
      </c>
      <c r="L240" s="27">
        <v>61</v>
      </c>
      <c r="M240" s="27">
        <v>42</v>
      </c>
      <c r="N240" s="27">
        <v>3</v>
      </c>
      <c r="O240" s="27">
        <v>120</v>
      </c>
      <c r="P240" s="28">
        <f t="shared" si="14"/>
        <v>226</v>
      </c>
      <c r="Q240" s="27">
        <v>122</v>
      </c>
      <c r="R240" s="28">
        <f t="shared" si="17"/>
        <v>348</v>
      </c>
      <c r="S240" s="35" t="s">
        <v>729</v>
      </c>
    </row>
    <row r="241" spans="1:19" ht="14.25" x14ac:dyDescent="0.2">
      <c r="A241" t="s">
        <v>522</v>
      </c>
      <c r="B241" s="13" t="s">
        <v>523</v>
      </c>
      <c r="C241" s="89" t="s">
        <v>60</v>
      </c>
      <c r="D241" s="27">
        <v>170</v>
      </c>
      <c r="E241" s="27">
        <v>29</v>
      </c>
      <c r="F241" s="27">
        <v>0</v>
      </c>
      <c r="G241" s="27">
        <v>9</v>
      </c>
      <c r="H241" s="28">
        <f t="shared" si="15"/>
        <v>208</v>
      </c>
      <c r="I241" s="27">
        <v>131</v>
      </c>
      <c r="J241" s="28">
        <f t="shared" si="16"/>
        <v>339</v>
      </c>
      <c r="K241" s="94" t="s">
        <v>729</v>
      </c>
      <c r="L241" s="27">
        <v>61</v>
      </c>
      <c r="M241" s="27">
        <v>28</v>
      </c>
      <c r="N241" s="27">
        <v>0</v>
      </c>
      <c r="O241" s="27">
        <v>36</v>
      </c>
      <c r="P241" s="28">
        <f t="shared" si="14"/>
        <v>125</v>
      </c>
      <c r="Q241" s="27">
        <v>28</v>
      </c>
      <c r="R241" s="28">
        <f t="shared" si="17"/>
        <v>153</v>
      </c>
      <c r="S241" s="35" t="s">
        <v>729</v>
      </c>
    </row>
    <row r="242" spans="1:19" ht="14.25" x14ac:dyDescent="0.2">
      <c r="A242" t="s">
        <v>524</v>
      </c>
      <c r="B242" s="13" t="s">
        <v>525</v>
      </c>
      <c r="C242" s="89" t="s">
        <v>60</v>
      </c>
      <c r="D242" s="27">
        <v>15</v>
      </c>
      <c r="E242" s="27">
        <v>49</v>
      </c>
      <c r="F242" s="27">
        <v>0</v>
      </c>
      <c r="G242" s="27">
        <v>8</v>
      </c>
      <c r="H242" s="28">
        <f t="shared" si="15"/>
        <v>72</v>
      </c>
      <c r="I242" s="27">
        <v>0</v>
      </c>
      <c r="J242" s="28">
        <f t="shared" si="16"/>
        <v>72</v>
      </c>
      <c r="K242" s="94" t="s">
        <v>729</v>
      </c>
      <c r="L242" s="27">
        <v>0</v>
      </c>
      <c r="M242" s="27">
        <v>33</v>
      </c>
      <c r="N242" s="27">
        <v>0</v>
      </c>
      <c r="O242" s="27">
        <v>16</v>
      </c>
      <c r="P242" s="28">
        <f t="shared" si="14"/>
        <v>49</v>
      </c>
      <c r="Q242" s="27">
        <v>0</v>
      </c>
      <c r="R242" s="28">
        <f t="shared" si="17"/>
        <v>49</v>
      </c>
      <c r="S242" s="35" t="s">
        <v>729</v>
      </c>
    </row>
    <row r="243" spans="1:19" ht="14.25" x14ac:dyDescent="0.2">
      <c r="A243" t="s">
        <v>526</v>
      </c>
      <c r="B243" s="13" t="s">
        <v>527</v>
      </c>
      <c r="C243" s="89" t="s">
        <v>80</v>
      </c>
      <c r="D243" s="27">
        <v>42</v>
      </c>
      <c r="E243" s="27">
        <v>0</v>
      </c>
      <c r="F243" s="27">
        <v>0</v>
      </c>
      <c r="G243" s="27">
        <v>7</v>
      </c>
      <c r="H243" s="28">
        <f t="shared" si="15"/>
        <v>49</v>
      </c>
      <c r="I243" s="27">
        <v>0</v>
      </c>
      <c r="J243" s="28">
        <f t="shared" si="16"/>
        <v>49</v>
      </c>
      <c r="K243" s="94" t="s">
        <v>729</v>
      </c>
      <c r="L243" s="27">
        <v>5</v>
      </c>
      <c r="M243" s="27">
        <v>70</v>
      </c>
      <c r="N243" s="27">
        <v>0</v>
      </c>
      <c r="O243" s="27">
        <v>45</v>
      </c>
      <c r="P243" s="28">
        <f t="shared" si="14"/>
        <v>120</v>
      </c>
      <c r="Q243" s="27">
        <v>0</v>
      </c>
      <c r="R243" s="28">
        <f t="shared" si="17"/>
        <v>120</v>
      </c>
      <c r="S243" s="35" t="s">
        <v>729</v>
      </c>
    </row>
    <row r="244" spans="1:19" ht="14.25" x14ac:dyDescent="0.2">
      <c r="A244" t="s">
        <v>528</v>
      </c>
      <c r="B244" s="13" t="s">
        <v>529</v>
      </c>
      <c r="C244" s="89" t="s">
        <v>54</v>
      </c>
      <c r="D244" s="27">
        <v>7</v>
      </c>
      <c r="E244" s="27">
        <v>0</v>
      </c>
      <c r="F244" s="27">
        <v>0</v>
      </c>
      <c r="G244" s="27">
        <v>4</v>
      </c>
      <c r="H244" s="28">
        <f t="shared" si="15"/>
        <v>11</v>
      </c>
      <c r="I244" s="27">
        <v>0</v>
      </c>
      <c r="J244" s="28">
        <f t="shared" si="16"/>
        <v>11</v>
      </c>
      <c r="K244" s="94" t="s">
        <v>729</v>
      </c>
      <c r="L244" s="27">
        <v>1</v>
      </c>
      <c r="M244" s="27">
        <v>15</v>
      </c>
      <c r="N244" s="27">
        <v>0</v>
      </c>
      <c r="O244" s="27">
        <v>7</v>
      </c>
      <c r="P244" s="28">
        <f t="shared" si="14"/>
        <v>23</v>
      </c>
      <c r="Q244" s="27">
        <v>0</v>
      </c>
      <c r="R244" s="28">
        <f t="shared" si="17"/>
        <v>23</v>
      </c>
      <c r="S244" s="35" t="s">
        <v>729</v>
      </c>
    </row>
    <row r="245" spans="1:19" ht="14.25" x14ac:dyDescent="0.2">
      <c r="A245" t="s">
        <v>530</v>
      </c>
      <c r="B245" s="13" t="s">
        <v>531</v>
      </c>
      <c r="C245" s="89" t="s">
        <v>73</v>
      </c>
      <c r="D245" s="27">
        <v>407</v>
      </c>
      <c r="E245" s="27">
        <v>0</v>
      </c>
      <c r="F245" s="27">
        <v>0</v>
      </c>
      <c r="G245" s="27">
        <v>111</v>
      </c>
      <c r="H245" s="28">
        <f t="shared" si="15"/>
        <v>518</v>
      </c>
      <c r="I245" s="27">
        <v>122</v>
      </c>
      <c r="J245" s="28">
        <f t="shared" si="16"/>
        <v>640</v>
      </c>
      <c r="K245" s="94" t="s">
        <v>729</v>
      </c>
      <c r="L245" s="27">
        <v>191</v>
      </c>
      <c r="M245" s="27">
        <v>0</v>
      </c>
      <c r="N245" s="27">
        <v>0</v>
      </c>
      <c r="O245" s="27">
        <v>42</v>
      </c>
      <c r="P245" s="28">
        <f t="shared" si="14"/>
        <v>233</v>
      </c>
      <c r="Q245" s="27">
        <v>80</v>
      </c>
      <c r="R245" s="28">
        <f t="shared" si="17"/>
        <v>313</v>
      </c>
      <c r="S245" s="35" t="s">
        <v>729</v>
      </c>
    </row>
    <row r="246" spans="1:19" ht="14.25" x14ac:dyDescent="0.2">
      <c r="A246" t="s">
        <v>532</v>
      </c>
      <c r="B246" s="13" t="s">
        <v>533</v>
      </c>
      <c r="C246" s="89" t="s">
        <v>54</v>
      </c>
      <c r="D246" s="27">
        <v>0</v>
      </c>
      <c r="E246" s="27">
        <v>0</v>
      </c>
      <c r="F246" s="27">
        <v>0</v>
      </c>
      <c r="G246" s="27">
        <v>0</v>
      </c>
      <c r="H246" s="28">
        <f t="shared" si="15"/>
        <v>0</v>
      </c>
      <c r="I246" s="27">
        <v>0</v>
      </c>
      <c r="J246" s="28">
        <f t="shared" si="16"/>
        <v>0</v>
      </c>
      <c r="K246" s="94" t="s">
        <v>729</v>
      </c>
      <c r="L246" s="27">
        <v>0</v>
      </c>
      <c r="M246" s="27">
        <v>12</v>
      </c>
      <c r="N246" s="27">
        <v>0</v>
      </c>
      <c r="O246" s="27">
        <v>23</v>
      </c>
      <c r="P246" s="28">
        <f t="shared" si="14"/>
        <v>35</v>
      </c>
      <c r="Q246" s="27">
        <v>0</v>
      </c>
      <c r="R246" s="28">
        <f t="shared" si="17"/>
        <v>35</v>
      </c>
      <c r="S246" s="35" t="s">
        <v>729</v>
      </c>
    </row>
    <row r="247" spans="1:19" ht="14.25" x14ac:dyDescent="0.2">
      <c r="A247" t="s">
        <v>534</v>
      </c>
      <c r="B247" s="13" t="s">
        <v>535</v>
      </c>
      <c r="C247" s="89" t="s">
        <v>54</v>
      </c>
      <c r="D247" s="27">
        <v>85</v>
      </c>
      <c r="E247" s="27">
        <v>0</v>
      </c>
      <c r="F247" s="27">
        <v>0</v>
      </c>
      <c r="G247" s="27">
        <v>30</v>
      </c>
      <c r="H247" s="28">
        <f t="shared" si="15"/>
        <v>115</v>
      </c>
      <c r="I247" s="27">
        <v>2</v>
      </c>
      <c r="J247" s="28">
        <f t="shared" si="16"/>
        <v>117</v>
      </c>
      <c r="K247" s="94" t="s">
        <v>729</v>
      </c>
      <c r="L247" s="27">
        <v>35</v>
      </c>
      <c r="M247" s="27">
        <v>18</v>
      </c>
      <c r="N247" s="27">
        <v>0</v>
      </c>
      <c r="O247" s="27">
        <v>60</v>
      </c>
      <c r="P247" s="28">
        <f t="shared" si="14"/>
        <v>113</v>
      </c>
      <c r="Q247" s="27">
        <v>30</v>
      </c>
      <c r="R247" s="28">
        <f t="shared" si="17"/>
        <v>143</v>
      </c>
      <c r="S247" s="35" t="s">
        <v>729</v>
      </c>
    </row>
    <row r="248" spans="1:19" ht="14.25" x14ac:dyDescent="0.2">
      <c r="A248" t="s">
        <v>536</v>
      </c>
      <c r="B248" s="13" t="s">
        <v>537</v>
      </c>
      <c r="C248" s="89" t="s">
        <v>80</v>
      </c>
      <c r="D248" s="27">
        <v>20</v>
      </c>
      <c r="E248" s="27">
        <v>19</v>
      </c>
      <c r="F248" s="27">
        <v>0</v>
      </c>
      <c r="G248" s="27">
        <v>7</v>
      </c>
      <c r="H248" s="28">
        <f t="shared" si="15"/>
        <v>46</v>
      </c>
      <c r="I248" s="27">
        <v>62</v>
      </c>
      <c r="J248" s="28">
        <f t="shared" si="16"/>
        <v>108</v>
      </c>
      <c r="K248" s="94" t="s">
        <v>730</v>
      </c>
      <c r="L248" s="27">
        <v>63</v>
      </c>
      <c r="M248" s="27">
        <v>6</v>
      </c>
      <c r="N248" s="27">
        <v>0</v>
      </c>
      <c r="O248" s="27">
        <v>103</v>
      </c>
      <c r="P248" s="28">
        <f t="shared" si="14"/>
        <v>172</v>
      </c>
      <c r="Q248" s="27">
        <v>12</v>
      </c>
      <c r="R248" s="28">
        <f t="shared" si="17"/>
        <v>184</v>
      </c>
      <c r="S248" s="35" t="s">
        <v>729</v>
      </c>
    </row>
    <row r="249" spans="1:19" ht="14.25" x14ac:dyDescent="0.2">
      <c r="A249" t="s">
        <v>538</v>
      </c>
      <c r="B249" s="13" t="s">
        <v>539</v>
      </c>
      <c r="C249" s="89" t="s">
        <v>57</v>
      </c>
      <c r="D249" s="27">
        <v>54</v>
      </c>
      <c r="E249" s="27">
        <v>0</v>
      </c>
      <c r="F249" s="27">
        <v>0</v>
      </c>
      <c r="G249" s="27">
        <v>0</v>
      </c>
      <c r="H249" s="28">
        <f t="shared" si="15"/>
        <v>54</v>
      </c>
      <c r="I249" s="27">
        <v>105</v>
      </c>
      <c r="J249" s="28">
        <f t="shared" si="16"/>
        <v>159</v>
      </c>
      <c r="K249" s="94" t="s">
        <v>729</v>
      </c>
      <c r="L249" s="27">
        <v>74</v>
      </c>
      <c r="M249" s="27">
        <v>0</v>
      </c>
      <c r="N249" s="27">
        <v>0</v>
      </c>
      <c r="O249" s="27">
        <v>83</v>
      </c>
      <c r="P249" s="28">
        <f t="shared" si="14"/>
        <v>157</v>
      </c>
      <c r="Q249" s="27">
        <v>53</v>
      </c>
      <c r="R249" s="28">
        <f t="shared" si="17"/>
        <v>210</v>
      </c>
      <c r="S249" s="35" t="s">
        <v>729</v>
      </c>
    </row>
    <row r="250" spans="1:19" ht="14.25" x14ac:dyDescent="0.2">
      <c r="A250" t="s">
        <v>540</v>
      </c>
      <c r="B250" s="13" t="s">
        <v>541</v>
      </c>
      <c r="C250" s="89" t="s">
        <v>60</v>
      </c>
      <c r="D250" s="27">
        <v>6</v>
      </c>
      <c r="E250" s="27">
        <v>0</v>
      </c>
      <c r="F250" s="27">
        <v>0</v>
      </c>
      <c r="G250" s="27">
        <v>2</v>
      </c>
      <c r="H250" s="28">
        <f t="shared" si="15"/>
        <v>8</v>
      </c>
      <c r="I250" s="27">
        <v>0</v>
      </c>
      <c r="J250" s="28">
        <f t="shared" si="16"/>
        <v>8</v>
      </c>
      <c r="K250" s="94" t="s">
        <v>729</v>
      </c>
      <c r="L250" s="27">
        <v>0</v>
      </c>
      <c r="M250" s="27">
        <v>0</v>
      </c>
      <c r="N250" s="27">
        <v>0</v>
      </c>
      <c r="O250" s="27">
        <v>13</v>
      </c>
      <c r="P250" s="28">
        <f t="shared" si="14"/>
        <v>13</v>
      </c>
      <c r="Q250" s="27">
        <v>23</v>
      </c>
      <c r="R250" s="28">
        <f t="shared" si="17"/>
        <v>36</v>
      </c>
      <c r="S250" s="35" t="s">
        <v>729</v>
      </c>
    </row>
    <row r="251" spans="1:19" ht="14.25" x14ac:dyDescent="0.2">
      <c r="A251" t="s">
        <v>542</v>
      </c>
      <c r="B251" s="13" t="s">
        <v>543</v>
      </c>
      <c r="C251" s="32" t="s">
        <v>54</v>
      </c>
      <c r="D251" s="27">
        <v>29</v>
      </c>
      <c r="E251" s="27">
        <v>0</v>
      </c>
      <c r="F251" s="27">
        <v>0</v>
      </c>
      <c r="G251" s="27">
        <v>0</v>
      </c>
      <c r="H251" s="28">
        <f t="shared" si="15"/>
        <v>29</v>
      </c>
      <c r="I251" s="27">
        <v>0</v>
      </c>
      <c r="J251" s="28">
        <f t="shared" si="16"/>
        <v>29</v>
      </c>
      <c r="K251" s="94" t="s">
        <v>729</v>
      </c>
      <c r="L251" s="27">
        <v>0</v>
      </c>
      <c r="M251" s="27">
        <v>22</v>
      </c>
      <c r="N251" s="27">
        <v>20</v>
      </c>
      <c r="O251" s="27">
        <v>1</v>
      </c>
      <c r="P251" s="28">
        <f t="shared" si="14"/>
        <v>43</v>
      </c>
      <c r="Q251" s="27">
        <v>0</v>
      </c>
      <c r="R251" s="28">
        <f t="shared" si="17"/>
        <v>43</v>
      </c>
      <c r="S251" s="35" t="s">
        <v>729</v>
      </c>
    </row>
    <row r="252" spans="1:19" ht="14.25" x14ac:dyDescent="0.2">
      <c r="A252" t="s">
        <v>544</v>
      </c>
      <c r="B252" s="13" t="s">
        <v>545</v>
      </c>
      <c r="C252" s="89" t="s">
        <v>80</v>
      </c>
      <c r="D252" s="27">
        <v>44</v>
      </c>
      <c r="E252" s="27">
        <v>8</v>
      </c>
      <c r="F252" s="27">
        <v>0</v>
      </c>
      <c r="G252" s="27">
        <v>22</v>
      </c>
      <c r="H252" s="28">
        <f t="shared" si="15"/>
        <v>74</v>
      </c>
      <c r="I252" s="27">
        <v>0</v>
      </c>
      <c r="J252" s="28">
        <f t="shared" si="16"/>
        <v>74</v>
      </c>
      <c r="K252" s="94" t="s">
        <v>729</v>
      </c>
      <c r="L252" s="27">
        <v>19</v>
      </c>
      <c r="M252" s="27">
        <v>0</v>
      </c>
      <c r="N252" s="27">
        <v>0</v>
      </c>
      <c r="O252" s="27">
        <v>82</v>
      </c>
      <c r="P252" s="28">
        <f t="shared" si="14"/>
        <v>101</v>
      </c>
      <c r="Q252" s="27">
        <v>0</v>
      </c>
      <c r="R252" s="28">
        <f t="shared" si="17"/>
        <v>101</v>
      </c>
      <c r="S252" s="35" t="s">
        <v>729</v>
      </c>
    </row>
    <row r="253" spans="1:19" ht="14.25" x14ac:dyDescent="0.2">
      <c r="A253" t="s">
        <v>546</v>
      </c>
      <c r="B253" s="13" t="s">
        <v>547</v>
      </c>
      <c r="C253" s="89" t="s">
        <v>80</v>
      </c>
      <c r="D253" s="27">
        <v>145</v>
      </c>
      <c r="E253" s="27">
        <v>0</v>
      </c>
      <c r="F253" s="27">
        <v>0</v>
      </c>
      <c r="G253" s="27">
        <v>61</v>
      </c>
      <c r="H253" s="28">
        <f t="shared" si="15"/>
        <v>206</v>
      </c>
      <c r="I253" s="27">
        <v>0</v>
      </c>
      <c r="J253" s="28">
        <f t="shared" si="16"/>
        <v>206</v>
      </c>
      <c r="K253" s="94" t="s">
        <v>729</v>
      </c>
      <c r="L253" s="27">
        <v>45</v>
      </c>
      <c r="M253" s="27">
        <v>21</v>
      </c>
      <c r="N253" s="27">
        <v>0</v>
      </c>
      <c r="O253" s="27">
        <v>63</v>
      </c>
      <c r="P253" s="28">
        <f t="shared" si="14"/>
        <v>129</v>
      </c>
      <c r="Q253" s="27">
        <v>0</v>
      </c>
      <c r="R253" s="28">
        <f t="shared" si="17"/>
        <v>129</v>
      </c>
      <c r="S253" s="35" t="s">
        <v>729</v>
      </c>
    </row>
    <row r="254" spans="1:19" ht="14.25" x14ac:dyDescent="0.2">
      <c r="A254" t="s">
        <v>548</v>
      </c>
      <c r="B254" s="13" t="s">
        <v>549</v>
      </c>
      <c r="C254" s="89" t="s">
        <v>60</v>
      </c>
      <c r="D254" s="27">
        <v>194</v>
      </c>
      <c r="E254" s="27">
        <v>80</v>
      </c>
      <c r="F254" s="27">
        <v>0</v>
      </c>
      <c r="G254" s="27">
        <v>78</v>
      </c>
      <c r="H254" s="28">
        <f t="shared" si="15"/>
        <v>352</v>
      </c>
      <c r="I254" s="27">
        <v>807</v>
      </c>
      <c r="J254" s="28">
        <f t="shared" si="16"/>
        <v>1159</v>
      </c>
      <c r="K254" s="94" t="s">
        <v>729</v>
      </c>
      <c r="L254" s="27">
        <v>28</v>
      </c>
      <c r="M254" s="27">
        <v>44</v>
      </c>
      <c r="N254" s="27">
        <v>0</v>
      </c>
      <c r="O254" s="27">
        <v>99</v>
      </c>
      <c r="P254" s="28">
        <f t="shared" si="14"/>
        <v>171</v>
      </c>
      <c r="Q254" s="27">
        <v>234</v>
      </c>
      <c r="R254" s="28">
        <f t="shared" si="17"/>
        <v>405</v>
      </c>
      <c r="S254" s="35" t="s">
        <v>730</v>
      </c>
    </row>
    <row r="255" spans="1:19" ht="14.25" x14ac:dyDescent="0.2">
      <c r="A255" t="s">
        <v>550</v>
      </c>
      <c r="B255" s="13" t="s">
        <v>551</v>
      </c>
      <c r="C255" s="89" t="s">
        <v>54</v>
      </c>
      <c r="D255" s="27">
        <v>1</v>
      </c>
      <c r="E255" s="27">
        <v>0</v>
      </c>
      <c r="F255" s="27">
        <v>0</v>
      </c>
      <c r="G255" s="27">
        <v>0</v>
      </c>
      <c r="H255" s="28">
        <f t="shared" si="15"/>
        <v>1</v>
      </c>
      <c r="I255" s="27">
        <v>0</v>
      </c>
      <c r="J255" s="28">
        <f t="shared" si="16"/>
        <v>1</v>
      </c>
      <c r="K255" s="94" t="s">
        <v>729</v>
      </c>
      <c r="L255" s="27">
        <v>1</v>
      </c>
      <c r="M255" s="27">
        <v>18</v>
      </c>
      <c r="N255" s="27">
        <v>33</v>
      </c>
      <c r="O255" s="27">
        <v>17</v>
      </c>
      <c r="P255" s="28">
        <f t="shared" si="14"/>
        <v>69</v>
      </c>
      <c r="Q255" s="27">
        <v>0</v>
      </c>
      <c r="R255" s="28">
        <f t="shared" si="17"/>
        <v>69</v>
      </c>
      <c r="S255" s="35" t="s">
        <v>729</v>
      </c>
    </row>
    <row r="256" spans="1:19" ht="14.25" x14ac:dyDescent="0.2">
      <c r="A256" t="s">
        <v>552</v>
      </c>
      <c r="B256" s="13" t="s">
        <v>553</v>
      </c>
      <c r="C256" s="89" t="s">
        <v>80</v>
      </c>
      <c r="D256" s="27">
        <v>21</v>
      </c>
      <c r="E256" s="27">
        <v>36</v>
      </c>
      <c r="F256" s="27">
        <v>0</v>
      </c>
      <c r="G256" s="27">
        <v>45</v>
      </c>
      <c r="H256" s="28">
        <f t="shared" si="15"/>
        <v>102</v>
      </c>
      <c r="I256" s="27">
        <v>0</v>
      </c>
      <c r="J256" s="28">
        <f t="shared" si="16"/>
        <v>102</v>
      </c>
      <c r="K256" s="94" t="s">
        <v>729</v>
      </c>
      <c r="L256" s="27">
        <v>7</v>
      </c>
      <c r="M256" s="27">
        <v>135</v>
      </c>
      <c r="N256" s="27">
        <v>0</v>
      </c>
      <c r="O256" s="27">
        <v>110</v>
      </c>
      <c r="P256" s="28">
        <f t="shared" si="14"/>
        <v>252</v>
      </c>
      <c r="Q256" s="27">
        <v>0</v>
      </c>
      <c r="R256" s="28">
        <f t="shared" si="17"/>
        <v>252</v>
      </c>
      <c r="S256" s="35" t="s">
        <v>729</v>
      </c>
    </row>
    <row r="257" spans="1:19" ht="14.25" x14ac:dyDescent="0.2">
      <c r="A257" t="s">
        <v>554</v>
      </c>
      <c r="B257" s="13" t="s">
        <v>555</v>
      </c>
      <c r="C257" s="89" t="s">
        <v>80</v>
      </c>
      <c r="D257" s="27">
        <v>52</v>
      </c>
      <c r="E257" s="27">
        <v>0</v>
      </c>
      <c r="F257" s="27">
        <v>0</v>
      </c>
      <c r="G257" s="27">
        <v>20</v>
      </c>
      <c r="H257" s="28">
        <f t="shared" si="15"/>
        <v>72</v>
      </c>
      <c r="I257" s="27">
        <v>0</v>
      </c>
      <c r="J257" s="28">
        <f t="shared" si="16"/>
        <v>72</v>
      </c>
      <c r="K257" s="94" t="s">
        <v>729</v>
      </c>
      <c r="L257" s="27">
        <v>42</v>
      </c>
      <c r="M257" s="27">
        <v>0</v>
      </c>
      <c r="N257" s="27">
        <v>0</v>
      </c>
      <c r="O257" s="27">
        <v>59</v>
      </c>
      <c r="P257" s="28">
        <f t="shared" si="14"/>
        <v>101</v>
      </c>
      <c r="Q257" s="27">
        <v>0</v>
      </c>
      <c r="R257" s="28">
        <f t="shared" si="17"/>
        <v>101</v>
      </c>
      <c r="S257" s="35" t="s">
        <v>729</v>
      </c>
    </row>
    <row r="258" spans="1:19" ht="14.25" x14ac:dyDescent="0.2">
      <c r="A258" t="s">
        <v>556</v>
      </c>
      <c r="B258" s="13" t="s">
        <v>557</v>
      </c>
      <c r="C258" s="89" t="s">
        <v>54</v>
      </c>
      <c r="D258" s="27">
        <v>7</v>
      </c>
      <c r="E258" s="27">
        <v>0</v>
      </c>
      <c r="F258" s="27">
        <v>0</v>
      </c>
      <c r="G258" s="27">
        <v>0</v>
      </c>
      <c r="H258" s="28">
        <f t="shared" si="15"/>
        <v>7</v>
      </c>
      <c r="I258" s="27">
        <v>0</v>
      </c>
      <c r="J258" s="28">
        <f t="shared" si="16"/>
        <v>7</v>
      </c>
      <c r="K258" s="94" t="s">
        <v>729</v>
      </c>
      <c r="L258" s="27">
        <v>1</v>
      </c>
      <c r="M258" s="27">
        <v>105</v>
      </c>
      <c r="N258" s="27">
        <v>0</v>
      </c>
      <c r="O258" s="27">
        <v>4</v>
      </c>
      <c r="P258" s="28">
        <f t="shared" si="14"/>
        <v>110</v>
      </c>
      <c r="Q258" s="27">
        <v>0</v>
      </c>
      <c r="R258" s="28">
        <f t="shared" si="17"/>
        <v>110</v>
      </c>
      <c r="S258" s="35" t="s">
        <v>729</v>
      </c>
    </row>
    <row r="259" spans="1:19" ht="14.25" x14ac:dyDescent="0.2">
      <c r="A259" t="s">
        <v>558</v>
      </c>
      <c r="B259" s="13" t="s">
        <v>559</v>
      </c>
      <c r="C259" s="89" t="s">
        <v>54</v>
      </c>
      <c r="D259" s="27">
        <v>4</v>
      </c>
      <c r="E259" s="27">
        <v>0</v>
      </c>
      <c r="F259" s="27">
        <v>0</v>
      </c>
      <c r="G259" s="27">
        <v>0</v>
      </c>
      <c r="H259" s="28">
        <f t="shared" si="15"/>
        <v>4</v>
      </c>
      <c r="I259" s="27">
        <v>0</v>
      </c>
      <c r="J259" s="28">
        <f t="shared" si="16"/>
        <v>4</v>
      </c>
      <c r="K259" s="94" t="s">
        <v>729</v>
      </c>
      <c r="L259" s="27">
        <v>0</v>
      </c>
      <c r="M259" s="27">
        <v>11</v>
      </c>
      <c r="N259" s="27">
        <v>3</v>
      </c>
      <c r="O259" s="27">
        <v>30</v>
      </c>
      <c r="P259" s="28">
        <f t="shared" si="14"/>
        <v>44</v>
      </c>
      <c r="Q259" s="27">
        <v>0</v>
      </c>
      <c r="R259" s="28">
        <f t="shared" si="17"/>
        <v>44</v>
      </c>
      <c r="S259" s="35" t="s">
        <v>729</v>
      </c>
    </row>
    <row r="260" spans="1:19" ht="14.25" x14ac:dyDescent="0.2">
      <c r="A260" t="s">
        <v>560</v>
      </c>
      <c r="B260" s="13" t="s">
        <v>561</v>
      </c>
      <c r="C260" s="89" t="s">
        <v>54</v>
      </c>
      <c r="D260" s="27">
        <v>34</v>
      </c>
      <c r="E260" s="27">
        <v>0</v>
      </c>
      <c r="F260" s="27">
        <v>0</v>
      </c>
      <c r="G260" s="27">
        <v>0</v>
      </c>
      <c r="H260" s="28">
        <f t="shared" si="15"/>
        <v>34</v>
      </c>
      <c r="I260" s="27">
        <v>24</v>
      </c>
      <c r="J260" s="28">
        <f t="shared" si="16"/>
        <v>58</v>
      </c>
      <c r="K260" s="94" t="s">
        <v>729</v>
      </c>
      <c r="L260" s="27">
        <v>24</v>
      </c>
      <c r="M260" s="27">
        <v>16</v>
      </c>
      <c r="N260" s="27">
        <v>0</v>
      </c>
      <c r="O260" s="27">
        <v>73</v>
      </c>
      <c r="P260" s="28">
        <f t="shared" si="14"/>
        <v>113</v>
      </c>
      <c r="Q260" s="27">
        <v>0</v>
      </c>
      <c r="R260" s="28">
        <f t="shared" si="17"/>
        <v>113</v>
      </c>
      <c r="S260" s="35" t="s">
        <v>729</v>
      </c>
    </row>
    <row r="261" spans="1:19" ht="14.25" x14ac:dyDescent="0.2">
      <c r="A261" t="s">
        <v>562</v>
      </c>
      <c r="B261" s="13" t="s">
        <v>563</v>
      </c>
      <c r="C261" s="89" t="s">
        <v>54</v>
      </c>
      <c r="D261" s="27">
        <v>19</v>
      </c>
      <c r="E261" s="27">
        <v>5</v>
      </c>
      <c r="F261" s="27">
        <v>0</v>
      </c>
      <c r="G261" s="27">
        <v>32</v>
      </c>
      <c r="H261" s="28">
        <f t="shared" si="15"/>
        <v>56</v>
      </c>
      <c r="I261" s="27">
        <v>14</v>
      </c>
      <c r="J261" s="28">
        <f t="shared" si="16"/>
        <v>70</v>
      </c>
      <c r="K261" s="94" t="s">
        <v>729</v>
      </c>
      <c r="L261" s="27">
        <v>3</v>
      </c>
      <c r="M261" s="27">
        <v>99</v>
      </c>
      <c r="N261" s="27">
        <v>0</v>
      </c>
      <c r="O261" s="27">
        <v>61</v>
      </c>
      <c r="P261" s="28">
        <f t="shared" si="14"/>
        <v>163</v>
      </c>
      <c r="Q261" s="27">
        <v>100</v>
      </c>
      <c r="R261" s="28">
        <f t="shared" si="17"/>
        <v>263</v>
      </c>
      <c r="S261" s="35" t="s">
        <v>729</v>
      </c>
    </row>
    <row r="262" spans="1:19" ht="14.25" x14ac:dyDescent="0.2">
      <c r="A262" t="s">
        <v>564</v>
      </c>
      <c r="B262" s="13" t="s">
        <v>565</v>
      </c>
      <c r="C262" s="89" t="s">
        <v>80</v>
      </c>
      <c r="D262" s="27">
        <v>50</v>
      </c>
      <c r="E262" s="27">
        <v>0</v>
      </c>
      <c r="F262" s="27">
        <v>0</v>
      </c>
      <c r="G262" s="27">
        <v>0</v>
      </c>
      <c r="H262" s="28">
        <f t="shared" si="15"/>
        <v>50</v>
      </c>
      <c r="I262" s="27">
        <v>0</v>
      </c>
      <c r="J262" s="28">
        <f t="shared" si="16"/>
        <v>50</v>
      </c>
      <c r="K262" s="94" t="s">
        <v>729</v>
      </c>
      <c r="L262" s="27">
        <v>4</v>
      </c>
      <c r="M262" s="27">
        <v>0</v>
      </c>
      <c r="N262" s="27">
        <v>0</v>
      </c>
      <c r="O262" s="27">
        <v>13</v>
      </c>
      <c r="P262" s="28">
        <f t="shared" si="14"/>
        <v>17</v>
      </c>
      <c r="Q262" s="27">
        <v>0</v>
      </c>
      <c r="R262" s="28">
        <f t="shared" si="17"/>
        <v>17</v>
      </c>
      <c r="S262" s="35" t="s">
        <v>729</v>
      </c>
    </row>
    <row r="263" spans="1:19" ht="14.25" x14ac:dyDescent="0.2">
      <c r="A263" t="s">
        <v>566</v>
      </c>
      <c r="B263" s="13" t="s">
        <v>567</v>
      </c>
      <c r="C263" s="89" t="s">
        <v>80</v>
      </c>
      <c r="D263" s="27">
        <v>17</v>
      </c>
      <c r="E263" s="27">
        <v>0</v>
      </c>
      <c r="F263" s="27">
        <v>0</v>
      </c>
      <c r="G263" s="27">
        <v>2</v>
      </c>
      <c r="H263" s="28">
        <f t="shared" si="15"/>
        <v>19</v>
      </c>
      <c r="I263" s="27">
        <v>0</v>
      </c>
      <c r="J263" s="28">
        <f t="shared" si="16"/>
        <v>19</v>
      </c>
      <c r="K263" s="94" t="s">
        <v>729</v>
      </c>
      <c r="L263" s="27">
        <v>0</v>
      </c>
      <c r="M263" s="27">
        <v>0</v>
      </c>
      <c r="N263" s="27">
        <v>0</v>
      </c>
      <c r="O263" s="27">
        <v>14</v>
      </c>
      <c r="P263" s="28">
        <f t="shared" si="14"/>
        <v>14</v>
      </c>
      <c r="Q263" s="27">
        <v>0</v>
      </c>
      <c r="R263" s="28">
        <f t="shared" si="17"/>
        <v>14</v>
      </c>
      <c r="S263" s="35" t="s">
        <v>729</v>
      </c>
    </row>
    <row r="264" spans="1:19" ht="14.25" x14ac:dyDescent="0.2">
      <c r="A264" t="s">
        <v>568</v>
      </c>
      <c r="B264" s="13" t="s">
        <v>569</v>
      </c>
      <c r="C264" s="89" t="s">
        <v>57</v>
      </c>
      <c r="D264" s="27">
        <v>76</v>
      </c>
      <c r="E264" s="27">
        <v>0</v>
      </c>
      <c r="F264" s="27">
        <v>0</v>
      </c>
      <c r="G264" s="27">
        <v>22</v>
      </c>
      <c r="H264" s="28">
        <f t="shared" si="15"/>
        <v>98</v>
      </c>
      <c r="I264" s="27">
        <v>0</v>
      </c>
      <c r="J264" s="28">
        <f t="shared" si="16"/>
        <v>98</v>
      </c>
      <c r="K264" s="94" t="s">
        <v>729</v>
      </c>
      <c r="L264" s="27">
        <v>53</v>
      </c>
      <c r="M264" s="27">
        <v>0</v>
      </c>
      <c r="N264" s="27">
        <v>0</v>
      </c>
      <c r="O264" s="27">
        <v>35</v>
      </c>
      <c r="P264" s="28">
        <f t="shared" ref="P264:P300" si="18">SUM(L264:O264)</f>
        <v>88</v>
      </c>
      <c r="Q264" s="27">
        <v>0</v>
      </c>
      <c r="R264" s="28">
        <f t="shared" si="17"/>
        <v>88</v>
      </c>
      <c r="S264" s="35" t="s">
        <v>729</v>
      </c>
    </row>
    <row r="265" spans="1:19" ht="14.25" x14ac:dyDescent="0.2">
      <c r="A265" t="s">
        <v>570</v>
      </c>
      <c r="B265" s="13" t="s">
        <v>571</v>
      </c>
      <c r="C265" s="89" t="s">
        <v>54</v>
      </c>
      <c r="D265" s="27">
        <v>124</v>
      </c>
      <c r="E265" s="27">
        <v>0</v>
      </c>
      <c r="F265" s="27">
        <v>0</v>
      </c>
      <c r="G265" s="27">
        <v>25</v>
      </c>
      <c r="H265" s="28">
        <f t="shared" ref="H265:H300" si="19">SUM(D265:G265)</f>
        <v>149</v>
      </c>
      <c r="I265" s="27">
        <v>0</v>
      </c>
      <c r="J265" s="28">
        <f t="shared" ref="J265:J300" si="20">SUM(H265:I265)</f>
        <v>149</v>
      </c>
      <c r="K265" s="94" t="s">
        <v>729</v>
      </c>
      <c r="L265" s="27">
        <v>9</v>
      </c>
      <c r="M265" s="27">
        <v>15</v>
      </c>
      <c r="N265" s="27">
        <v>0</v>
      </c>
      <c r="O265" s="27">
        <v>1</v>
      </c>
      <c r="P265" s="28">
        <f t="shared" si="18"/>
        <v>25</v>
      </c>
      <c r="Q265" s="27">
        <v>0</v>
      </c>
      <c r="R265" s="28">
        <f t="shared" ref="R265:R300" si="21">SUM(P265:Q265)</f>
        <v>25</v>
      </c>
      <c r="S265" s="35" t="s">
        <v>729</v>
      </c>
    </row>
    <row r="266" spans="1:19" ht="14.25" x14ac:dyDescent="0.2">
      <c r="A266" t="s">
        <v>572</v>
      </c>
      <c r="B266" s="13" t="s">
        <v>573</v>
      </c>
      <c r="C266" s="32" t="s">
        <v>54</v>
      </c>
      <c r="D266" s="27">
        <v>76</v>
      </c>
      <c r="E266" s="27">
        <v>0</v>
      </c>
      <c r="F266" s="27">
        <v>0</v>
      </c>
      <c r="G266" s="27">
        <v>41</v>
      </c>
      <c r="H266" s="28">
        <f t="shared" si="19"/>
        <v>117</v>
      </c>
      <c r="I266" s="27">
        <v>0</v>
      </c>
      <c r="J266" s="28">
        <f t="shared" si="20"/>
        <v>117</v>
      </c>
      <c r="K266" s="94" t="s">
        <v>729</v>
      </c>
      <c r="L266" s="27">
        <v>44</v>
      </c>
      <c r="M266" s="27">
        <v>27</v>
      </c>
      <c r="N266" s="27">
        <v>0</v>
      </c>
      <c r="O266" s="27">
        <v>42</v>
      </c>
      <c r="P266" s="28">
        <f t="shared" si="18"/>
        <v>113</v>
      </c>
      <c r="Q266" s="27">
        <v>0</v>
      </c>
      <c r="R266" s="28">
        <f t="shared" si="21"/>
        <v>113</v>
      </c>
      <c r="S266" s="35" t="s">
        <v>729</v>
      </c>
    </row>
    <row r="267" spans="1:19" ht="14.25" x14ac:dyDescent="0.2">
      <c r="A267" t="s">
        <v>574</v>
      </c>
      <c r="B267" s="13" t="s">
        <v>575</v>
      </c>
      <c r="C267" s="89" t="s">
        <v>80</v>
      </c>
      <c r="D267" s="27">
        <v>45</v>
      </c>
      <c r="E267" s="27">
        <v>0</v>
      </c>
      <c r="F267" s="27">
        <v>0</v>
      </c>
      <c r="G267" s="27">
        <v>14</v>
      </c>
      <c r="H267" s="28">
        <f t="shared" si="19"/>
        <v>59</v>
      </c>
      <c r="I267" s="27">
        <v>0</v>
      </c>
      <c r="J267" s="28">
        <f t="shared" si="20"/>
        <v>59</v>
      </c>
      <c r="K267" s="94" t="s">
        <v>729</v>
      </c>
      <c r="L267" s="27">
        <v>12</v>
      </c>
      <c r="M267" s="27">
        <v>42</v>
      </c>
      <c r="N267" s="27">
        <v>0</v>
      </c>
      <c r="O267" s="27">
        <v>37</v>
      </c>
      <c r="P267" s="28">
        <f t="shared" si="18"/>
        <v>91</v>
      </c>
      <c r="Q267" s="27">
        <v>0</v>
      </c>
      <c r="R267" s="28">
        <f t="shared" si="21"/>
        <v>91</v>
      </c>
      <c r="S267" s="35" t="s">
        <v>729</v>
      </c>
    </row>
    <row r="268" spans="1:19" ht="14.25" x14ac:dyDescent="0.2">
      <c r="A268" t="s">
        <v>576</v>
      </c>
      <c r="B268" s="13" t="s">
        <v>577</v>
      </c>
      <c r="C268" s="89" t="s">
        <v>73</v>
      </c>
      <c r="D268" s="27">
        <v>263</v>
      </c>
      <c r="E268" s="27">
        <v>0</v>
      </c>
      <c r="F268" s="27">
        <v>0</v>
      </c>
      <c r="G268" s="27">
        <v>0</v>
      </c>
      <c r="H268" s="28">
        <f t="shared" si="19"/>
        <v>263</v>
      </c>
      <c r="I268" s="27">
        <v>117</v>
      </c>
      <c r="J268" s="28">
        <f t="shared" si="20"/>
        <v>380</v>
      </c>
      <c r="K268" s="94" t="s">
        <v>729</v>
      </c>
      <c r="L268" s="27">
        <v>56</v>
      </c>
      <c r="M268" s="27">
        <v>23</v>
      </c>
      <c r="N268" s="27">
        <v>0</v>
      </c>
      <c r="O268" s="27">
        <v>78</v>
      </c>
      <c r="P268" s="28">
        <f t="shared" si="18"/>
        <v>157</v>
      </c>
      <c r="Q268" s="27">
        <v>12</v>
      </c>
      <c r="R268" s="28">
        <f t="shared" si="21"/>
        <v>169</v>
      </c>
      <c r="S268" s="35" t="s">
        <v>729</v>
      </c>
    </row>
    <row r="269" spans="1:19" ht="14.25" x14ac:dyDescent="0.2">
      <c r="A269" t="s">
        <v>578</v>
      </c>
      <c r="B269" s="13" t="s">
        <v>579</v>
      </c>
      <c r="C269" s="89" t="s">
        <v>60</v>
      </c>
      <c r="D269" s="27">
        <v>252</v>
      </c>
      <c r="E269" s="27">
        <v>14</v>
      </c>
      <c r="F269" s="27">
        <v>0</v>
      </c>
      <c r="G269" s="27">
        <v>0</v>
      </c>
      <c r="H269" s="28">
        <f t="shared" si="19"/>
        <v>266</v>
      </c>
      <c r="I269" s="27">
        <v>136</v>
      </c>
      <c r="J269" s="28">
        <f t="shared" si="20"/>
        <v>402</v>
      </c>
      <c r="K269" s="94" t="s">
        <v>730</v>
      </c>
      <c r="L269" s="27">
        <v>90</v>
      </c>
      <c r="M269" s="27">
        <v>127</v>
      </c>
      <c r="N269" s="27">
        <v>43</v>
      </c>
      <c r="O269" s="27">
        <v>106</v>
      </c>
      <c r="P269" s="28">
        <f t="shared" si="18"/>
        <v>366</v>
      </c>
      <c r="Q269" s="27">
        <v>0</v>
      </c>
      <c r="R269" s="28">
        <f t="shared" si="21"/>
        <v>366</v>
      </c>
      <c r="S269" s="35" t="s">
        <v>729</v>
      </c>
    </row>
    <row r="270" spans="1:19" ht="14.25" x14ac:dyDescent="0.2">
      <c r="A270" t="s">
        <v>580</v>
      </c>
      <c r="B270" s="13" t="s">
        <v>581</v>
      </c>
      <c r="C270" s="89" t="s">
        <v>57</v>
      </c>
      <c r="D270" s="27">
        <v>26</v>
      </c>
      <c r="E270" s="27">
        <v>28</v>
      </c>
      <c r="F270" s="27">
        <v>0</v>
      </c>
      <c r="G270" s="27">
        <v>19</v>
      </c>
      <c r="H270" s="28">
        <f t="shared" si="19"/>
        <v>73</v>
      </c>
      <c r="I270" s="27">
        <v>79</v>
      </c>
      <c r="J270" s="28">
        <f t="shared" si="20"/>
        <v>152</v>
      </c>
      <c r="K270" s="94" t="s">
        <v>729</v>
      </c>
      <c r="L270" s="27">
        <v>25</v>
      </c>
      <c r="M270" s="27">
        <v>90</v>
      </c>
      <c r="N270" s="27">
        <v>0</v>
      </c>
      <c r="O270" s="27">
        <v>105</v>
      </c>
      <c r="P270" s="28">
        <f t="shared" si="18"/>
        <v>220</v>
      </c>
      <c r="Q270" s="27">
        <v>9</v>
      </c>
      <c r="R270" s="28">
        <f t="shared" si="21"/>
        <v>229</v>
      </c>
      <c r="S270" s="35" t="s">
        <v>729</v>
      </c>
    </row>
    <row r="271" spans="1:19" ht="14.25" x14ac:dyDescent="0.2">
      <c r="A271" t="s">
        <v>582</v>
      </c>
      <c r="B271" s="13" t="s">
        <v>583</v>
      </c>
      <c r="C271" s="89" t="s">
        <v>60</v>
      </c>
      <c r="D271" s="27">
        <v>76</v>
      </c>
      <c r="E271" s="27">
        <v>88</v>
      </c>
      <c r="F271" s="27">
        <v>0</v>
      </c>
      <c r="G271" s="27">
        <v>48</v>
      </c>
      <c r="H271" s="28">
        <f t="shared" si="19"/>
        <v>212</v>
      </c>
      <c r="I271" s="27">
        <v>0</v>
      </c>
      <c r="J271" s="28">
        <f t="shared" si="20"/>
        <v>212</v>
      </c>
      <c r="K271" s="94" t="s">
        <v>729</v>
      </c>
      <c r="L271" s="27">
        <v>39</v>
      </c>
      <c r="M271" s="27">
        <v>0</v>
      </c>
      <c r="N271" s="27">
        <v>0</v>
      </c>
      <c r="O271" s="27">
        <v>27</v>
      </c>
      <c r="P271" s="28">
        <f t="shared" si="18"/>
        <v>66</v>
      </c>
      <c r="Q271" s="27">
        <v>0</v>
      </c>
      <c r="R271" s="28">
        <f t="shared" si="21"/>
        <v>66</v>
      </c>
      <c r="S271" s="35" t="s">
        <v>729</v>
      </c>
    </row>
    <row r="272" spans="1:19" ht="14.25" x14ac:dyDescent="0.2">
      <c r="A272" t="s">
        <v>584</v>
      </c>
      <c r="B272" s="13" t="s">
        <v>585</v>
      </c>
      <c r="C272" s="89" t="s">
        <v>54</v>
      </c>
      <c r="D272" s="27">
        <v>24</v>
      </c>
      <c r="E272" s="27">
        <v>0</v>
      </c>
      <c r="F272" s="27">
        <v>0</v>
      </c>
      <c r="G272" s="27">
        <v>4</v>
      </c>
      <c r="H272" s="28">
        <f t="shared" si="19"/>
        <v>28</v>
      </c>
      <c r="I272" s="27">
        <v>0</v>
      </c>
      <c r="J272" s="28">
        <f t="shared" si="20"/>
        <v>28</v>
      </c>
      <c r="K272" s="94" t="s">
        <v>729</v>
      </c>
      <c r="L272" s="27">
        <v>0</v>
      </c>
      <c r="M272" s="27">
        <v>137</v>
      </c>
      <c r="N272" s="27">
        <v>8</v>
      </c>
      <c r="O272" s="27">
        <v>76</v>
      </c>
      <c r="P272" s="28">
        <f t="shared" si="18"/>
        <v>221</v>
      </c>
      <c r="Q272" s="27">
        <v>0</v>
      </c>
      <c r="R272" s="28">
        <f t="shared" si="21"/>
        <v>221</v>
      </c>
      <c r="S272" s="35" t="s">
        <v>729</v>
      </c>
    </row>
    <row r="273" spans="1:19" ht="14.25" x14ac:dyDescent="0.2">
      <c r="A273" t="s">
        <v>586</v>
      </c>
      <c r="B273" s="13" t="s">
        <v>587</v>
      </c>
      <c r="C273" s="89" t="s">
        <v>54</v>
      </c>
      <c r="D273" s="27">
        <v>28</v>
      </c>
      <c r="E273" s="27">
        <v>12</v>
      </c>
      <c r="F273" s="27">
        <v>0</v>
      </c>
      <c r="G273" s="27">
        <v>0</v>
      </c>
      <c r="H273" s="28">
        <f t="shared" si="19"/>
        <v>40</v>
      </c>
      <c r="I273" s="27">
        <v>0</v>
      </c>
      <c r="J273" s="28">
        <f t="shared" si="20"/>
        <v>40</v>
      </c>
      <c r="K273" s="94" t="s">
        <v>729</v>
      </c>
      <c r="L273" s="27">
        <v>2</v>
      </c>
      <c r="M273" s="27">
        <v>47</v>
      </c>
      <c r="N273" s="27">
        <v>0</v>
      </c>
      <c r="O273" s="27">
        <v>20</v>
      </c>
      <c r="P273" s="28">
        <f t="shared" si="18"/>
        <v>69</v>
      </c>
      <c r="Q273" s="27">
        <v>0</v>
      </c>
      <c r="R273" s="28">
        <f t="shared" si="21"/>
        <v>69</v>
      </c>
      <c r="S273" s="35" t="s">
        <v>729</v>
      </c>
    </row>
    <row r="274" spans="1:19" ht="14.25" x14ac:dyDescent="0.2">
      <c r="A274" t="s">
        <v>588</v>
      </c>
      <c r="B274" s="13" t="s">
        <v>589</v>
      </c>
      <c r="C274" s="89" t="s">
        <v>54</v>
      </c>
      <c r="D274" s="27">
        <v>16</v>
      </c>
      <c r="E274" s="27">
        <v>0</v>
      </c>
      <c r="F274" s="27">
        <v>0</v>
      </c>
      <c r="G274" s="27">
        <v>14</v>
      </c>
      <c r="H274" s="28">
        <f t="shared" si="19"/>
        <v>30</v>
      </c>
      <c r="I274" s="27">
        <v>0</v>
      </c>
      <c r="J274" s="28">
        <f t="shared" si="20"/>
        <v>30</v>
      </c>
      <c r="K274" s="94" t="s">
        <v>729</v>
      </c>
      <c r="L274" s="27">
        <v>2</v>
      </c>
      <c r="M274" s="27">
        <v>52</v>
      </c>
      <c r="N274" s="27">
        <v>0</v>
      </c>
      <c r="O274" s="27">
        <v>17</v>
      </c>
      <c r="P274" s="28">
        <f t="shared" si="18"/>
        <v>71</v>
      </c>
      <c r="Q274" s="27">
        <v>0</v>
      </c>
      <c r="R274" s="28">
        <f t="shared" si="21"/>
        <v>71</v>
      </c>
      <c r="S274" s="35" t="s">
        <v>729</v>
      </c>
    </row>
    <row r="275" spans="1:19" ht="14.25" x14ac:dyDescent="0.2">
      <c r="A275" t="s">
        <v>590</v>
      </c>
      <c r="B275" s="13" t="s">
        <v>591</v>
      </c>
      <c r="C275" s="89" t="s">
        <v>54</v>
      </c>
      <c r="D275" s="27">
        <v>208</v>
      </c>
      <c r="E275" s="27">
        <v>1</v>
      </c>
      <c r="F275" s="27">
        <v>0</v>
      </c>
      <c r="G275" s="27">
        <v>21</v>
      </c>
      <c r="H275" s="28">
        <f t="shared" si="19"/>
        <v>230</v>
      </c>
      <c r="I275" s="27">
        <v>26</v>
      </c>
      <c r="J275" s="28">
        <f t="shared" si="20"/>
        <v>256</v>
      </c>
      <c r="K275" s="94" t="s">
        <v>729</v>
      </c>
      <c r="L275" s="27">
        <v>7</v>
      </c>
      <c r="M275" s="27">
        <v>73</v>
      </c>
      <c r="N275" s="27">
        <v>0</v>
      </c>
      <c r="O275" s="27">
        <v>56</v>
      </c>
      <c r="P275" s="28">
        <f t="shared" si="18"/>
        <v>136</v>
      </c>
      <c r="Q275" s="27">
        <v>20</v>
      </c>
      <c r="R275" s="28">
        <f t="shared" si="21"/>
        <v>156</v>
      </c>
      <c r="S275" s="35" t="s">
        <v>729</v>
      </c>
    </row>
    <row r="276" spans="1:19" ht="14.25" x14ac:dyDescent="0.2">
      <c r="A276" t="s">
        <v>592</v>
      </c>
      <c r="B276" s="13" t="s">
        <v>593</v>
      </c>
      <c r="C276" s="89" t="s">
        <v>60</v>
      </c>
      <c r="D276" s="27">
        <v>38</v>
      </c>
      <c r="E276" s="27">
        <v>26</v>
      </c>
      <c r="F276" s="27">
        <v>0</v>
      </c>
      <c r="G276" s="27">
        <v>16</v>
      </c>
      <c r="H276" s="28">
        <f t="shared" si="19"/>
        <v>80</v>
      </c>
      <c r="I276" s="27">
        <v>0</v>
      </c>
      <c r="J276" s="28">
        <f t="shared" si="20"/>
        <v>80</v>
      </c>
      <c r="K276" s="94" t="s">
        <v>729</v>
      </c>
      <c r="L276" s="27">
        <v>40</v>
      </c>
      <c r="M276" s="27">
        <v>0</v>
      </c>
      <c r="N276" s="27">
        <v>0</v>
      </c>
      <c r="O276" s="27">
        <v>11</v>
      </c>
      <c r="P276" s="28">
        <f t="shared" si="18"/>
        <v>51</v>
      </c>
      <c r="Q276" s="27">
        <v>0</v>
      </c>
      <c r="R276" s="28">
        <f t="shared" si="21"/>
        <v>51</v>
      </c>
      <c r="S276" s="35" t="s">
        <v>730</v>
      </c>
    </row>
    <row r="277" spans="1:19" ht="14.25" x14ac:dyDescent="0.2">
      <c r="A277" s="6" t="s">
        <v>652</v>
      </c>
      <c r="B277" s="13" t="s">
        <v>594</v>
      </c>
      <c r="C277" s="89" t="s">
        <v>54</v>
      </c>
      <c r="D277" s="27">
        <v>0</v>
      </c>
      <c r="E277" s="27">
        <v>0</v>
      </c>
      <c r="F277" s="27">
        <v>0</v>
      </c>
      <c r="G277" s="27">
        <v>0</v>
      </c>
      <c r="H277" s="28">
        <f t="shared" si="19"/>
        <v>0</v>
      </c>
      <c r="I277" s="27">
        <v>10</v>
      </c>
      <c r="J277" s="28">
        <f t="shared" si="20"/>
        <v>10</v>
      </c>
      <c r="K277" s="94" t="s">
        <v>729</v>
      </c>
      <c r="L277" s="27">
        <v>0</v>
      </c>
      <c r="M277" s="27">
        <v>0</v>
      </c>
      <c r="N277" s="27">
        <v>0</v>
      </c>
      <c r="O277" s="27">
        <v>2</v>
      </c>
      <c r="P277" s="28">
        <f t="shared" si="18"/>
        <v>2</v>
      </c>
      <c r="Q277" s="27">
        <v>0</v>
      </c>
      <c r="R277" s="28">
        <f t="shared" si="21"/>
        <v>2</v>
      </c>
      <c r="S277" s="35" t="s">
        <v>729</v>
      </c>
    </row>
    <row r="278" spans="1:19" ht="14.25" x14ac:dyDescent="0.2">
      <c r="A278" t="s">
        <v>595</v>
      </c>
      <c r="B278" s="13" t="s">
        <v>596</v>
      </c>
      <c r="C278" s="89" t="s">
        <v>80</v>
      </c>
      <c r="D278" s="27">
        <v>6</v>
      </c>
      <c r="E278" s="27">
        <v>0</v>
      </c>
      <c r="F278" s="27">
        <v>0</v>
      </c>
      <c r="G278" s="27">
        <v>3</v>
      </c>
      <c r="H278" s="28">
        <f t="shared" si="19"/>
        <v>9</v>
      </c>
      <c r="I278" s="27">
        <v>0</v>
      </c>
      <c r="J278" s="28">
        <f t="shared" si="20"/>
        <v>9</v>
      </c>
      <c r="K278" s="94" t="s">
        <v>729</v>
      </c>
      <c r="L278" s="27">
        <v>0</v>
      </c>
      <c r="M278" s="27">
        <v>57</v>
      </c>
      <c r="N278" s="27">
        <v>0</v>
      </c>
      <c r="O278" s="27">
        <v>28</v>
      </c>
      <c r="P278" s="28">
        <f t="shared" si="18"/>
        <v>85</v>
      </c>
      <c r="Q278" s="27">
        <v>0</v>
      </c>
      <c r="R278" s="28">
        <f t="shared" si="21"/>
        <v>85</v>
      </c>
      <c r="S278" s="35" t="s">
        <v>729</v>
      </c>
    </row>
    <row r="279" spans="1:19" ht="14.25" x14ac:dyDescent="0.2">
      <c r="A279" t="s">
        <v>597</v>
      </c>
      <c r="B279" s="13" t="s">
        <v>598</v>
      </c>
      <c r="C279" s="89" t="s">
        <v>80</v>
      </c>
      <c r="D279" s="27">
        <v>27</v>
      </c>
      <c r="E279" s="27">
        <v>2</v>
      </c>
      <c r="F279" s="27">
        <v>0</v>
      </c>
      <c r="G279" s="27">
        <v>0</v>
      </c>
      <c r="H279" s="28">
        <f t="shared" si="19"/>
        <v>29</v>
      </c>
      <c r="I279" s="27">
        <v>0</v>
      </c>
      <c r="J279" s="28">
        <f t="shared" si="20"/>
        <v>29</v>
      </c>
      <c r="K279" s="94" t="s">
        <v>729</v>
      </c>
      <c r="L279" s="27">
        <v>0</v>
      </c>
      <c r="M279" s="27">
        <v>0</v>
      </c>
      <c r="N279" s="27">
        <v>0</v>
      </c>
      <c r="O279" s="27">
        <v>3</v>
      </c>
      <c r="P279" s="28">
        <f t="shared" si="18"/>
        <v>3</v>
      </c>
      <c r="Q279" s="27">
        <v>0</v>
      </c>
      <c r="R279" s="28">
        <f t="shared" si="21"/>
        <v>3</v>
      </c>
      <c r="S279" s="35" t="s">
        <v>729</v>
      </c>
    </row>
    <row r="280" spans="1:19" ht="14.25" x14ac:dyDescent="0.2">
      <c r="A280" t="s">
        <v>599</v>
      </c>
      <c r="B280" s="13" t="s">
        <v>600</v>
      </c>
      <c r="C280" s="89" t="s">
        <v>80</v>
      </c>
      <c r="D280" s="27">
        <v>53</v>
      </c>
      <c r="E280" s="27">
        <v>0</v>
      </c>
      <c r="F280" s="27">
        <v>0</v>
      </c>
      <c r="G280" s="27">
        <v>8</v>
      </c>
      <c r="H280" s="28">
        <f t="shared" si="19"/>
        <v>61</v>
      </c>
      <c r="I280" s="27">
        <v>0</v>
      </c>
      <c r="J280" s="28">
        <f t="shared" si="20"/>
        <v>61</v>
      </c>
      <c r="K280" s="94" t="s">
        <v>729</v>
      </c>
      <c r="L280" s="27">
        <v>19</v>
      </c>
      <c r="M280" s="27">
        <v>26</v>
      </c>
      <c r="N280" s="27">
        <v>0</v>
      </c>
      <c r="O280" s="27">
        <v>28</v>
      </c>
      <c r="P280" s="28">
        <f t="shared" si="18"/>
        <v>73</v>
      </c>
      <c r="Q280" s="27">
        <v>0</v>
      </c>
      <c r="R280" s="28">
        <f t="shared" si="21"/>
        <v>73</v>
      </c>
      <c r="S280" s="35" t="s">
        <v>729</v>
      </c>
    </row>
    <row r="281" spans="1:19" ht="14.25" x14ac:dyDescent="0.2">
      <c r="A281" t="s">
        <v>601</v>
      </c>
      <c r="B281" s="13" t="s">
        <v>602</v>
      </c>
      <c r="C281" s="89" t="s">
        <v>57</v>
      </c>
      <c r="D281" s="27">
        <v>30</v>
      </c>
      <c r="E281" s="27">
        <v>0</v>
      </c>
      <c r="F281" s="27">
        <v>0</v>
      </c>
      <c r="G281" s="27">
        <v>0</v>
      </c>
      <c r="H281" s="28">
        <f t="shared" si="19"/>
        <v>30</v>
      </c>
      <c r="I281" s="27">
        <v>0</v>
      </c>
      <c r="J281" s="28">
        <f t="shared" si="20"/>
        <v>30</v>
      </c>
      <c r="K281" s="94" t="s">
        <v>729</v>
      </c>
      <c r="L281" s="27">
        <v>29</v>
      </c>
      <c r="M281" s="27">
        <v>0</v>
      </c>
      <c r="N281" s="27">
        <v>0</v>
      </c>
      <c r="O281" s="27">
        <v>24</v>
      </c>
      <c r="P281" s="28">
        <f t="shared" si="18"/>
        <v>53</v>
      </c>
      <c r="Q281" s="27">
        <v>0</v>
      </c>
      <c r="R281" s="28">
        <f t="shared" si="21"/>
        <v>53</v>
      </c>
      <c r="S281" s="35" t="s">
        <v>729</v>
      </c>
    </row>
    <row r="282" spans="1:19" ht="14.25" x14ac:dyDescent="0.2">
      <c r="A282" t="s">
        <v>603</v>
      </c>
      <c r="B282" s="13" t="s">
        <v>604</v>
      </c>
      <c r="C282" s="89" t="s">
        <v>60</v>
      </c>
      <c r="D282" s="27">
        <v>0</v>
      </c>
      <c r="E282" s="27">
        <v>0</v>
      </c>
      <c r="F282" s="27">
        <v>5</v>
      </c>
      <c r="G282" s="27">
        <v>0</v>
      </c>
      <c r="H282" s="28">
        <f t="shared" si="19"/>
        <v>5</v>
      </c>
      <c r="I282" s="27">
        <v>142</v>
      </c>
      <c r="J282" s="28">
        <f t="shared" si="20"/>
        <v>147</v>
      </c>
      <c r="K282" s="94" t="s">
        <v>729</v>
      </c>
      <c r="L282" s="27">
        <v>10</v>
      </c>
      <c r="M282" s="27">
        <v>0</v>
      </c>
      <c r="N282" s="27">
        <v>0</v>
      </c>
      <c r="O282" s="27">
        <v>15</v>
      </c>
      <c r="P282" s="28">
        <f t="shared" si="18"/>
        <v>25</v>
      </c>
      <c r="Q282" s="27">
        <v>0</v>
      </c>
      <c r="R282" s="28">
        <f t="shared" si="21"/>
        <v>25</v>
      </c>
      <c r="S282" s="35" t="s">
        <v>729</v>
      </c>
    </row>
    <row r="283" spans="1:19" ht="14.25" x14ac:dyDescent="0.2">
      <c r="A283" t="s">
        <v>605</v>
      </c>
      <c r="B283" s="13" t="s">
        <v>606</v>
      </c>
      <c r="C283" s="89" t="s">
        <v>80</v>
      </c>
      <c r="D283" s="27">
        <v>48</v>
      </c>
      <c r="E283" s="27">
        <v>0</v>
      </c>
      <c r="F283" s="27">
        <v>0</v>
      </c>
      <c r="G283" s="27">
        <v>6</v>
      </c>
      <c r="H283" s="28">
        <f t="shared" si="19"/>
        <v>54</v>
      </c>
      <c r="I283" s="27">
        <v>0</v>
      </c>
      <c r="J283" s="28">
        <f t="shared" si="20"/>
        <v>54</v>
      </c>
      <c r="K283" s="94" t="s">
        <v>729</v>
      </c>
      <c r="L283" s="27">
        <v>0</v>
      </c>
      <c r="M283" s="27">
        <v>0</v>
      </c>
      <c r="N283" s="27">
        <v>0</v>
      </c>
      <c r="O283" s="27">
        <v>0</v>
      </c>
      <c r="P283" s="28">
        <f t="shared" si="18"/>
        <v>0</v>
      </c>
      <c r="Q283" s="27">
        <v>0</v>
      </c>
      <c r="R283" s="28">
        <f t="shared" si="21"/>
        <v>0</v>
      </c>
      <c r="S283" s="35" t="s">
        <v>729</v>
      </c>
    </row>
    <row r="284" spans="1:19" ht="14.25" x14ac:dyDescent="0.2">
      <c r="A284" t="s">
        <v>607</v>
      </c>
      <c r="B284" s="13" t="s">
        <v>608</v>
      </c>
      <c r="C284" s="89" t="s">
        <v>80</v>
      </c>
      <c r="D284" s="27">
        <v>32</v>
      </c>
      <c r="E284" s="27">
        <v>0</v>
      </c>
      <c r="F284" s="27">
        <v>0</v>
      </c>
      <c r="G284" s="27">
        <v>0</v>
      </c>
      <c r="H284" s="28">
        <f t="shared" si="19"/>
        <v>32</v>
      </c>
      <c r="I284" s="27">
        <v>0</v>
      </c>
      <c r="J284" s="28">
        <f t="shared" si="20"/>
        <v>32</v>
      </c>
      <c r="K284" s="94" t="s">
        <v>729</v>
      </c>
      <c r="L284" s="27">
        <v>0</v>
      </c>
      <c r="M284" s="27">
        <v>0</v>
      </c>
      <c r="N284" s="27">
        <v>0</v>
      </c>
      <c r="O284" s="27">
        <v>3</v>
      </c>
      <c r="P284" s="28">
        <f t="shared" si="18"/>
        <v>3</v>
      </c>
      <c r="Q284" s="27">
        <v>0</v>
      </c>
      <c r="R284" s="28">
        <f t="shared" si="21"/>
        <v>3</v>
      </c>
      <c r="S284" s="35" t="s">
        <v>729</v>
      </c>
    </row>
    <row r="285" spans="1:19" ht="14.25" x14ac:dyDescent="0.2">
      <c r="A285" t="s">
        <v>609</v>
      </c>
      <c r="B285" s="13" t="s">
        <v>610</v>
      </c>
      <c r="C285" s="89" t="s">
        <v>80</v>
      </c>
      <c r="D285" s="27">
        <v>17</v>
      </c>
      <c r="E285" s="27">
        <v>0</v>
      </c>
      <c r="F285" s="27">
        <v>0</v>
      </c>
      <c r="G285" s="27">
        <v>4</v>
      </c>
      <c r="H285" s="28">
        <f t="shared" si="19"/>
        <v>21</v>
      </c>
      <c r="I285" s="27">
        <v>0</v>
      </c>
      <c r="J285" s="28">
        <f t="shared" si="20"/>
        <v>21</v>
      </c>
      <c r="K285" s="94" t="s">
        <v>729</v>
      </c>
      <c r="L285" s="27">
        <v>21</v>
      </c>
      <c r="M285" s="27">
        <v>14</v>
      </c>
      <c r="N285" s="27">
        <v>0</v>
      </c>
      <c r="O285" s="27">
        <v>14</v>
      </c>
      <c r="P285" s="28">
        <f t="shared" si="18"/>
        <v>49</v>
      </c>
      <c r="Q285" s="27">
        <v>65</v>
      </c>
      <c r="R285" s="28">
        <f t="shared" si="21"/>
        <v>114</v>
      </c>
      <c r="S285" s="35" t="s">
        <v>729</v>
      </c>
    </row>
    <row r="286" spans="1:19" ht="14.25" x14ac:dyDescent="0.2">
      <c r="A286" t="s">
        <v>611</v>
      </c>
      <c r="B286" s="13" t="s">
        <v>612</v>
      </c>
      <c r="C286" s="89" t="s">
        <v>57</v>
      </c>
      <c r="D286" s="27">
        <v>44</v>
      </c>
      <c r="E286" s="27">
        <v>0</v>
      </c>
      <c r="F286" s="27">
        <v>0</v>
      </c>
      <c r="G286" s="27">
        <v>0</v>
      </c>
      <c r="H286" s="28">
        <f t="shared" si="19"/>
        <v>44</v>
      </c>
      <c r="I286" s="27">
        <v>0</v>
      </c>
      <c r="J286" s="28">
        <f t="shared" si="20"/>
        <v>44</v>
      </c>
      <c r="K286" s="94" t="s">
        <v>729</v>
      </c>
      <c r="L286" s="27">
        <v>10</v>
      </c>
      <c r="M286" s="27">
        <v>0</v>
      </c>
      <c r="N286" s="27">
        <v>0</v>
      </c>
      <c r="O286" s="27">
        <v>45</v>
      </c>
      <c r="P286" s="28">
        <f t="shared" si="18"/>
        <v>55</v>
      </c>
      <c r="Q286" s="27">
        <v>0</v>
      </c>
      <c r="R286" s="28">
        <f t="shared" si="21"/>
        <v>55</v>
      </c>
      <c r="S286" s="35" t="s">
        <v>729</v>
      </c>
    </row>
    <row r="287" spans="1:19" ht="14.25" x14ac:dyDescent="0.2">
      <c r="A287" t="s">
        <v>613</v>
      </c>
      <c r="B287" s="13" t="s">
        <v>614</v>
      </c>
      <c r="C287" s="89" t="s">
        <v>80</v>
      </c>
      <c r="D287" s="27">
        <v>204</v>
      </c>
      <c r="E287" s="27">
        <v>76</v>
      </c>
      <c r="F287" s="27">
        <v>0</v>
      </c>
      <c r="G287" s="27">
        <v>31</v>
      </c>
      <c r="H287" s="28">
        <f t="shared" si="19"/>
        <v>311</v>
      </c>
      <c r="I287" s="27">
        <v>0</v>
      </c>
      <c r="J287" s="28">
        <f t="shared" si="20"/>
        <v>311</v>
      </c>
      <c r="K287" s="94" t="s">
        <v>729</v>
      </c>
      <c r="L287" s="27">
        <v>90</v>
      </c>
      <c r="M287" s="27">
        <v>231</v>
      </c>
      <c r="N287" s="27">
        <v>5</v>
      </c>
      <c r="O287" s="27">
        <v>193</v>
      </c>
      <c r="P287" s="28">
        <f t="shared" si="18"/>
        <v>519</v>
      </c>
      <c r="Q287" s="27">
        <v>48</v>
      </c>
      <c r="R287" s="28">
        <f t="shared" si="21"/>
        <v>567</v>
      </c>
      <c r="S287" s="35" t="s">
        <v>729</v>
      </c>
    </row>
    <row r="288" spans="1:19" ht="14.25" x14ac:dyDescent="0.2">
      <c r="A288" t="s">
        <v>615</v>
      </c>
      <c r="B288" s="13" t="s">
        <v>616</v>
      </c>
      <c r="C288" s="89" t="s">
        <v>80</v>
      </c>
      <c r="D288" s="27">
        <v>64</v>
      </c>
      <c r="E288" s="27">
        <v>13</v>
      </c>
      <c r="F288" s="27">
        <v>0</v>
      </c>
      <c r="G288" s="27">
        <v>43</v>
      </c>
      <c r="H288" s="28">
        <f t="shared" si="19"/>
        <v>120</v>
      </c>
      <c r="I288" s="27">
        <v>0</v>
      </c>
      <c r="J288" s="28">
        <f t="shared" si="20"/>
        <v>120</v>
      </c>
      <c r="K288" s="94" t="s">
        <v>729</v>
      </c>
      <c r="L288" s="27">
        <v>5</v>
      </c>
      <c r="M288" s="27">
        <v>38</v>
      </c>
      <c r="N288" s="27">
        <v>0</v>
      </c>
      <c r="O288" s="27">
        <v>19</v>
      </c>
      <c r="P288" s="28">
        <f t="shared" si="18"/>
        <v>62</v>
      </c>
      <c r="Q288" s="27">
        <v>0</v>
      </c>
      <c r="R288" s="28">
        <f t="shared" si="21"/>
        <v>62</v>
      </c>
      <c r="S288" s="35" t="s">
        <v>729</v>
      </c>
    </row>
    <row r="289" spans="1:19" ht="14.25" x14ac:dyDescent="0.2">
      <c r="A289" t="s">
        <v>617</v>
      </c>
      <c r="B289" s="13" t="s">
        <v>618</v>
      </c>
      <c r="C289" s="32" t="s">
        <v>80</v>
      </c>
      <c r="D289" s="27">
        <v>17</v>
      </c>
      <c r="E289" s="27">
        <v>0</v>
      </c>
      <c r="F289" s="27">
        <v>0</v>
      </c>
      <c r="G289" s="27">
        <v>19</v>
      </c>
      <c r="H289" s="28">
        <f t="shared" si="19"/>
        <v>36</v>
      </c>
      <c r="I289" s="27">
        <v>0</v>
      </c>
      <c r="J289" s="28">
        <f t="shared" si="20"/>
        <v>36</v>
      </c>
      <c r="K289" s="94" t="s">
        <v>729</v>
      </c>
      <c r="L289" s="27">
        <v>51</v>
      </c>
      <c r="M289" s="27">
        <v>0</v>
      </c>
      <c r="N289" s="27">
        <v>0</v>
      </c>
      <c r="O289" s="27">
        <v>12</v>
      </c>
      <c r="P289" s="28">
        <f t="shared" si="18"/>
        <v>63</v>
      </c>
      <c r="Q289" s="27">
        <v>0</v>
      </c>
      <c r="R289" s="28">
        <f t="shared" si="21"/>
        <v>63</v>
      </c>
      <c r="S289" s="35" t="s">
        <v>729</v>
      </c>
    </row>
    <row r="290" spans="1:19" ht="14.25" x14ac:dyDescent="0.2">
      <c r="A290" t="s">
        <v>619</v>
      </c>
      <c r="B290" s="13" t="s">
        <v>620</v>
      </c>
      <c r="C290" s="89" t="s">
        <v>57</v>
      </c>
      <c r="D290" s="27">
        <v>374</v>
      </c>
      <c r="E290" s="27">
        <v>0</v>
      </c>
      <c r="F290" s="27">
        <v>0</v>
      </c>
      <c r="G290" s="27">
        <v>14</v>
      </c>
      <c r="H290" s="28">
        <f t="shared" si="19"/>
        <v>388</v>
      </c>
      <c r="I290" s="27">
        <v>97</v>
      </c>
      <c r="J290" s="28">
        <f t="shared" si="20"/>
        <v>485</v>
      </c>
      <c r="K290" s="94" t="s">
        <v>729</v>
      </c>
      <c r="L290" s="27">
        <v>96</v>
      </c>
      <c r="M290" s="27">
        <v>0</v>
      </c>
      <c r="N290" s="27">
        <v>0</v>
      </c>
      <c r="O290" s="27">
        <v>72</v>
      </c>
      <c r="P290" s="28">
        <f t="shared" si="18"/>
        <v>168</v>
      </c>
      <c r="Q290" s="27">
        <v>50</v>
      </c>
      <c r="R290" s="28">
        <f t="shared" si="21"/>
        <v>218</v>
      </c>
      <c r="S290" s="35" t="s">
        <v>729</v>
      </c>
    </row>
    <row r="291" spans="1:19" ht="14.25" x14ac:dyDescent="0.2">
      <c r="A291" t="s">
        <v>621</v>
      </c>
      <c r="B291" s="13" t="s">
        <v>622</v>
      </c>
      <c r="C291" s="32" t="s">
        <v>54</v>
      </c>
      <c r="D291" s="27">
        <v>0</v>
      </c>
      <c r="E291" s="27">
        <v>0</v>
      </c>
      <c r="F291" s="27">
        <v>0</v>
      </c>
      <c r="G291" s="27">
        <v>0</v>
      </c>
      <c r="H291" s="28">
        <f t="shared" si="19"/>
        <v>0</v>
      </c>
      <c r="I291" s="27">
        <v>0</v>
      </c>
      <c r="J291" s="28">
        <f t="shared" si="20"/>
        <v>0</v>
      </c>
      <c r="K291" s="94" t="s">
        <v>729</v>
      </c>
      <c r="L291" s="27">
        <v>0</v>
      </c>
      <c r="M291" s="27">
        <v>0</v>
      </c>
      <c r="N291" s="27">
        <v>0</v>
      </c>
      <c r="O291" s="27">
        <v>10</v>
      </c>
      <c r="P291" s="28">
        <f t="shared" si="18"/>
        <v>10</v>
      </c>
      <c r="Q291" s="27">
        <v>0</v>
      </c>
      <c r="R291" s="28">
        <f t="shared" si="21"/>
        <v>10</v>
      </c>
      <c r="S291" s="35" t="s">
        <v>729</v>
      </c>
    </row>
    <row r="292" spans="1:19" ht="14.25" x14ac:dyDescent="0.2">
      <c r="A292" t="s">
        <v>623</v>
      </c>
      <c r="B292" s="13" t="s">
        <v>624</v>
      </c>
      <c r="C292" s="89" t="s">
        <v>80</v>
      </c>
      <c r="D292" s="27">
        <v>0</v>
      </c>
      <c r="E292" s="27">
        <v>26</v>
      </c>
      <c r="F292" s="27">
        <v>0</v>
      </c>
      <c r="G292" s="27">
        <v>17</v>
      </c>
      <c r="H292" s="28">
        <f t="shared" si="19"/>
        <v>43</v>
      </c>
      <c r="I292" s="27">
        <v>0</v>
      </c>
      <c r="J292" s="28">
        <f t="shared" si="20"/>
        <v>43</v>
      </c>
      <c r="K292" s="94" t="s">
        <v>729</v>
      </c>
      <c r="L292" s="27">
        <v>0</v>
      </c>
      <c r="M292" s="27">
        <v>60</v>
      </c>
      <c r="N292" s="27">
        <v>0</v>
      </c>
      <c r="O292" s="27">
        <v>16</v>
      </c>
      <c r="P292" s="28">
        <f t="shared" si="18"/>
        <v>76</v>
      </c>
      <c r="Q292" s="27">
        <v>0</v>
      </c>
      <c r="R292" s="28">
        <f t="shared" si="21"/>
        <v>76</v>
      </c>
      <c r="S292" s="35" t="s">
        <v>729</v>
      </c>
    </row>
    <row r="293" spans="1:19" ht="14.25" x14ac:dyDescent="0.2">
      <c r="A293" t="s">
        <v>625</v>
      </c>
      <c r="B293" s="13" t="s">
        <v>626</v>
      </c>
      <c r="C293" s="89" t="s">
        <v>60</v>
      </c>
      <c r="D293" s="27">
        <v>70</v>
      </c>
      <c r="E293" s="27">
        <v>14</v>
      </c>
      <c r="F293" s="27">
        <v>0</v>
      </c>
      <c r="G293" s="27">
        <v>3</v>
      </c>
      <c r="H293" s="28">
        <f t="shared" si="19"/>
        <v>87</v>
      </c>
      <c r="I293" s="27">
        <v>52</v>
      </c>
      <c r="J293" s="28">
        <f t="shared" si="20"/>
        <v>139</v>
      </c>
      <c r="K293" s="94" t="s">
        <v>729</v>
      </c>
      <c r="L293" s="27">
        <v>23</v>
      </c>
      <c r="M293" s="27">
        <v>23</v>
      </c>
      <c r="N293" s="27">
        <v>0</v>
      </c>
      <c r="O293" s="27">
        <v>103</v>
      </c>
      <c r="P293" s="28">
        <f t="shared" si="18"/>
        <v>149</v>
      </c>
      <c r="Q293" s="27">
        <v>8</v>
      </c>
      <c r="R293" s="28">
        <f t="shared" si="21"/>
        <v>157</v>
      </c>
      <c r="S293" s="35" t="s">
        <v>729</v>
      </c>
    </row>
    <row r="294" spans="1:19" ht="14.25" x14ac:dyDescent="0.2">
      <c r="A294" t="s">
        <v>627</v>
      </c>
      <c r="B294" s="13" t="s">
        <v>628</v>
      </c>
      <c r="C294" s="89" t="s">
        <v>60</v>
      </c>
      <c r="D294" s="27">
        <v>19</v>
      </c>
      <c r="E294" s="27">
        <v>0</v>
      </c>
      <c r="F294" s="27">
        <v>0</v>
      </c>
      <c r="G294" s="27">
        <v>4</v>
      </c>
      <c r="H294" s="28">
        <f t="shared" si="19"/>
        <v>23</v>
      </c>
      <c r="I294" s="27">
        <v>0</v>
      </c>
      <c r="J294" s="28">
        <f t="shared" si="20"/>
        <v>23</v>
      </c>
      <c r="K294" s="94" t="s">
        <v>729</v>
      </c>
      <c r="L294" s="27">
        <v>0</v>
      </c>
      <c r="M294" s="27">
        <v>74</v>
      </c>
      <c r="N294" s="27">
        <v>0</v>
      </c>
      <c r="O294" s="27">
        <v>28</v>
      </c>
      <c r="P294" s="28">
        <f t="shared" si="18"/>
        <v>102</v>
      </c>
      <c r="Q294" s="27">
        <v>0</v>
      </c>
      <c r="R294" s="28">
        <f t="shared" si="21"/>
        <v>102</v>
      </c>
      <c r="S294" s="35" t="s">
        <v>729</v>
      </c>
    </row>
    <row r="295" spans="1:19" ht="14.25" x14ac:dyDescent="0.2">
      <c r="A295" t="s">
        <v>629</v>
      </c>
      <c r="B295" s="13" t="s">
        <v>630</v>
      </c>
      <c r="C295" s="32" t="s">
        <v>54</v>
      </c>
      <c r="D295" s="27">
        <v>8</v>
      </c>
      <c r="E295" s="27">
        <v>0</v>
      </c>
      <c r="F295" s="27">
        <v>0</v>
      </c>
      <c r="G295" s="27">
        <v>0</v>
      </c>
      <c r="H295" s="28">
        <f t="shared" si="19"/>
        <v>8</v>
      </c>
      <c r="I295" s="27">
        <v>0</v>
      </c>
      <c r="J295" s="28">
        <f t="shared" si="20"/>
        <v>8</v>
      </c>
      <c r="K295" s="94" t="s">
        <v>729</v>
      </c>
      <c r="L295" s="27">
        <v>0</v>
      </c>
      <c r="M295" s="27">
        <v>38</v>
      </c>
      <c r="N295" s="27">
        <v>13</v>
      </c>
      <c r="O295" s="27">
        <v>1</v>
      </c>
      <c r="P295" s="28">
        <f t="shared" si="18"/>
        <v>52</v>
      </c>
      <c r="Q295" s="27">
        <v>0</v>
      </c>
      <c r="R295" s="28">
        <f t="shared" si="21"/>
        <v>52</v>
      </c>
      <c r="S295" s="35" t="s">
        <v>729</v>
      </c>
    </row>
    <row r="296" spans="1:19" ht="14.25" x14ac:dyDescent="0.2">
      <c r="A296" t="s">
        <v>631</v>
      </c>
      <c r="B296" s="13" t="s">
        <v>632</v>
      </c>
      <c r="C296" s="89" t="s">
        <v>60</v>
      </c>
      <c r="D296" s="27">
        <v>105</v>
      </c>
      <c r="E296" s="27">
        <v>0</v>
      </c>
      <c r="F296" s="27">
        <v>0</v>
      </c>
      <c r="G296" s="27">
        <v>15</v>
      </c>
      <c r="H296" s="28">
        <f t="shared" si="19"/>
        <v>120</v>
      </c>
      <c r="I296" s="27">
        <v>0</v>
      </c>
      <c r="J296" s="28">
        <f t="shared" si="20"/>
        <v>120</v>
      </c>
      <c r="K296" s="94" t="s">
        <v>729</v>
      </c>
      <c r="L296" s="27">
        <v>35</v>
      </c>
      <c r="M296" s="27">
        <v>71</v>
      </c>
      <c r="N296" s="27">
        <v>0</v>
      </c>
      <c r="O296" s="27">
        <v>51</v>
      </c>
      <c r="P296" s="28">
        <f t="shared" si="18"/>
        <v>157</v>
      </c>
      <c r="Q296" s="27">
        <v>7</v>
      </c>
      <c r="R296" s="28">
        <f t="shared" si="21"/>
        <v>164</v>
      </c>
      <c r="S296" s="35" t="s">
        <v>729</v>
      </c>
    </row>
    <row r="297" spans="1:19" ht="14.25" x14ac:dyDescent="0.2">
      <c r="A297" t="s">
        <v>633</v>
      </c>
      <c r="B297" s="13" t="s">
        <v>634</v>
      </c>
      <c r="C297" s="89" t="s">
        <v>54</v>
      </c>
      <c r="D297" s="27">
        <v>72</v>
      </c>
      <c r="E297" s="27">
        <v>0</v>
      </c>
      <c r="F297" s="27">
        <v>0</v>
      </c>
      <c r="G297" s="27">
        <v>34</v>
      </c>
      <c r="H297" s="28">
        <f t="shared" si="19"/>
        <v>106</v>
      </c>
      <c r="I297" s="27">
        <v>0</v>
      </c>
      <c r="J297" s="28">
        <f t="shared" si="20"/>
        <v>106</v>
      </c>
      <c r="K297" s="94" t="s">
        <v>729</v>
      </c>
      <c r="L297" s="27">
        <v>13</v>
      </c>
      <c r="M297" s="27">
        <v>13</v>
      </c>
      <c r="N297" s="27">
        <v>0</v>
      </c>
      <c r="O297" s="27">
        <v>27</v>
      </c>
      <c r="P297" s="28">
        <f t="shared" si="18"/>
        <v>53</v>
      </c>
      <c r="Q297" s="27">
        <v>0</v>
      </c>
      <c r="R297" s="28">
        <f t="shared" si="21"/>
        <v>53</v>
      </c>
      <c r="S297" s="35" t="s">
        <v>729</v>
      </c>
    </row>
    <row r="298" spans="1:19" ht="14.25" x14ac:dyDescent="0.2">
      <c r="A298" t="s">
        <v>635</v>
      </c>
      <c r="B298" s="13" t="s">
        <v>636</v>
      </c>
      <c r="C298" s="89" t="s">
        <v>57</v>
      </c>
      <c r="D298" s="27">
        <v>14</v>
      </c>
      <c r="E298" s="27">
        <v>0</v>
      </c>
      <c r="F298" s="27">
        <v>0</v>
      </c>
      <c r="G298" s="27">
        <v>8</v>
      </c>
      <c r="H298" s="28">
        <f t="shared" si="19"/>
        <v>22</v>
      </c>
      <c r="I298" s="27">
        <v>18</v>
      </c>
      <c r="J298" s="28">
        <f t="shared" si="20"/>
        <v>40</v>
      </c>
      <c r="K298" s="94" t="s">
        <v>729</v>
      </c>
      <c r="L298" s="27">
        <v>10</v>
      </c>
      <c r="M298" s="27">
        <v>0</v>
      </c>
      <c r="N298" s="27">
        <v>0</v>
      </c>
      <c r="O298" s="27">
        <v>15</v>
      </c>
      <c r="P298" s="28">
        <f t="shared" si="18"/>
        <v>25</v>
      </c>
      <c r="Q298" s="27">
        <v>4</v>
      </c>
      <c r="R298" s="28">
        <f t="shared" si="21"/>
        <v>29</v>
      </c>
      <c r="S298" s="35" t="s">
        <v>729</v>
      </c>
    </row>
    <row r="299" spans="1:19" ht="14.25" x14ac:dyDescent="0.2">
      <c r="A299" t="s">
        <v>637</v>
      </c>
      <c r="B299" s="13" t="s">
        <v>638</v>
      </c>
      <c r="C299" s="89" t="s">
        <v>60</v>
      </c>
      <c r="D299" s="27">
        <v>0</v>
      </c>
      <c r="E299" s="27">
        <v>19</v>
      </c>
      <c r="F299" s="27">
        <v>0</v>
      </c>
      <c r="G299" s="27">
        <v>0</v>
      </c>
      <c r="H299" s="28">
        <f t="shared" si="19"/>
        <v>19</v>
      </c>
      <c r="I299" s="27">
        <v>0</v>
      </c>
      <c r="J299" s="28">
        <f t="shared" si="20"/>
        <v>19</v>
      </c>
      <c r="K299" s="94" t="s">
        <v>729</v>
      </c>
      <c r="L299" s="27">
        <v>14</v>
      </c>
      <c r="M299" s="27">
        <v>0</v>
      </c>
      <c r="N299" s="27">
        <v>0</v>
      </c>
      <c r="O299" s="27">
        <v>16</v>
      </c>
      <c r="P299" s="28">
        <f t="shared" si="18"/>
        <v>30</v>
      </c>
      <c r="Q299" s="27">
        <v>0</v>
      </c>
      <c r="R299" s="28">
        <f t="shared" si="21"/>
        <v>30</v>
      </c>
      <c r="S299" s="35" t="s">
        <v>729</v>
      </c>
    </row>
    <row r="300" spans="1:19" ht="14.25" x14ac:dyDescent="0.2">
      <c r="A300" t="s">
        <v>639</v>
      </c>
      <c r="B300" s="13" t="s">
        <v>640</v>
      </c>
      <c r="C300" s="89" t="s">
        <v>73</v>
      </c>
      <c r="D300" s="27">
        <v>23</v>
      </c>
      <c r="E300" s="27">
        <v>117</v>
      </c>
      <c r="F300" s="27">
        <v>0</v>
      </c>
      <c r="G300" s="27">
        <v>66</v>
      </c>
      <c r="H300" s="28">
        <f t="shared" si="19"/>
        <v>206</v>
      </c>
      <c r="I300" s="27">
        <v>0</v>
      </c>
      <c r="J300" s="28">
        <f t="shared" si="20"/>
        <v>206</v>
      </c>
      <c r="K300" s="94" t="s">
        <v>729</v>
      </c>
      <c r="L300" s="27">
        <v>0</v>
      </c>
      <c r="M300" s="27">
        <v>52</v>
      </c>
      <c r="N300" s="27">
        <v>22</v>
      </c>
      <c r="O300" s="27">
        <v>34</v>
      </c>
      <c r="P300" s="28">
        <f t="shared" si="18"/>
        <v>108</v>
      </c>
      <c r="Q300" s="27">
        <v>0</v>
      </c>
      <c r="R300" s="28">
        <f t="shared" si="21"/>
        <v>108</v>
      </c>
      <c r="S300" s="35" t="s">
        <v>729</v>
      </c>
    </row>
    <row r="301" spans="1:19" ht="14.25" x14ac:dyDescent="0.2">
      <c r="D301" s="33">
        <f t="shared" ref="D301:J301" si="22">SUM(D9:D300)</f>
        <v>18350</v>
      </c>
      <c r="E301" s="33">
        <f t="shared" si="22"/>
        <v>2865</v>
      </c>
      <c r="F301" s="33">
        <f t="shared" si="22"/>
        <v>50</v>
      </c>
      <c r="G301" s="33">
        <f t="shared" si="22"/>
        <v>4517</v>
      </c>
      <c r="H301" s="33">
        <f t="shared" si="22"/>
        <v>25782</v>
      </c>
      <c r="I301" s="33">
        <f t="shared" si="22"/>
        <v>12897</v>
      </c>
      <c r="J301" s="33">
        <f t="shared" si="22"/>
        <v>38679</v>
      </c>
      <c r="K301" s="94" t="s">
        <v>730</v>
      </c>
      <c r="L301" s="34">
        <f t="shared" ref="L301:R301" si="23">SUM(L9:L300)</f>
        <v>6579</v>
      </c>
      <c r="M301" s="34">
        <f t="shared" si="23"/>
        <v>9603</v>
      </c>
      <c r="N301" s="34">
        <f t="shared" si="23"/>
        <v>374</v>
      </c>
      <c r="O301" s="34">
        <f t="shared" si="23"/>
        <v>12063</v>
      </c>
      <c r="P301" s="34">
        <f t="shared" si="23"/>
        <v>28619</v>
      </c>
      <c r="Q301" s="34">
        <f t="shared" si="23"/>
        <v>5258</v>
      </c>
      <c r="R301" s="34">
        <f t="shared" si="23"/>
        <v>33877</v>
      </c>
      <c r="S301" s="94"/>
    </row>
    <row r="302" spans="1:19" ht="14.25" x14ac:dyDescent="0.2">
      <c r="D302" s="41"/>
      <c r="E302" s="41"/>
      <c r="F302" s="41"/>
      <c r="G302" s="41"/>
      <c r="H302" s="41"/>
      <c r="I302" s="41"/>
      <c r="J302" s="41"/>
      <c r="K302" s="95"/>
      <c r="L302" s="42"/>
      <c r="M302" s="42"/>
      <c r="N302" s="42"/>
      <c r="O302" s="42"/>
      <c r="P302" s="42"/>
      <c r="Q302" s="42"/>
      <c r="R302" s="42"/>
      <c r="S302" s="36"/>
    </row>
    <row r="303" spans="1:19" ht="25.5" customHeight="1" x14ac:dyDescent="0.2">
      <c r="A303" s="86" t="s">
        <v>722</v>
      </c>
      <c r="D303" s="41"/>
      <c r="E303" s="41"/>
      <c r="F303" s="41"/>
      <c r="G303" s="41"/>
      <c r="H303" s="41"/>
      <c r="I303" s="41"/>
      <c r="J303" s="41"/>
      <c r="K303" s="95"/>
      <c r="L303" s="42"/>
      <c r="M303" s="42"/>
      <c r="N303" s="42"/>
      <c r="O303" s="42"/>
      <c r="P303" s="42"/>
      <c r="Q303" s="42"/>
      <c r="R303" s="42"/>
      <c r="S303" s="36"/>
    </row>
    <row r="304" spans="1:19" ht="14.25" x14ac:dyDescent="0.2">
      <c r="A304" s="6" t="s">
        <v>656</v>
      </c>
      <c r="B304" s="6" t="s">
        <v>657</v>
      </c>
      <c r="C304" s="6" t="s">
        <v>655</v>
      </c>
      <c r="D304" s="43" t="s">
        <v>14</v>
      </c>
      <c r="E304" s="27">
        <v>0</v>
      </c>
      <c r="F304" s="27">
        <v>0</v>
      </c>
      <c r="G304" s="27">
        <v>0</v>
      </c>
      <c r="H304" s="28">
        <f t="shared" ref="H304:H315" si="24">SUM(D304:G304)</f>
        <v>0</v>
      </c>
      <c r="I304" s="27">
        <v>363</v>
      </c>
      <c r="J304" s="29">
        <f t="shared" ref="J304" si="25">H304+I304</f>
        <v>363</v>
      </c>
      <c r="K304" s="94" t="s">
        <v>730</v>
      </c>
      <c r="L304" s="43" t="s">
        <v>14</v>
      </c>
      <c r="M304" s="27">
        <v>0</v>
      </c>
      <c r="N304" s="27">
        <v>0</v>
      </c>
      <c r="O304" s="27">
        <v>0</v>
      </c>
      <c r="P304" s="28">
        <f t="shared" ref="P304:P315" si="26">SUM(L304:N304)</f>
        <v>0</v>
      </c>
      <c r="Q304" s="27">
        <v>0</v>
      </c>
      <c r="R304" s="29">
        <f t="shared" ref="R304:R315" si="27">P304+Q304</f>
        <v>0</v>
      </c>
      <c r="S304" s="35" t="s">
        <v>729</v>
      </c>
    </row>
    <row r="305" spans="1:19" ht="14.25" x14ac:dyDescent="0.2">
      <c r="A305" s="6" t="s">
        <v>660</v>
      </c>
      <c r="B305" s="6" t="s">
        <v>661</v>
      </c>
      <c r="C305" s="6" t="s">
        <v>655</v>
      </c>
      <c r="D305" s="43" t="s">
        <v>14</v>
      </c>
      <c r="E305" s="27">
        <v>0</v>
      </c>
      <c r="F305" s="27">
        <v>0</v>
      </c>
      <c r="G305" s="27">
        <v>0</v>
      </c>
      <c r="H305" s="28">
        <f t="shared" si="24"/>
        <v>0</v>
      </c>
      <c r="I305" s="27">
        <v>134</v>
      </c>
      <c r="J305" s="29">
        <f t="shared" ref="J305:J315" si="28">H305+I305</f>
        <v>134</v>
      </c>
      <c r="K305" s="94" t="s">
        <v>729</v>
      </c>
      <c r="L305" s="43" t="s">
        <v>14</v>
      </c>
      <c r="M305" s="27">
        <v>0</v>
      </c>
      <c r="N305" s="27">
        <v>0</v>
      </c>
      <c r="O305" s="27">
        <v>0</v>
      </c>
      <c r="P305" s="28">
        <f t="shared" si="26"/>
        <v>0</v>
      </c>
      <c r="Q305" s="27">
        <v>0</v>
      </c>
      <c r="R305" s="29">
        <f t="shared" si="27"/>
        <v>0</v>
      </c>
      <c r="S305" s="35" t="s">
        <v>729</v>
      </c>
    </row>
    <row r="306" spans="1:19" ht="14.25" x14ac:dyDescent="0.2">
      <c r="A306" s="6" t="s">
        <v>662</v>
      </c>
      <c r="B306" s="6" t="s">
        <v>663</v>
      </c>
      <c r="C306" s="6" t="s">
        <v>655</v>
      </c>
      <c r="D306" s="43" t="s">
        <v>14</v>
      </c>
      <c r="E306" s="27">
        <v>24</v>
      </c>
      <c r="F306" s="27">
        <v>0</v>
      </c>
      <c r="G306" s="27">
        <v>22</v>
      </c>
      <c r="H306" s="28">
        <f t="shared" si="24"/>
        <v>46</v>
      </c>
      <c r="I306" s="27">
        <v>154</v>
      </c>
      <c r="J306" s="29">
        <f t="shared" si="28"/>
        <v>200</v>
      </c>
      <c r="K306" s="94" t="s">
        <v>729</v>
      </c>
      <c r="L306" s="43" t="s">
        <v>14</v>
      </c>
      <c r="M306" s="27">
        <v>0</v>
      </c>
      <c r="N306" s="27">
        <v>0</v>
      </c>
      <c r="O306" s="27">
        <v>0</v>
      </c>
      <c r="P306" s="28">
        <f t="shared" si="26"/>
        <v>0</v>
      </c>
      <c r="Q306" s="27">
        <v>0</v>
      </c>
      <c r="R306" s="29">
        <f t="shared" si="27"/>
        <v>0</v>
      </c>
      <c r="S306" s="35" t="s">
        <v>729</v>
      </c>
    </row>
    <row r="307" spans="1:19" ht="14.25" x14ac:dyDescent="0.2">
      <c r="A307" s="6" t="s">
        <v>664</v>
      </c>
      <c r="B307" s="6" t="s">
        <v>665</v>
      </c>
      <c r="C307" s="6" t="s">
        <v>655</v>
      </c>
      <c r="D307" s="43" t="s">
        <v>14</v>
      </c>
      <c r="E307" s="27">
        <v>15</v>
      </c>
      <c r="F307" s="27">
        <v>0</v>
      </c>
      <c r="G307" s="27">
        <v>21</v>
      </c>
      <c r="H307" s="28">
        <f t="shared" si="24"/>
        <v>36</v>
      </c>
      <c r="I307" s="27">
        <v>327</v>
      </c>
      <c r="J307" s="29">
        <f t="shared" si="28"/>
        <v>363</v>
      </c>
      <c r="K307" s="94" t="s">
        <v>729</v>
      </c>
      <c r="L307" s="43" t="s">
        <v>14</v>
      </c>
      <c r="M307" s="27">
        <v>0</v>
      </c>
      <c r="N307" s="27">
        <v>0</v>
      </c>
      <c r="O307" s="27">
        <v>0</v>
      </c>
      <c r="P307" s="28">
        <f t="shared" si="26"/>
        <v>0</v>
      </c>
      <c r="Q307" s="27">
        <v>0</v>
      </c>
      <c r="R307" s="29">
        <f t="shared" si="27"/>
        <v>0</v>
      </c>
      <c r="S307" s="35" t="s">
        <v>729</v>
      </c>
    </row>
    <row r="308" spans="1:19" ht="14.25" x14ac:dyDescent="0.2">
      <c r="A308" s="6" t="s">
        <v>668</v>
      </c>
      <c r="B308" s="6" t="s">
        <v>669</v>
      </c>
      <c r="C308" s="6" t="s">
        <v>655</v>
      </c>
      <c r="D308" s="43" t="s">
        <v>14</v>
      </c>
      <c r="E308" s="27">
        <v>22</v>
      </c>
      <c r="F308" s="27">
        <v>25</v>
      </c>
      <c r="G308" s="27">
        <v>0</v>
      </c>
      <c r="H308" s="28">
        <f t="shared" si="24"/>
        <v>47</v>
      </c>
      <c r="I308" s="27">
        <v>71</v>
      </c>
      <c r="J308" s="29">
        <f t="shared" si="28"/>
        <v>118</v>
      </c>
      <c r="K308" s="94" t="s">
        <v>729</v>
      </c>
      <c r="L308" s="43" t="s">
        <v>14</v>
      </c>
      <c r="M308" s="27">
        <v>0</v>
      </c>
      <c r="N308" s="27">
        <v>0</v>
      </c>
      <c r="O308" s="27">
        <v>0</v>
      </c>
      <c r="P308" s="28">
        <f t="shared" si="26"/>
        <v>0</v>
      </c>
      <c r="Q308" s="27">
        <v>0</v>
      </c>
      <c r="R308" s="29">
        <f t="shared" si="27"/>
        <v>0</v>
      </c>
      <c r="S308" s="35" t="s">
        <v>729</v>
      </c>
    </row>
    <row r="309" spans="1:19" ht="14.25" x14ac:dyDescent="0.2">
      <c r="A309" s="6" t="s">
        <v>672</v>
      </c>
      <c r="B309" s="6" t="s">
        <v>673</v>
      </c>
      <c r="C309" s="6" t="s">
        <v>655</v>
      </c>
      <c r="D309" s="43" t="s">
        <v>14</v>
      </c>
      <c r="E309" s="27">
        <v>0</v>
      </c>
      <c r="F309" s="27">
        <v>0</v>
      </c>
      <c r="G309" s="27">
        <v>0</v>
      </c>
      <c r="H309" s="28">
        <f t="shared" si="24"/>
        <v>0</v>
      </c>
      <c r="I309" s="27">
        <v>239</v>
      </c>
      <c r="J309" s="29">
        <f t="shared" si="28"/>
        <v>239</v>
      </c>
      <c r="K309" s="94" t="s">
        <v>729</v>
      </c>
      <c r="L309" s="43" t="s">
        <v>14</v>
      </c>
      <c r="M309" s="27">
        <v>0</v>
      </c>
      <c r="N309" s="27">
        <v>0</v>
      </c>
      <c r="O309" s="27">
        <v>0</v>
      </c>
      <c r="P309" s="28">
        <f t="shared" si="26"/>
        <v>0</v>
      </c>
      <c r="Q309" s="27">
        <v>0</v>
      </c>
      <c r="R309" s="29">
        <f t="shared" si="27"/>
        <v>0</v>
      </c>
      <c r="S309" s="35" t="s">
        <v>729</v>
      </c>
    </row>
    <row r="310" spans="1:19" ht="14.25" x14ac:dyDescent="0.2">
      <c r="A310" s="6" t="s">
        <v>674</v>
      </c>
      <c r="B310" s="6" t="s">
        <v>675</v>
      </c>
      <c r="C310" s="6" t="s">
        <v>655</v>
      </c>
      <c r="D310" s="43" t="s">
        <v>14</v>
      </c>
      <c r="E310" s="27">
        <v>0</v>
      </c>
      <c r="F310" s="27">
        <v>0</v>
      </c>
      <c r="G310" s="27">
        <v>0</v>
      </c>
      <c r="H310" s="28">
        <f t="shared" si="24"/>
        <v>0</v>
      </c>
      <c r="I310" s="27">
        <v>23</v>
      </c>
      <c r="J310" s="29">
        <f t="shared" si="28"/>
        <v>23</v>
      </c>
      <c r="K310" s="94" t="s">
        <v>729</v>
      </c>
      <c r="L310" s="43" t="s">
        <v>14</v>
      </c>
      <c r="M310" s="27">
        <v>0</v>
      </c>
      <c r="N310" s="27">
        <v>0</v>
      </c>
      <c r="O310" s="27">
        <v>0</v>
      </c>
      <c r="P310" s="28">
        <f t="shared" si="26"/>
        <v>0</v>
      </c>
      <c r="Q310" s="27">
        <v>0</v>
      </c>
      <c r="R310" s="29">
        <f t="shared" si="27"/>
        <v>0</v>
      </c>
      <c r="S310" s="35" t="s">
        <v>729</v>
      </c>
    </row>
    <row r="311" spans="1:19" ht="14.25" x14ac:dyDescent="0.2">
      <c r="A311" s="6" t="s">
        <v>678</v>
      </c>
      <c r="B311" s="6" t="s">
        <v>679</v>
      </c>
      <c r="C311" s="6" t="s">
        <v>655</v>
      </c>
      <c r="D311" s="43" t="s">
        <v>14</v>
      </c>
      <c r="E311" s="27">
        <v>0</v>
      </c>
      <c r="F311" s="27">
        <v>0</v>
      </c>
      <c r="G311" s="27">
        <v>0</v>
      </c>
      <c r="H311" s="28">
        <f t="shared" si="24"/>
        <v>0</v>
      </c>
      <c r="I311" s="27">
        <v>50</v>
      </c>
      <c r="J311" s="29">
        <f t="shared" si="28"/>
        <v>50</v>
      </c>
      <c r="K311" s="94" t="s">
        <v>729</v>
      </c>
      <c r="L311" s="43" t="s">
        <v>14</v>
      </c>
      <c r="M311" s="27">
        <v>0</v>
      </c>
      <c r="N311" s="27">
        <v>0</v>
      </c>
      <c r="O311" s="27">
        <v>0</v>
      </c>
      <c r="P311" s="28">
        <f t="shared" si="26"/>
        <v>0</v>
      </c>
      <c r="Q311" s="27">
        <v>0</v>
      </c>
      <c r="R311" s="29">
        <f t="shared" si="27"/>
        <v>0</v>
      </c>
      <c r="S311" s="35" t="s">
        <v>729</v>
      </c>
    </row>
    <row r="312" spans="1:19" ht="14.25" x14ac:dyDescent="0.2">
      <c r="A312" s="6" t="s">
        <v>680</v>
      </c>
      <c r="B312" s="6" t="s">
        <v>681</v>
      </c>
      <c r="C312" s="6" t="s">
        <v>655</v>
      </c>
      <c r="D312" s="43" t="s">
        <v>14</v>
      </c>
      <c r="E312" s="27">
        <v>41</v>
      </c>
      <c r="F312" s="27">
        <v>0</v>
      </c>
      <c r="G312" s="27">
        <v>46</v>
      </c>
      <c r="H312" s="28">
        <f t="shared" si="24"/>
        <v>87</v>
      </c>
      <c r="I312" s="27">
        <v>295</v>
      </c>
      <c r="J312" s="29">
        <f t="shared" si="28"/>
        <v>382</v>
      </c>
      <c r="K312" s="94" t="s">
        <v>729</v>
      </c>
      <c r="L312" s="43" t="s">
        <v>14</v>
      </c>
      <c r="M312" s="27">
        <v>0</v>
      </c>
      <c r="N312" s="27">
        <v>0</v>
      </c>
      <c r="O312" s="27">
        <v>0</v>
      </c>
      <c r="P312" s="28">
        <f t="shared" si="26"/>
        <v>0</v>
      </c>
      <c r="Q312" s="27">
        <v>0</v>
      </c>
      <c r="R312" s="29">
        <f t="shared" si="27"/>
        <v>0</v>
      </c>
      <c r="S312" s="35" t="s">
        <v>729</v>
      </c>
    </row>
    <row r="313" spans="1:19" ht="14.25" x14ac:dyDescent="0.2">
      <c r="A313" s="6" t="s">
        <v>688</v>
      </c>
      <c r="B313" s="6" t="s">
        <v>689</v>
      </c>
      <c r="C313" s="6" t="s">
        <v>655</v>
      </c>
      <c r="D313" s="43" t="s">
        <v>14</v>
      </c>
      <c r="E313" s="27">
        <v>0</v>
      </c>
      <c r="F313" s="27">
        <v>0</v>
      </c>
      <c r="G313" s="27">
        <v>0</v>
      </c>
      <c r="H313" s="28">
        <f t="shared" si="24"/>
        <v>0</v>
      </c>
      <c r="I313" s="27">
        <v>382</v>
      </c>
      <c r="J313" s="29">
        <f t="shared" si="28"/>
        <v>382</v>
      </c>
      <c r="K313" s="94" t="s">
        <v>729</v>
      </c>
      <c r="L313" s="43" t="s">
        <v>14</v>
      </c>
      <c r="M313" s="27">
        <v>0</v>
      </c>
      <c r="N313" s="27">
        <v>0</v>
      </c>
      <c r="O313" s="27">
        <v>0</v>
      </c>
      <c r="P313" s="28">
        <f t="shared" si="26"/>
        <v>0</v>
      </c>
      <c r="Q313" s="27">
        <v>0</v>
      </c>
      <c r="R313" s="29">
        <f t="shared" si="27"/>
        <v>0</v>
      </c>
      <c r="S313" s="35" t="s">
        <v>729</v>
      </c>
    </row>
    <row r="314" spans="1:19" ht="14.25" x14ac:dyDescent="0.2">
      <c r="A314" s="6" t="s">
        <v>698</v>
      </c>
      <c r="B314" s="6" t="s">
        <v>699</v>
      </c>
      <c r="C314" s="6" t="s">
        <v>655</v>
      </c>
      <c r="D314" s="43" t="s">
        <v>14</v>
      </c>
      <c r="E314" s="27">
        <v>0</v>
      </c>
      <c r="F314" s="27">
        <v>0</v>
      </c>
      <c r="G314" s="27">
        <v>0</v>
      </c>
      <c r="H314" s="28">
        <f t="shared" si="24"/>
        <v>0</v>
      </c>
      <c r="I314" s="27">
        <v>6</v>
      </c>
      <c r="J314" s="29">
        <f t="shared" si="28"/>
        <v>6</v>
      </c>
      <c r="K314" s="94" t="s">
        <v>729</v>
      </c>
      <c r="L314" s="43" t="s">
        <v>14</v>
      </c>
      <c r="M314" s="27">
        <v>0</v>
      </c>
      <c r="N314" s="27">
        <v>0</v>
      </c>
      <c r="O314" s="27">
        <v>0</v>
      </c>
      <c r="P314" s="28">
        <f t="shared" si="26"/>
        <v>0</v>
      </c>
      <c r="Q314" s="27">
        <v>0</v>
      </c>
      <c r="R314" s="29">
        <f t="shared" si="27"/>
        <v>0</v>
      </c>
      <c r="S314" s="35" t="s">
        <v>729</v>
      </c>
    </row>
    <row r="315" spans="1:19" ht="14.25" x14ac:dyDescent="0.2">
      <c r="A315" s="6" t="s">
        <v>702</v>
      </c>
      <c r="B315" s="6" t="s">
        <v>703</v>
      </c>
      <c r="C315" s="6" t="s">
        <v>655</v>
      </c>
      <c r="D315" s="43" t="s">
        <v>14</v>
      </c>
      <c r="E315" s="27">
        <v>0</v>
      </c>
      <c r="F315" s="27">
        <v>0</v>
      </c>
      <c r="G315" s="27">
        <v>0</v>
      </c>
      <c r="H315" s="28">
        <f t="shared" si="24"/>
        <v>0</v>
      </c>
      <c r="I315" s="27">
        <v>105</v>
      </c>
      <c r="J315" s="29">
        <f t="shared" si="28"/>
        <v>105</v>
      </c>
      <c r="K315" s="94" t="s">
        <v>729</v>
      </c>
      <c r="L315" s="43" t="s">
        <v>14</v>
      </c>
      <c r="M315" s="27">
        <v>0</v>
      </c>
      <c r="N315" s="27">
        <v>0</v>
      </c>
      <c r="O315" s="27">
        <v>0</v>
      </c>
      <c r="P315" s="28">
        <f t="shared" si="26"/>
        <v>0</v>
      </c>
      <c r="Q315" s="27">
        <v>0</v>
      </c>
      <c r="R315" s="29">
        <f t="shared" si="27"/>
        <v>0</v>
      </c>
      <c r="S315" s="35" t="s">
        <v>729</v>
      </c>
    </row>
    <row r="316" spans="1:19" ht="14.25" x14ac:dyDescent="0.2">
      <c r="D316" s="54" t="s">
        <v>14</v>
      </c>
      <c r="E316" s="33">
        <f t="shared" ref="E316:J316" si="29">SUM(E304:E315)</f>
        <v>102</v>
      </c>
      <c r="F316" s="33">
        <f t="shared" si="29"/>
        <v>25</v>
      </c>
      <c r="G316" s="33">
        <f t="shared" si="29"/>
        <v>89</v>
      </c>
      <c r="H316" s="33">
        <f t="shared" si="29"/>
        <v>216</v>
      </c>
      <c r="I316" s="33">
        <f t="shared" si="29"/>
        <v>2149</v>
      </c>
      <c r="J316" s="33">
        <f t="shared" si="29"/>
        <v>2365</v>
      </c>
      <c r="K316" s="94" t="s">
        <v>730</v>
      </c>
      <c r="L316" s="55" t="s">
        <v>14</v>
      </c>
      <c r="M316" s="33">
        <f t="shared" ref="M316:R316" si="30">SUM(M304:M315)</f>
        <v>0</v>
      </c>
      <c r="N316" s="33">
        <f t="shared" si="30"/>
        <v>0</v>
      </c>
      <c r="O316" s="33">
        <f t="shared" si="30"/>
        <v>0</v>
      </c>
      <c r="P316" s="33">
        <f t="shared" si="30"/>
        <v>0</v>
      </c>
      <c r="Q316" s="33">
        <f t="shared" si="30"/>
        <v>0</v>
      </c>
      <c r="R316" s="33">
        <f t="shared" si="30"/>
        <v>0</v>
      </c>
      <c r="S316" s="35"/>
    </row>
    <row r="317" spans="1:19" ht="14.25" x14ac:dyDescent="0.2">
      <c r="B317" s="3"/>
      <c r="D317" s="27"/>
      <c r="E317" s="27"/>
      <c r="F317" s="27"/>
      <c r="G317" s="27"/>
      <c r="H317" s="27"/>
      <c r="I317" s="27"/>
      <c r="J317" s="31"/>
      <c r="K317" s="36"/>
      <c r="L317" s="31"/>
      <c r="M317" s="31"/>
      <c r="N317" s="31"/>
      <c r="O317" s="31"/>
      <c r="P317" s="31"/>
      <c r="Q317" s="31"/>
      <c r="R317" s="31"/>
      <c r="S317" s="35"/>
    </row>
    <row r="318" spans="1:19" ht="14.25" x14ac:dyDescent="0.2">
      <c r="B318" s="3" t="s">
        <v>642</v>
      </c>
      <c r="D318" s="27"/>
      <c r="E318" s="27"/>
      <c r="F318" s="27"/>
      <c r="G318" s="27"/>
      <c r="H318" s="27"/>
      <c r="I318" s="27"/>
      <c r="J318" s="31"/>
      <c r="K318" s="36"/>
      <c r="L318" s="31"/>
      <c r="M318" s="31"/>
      <c r="N318" s="31"/>
      <c r="O318" s="31"/>
      <c r="P318" s="31"/>
      <c r="Q318" s="31"/>
      <c r="R318" s="31"/>
      <c r="S318" s="35"/>
    </row>
    <row r="319" spans="1:19" ht="14.25" x14ac:dyDescent="0.2">
      <c r="D319" s="27"/>
      <c r="E319" s="27"/>
      <c r="F319" s="27"/>
      <c r="G319" s="27"/>
      <c r="H319" s="27"/>
      <c r="I319" s="27"/>
      <c r="J319" s="31"/>
      <c r="K319" s="36"/>
      <c r="L319" s="31"/>
      <c r="M319" s="31"/>
      <c r="N319" s="31"/>
      <c r="O319" s="31"/>
      <c r="P319" s="31"/>
      <c r="Q319" s="31"/>
      <c r="R319" s="31"/>
      <c r="S319" s="35"/>
    </row>
    <row r="320" spans="1:19" ht="14.25" x14ac:dyDescent="0.2">
      <c r="B320" s="6" t="s">
        <v>643</v>
      </c>
      <c r="C320" s="6" t="s">
        <v>54</v>
      </c>
      <c r="D320" s="27">
        <v>3805</v>
      </c>
      <c r="E320" s="27">
        <v>378</v>
      </c>
      <c r="F320" s="27">
        <v>0</v>
      </c>
      <c r="G320" s="27">
        <v>1364</v>
      </c>
      <c r="H320" s="28">
        <f t="shared" ref="H320:H325" si="31">SUM(D320:G320)</f>
        <v>5547</v>
      </c>
      <c r="I320" s="27">
        <v>1923</v>
      </c>
      <c r="J320" s="29">
        <f t="shared" ref="J320:J325" si="32">SUM(H320:I320)</f>
        <v>7470</v>
      </c>
      <c r="K320" s="94" t="s">
        <v>730</v>
      </c>
      <c r="L320" s="27">
        <v>937</v>
      </c>
      <c r="M320" s="27">
        <v>2927</v>
      </c>
      <c r="N320" s="27">
        <v>133</v>
      </c>
      <c r="O320" s="27">
        <v>2727</v>
      </c>
      <c r="P320" s="28">
        <f t="shared" ref="P320:P325" si="33">SUM(L320:O320)</f>
        <v>6724</v>
      </c>
      <c r="Q320" s="27">
        <v>1197</v>
      </c>
      <c r="R320" s="29">
        <f t="shared" ref="R320:R325" si="34">SUM(P320:Q320)</f>
        <v>7921</v>
      </c>
      <c r="S320" s="35" t="s">
        <v>730</v>
      </c>
    </row>
    <row r="321" spans="1:19" ht="14.25" x14ac:dyDescent="0.2">
      <c r="B321" s="6" t="s">
        <v>705</v>
      </c>
      <c r="C321" s="6" t="s">
        <v>704</v>
      </c>
      <c r="D321" s="43" t="s">
        <v>14</v>
      </c>
      <c r="E321" s="27">
        <v>102</v>
      </c>
      <c r="F321" s="27">
        <v>25</v>
      </c>
      <c r="G321" s="27">
        <v>89</v>
      </c>
      <c r="H321" s="28">
        <f t="shared" si="31"/>
        <v>216</v>
      </c>
      <c r="I321" s="27">
        <v>2149</v>
      </c>
      <c r="J321" s="29">
        <f t="shared" si="32"/>
        <v>2365</v>
      </c>
      <c r="K321" s="94" t="s">
        <v>730</v>
      </c>
      <c r="L321" s="43" t="s">
        <v>14</v>
      </c>
      <c r="M321" s="27">
        <v>0</v>
      </c>
      <c r="N321" s="27">
        <v>0</v>
      </c>
      <c r="O321" s="27">
        <v>0</v>
      </c>
      <c r="P321" s="28">
        <f t="shared" si="33"/>
        <v>0</v>
      </c>
      <c r="Q321" s="27">
        <v>0</v>
      </c>
      <c r="R321" s="29">
        <f t="shared" si="34"/>
        <v>0</v>
      </c>
      <c r="S321" s="35" t="s">
        <v>729</v>
      </c>
    </row>
    <row r="322" spans="1:19" ht="14.25" x14ac:dyDescent="0.2">
      <c r="B322" s="6" t="s">
        <v>644</v>
      </c>
      <c r="C322" s="6" t="s">
        <v>60</v>
      </c>
      <c r="D322" s="27">
        <v>4468</v>
      </c>
      <c r="E322" s="27">
        <v>931</v>
      </c>
      <c r="F322" s="27">
        <v>32</v>
      </c>
      <c r="G322" s="27">
        <v>1164</v>
      </c>
      <c r="H322" s="28">
        <f t="shared" si="31"/>
        <v>6595</v>
      </c>
      <c r="I322" s="27">
        <v>3864</v>
      </c>
      <c r="J322" s="29">
        <f t="shared" si="32"/>
        <v>10459</v>
      </c>
      <c r="K322" s="94" t="s">
        <v>730</v>
      </c>
      <c r="L322" s="27">
        <v>1677</v>
      </c>
      <c r="M322" s="27">
        <v>2001</v>
      </c>
      <c r="N322" s="27">
        <v>117</v>
      </c>
      <c r="O322" s="27">
        <v>3167</v>
      </c>
      <c r="P322" s="28">
        <f t="shared" si="33"/>
        <v>6962</v>
      </c>
      <c r="Q322" s="27">
        <v>1716</v>
      </c>
      <c r="R322" s="29">
        <f t="shared" si="34"/>
        <v>8678</v>
      </c>
      <c r="S322" s="35" t="s">
        <v>730</v>
      </c>
    </row>
    <row r="323" spans="1:19" ht="14.25" x14ac:dyDescent="0.2">
      <c r="B323" s="6" t="s">
        <v>645</v>
      </c>
      <c r="C323" s="6" t="s">
        <v>73</v>
      </c>
      <c r="D323" s="27">
        <v>3761</v>
      </c>
      <c r="E323" s="27">
        <v>669</v>
      </c>
      <c r="F323" s="27">
        <v>0</v>
      </c>
      <c r="G323" s="27">
        <v>431</v>
      </c>
      <c r="H323" s="28">
        <f t="shared" si="31"/>
        <v>4861</v>
      </c>
      <c r="I323" s="27">
        <v>2283</v>
      </c>
      <c r="J323" s="29">
        <f t="shared" si="32"/>
        <v>7144</v>
      </c>
      <c r="K323" s="94" t="s">
        <v>730</v>
      </c>
      <c r="L323" s="27">
        <v>1287</v>
      </c>
      <c r="M323" s="27">
        <v>946</v>
      </c>
      <c r="N323" s="27">
        <v>32</v>
      </c>
      <c r="O323" s="27">
        <v>1622</v>
      </c>
      <c r="P323" s="28">
        <f t="shared" si="33"/>
        <v>3887</v>
      </c>
      <c r="Q323" s="27">
        <v>645</v>
      </c>
      <c r="R323" s="29">
        <f t="shared" si="34"/>
        <v>4532</v>
      </c>
      <c r="S323" s="35" t="s">
        <v>730</v>
      </c>
    </row>
    <row r="324" spans="1:19" ht="14.25" x14ac:dyDescent="0.2">
      <c r="B324" s="6" t="s">
        <v>641</v>
      </c>
      <c r="C324" s="6" t="s">
        <v>57</v>
      </c>
      <c r="D324" s="27">
        <v>3430</v>
      </c>
      <c r="E324" s="27">
        <v>218</v>
      </c>
      <c r="F324" s="27">
        <v>2</v>
      </c>
      <c r="G324" s="27">
        <v>453</v>
      </c>
      <c r="H324" s="28">
        <f t="shared" si="31"/>
        <v>4103</v>
      </c>
      <c r="I324" s="27">
        <v>2285</v>
      </c>
      <c r="J324" s="29">
        <f t="shared" si="32"/>
        <v>6388</v>
      </c>
      <c r="K324" s="94" t="s">
        <v>730</v>
      </c>
      <c r="L324" s="27">
        <v>1480</v>
      </c>
      <c r="M324" s="27">
        <v>1106</v>
      </c>
      <c r="N324" s="27">
        <v>45</v>
      </c>
      <c r="O324" s="27">
        <v>1612</v>
      </c>
      <c r="P324" s="28">
        <f t="shared" si="33"/>
        <v>4243</v>
      </c>
      <c r="Q324" s="27">
        <v>783</v>
      </c>
      <c r="R324" s="29">
        <f t="shared" si="34"/>
        <v>5026</v>
      </c>
      <c r="S324" s="35" t="s">
        <v>729</v>
      </c>
    </row>
    <row r="325" spans="1:19" ht="14.25" x14ac:dyDescent="0.2">
      <c r="B325" s="6" t="s">
        <v>646</v>
      </c>
      <c r="C325" s="6" t="s">
        <v>80</v>
      </c>
      <c r="D325" s="27">
        <v>2886</v>
      </c>
      <c r="E325" s="27">
        <v>669</v>
      </c>
      <c r="F325" s="27">
        <v>16</v>
      </c>
      <c r="G325" s="27">
        <v>1105</v>
      </c>
      <c r="H325" s="28">
        <f t="shared" si="31"/>
        <v>4676</v>
      </c>
      <c r="I325" s="27">
        <v>2542</v>
      </c>
      <c r="J325" s="29">
        <f t="shared" si="32"/>
        <v>7218</v>
      </c>
      <c r="K325" s="94" t="s">
        <v>730</v>
      </c>
      <c r="L325" s="27">
        <v>1198</v>
      </c>
      <c r="M325" s="27">
        <v>2623</v>
      </c>
      <c r="N325" s="27">
        <v>47</v>
      </c>
      <c r="O325" s="27">
        <v>2935</v>
      </c>
      <c r="P325" s="28">
        <f t="shared" si="33"/>
        <v>6803</v>
      </c>
      <c r="Q325" s="27">
        <v>917</v>
      </c>
      <c r="R325" s="29">
        <f t="shared" si="34"/>
        <v>7720</v>
      </c>
      <c r="S325" s="35"/>
    </row>
    <row r="326" spans="1:19" ht="14.25" x14ac:dyDescent="0.2">
      <c r="B326" s="52" t="s">
        <v>707</v>
      </c>
      <c r="D326" s="33">
        <f>SUM(D320:D325)</f>
        <v>18350</v>
      </c>
      <c r="E326" s="33">
        <f t="shared" ref="E326:J326" si="35">SUM(E320:E325)</f>
        <v>2967</v>
      </c>
      <c r="F326" s="33">
        <f t="shared" si="35"/>
        <v>75</v>
      </c>
      <c r="G326" s="33">
        <f t="shared" si="35"/>
        <v>4606</v>
      </c>
      <c r="H326" s="33">
        <f t="shared" si="35"/>
        <v>25998</v>
      </c>
      <c r="I326" s="33">
        <f t="shared" si="35"/>
        <v>15046</v>
      </c>
      <c r="J326" s="33">
        <f t="shared" si="35"/>
        <v>41044</v>
      </c>
      <c r="K326" s="94" t="s">
        <v>730</v>
      </c>
      <c r="L326" s="34">
        <f>SUM(L320:L325)</f>
        <v>6579</v>
      </c>
      <c r="M326" s="34">
        <f t="shared" ref="M326:R326" si="36">SUM(M320:M325)</f>
        <v>9603</v>
      </c>
      <c r="N326" s="34">
        <f t="shared" si="36"/>
        <v>374</v>
      </c>
      <c r="O326" s="34">
        <f t="shared" si="36"/>
        <v>12063</v>
      </c>
      <c r="P326" s="34">
        <f t="shared" si="36"/>
        <v>28619</v>
      </c>
      <c r="Q326" s="34">
        <f t="shared" si="36"/>
        <v>5258</v>
      </c>
      <c r="R326" s="34">
        <f t="shared" si="36"/>
        <v>33877</v>
      </c>
      <c r="S326" s="94" t="s">
        <v>730</v>
      </c>
    </row>
    <row r="327" spans="1:19" x14ac:dyDescent="0.2">
      <c r="D327" s="31"/>
      <c r="E327" s="31"/>
      <c r="F327" s="31"/>
      <c r="G327" s="31"/>
      <c r="H327" s="31"/>
      <c r="I327" s="31"/>
      <c r="J327" s="31"/>
      <c r="L327" s="31"/>
      <c r="M327" s="31"/>
      <c r="N327" s="31"/>
      <c r="O327" s="31"/>
      <c r="P327" s="31"/>
      <c r="Q327" s="31"/>
      <c r="R327" s="31"/>
    </row>
    <row r="328" spans="1:19" ht="14.25" x14ac:dyDescent="0.2">
      <c r="A328" s="58" t="s">
        <v>773</v>
      </c>
      <c r="D328" s="31"/>
      <c r="E328" s="31"/>
      <c r="F328" s="31"/>
      <c r="G328" s="31"/>
      <c r="H328" s="31"/>
      <c r="I328" s="31"/>
      <c r="J328" s="31"/>
      <c r="L328" s="31"/>
      <c r="M328" s="31"/>
      <c r="N328" s="31"/>
      <c r="O328" s="31"/>
      <c r="P328" s="31"/>
      <c r="Q328" s="31"/>
      <c r="R328" s="31"/>
    </row>
    <row r="329" spans="1:19" x14ac:dyDescent="0.2">
      <c r="A329" s="6" t="s">
        <v>49</v>
      </c>
    </row>
    <row r="330" spans="1:19" x14ac:dyDescent="0.2">
      <c r="C330"/>
      <c r="D330"/>
      <c r="E330"/>
    </row>
    <row r="331" spans="1:19" x14ac:dyDescent="0.2">
      <c r="C331"/>
      <c r="D331"/>
      <c r="E331"/>
    </row>
    <row r="332" spans="1:19" x14ac:dyDescent="0.2">
      <c r="C332"/>
      <c r="D332"/>
      <c r="E332"/>
    </row>
    <row r="333" spans="1:19" x14ac:dyDescent="0.2">
      <c r="C333"/>
      <c r="D333"/>
      <c r="E333"/>
      <c r="F333" s="6"/>
      <c r="G333" s="6"/>
      <c r="H333" s="6"/>
      <c r="I333" s="6"/>
      <c r="K333" s="6"/>
    </row>
    <row r="334" spans="1:19" x14ac:dyDescent="0.2">
      <c r="C334"/>
      <c r="D334"/>
      <c r="E334"/>
      <c r="F334" s="6"/>
      <c r="G334" s="6"/>
      <c r="H334" s="6"/>
      <c r="I334" s="6"/>
      <c r="K334" s="6"/>
    </row>
    <row r="335" spans="1:19" x14ac:dyDescent="0.2">
      <c r="C335"/>
      <c r="D335"/>
      <c r="E335"/>
      <c r="F335" s="6"/>
      <c r="G335" s="6"/>
      <c r="H335" s="6"/>
      <c r="I335" s="6"/>
      <c r="K335" s="6"/>
    </row>
    <row r="336" spans="1:19" x14ac:dyDescent="0.2">
      <c r="C336"/>
      <c r="D336"/>
      <c r="E336"/>
      <c r="F336" s="6"/>
      <c r="G336" s="6"/>
      <c r="H336" s="6"/>
      <c r="I336" s="6"/>
      <c r="K336" s="6"/>
    </row>
    <row r="337" spans="3:11" x14ac:dyDescent="0.2">
      <c r="C337"/>
      <c r="D337"/>
      <c r="E337"/>
      <c r="F337" s="6"/>
      <c r="G337" s="6"/>
      <c r="H337" s="6"/>
      <c r="I337" s="6"/>
      <c r="K337" s="6"/>
    </row>
    <row r="338" spans="3:11" x14ac:dyDescent="0.2">
      <c r="C338"/>
      <c r="D338"/>
      <c r="E338"/>
      <c r="F338" s="6"/>
      <c r="G338" s="6"/>
      <c r="H338" s="6"/>
      <c r="I338" s="6"/>
      <c r="K338" s="6"/>
    </row>
  </sheetData>
  <mergeCells count="3">
    <mergeCell ref="A2:R2"/>
    <mergeCell ref="D6:J6"/>
    <mergeCell ref="L6:R6"/>
  </mergeCells>
  <printOptions horizontalCentered="1"/>
  <pageMargins left="0.70866141732283472" right="0.70866141732283472" top="0.74803149606299213" bottom="0.74803149606299213" header="0.31496062992125984" footer="0.31496062992125984"/>
  <pageSetup paperSize="8" scale="90" fitToHeight="0" orientation="landscape" r:id="rId1"/>
  <headerFooter>
    <oddFooter>Page &amp;P of &amp;N</oddFooter>
    <evenFooter>&amp;CPage &amp;P of &amp;N</evenFooter>
    <firstFooter>&amp;CPage &amp;P of &amp;N</firstFooter>
  </headerFooter>
  <rowBreaks count="1" manualBreakCount="1">
    <brk id="3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15"/>
  <sheetViews>
    <sheetView showGridLines="0" zoomScaleNormal="100" workbookViewId="0">
      <pane ySplit="7" topLeftCell="A8" activePane="bottomLeft" state="frozen"/>
      <selection pane="bottomLeft" activeCell="A8" sqref="A8"/>
    </sheetView>
  </sheetViews>
  <sheetFormatPr defaultColWidth="8.5703125" defaultRowHeight="12.75" x14ac:dyDescent="0.2"/>
  <cols>
    <col min="1" max="1" width="10.7109375" style="6" customWidth="1"/>
    <col min="2" max="2" width="33.85546875" style="6" customWidth="1"/>
    <col min="3" max="3" width="10" style="6" bestFit="1" customWidth="1"/>
    <col min="4" max="10" width="10.85546875" style="6" customWidth="1"/>
    <col min="11" max="11" width="4" style="22" customWidth="1"/>
    <col min="12" max="18" width="10.85546875" style="6" customWidth="1"/>
    <col min="19" max="19" width="4" style="6" customWidth="1"/>
    <col min="20" max="16384" width="8.5703125" style="6"/>
  </cols>
  <sheetData>
    <row r="1" spans="1:19" x14ac:dyDescent="0.2">
      <c r="R1" s="82" t="str">
        <f>'Table 1'!Q1</f>
        <v>Publication date: 12 June 2014</v>
      </c>
    </row>
    <row r="2" spans="1:19" ht="18" x14ac:dyDescent="0.25">
      <c r="A2" s="125" t="s">
        <v>43</v>
      </c>
      <c r="B2" s="126"/>
      <c r="C2" s="126"/>
      <c r="D2" s="126"/>
      <c r="E2" s="126"/>
      <c r="F2" s="126"/>
      <c r="G2" s="126"/>
      <c r="H2" s="126"/>
      <c r="I2" s="126"/>
      <c r="J2" s="126"/>
      <c r="K2" s="126"/>
      <c r="L2" s="126"/>
      <c r="M2" s="126"/>
      <c r="N2" s="126"/>
      <c r="O2" s="126"/>
      <c r="P2" s="126"/>
      <c r="Q2" s="126"/>
      <c r="R2" s="126"/>
    </row>
    <row r="3" spans="1:19" ht="8.25" customHeight="1" x14ac:dyDescent="0.2"/>
    <row r="4" spans="1:19" ht="18.75" x14ac:dyDescent="0.25">
      <c r="A4" s="5" t="s">
        <v>716</v>
      </c>
    </row>
    <row r="5" spans="1:19" x14ac:dyDescent="0.2">
      <c r="A5" s="144"/>
      <c r="B5" s="144"/>
      <c r="C5" s="144"/>
      <c r="D5" s="144"/>
      <c r="E5" s="144"/>
      <c r="F5" s="144"/>
      <c r="G5" s="144"/>
      <c r="H5" s="144"/>
      <c r="I5" s="144"/>
      <c r="J5" s="144"/>
      <c r="K5" s="144"/>
      <c r="L5" s="144"/>
      <c r="M5" s="144"/>
      <c r="N5" s="144"/>
      <c r="O5" s="144"/>
      <c r="P5" s="144"/>
      <c r="Q5" s="144"/>
      <c r="R5" s="144"/>
    </row>
    <row r="6" spans="1:19" ht="14.25" customHeight="1" x14ac:dyDescent="0.2">
      <c r="A6" s="24"/>
      <c r="B6" s="24"/>
      <c r="C6" s="24"/>
      <c r="D6" s="133" t="s">
        <v>3</v>
      </c>
      <c r="E6" s="134"/>
      <c r="F6" s="134"/>
      <c r="G6" s="134"/>
      <c r="H6" s="135"/>
      <c r="I6" s="135"/>
      <c r="J6" s="135"/>
      <c r="K6" s="83"/>
      <c r="L6" s="133" t="s">
        <v>4</v>
      </c>
      <c r="M6" s="136"/>
      <c r="N6" s="136"/>
      <c r="O6" s="136"/>
      <c r="P6" s="137"/>
      <c r="Q6" s="137"/>
      <c r="R6" s="137"/>
    </row>
    <row r="7" spans="1:19" ht="51" customHeight="1" x14ac:dyDescent="0.2">
      <c r="A7" s="25" t="s">
        <v>50</v>
      </c>
      <c r="B7" s="25" t="s">
        <v>775</v>
      </c>
      <c r="C7" s="26" t="s">
        <v>51</v>
      </c>
      <c r="D7" s="39" t="s">
        <v>28</v>
      </c>
      <c r="E7" s="39" t="s">
        <v>0</v>
      </c>
      <c r="F7" s="39" t="s">
        <v>2</v>
      </c>
      <c r="G7" s="39" t="s">
        <v>38</v>
      </c>
      <c r="H7" s="115" t="s">
        <v>782</v>
      </c>
      <c r="I7" s="64" t="s">
        <v>774</v>
      </c>
      <c r="J7" s="40" t="s">
        <v>5</v>
      </c>
      <c r="K7" s="151"/>
      <c r="L7" s="39" t="s">
        <v>28</v>
      </c>
      <c r="M7" s="39" t="s">
        <v>0</v>
      </c>
      <c r="N7" s="39" t="s">
        <v>2</v>
      </c>
      <c r="O7" s="39" t="s">
        <v>38</v>
      </c>
      <c r="P7" s="115" t="s">
        <v>782</v>
      </c>
      <c r="Q7" s="64" t="s">
        <v>774</v>
      </c>
      <c r="R7" s="40" t="s">
        <v>5</v>
      </c>
    </row>
    <row r="8" spans="1:19" ht="12.75" customHeight="1" x14ac:dyDescent="0.2">
      <c r="A8" t="s">
        <v>52</v>
      </c>
      <c r="B8" t="s">
        <v>53</v>
      </c>
      <c r="C8" s="89" t="s">
        <v>54</v>
      </c>
      <c r="D8" s="27">
        <v>0</v>
      </c>
      <c r="E8" s="27">
        <v>0</v>
      </c>
      <c r="F8" s="27">
        <v>0</v>
      </c>
      <c r="G8" s="27">
        <v>0</v>
      </c>
      <c r="H8" s="28">
        <f t="shared" ref="H8" si="0">SUM(D8:G8)</f>
        <v>0</v>
      </c>
      <c r="I8" s="27">
        <v>45</v>
      </c>
      <c r="J8" s="29">
        <f>SUM(H8:I8)</f>
        <v>45</v>
      </c>
      <c r="K8" s="152" t="s">
        <v>729</v>
      </c>
      <c r="L8" s="27">
        <v>0</v>
      </c>
      <c r="M8" s="27">
        <v>66</v>
      </c>
      <c r="N8" s="27">
        <v>0</v>
      </c>
      <c r="O8" s="27">
        <v>40</v>
      </c>
      <c r="P8" s="29">
        <f t="shared" ref="P8" si="1">SUM(L8:O8)</f>
        <v>106</v>
      </c>
      <c r="Q8" s="27">
        <v>28</v>
      </c>
      <c r="R8" s="29">
        <f t="shared" ref="R8:R70" si="2">SUM(P8:Q8)</f>
        <v>134</v>
      </c>
      <c r="S8" s="17" t="s">
        <v>729</v>
      </c>
    </row>
    <row r="9" spans="1:19" ht="12.75" customHeight="1" x14ac:dyDescent="0.2">
      <c r="A9" t="s">
        <v>55</v>
      </c>
      <c r="B9" t="s">
        <v>56</v>
      </c>
      <c r="C9" s="89" t="s">
        <v>57</v>
      </c>
      <c r="D9" s="27">
        <v>13</v>
      </c>
      <c r="E9" s="27">
        <v>21</v>
      </c>
      <c r="F9" s="27">
        <v>0</v>
      </c>
      <c r="G9" s="27">
        <v>0</v>
      </c>
      <c r="H9" s="28">
        <f t="shared" ref="H9:H71" si="3">SUM(D9:G9)</f>
        <v>34</v>
      </c>
      <c r="I9" s="27">
        <v>0</v>
      </c>
      <c r="J9" s="29">
        <f t="shared" ref="J9:J71" si="4">SUM(H9:I9)</f>
        <v>34</v>
      </c>
      <c r="K9" s="36" t="s">
        <v>729</v>
      </c>
      <c r="L9" s="27">
        <v>3</v>
      </c>
      <c r="M9" s="27">
        <v>135</v>
      </c>
      <c r="N9" s="27">
        <v>0</v>
      </c>
      <c r="O9" s="27">
        <v>8</v>
      </c>
      <c r="P9" s="29">
        <f t="shared" ref="P9:P71" si="5">SUM(L9:O9)</f>
        <v>146</v>
      </c>
      <c r="Q9" s="27">
        <v>0</v>
      </c>
      <c r="R9" s="29">
        <f t="shared" si="2"/>
        <v>146</v>
      </c>
      <c r="S9" s="17" t="s">
        <v>729</v>
      </c>
    </row>
    <row r="10" spans="1:19" ht="12.75" customHeight="1" x14ac:dyDescent="0.2">
      <c r="A10" t="s">
        <v>58</v>
      </c>
      <c r="B10" t="s">
        <v>59</v>
      </c>
      <c r="C10" s="89" t="s">
        <v>60</v>
      </c>
      <c r="D10" s="27">
        <v>25</v>
      </c>
      <c r="E10" s="27">
        <v>0</v>
      </c>
      <c r="F10" s="27">
        <v>0</v>
      </c>
      <c r="G10" s="27">
        <v>0</v>
      </c>
      <c r="H10" s="28">
        <f t="shared" si="3"/>
        <v>25</v>
      </c>
      <c r="I10" s="27">
        <v>0</v>
      </c>
      <c r="J10" s="29">
        <f t="shared" si="4"/>
        <v>25</v>
      </c>
      <c r="K10" s="36" t="s">
        <v>729</v>
      </c>
      <c r="L10" s="27">
        <v>0</v>
      </c>
      <c r="M10" s="27">
        <v>44</v>
      </c>
      <c r="N10" s="27">
        <v>0</v>
      </c>
      <c r="O10" s="27">
        <v>12</v>
      </c>
      <c r="P10" s="29">
        <f t="shared" si="5"/>
        <v>56</v>
      </c>
      <c r="Q10" s="27">
        <v>0</v>
      </c>
      <c r="R10" s="29">
        <f t="shared" si="2"/>
        <v>56</v>
      </c>
      <c r="S10" s="17" t="s">
        <v>729</v>
      </c>
    </row>
    <row r="11" spans="1:19" ht="12.75" customHeight="1" x14ac:dyDescent="0.2">
      <c r="A11" t="s">
        <v>61</v>
      </c>
      <c r="B11" t="s">
        <v>62</v>
      </c>
      <c r="C11" s="89" t="s">
        <v>54</v>
      </c>
      <c r="D11" s="27">
        <v>33</v>
      </c>
      <c r="E11" s="27">
        <v>0</v>
      </c>
      <c r="F11" s="27">
        <v>0</v>
      </c>
      <c r="G11" s="27">
        <v>7</v>
      </c>
      <c r="H11" s="28">
        <f t="shared" si="3"/>
        <v>40</v>
      </c>
      <c r="I11" s="27">
        <v>0</v>
      </c>
      <c r="J11" s="29">
        <f t="shared" si="4"/>
        <v>40</v>
      </c>
      <c r="K11" s="36" t="s">
        <v>729</v>
      </c>
      <c r="L11" s="27">
        <v>0</v>
      </c>
      <c r="M11" s="27">
        <v>218</v>
      </c>
      <c r="N11" s="27">
        <v>57</v>
      </c>
      <c r="O11" s="27">
        <v>55</v>
      </c>
      <c r="P11" s="29">
        <f t="shared" si="5"/>
        <v>330</v>
      </c>
      <c r="Q11" s="27">
        <v>16</v>
      </c>
      <c r="R11" s="29">
        <f t="shared" si="2"/>
        <v>346</v>
      </c>
      <c r="S11" s="17" t="s">
        <v>729</v>
      </c>
    </row>
    <row r="12" spans="1:19" ht="12.75" customHeight="1" x14ac:dyDescent="0.2">
      <c r="A12" t="s">
        <v>63</v>
      </c>
      <c r="B12" t="s">
        <v>64</v>
      </c>
      <c r="C12" s="89" t="s">
        <v>60</v>
      </c>
      <c r="D12" s="27">
        <v>0</v>
      </c>
      <c r="E12" s="27">
        <v>0</v>
      </c>
      <c r="F12" s="27">
        <v>0</v>
      </c>
      <c r="G12" s="27">
        <v>0</v>
      </c>
      <c r="H12" s="28">
        <f t="shared" si="3"/>
        <v>0</v>
      </c>
      <c r="I12" s="27">
        <v>0</v>
      </c>
      <c r="J12" s="29">
        <f t="shared" si="4"/>
        <v>0</v>
      </c>
      <c r="K12" s="36" t="s">
        <v>729</v>
      </c>
      <c r="L12" s="27">
        <v>0</v>
      </c>
      <c r="M12" s="27">
        <v>13</v>
      </c>
      <c r="N12" s="27">
        <v>0</v>
      </c>
      <c r="O12" s="27">
        <v>19</v>
      </c>
      <c r="P12" s="29">
        <f t="shared" si="5"/>
        <v>32</v>
      </c>
      <c r="Q12" s="27">
        <v>0</v>
      </c>
      <c r="R12" s="29">
        <f t="shared" si="2"/>
        <v>32</v>
      </c>
      <c r="S12" s="17" t="s">
        <v>729</v>
      </c>
    </row>
    <row r="13" spans="1:19" ht="12.75" customHeight="1" x14ac:dyDescent="0.2">
      <c r="A13" t="s">
        <v>65</v>
      </c>
      <c r="B13" t="s">
        <v>66</v>
      </c>
      <c r="C13" s="89" t="s">
        <v>54</v>
      </c>
      <c r="D13" s="27">
        <v>0</v>
      </c>
      <c r="E13" s="27">
        <v>0</v>
      </c>
      <c r="F13" s="27">
        <v>0</v>
      </c>
      <c r="G13" s="27">
        <v>6</v>
      </c>
      <c r="H13" s="28">
        <f t="shared" si="3"/>
        <v>6</v>
      </c>
      <c r="I13" s="27">
        <v>0</v>
      </c>
      <c r="J13" s="29">
        <f t="shared" si="4"/>
        <v>6</v>
      </c>
      <c r="K13" s="36" t="s">
        <v>729</v>
      </c>
      <c r="L13" s="27">
        <v>3</v>
      </c>
      <c r="M13" s="27">
        <v>228</v>
      </c>
      <c r="N13" s="27">
        <v>5</v>
      </c>
      <c r="O13" s="27">
        <v>82</v>
      </c>
      <c r="P13" s="29">
        <f t="shared" si="5"/>
        <v>318</v>
      </c>
      <c r="Q13" s="27">
        <v>22</v>
      </c>
      <c r="R13" s="29">
        <f t="shared" si="2"/>
        <v>340</v>
      </c>
      <c r="S13" s="17" t="s">
        <v>729</v>
      </c>
    </row>
    <row r="14" spans="1:19" ht="12.75" customHeight="1" x14ac:dyDescent="0.2">
      <c r="A14" t="s">
        <v>67</v>
      </c>
      <c r="B14" t="s">
        <v>68</v>
      </c>
      <c r="C14" s="89" t="s">
        <v>54</v>
      </c>
      <c r="D14" s="27">
        <v>50</v>
      </c>
      <c r="E14" s="27">
        <v>25</v>
      </c>
      <c r="F14" s="27">
        <v>0</v>
      </c>
      <c r="G14" s="27">
        <v>51</v>
      </c>
      <c r="H14" s="28">
        <f t="shared" si="3"/>
        <v>126</v>
      </c>
      <c r="I14" s="27">
        <v>0</v>
      </c>
      <c r="J14" s="29">
        <f t="shared" si="4"/>
        <v>126</v>
      </c>
      <c r="K14" s="36" t="s">
        <v>729</v>
      </c>
      <c r="L14" s="27">
        <v>0</v>
      </c>
      <c r="M14" s="27">
        <v>354</v>
      </c>
      <c r="N14" s="27">
        <v>0</v>
      </c>
      <c r="O14" s="27">
        <v>188</v>
      </c>
      <c r="P14" s="29">
        <f t="shared" si="5"/>
        <v>542</v>
      </c>
      <c r="Q14" s="27">
        <v>0</v>
      </c>
      <c r="R14" s="29">
        <f t="shared" si="2"/>
        <v>542</v>
      </c>
      <c r="S14" s="17" t="s">
        <v>729</v>
      </c>
    </row>
    <row r="15" spans="1:19" ht="12.75" customHeight="1" x14ac:dyDescent="0.2">
      <c r="A15" t="s">
        <v>69</v>
      </c>
      <c r="B15" t="s">
        <v>70</v>
      </c>
      <c r="C15" s="89" t="s">
        <v>54</v>
      </c>
      <c r="D15" s="27">
        <v>12</v>
      </c>
      <c r="E15" s="27">
        <v>0</v>
      </c>
      <c r="F15" s="27">
        <v>0</v>
      </c>
      <c r="G15" s="27">
        <v>0</v>
      </c>
      <c r="H15" s="28">
        <f t="shared" si="3"/>
        <v>12</v>
      </c>
      <c r="I15" s="27">
        <v>0</v>
      </c>
      <c r="J15" s="29">
        <f t="shared" si="4"/>
        <v>12</v>
      </c>
      <c r="K15" s="36" t="s">
        <v>729</v>
      </c>
      <c r="L15" s="27">
        <v>0</v>
      </c>
      <c r="M15" s="27">
        <v>57</v>
      </c>
      <c r="N15" s="27">
        <v>12</v>
      </c>
      <c r="O15" s="27">
        <v>20</v>
      </c>
      <c r="P15" s="29">
        <f t="shared" si="5"/>
        <v>89</v>
      </c>
      <c r="Q15" s="27">
        <v>39</v>
      </c>
      <c r="R15" s="29">
        <f t="shared" si="2"/>
        <v>128</v>
      </c>
      <c r="S15" s="17" t="s">
        <v>729</v>
      </c>
    </row>
    <row r="16" spans="1:19" ht="12.75" customHeight="1" x14ac:dyDescent="0.2">
      <c r="A16" t="s">
        <v>71</v>
      </c>
      <c r="B16" t="s">
        <v>72</v>
      </c>
      <c r="C16" s="89" t="s">
        <v>73</v>
      </c>
      <c r="D16" s="27">
        <v>98</v>
      </c>
      <c r="E16" s="27">
        <v>0</v>
      </c>
      <c r="F16" s="27">
        <v>0</v>
      </c>
      <c r="G16" s="27">
        <v>0</v>
      </c>
      <c r="H16" s="28">
        <f t="shared" si="3"/>
        <v>98</v>
      </c>
      <c r="I16" s="27">
        <v>0</v>
      </c>
      <c r="J16" s="29">
        <f t="shared" si="4"/>
        <v>98</v>
      </c>
      <c r="K16" s="36" t="s">
        <v>729</v>
      </c>
      <c r="L16" s="27">
        <v>20</v>
      </c>
      <c r="M16" s="27">
        <v>258</v>
      </c>
      <c r="N16" s="27">
        <v>0</v>
      </c>
      <c r="O16" s="27">
        <v>89</v>
      </c>
      <c r="P16" s="29">
        <f t="shared" si="5"/>
        <v>367</v>
      </c>
      <c r="Q16" s="27">
        <v>62</v>
      </c>
      <c r="R16" s="29">
        <f t="shared" si="2"/>
        <v>429</v>
      </c>
      <c r="S16" s="17" t="s">
        <v>729</v>
      </c>
    </row>
    <row r="17" spans="1:19" ht="12.75" customHeight="1" x14ac:dyDescent="0.2">
      <c r="A17" t="s">
        <v>74</v>
      </c>
      <c r="B17" t="s">
        <v>75</v>
      </c>
      <c r="C17" s="89" t="s">
        <v>57</v>
      </c>
      <c r="D17" s="27">
        <v>0</v>
      </c>
      <c r="E17" s="27">
        <v>0</v>
      </c>
      <c r="F17" s="27">
        <v>0</v>
      </c>
      <c r="G17" s="27">
        <v>0</v>
      </c>
      <c r="H17" s="28">
        <f t="shared" si="3"/>
        <v>0</v>
      </c>
      <c r="I17" s="27">
        <v>0</v>
      </c>
      <c r="J17" s="29">
        <f t="shared" si="4"/>
        <v>0</v>
      </c>
      <c r="K17" s="36" t="s">
        <v>729</v>
      </c>
      <c r="L17" s="27">
        <v>0</v>
      </c>
      <c r="M17" s="27">
        <v>7</v>
      </c>
      <c r="N17" s="27">
        <v>0</v>
      </c>
      <c r="O17" s="27">
        <v>7</v>
      </c>
      <c r="P17" s="29">
        <f t="shared" si="5"/>
        <v>14</v>
      </c>
      <c r="Q17" s="27">
        <v>0</v>
      </c>
      <c r="R17" s="29">
        <f t="shared" si="2"/>
        <v>14</v>
      </c>
      <c r="S17" s="17" t="s">
        <v>729</v>
      </c>
    </row>
    <row r="18" spans="1:19" ht="12.75" customHeight="1" x14ac:dyDescent="0.2">
      <c r="A18" t="s">
        <v>76</v>
      </c>
      <c r="B18" t="s">
        <v>77</v>
      </c>
      <c r="C18" s="89" t="s">
        <v>54</v>
      </c>
      <c r="D18" s="27">
        <v>0</v>
      </c>
      <c r="E18" s="27">
        <v>11</v>
      </c>
      <c r="F18" s="27">
        <v>0</v>
      </c>
      <c r="G18" s="27">
        <v>11</v>
      </c>
      <c r="H18" s="28">
        <f t="shared" si="3"/>
        <v>22</v>
      </c>
      <c r="I18" s="27">
        <v>208</v>
      </c>
      <c r="J18" s="29">
        <f t="shared" si="4"/>
        <v>230</v>
      </c>
      <c r="K18" s="36" t="s">
        <v>729</v>
      </c>
      <c r="L18" s="27">
        <v>0</v>
      </c>
      <c r="M18" s="27">
        <v>208</v>
      </c>
      <c r="N18" s="27">
        <v>4</v>
      </c>
      <c r="O18" s="27">
        <v>131</v>
      </c>
      <c r="P18" s="29">
        <f t="shared" si="5"/>
        <v>343</v>
      </c>
      <c r="Q18" s="27">
        <v>234</v>
      </c>
      <c r="R18" s="29">
        <f t="shared" si="2"/>
        <v>577</v>
      </c>
      <c r="S18" s="17" t="s">
        <v>729</v>
      </c>
    </row>
    <row r="19" spans="1:19" ht="12.75" customHeight="1" x14ac:dyDescent="0.2">
      <c r="A19" t="s">
        <v>78</v>
      </c>
      <c r="B19" t="s">
        <v>79</v>
      </c>
      <c r="C19" s="89" t="s">
        <v>80</v>
      </c>
      <c r="D19" s="27">
        <v>0</v>
      </c>
      <c r="E19" s="27">
        <v>3</v>
      </c>
      <c r="F19" s="27">
        <v>0</v>
      </c>
      <c r="G19" s="27">
        <v>10</v>
      </c>
      <c r="H19" s="28">
        <f t="shared" si="3"/>
        <v>13</v>
      </c>
      <c r="I19" s="27">
        <v>0</v>
      </c>
      <c r="J19" s="29">
        <f t="shared" si="4"/>
        <v>13</v>
      </c>
      <c r="K19" s="36" t="s">
        <v>729</v>
      </c>
      <c r="L19" s="27">
        <v>0</v>
      </c>
      <c r="M19" s="27">
        <v>130</v>
      </c>
      <c r="N19" s="27">
        <v>43</v>
      </c>
      <c r="O19" s="27">
        <v>139</v>
      </c>
      <c r="P19" s="29">
        <f t="shared" si="5"/>
        <v>312</v>
      </c>
      <c r="Q19" s="27">
        <v>38</v>
      </c>
      <c r="R19" s="29">
        <f t="shared" si="2"/>
        <v>350</v>
      </c>
      <c r="S19" s="17" t="s">
        <v>729</v>
      </c>
    </row>
    <row r="20" spans="1:19" ht="12.75" customHeight="1" x14ac:dyDescent="0.2">
      <c r="A20" t="s">
        <v>81</v>
      </c>
      <c r="B20" t="s">
        <v>82</v>
      </c>
      <c r="C20" s="89" t="s">
        <v>73</v>
      </c>
      <c r="D20" s="27">
        <v>0</v>
      </c>
      <c r="E20" s="27">
        <v>0</v>
      </c>
      <c r="F20" s="27">
        <v>0</v>
      </c>
      <c r="G20" s="27">
        <v>0</v>
      </c>
      <c r="H20" s="28">
        <f t="shared" si="3"/>
        <v>0</v>
      </c>
      <c r="I20" s="27">
        <v>0</v>
      </c>
      <c r="J20" s="29">
        <f t="shared" si="4"/>
        <v>0</v>
      </c>
      <c r="K20" s="36" t="s">
        <v>729</v>
      </c>
      <c r="L20" s="27">
        <v>0</v>
      </c>
      <c r="M20" s="27">
        <v>19</v>
      </c>
      <c r="N20" s="27">
        <v>0</v>
      </c>
      <c r="O20" s="27">
        <v>4</v>
      </c>
      <c r="P20" s="29">
        <f t="shared" si="5"/>
        <v>23</v>
      </c>
      <c r="Q20" s="27">
        <v>18</v>
      </c>
      <c r="R20" s="29">
        <f t="shared" si="2"/>
        <v>41</v>
      </c>
      <c r="S20" s="17" t="s">
        <v>729</v>
      </c>
    </row>
    <row r="21" spans="1:19" ht="12.75" customHeight="1" x14ac:dyDescent="0.2">
      <c r="A21" t="s">
        <v>83</v>
      </c>
      <c r="B21" t="s">
        <v>84</v>
      </c>
      <c r="C21" s="89" t="s">
        <v>80</v>
      </c>
      <c r="D21" s="27">
        <v>21</v>
      </c>
      <c r="E21" s="27">
        <v>0</v>
      </c>
      <c r="F21" s="27">
        <v>0</v>
      </c>
      <c r="G21" s="27">
        <v>4</v>
      </c>
      <c r="H21" s="28">
        <f t="shared" si="3"/>
        <v>25</v>
      </c>
      <c r="I21" s="27">
        <v>79</v>
      </c>
      <c r="J21" s="29">
        <f t="shared" si="4"/>
        <v>104</v>
      </c>
      <c r="K21" s="36" t="s">
        <v>729</v>
      </c>
      <c r="L21" s="27">
        <v>0</v>
      </c>
      <c r="M21" s="27">
        <v>211</v>
      </c>
      <c r="N21" s="27">
        <v>0</v>
      </c>
      <c r="O21" s="27">
        <v>61</v>
      </c>
      <c r="P21" s="29">
        <f t="shared" si="5"/>
        <v>272</v>
      </c>
      <c r="Q21" s="27">
        <v>11</v>
      </c>
      <c r="R21" s="29">
        <f t="shared" si="2"/>
        <v>283</v>
      </c>
      <c r="S21" s="17" t="s">
        <v>729</v>
      </c>
    </row>
    <row r="22" spans="1:19" ht="12.75" customHeight="1" x14ac:dyDescent="0.2">
      <c r="A22" t="s">
        <v>85</v>
      </c>
      <c r="B22" t="s">
        <v>86</v>
      </c>
      <c r="C22" s="89" t="s">
        <v>60</v>
      </c>
      <c r="D22" s="27">
        <v>0</v>
      </c>
      <c r="E22" s="27">
        <v>1</v>
      </c>
      <c r="F22" s="27">
        <v>0</v>
      </c>
      <c r="G22" s="27">
        <v>0</v>
      </c>
      <c r="H22" s="28">
        <f t="shared" si="3"/>
        <v>1</v>
      </c>
      <c r="I22" s="27">
        <v>337</v>
      </c>
      <c r="J22" s="29">
        <f t="shared" si="4"/>
        <v>338</v>
      </c>
      <c r="K22" s="36" t="s">
        <v>730</v>
      </c>
      <c r="L22" s="27">
        <v>0</v>
      </c>
      <c r="M22" s="27">
        <v>167</v>
      </c>
      <c r="N22" s="27">
        <v>7</v>
      </c>
      <c r="O22" s="27">
        <v>130</v>
      </c>
      <c r="P22" s="29">
        <f t="shared" si="5"/>
        <v>304</v>
      </c>
      <c r="Q22" s="27">
        <v>159</v>
      </c>
      <c r="R22" s="29">
        <f t="shared" si="2"/>
        <v>463</v>
      </c>
      <c r="S22" s="17" t="s">
        <v>729</v>
      </c>
    </row>
    <row r="23" spans="1:19" ht="12.75" customHeight="1" x14ac:dyDescent="0.2">
      <c r="A23" t="s">
        <v>87</v>
      </c>
      <c r="B23" t="s">
        <v>88</v>
      </c>
      <c r="C23" s="89" t="s">
        <v>60</v>
      </c>
      <c r="D23" s="27">
        <v>111</v>
      </c>
      <c r="E23" s="27">
        <v>138</v>
      </c>
      <c r="F23" s="27">
        <v>0</v>
      </c>
      <c r="G23" s="27">
        <v>29</v>
      </c>
      <c r="H23" s="28">
        <f t="shared" si="3"/>
        <v>278</v>
      </c>
      <c r="I23" s="27">
        <v>255</v>
      </c>
      <c r="J23" s="29">
        <f t="shared" si="4"/>
        <v>533</v>
      </c>
      <c r="K23" s="36" t="s">
        <v>729</v>
      </c>
      <c r="L23" s="27">
        <v>4</v>
      </c>
      <c r="M23" s="27">
        <v>317</v>
      </c>
      <c r="N23" s="27">
        <v>19</v>
      </c>
      <c r="O23" s="27">
        <v>180</v>
      </c>
      <c r="P23" s="29">
        <f t="shared" si="5"/>
        <v>520</v>
      </c>
      <c r="Q23" s="27">
        <v>137</v>
      </c>
      <c r="R23" s="29">
        <f t="shared" si="2"/>
        <v>657</v>
      </c>
      <c r="S23" s="17" t="s">
        <v>729</v>
      </c>
    </row>
    <row r="24" spans="1:19" ht="12.75" customHeight="1" x14ac:dyDescent="0.2">
      <c r="A24" t="s">
        <v>89</v>
      </c>
      <c r="B24" t="s">
        <v>90</v>
      </c>
      <c r="C24" s="89" t="s">
        <v>60</v>
      </c>
      <c r="D24" s="27">
        <v>0</v>
      </c>
      <c r="E24" s="27">
        <v>59</v>
      </c>
      <c r="F24" s="27">
        <v>0</v>
      </c>
      <c r="G24" s="27">
        <v>16</v>
      </c>
      <c r="H24" s="28">
        <f t="shared" si="3"/>
        <v>75</v>
      </c>
      <c r="I24" s="27">
        <v>0</v>
      </c>
      <c r="J24" s="29">
        <f t="shared" si="4"/>
        <v>75</v>
      </c>
      <c r="K24" s="36" t="s">
        <v>729</v>
      </c>
      <c r="L24" s="27">
        <v>0</v>
      </c>
      <c r="M24" s="27">
        <v>59</v>
      </c>
      <c r="N24" s="27">
        <v>0</v>
      </c>
      <c r="O24" s="27">
        <v>35</v>
      </c>
      <c r="P24" s="29">
        <f t="shared" si="5"/>
        <v>94</v>
      </c>
      <c r="Q24" s="27">
        <v>0</v>
      </c>
      <c r="R24" s="29">
        <f t="shared" si="2"/>
        <v>94</v>
      </c>
      <c r="S24" s="17" t="s">
        <v>729</v>
      </c>
    </row>
    <row r="25" spans="1:19" ht="12.75" customHeight="1" x14ac:dyDescent="0.2">
      <c r="A25" t="s">
        <v>91</v>
      </c>
      <c r="B25" t="s">
        <v>92</v>
      </c>
      <c r="C25" s="89" t="s">
        <v>57</v>
      </c>
      <c r="D25" s="27">
        <v>50</v>
      </c>
      <c r="E25" s="27">
        <v>2</v>
      </c>
      <c r="F25" s="27">
        <v>0</v>
      </c>
      <c r="G25" s="27">
        <v>11</v>
      </c>
      <c r="H25" s="28">
        <f t="shared" si="3"/>
        <v>63</v>
      </c>
      <c r="I25" s="27">
        <v>0</v>
      </c>
      <c r="J25" s="29">
        <f t="shared" si="4"/>
        <v>63</v>
      </c>
      <c r="K25" s="36" t="s">
        <v>729</v>
      </c>
      <c r="L25" s="27">
        <v>0</v>
      </c>
      <c r="M25" s="27">
        <v>11</v>
      </c>
      <c r="N25" s="27">
        <v>0</v>
      </c>
      <c r="O25" s="27">
        <v>27</v>
      </c>
      <c r="P25" s="29">
        <f t="shared" si="5"/>
        <v>38</v>
      </c>
      <c r="Q25" s="27">
        <v>21</v>
      </c>
      <c r="R25" s="29">
        <f t="shared" si="2"/>
        <v>59</v>
      </c>
      <c r="S25" s="17" t="s">
        <v>729</v>
      </c>
    </row>
    <row r="26" spans="1:19" ht="12.75" customHeight="1" x14ac:dyDescent="0.2">
      <c r="A26" t="s">
        <v>93</v>
      </c>
      <c r="B26" t="s">
        <v>94</v>
      </c>
      <c r="C26" s="89" t="s">
        <v>57</v>
      </c>
      <c r="D26" s="27">
        <v>0</v>
      </c>
      <c r="E26" s="27">
        <v>0</v>
      </c>
      <c r="F26" s="27">
        <v>0</v>
      </c>
      <c r="G26" s="27">
        <v>0</v>
      </c>
      <c r="H26" s="28">
        <f t="shared" si="3"/>
        <v>0</v>
      </c>
      <c r="I26" s="27">
        <v>1</v>
      </c>
      <c r="J26" s="29">
        <f t="shared" si="4"/>
        <v>1</v>
      </c>
      <c r="K26" s="36" t="s">
        <v>729</v>
      </c>
      <c r="L26" s="27">
        <v>0</v>
      </c>
      <c r="M26" s="27">
        <v>20</v>
      </c>
      <c r="N26" s="27">
        <v>0</v>
      </c>
      <c r="O26" s="27">
        <v>23</v>
      </c>
      <c r="P26" s="29">
        <f t="shared" si="5"/>
        <v>43</v>
      </c>
      <c r="Q26" s="27">
        <v>1</v>
      </c>
      <c r="R26" s="29">
        <f t="shared" si="2"/>
        <v>44</v>
      </c>
      <c r="S26" s="17" t="s">
        <v>729</v>
      </c>
    </row>
    <row r="27" spans="1:19" ht="12.75" customHeight="1" x14ac:dyDescent="0.2">
      <c r="A27" t="s">
        <v>95</v>
      </c>
      <c r="B27" t="s">
        <v>96</v>
      </c>
      <c r="C27" s="89" t="s">
        <v>73</v>
      </c>
      <c r="D27" s="27">
        <v>0</v>
      </c>
      <c r="E27" s="27">
        <v>0</v>
      </c>
      <c r="F27" s="27">
        <v>0</v>
      </c>
      <c r="G27" s="27">
        <v>0</v>
      </c>
      <c r="H27" s="28">
        <f t="shared" si="3"/>
        <v>0</v>
      </c>
      <c r="I27" s="27">
        <v>0</v>
      </c>
      <c r="J27" s="29">
        <f t="shared" si="4"/>
        <v>0</v>
      </c>
      <c r="K27" s="36" t="s">
        <v>729</v>
      </c>
      <c r="L27" s="27">
        <v>0</v>
      </c>
      <c r="M27" s="27">
        <v>45</v>
      </c>
      <c r="N27" s="27">
        <v>0</v>
      </c>
      <c r="O27" s="27">
        <v>13</v>
      </c>
      <c r="P27" s="29">
        <f t="shared" si="5"/>
        <v>58</v>
      </c>
      <c r="Q27" s="27">
        <v>0</v>
      </c>
      <c r="R27" s="29">
        <f t="shared" si="2"/>
        <v>58</v>
      </c>
      <c r="S27" s="17" t="s">
        <v>729</v>
      </c>
    </row>
    <row r="28" spans="1:19" ht="12.75" customHeight="1" x14ac:dyDescent="0.2">
      <c r="A28" t="s">
        <v>97</v>
      </c>
      <c r="B28" t="s">
        <v>98</v>
      </c>
      <c r="C28" s="89" t="s">
        <v>57</v>
      </c>
      <c r="D28" s="27">
        <v>5</v>
      </c>
      <c r="E28" s="27">
        <v>0</v>
      </c>
      <c r="F28" s="27">
        <v>0</v>
      </c>
      <c r="G28" s="27">
        <v>0</v>
      </c>
      <c r="H28" s="28">
        <f t="shared" si="3"/>
        <v>5</v>
      </c>
      <c r="I28" s="27">
        <v>0</v>
      </c>
      <c r="J28" s="29">
        <f t="shared" si="4"/>
        <v>5</v>
      </c>
      <c r="K28" s="36" t="s">
        <v>729</v>
      </c>
      <c r="L28" s="27">
        <v>3</v>
      </c>
      <c r="M28" s="27">
        <v>120</v>
      </c>
      <c r="N28" s="27">
        <v>0</v>
      </c>
      <c r="O28" s="27">
        <v>42</v>
      </c>
      <c r="P28" s="29">
        <f t="shared" si="5"/>
        <v>165</v>
      </c>
      <c r="Q28" s="27">
        <v>0</v>
      </c>
      <c r="R28" s="29">
        <f t="shared" si="2"/>
        <v>165</v>
      </c>
      <c r="S28" s="17" t="s">
        <v>729</v>
      </c>
    </row>
    <row r="29" spans="1:19" ht="12.75" customHeight="1" x14ac:dyDescent="0.2">
      <c r="A29" t="s">
        <v>99</v>
      </c>
      <c r="B29" t="s">
        <v>100</v>
      </c>
      <c r="C29" s="89" t="s">
        <v>60</v>
      </c>
      <c r="D29" s="27">
        <v>32</v>
      </c>
      <c r="E29" s="27">
        <v>0</v>
      </c>
      <c r="F29" s="27">
        <v>0</v>
      </c>
      <c r="G29" s="27">
        <v>7</v>
      </c>
      <c r="H29" s="28">
        <f t="shared" si="3"/>
        <v>39</v>
      </c>
      <c r="I29" s="27">
        <v>0</v>
      </c>
      <c r="J29" s="29">
        <f t="shared" si="4"/>
        <v>39</v>
      </c>
      <c r="K29" s="36" t="s">
        <v>729</v>
      </c>
      <c r="L29" s="27">
        <v>0</v>
      </c>
      <c r="M29" s="27">
        <v>32</v>
      </c>
      <c r="N29" s="27">
        <v>0</v>
      </c>
      <c r="O29" s="27">
        <v>11</v>
      </c>
      <c r="P29" s="29">
        <f t="shared" si="5"/>
        <v>43</v>
      </c>
      <c r="Q29" s="27">
        <v>13</v>
      </c>
      <c r="R29" s="29">
        <f t="shared" si="2"/>
        <v>56</v>
      </c>
      <c r="S29" s="17" t="s">
        <v>729</v>
      </c>
    </row>
    <row r="30" spans="1:19" ht="12.75" customHeight="1" x14ac:dyDescent="0.2">
      <c r="A30" t="s">
        <v>101</v>
      </c>
      <c r="B30" t="s">
        <v>102</v>
      </c>
      <c r="C30" s="89" t="s">
        <v>80</v>
      </c>
      <c r="D30" s="27">
        <v>10</v>
      </c>
      <c r="E30" s="27">
        <v>0</v>
      </c>
      <c r="F30" s="27">
        <v>0</v>
      </c>
      <c r="G30" s="27">
        <v>2</v>
      </c>
      <c r="H30" s="28">
        <f t="shared" si="3"/>
        <v>12</v>
      </c>
      <c r="I30" s="27">
        <v>0</v>
      </c>
      <c r="J30" s="29">
        <f t="shared" si="4"/>
        <v>12</v>
      </c>
      <c r="K30" s="36" t="s">
        <v>729</v>
      </c>
      <c r="L30" s="27">
        <v>22</v>
      </c>
      <c r="M30" s="27">
        <v>51</v>
      </c>
      <c r="N30" s="27">
        <v>0</v>
      </c>
      <c r="O30" s="27">
        <v>9</v>
      </c>
      <c r="P30" s="29">
        <f t="shared" si="5"/>
        <v>82</v>
      </c>
      <c r="Q30" s="27">
        <v>0</v>
      </c>
      <c r="R30" s="29">
        <f t="shared" si="2"/>
        <v>82</v>
      </c>
      <c r="S30" s="17" t="s">
        <v>729</v>
      </c>
    </row>
    <row r="31" spans="1:19" ht="12.75" customHeight="1" x14ac:dyDescent="0.2">
      <c r="A31" t="s">
        <v>103</v>
      </c>
      <c r="B31" t="s">
        <v>104</v>
      </c>
      <c r="C31" s="89" t="s">
        <v>80</v>
      </c>
      <c r="D31" s="27">
        <v>3</v>
      </c>
      <c r="E31" s="27">
        <v>0</v>
      </c>
      <c r="F31" s="27">
        <v>0</v>
      </c>
      <c r="G31" s="27">
        <v>23</v>
      </c>
      <c r="H31" s="28">
        <f t="shared" si="3"/>
        <v>26</v>
      </c>
      <c r="I31" s="27">
        <v>0</v>
      </c>
      <c r="J31" s="29">
        <f t="shared" si="4"/>
        <v>26</v>
      </c>
      <c r="K31" s="36" t="s">
        <v>729</v>
      </c>
      <c r="L31" s="27">
        <v>0</v>
      </c>
      <c r="M31" s="27">
        <v>73</v>
      </c>
      <c r="N31" s="27">
        <v>0</v>
      </c>
      <c r="O31" s="27">
        <v>49</v>
      </c>
      <c r="P31" s="29">
        <f t="shared" si="5"/>
        <v>122</v>
      </c>
      <c r="Q31" s="27">
        <v>42</v>
      </c>
      <c r="R31" s="29">
        <f t="shared" si="2"/>
        <v>164</v>
      </c>
      <c r="S31" s="17" t="s">
        <v>729</v>
      </c>
    </row>
    <row r="32" spans="1:19" ht="12.75" customHeight="1" x14ac:dyDescent="0.2">
      <c r="A32" t="s">
        <v>105</v>
      </c>
      <c r="B32" t="s">
        <v>106</v>
      </c>
      <c r="C32" s="89" t="s">
        <v>73</v>
      </c>
      <c r="D32" s="27">
        <v>115</v>
      </c>
      <c r="E32" s="27">
        <v>0</v>
      </c>
      <c r="F32" s="27">
        <v>0</v>
      </c>
      <c r="G32" s="27">
        <v>0</v>
      </c>
      <c r="H32" s="28">
        <f t="shared" si="3"/>
        <v>115</v>
      </c>
      <c r="I32" s="27">
        <v>0</v>
      </c>
      <c r="J32" s="29">
        <f t="shared" si="4"/>
        <v>115</v>
      </c>
      <c r="K32" s="36" t="s">
        <v>729</v>
      </c>
      <c r="L32" s="27">
        <v>44</v>
      </c>
      <c r="M32" s="27">
        <v>177</v>
      </c>
      <c r="N32" s="27">
        <v>0</v>
      </c>
      <c r="O32" s="27">
        <v>31</v>
      </c>
      <c r="P32" s="29">
        <f t="shared" si="5"/>
        <v>252</v>
      </c>
      <c r="Q32" s="27">
        <v>23</v>
      </c>
      <c r="R32" s="29">
        <f t="shared" si="2"/>
        <v>275</v>
      </c>
      <c r="S32" s="17" t="s">
        <v>729</v>
      </c>
    </row>
    <row r="33" spans="1:19" ht="12.75" customHeight="1" x14ac:dyDescent="0.2">
      <c r="A33" t="s">
        <v>107</v>
      </c>
      <c r="B33" t="s">
        <v>108</v>
      </c>
      <c r="C33" s="89" t="s">
        <v>54</v>
      </c>
      <c r="D33" s="27">
        <v>0</v>
      </c>
      <c r="E33" s="27">
        <v>0</v>
      </c>
      <c r="F33" s="27">
        <v>0</v>
      </c>
      <c r="G33" s="27">
        <v>0</v>
      </c>
      <c r="H33" s="28">
        <f t="shared" si="3"/>
        <v>0</v>
      </c>
      <c r="I33" s="27">
        <v>0</v>
      </c>
      <c r="J33" s="29">
        <f t="shared" si="4"/>
        <v>0</v>
      </c>
      <c r="K33" s="36" t="s">
        <v>729</v>
      </c>
      <c r="L33" s="27">
        <v>0</v>
      </c>
      <c r="M33" s="27">
        <v>12</v>
      </c>
      <c r="N33" s="27">
        <v>0</v>
      </c>
      <c r="O33" s="27">
        <v>12</v>
      </c>
      <c r="P33" s="29">
        <f t="shared" si="5"/>
        <v>24</v>
      </c>
      <c r="Q33" s="27">
        <v>0</v>
      </c>
      <c r="R33" s="29">
        <f t="shared" si="2"/>
        <v>24</v>
      </c>
      <c r="S33" s="17" t="s">
        <v>729</v>
      </c>
    </row>
    <row r="34" spans="1:19" ht="12.75" customHeight="1" x14ac:dyDescent="0.2">
      <c r="A34" t="s">
        <v>109</v>
      </c>
      <c r="B34" t="s">
        <v>110</v>
      </c>
      <c r="C34" s="89" t="s">
        <v>54</v>
      </c>
      <c r="D34" s="27">
        <v>4</v>
      </c>
      <c r="E34" s="27">
        <v>0</v>
      </c>
      <c r="F34" s="27">
        <v>0</v>
      </c>
      <c r="G34" s="27">
        <v>1</v>
      </c>
      <c r="H34" s="28">
        <f t="shared" si="3"/>
        <v>5</v>
      </c>
      <c r="I34" s="27">
        <v>0</v>
      </c>
      <c r="J34" s="29">
        <f t="shared" si="4"/>
        <v>5</v>
      </c>
      <c r="K34" s="36" t="s">
        <v>729</v>
      </c>
      <c r="L34" s="27">
        <v>0</v>
      </c>
      <c r="M34" s="27">
        <v>46</v>
      </c>
      <c r="N34" s="27">
        <v>0</v>
      </c>
      <c r="O34" s="27">
        <v>13</v>
      </c>
      <c r="P34" s="29">
        <f t="shared" si="5"/>
        <v>59</v>
      </c>
      <c r="Q34" s="27">
        <v>0</v>
      </c>
      <c r="R34" s="29">
        <f t="shared" si="2"/>
        <v>59</v>
      </c>
      <c r="S34" s="17" t="s">
        <v>729</v>
      </c>
    </row>
    <row r="35" spans="1:19" ht="12.75" customHeight="1" x14ac:dyDescent="0.2">
      <c r="A35" t="s">
        <v>113</v>
      </c>
      <c r="B35" t="s">
        <v>114</v>
      </c>
      <c r="C35" s="89" t="s">
        <v>54</v>
      </c>
      <c r="D35" s="27">
        <v>64</v>
      </c>
      <c r="E35" s="27">
        <v>15</v>
      </c>
      <c r="F35" s="27">
        <v>0</v>
      </c>
      <c r="G35" s="27">
        <v>55</v>
      </c>
      <c r="H35" s="28">
        <f t="shared" si="3"/>
        <v>134</v>
      </c>
      <c r="I35" s="27">
        <v>0</v>
      </c>
      <c r="J35" s="29">
        <f t="shared" si="4"/>
        <v>134</v>
      </c>
      <c r="K35" s="36" t="s">
        <v>729</v>
      </c>
      <c r="L35" s="27">
        <v>0</v>
      </c>
      <c r="M35" s="27">
        <v>46</v>
      </c>
      <c r="N35" s="27">
        <v>0</v>
      </c>
      <c r="O35" s="27">
        <v>15</v>
      </c>
      <c r="P35" s="29">
        <f t="shared" si="5"/>
        <v>61</v>
      </c>
      <c r="Q35" s="27">
        <v>0</v>
      </c>
      <c r="R35" s="29">
        <f t="shared" si="2"/>
        <v>61</v>
      </c>
      <c r="S35" s="17" t="s">
        <v>729</v>
      </c>
    </row>
    <row r="36" spans="1:19" ht="12.75" customHeight="1" x14ac:dyDescent="0.2">
      <c r="A36" t="s">
        <v>115</v>
      </c>
      <c r="B36" t="s">
        <v>116</v>
      </c>
      <c r="C36" s="89" t="s">
        <v>80</v>
      </c>
      <c r="D36" s="27">
        <v>18</v>
      </c>
      <c r="E36" s="27">
        <v>40</v>
      </c>
      <c r="F36" s="27">
        <v>0</v>
      </c>
      <c r="G36" s="27">
        <v>8</v>
      </c>
      <c r="H36" s="28">
        <f t="shared" si="3"/>
        <v>66</v>
      </c>
      <c r="I36" s="27">
        <v>0</v>
      </c>
      <c r="J36" s="29">
        <f t="shared" si="4"/>
        <v>66</v>
      </c>
      <c r="K36" s="36" t="s">
        <v>729</v>
      </c>
      <c r="L36" s="27">
        <v>4</v>
      </c>
      <c r="M36" s="27">
        <v>203</v>
      </c>
      <c r="N36" s="27">
        <v>18</v>
      </c>
      <c r="O36" s="27">
        <v>148</v>
      </c>
      <c r="P36" s="29">
        <f t="shared" si="5"/>
        <v>373</v>
      </c>
      <c r="Q36" s="27">
        <v>0</v>
      </c>
      <c r="R36" s="29">
        <f t="shared" si="2"/>
        <v>373</v>
      </c>
      <c r="S36" s="17" t="s">
        <v>729</v>
      </c>
    </row>
    <row r="37" spans="1:19" ht="12.75" customHeight="1" x14ac:dyDescent="0.2">
      <c r="A37" t="s">
        <v>117</v>
      </c>
      <c r="B37" t="s">
        <v>118</v>
      </c>
      <c r="C37" s="89" t="s">
        <v>54</v>
      </c>
      <c r="D37" s="27">
        <v>0</v>
      </c>
      <c r="E37" s="27">
        <v>0</v>
      </c>
      <c r="F37" s="27">
        <v>0</v>
      </c>
      <c r="G37" s="27">
        <v>0</v>
      </c>
      <c r="H37" s="28">
        <f t="shared" si="3"/>
        <v>0</v>
      </c>
      <c r="I37" s="27">
        <v>0</v>
      </c>
      <c r="J37" s="29">
        <f t="shared" si="4"/>
        <v>0</v>
      </c>
      <c r="K37" s="36" t="s">
        <v>729</v>
      </c>
      <c r="L37" s="27">
        <v>0</v>
      </c>
      <c r="M37" s="27">
        <v>26</v>
      </c>
      <c r="N37" s="27">
        <v>2</v>
      </c>
      <c r="O37" s="27">
        <v>9</v>
      </c>
      <c r="P37" s="29">
        <f t="shared" si="5"/>
        <v>37</v>
      </c>
      <c r="Q37" s="27">
        <v>0</v>
      </c>
      <c r="R37" s="29">
        <f t="shared" si="2"/>
        <v>37</v>
      </c>
      <c r="S37" s="17" t="s">
        <v>729</v>
      </c>
    </row>
    <row r="38" spans="1:19" ht="12.75" customHeight="1" x14ac:dyDescent="0.2">
      <c r="A38" t="s">
        <v>119</v>
      </c>
      <c r="B38" t="s">
        <v>120</v>
      </c>
      <c r="C38" s="89" t="s">
        <v>60</v>
      </c>
      <c r="D38" s="27">
        <v>27</v>
      </c>
      <c r="E38" s="27">
        <v>0</v>
      </c>
      <c r="F38" s="27">
        <v>0</v>
      </c>
      <c r="G38" s="27">
        <v>0</v>
      </c>
      <c r="H38" s="28">
        <f t="shared" si="3"/>
        <v>27</v>
      </c>
      <c r="I38" s="27">
        <v>0</v>
      </c>
      <c r="J38" s="29">
        <f t="shared" si="4"/>
        <v>27</v>
      </c>
      <c r="K38" s="36" t="s">
        <v>729</v>
      </c>
      <c r="L38" s="27">
        <v>9</v>
      </c>
      <c r="M38" s="27">
        <v>78</v>
      </c>
      <c r="N38" s="27">
        <v>9</v>
      </c>
      <c r="O38" s="27">
        <v>22</v>
      </c>
      <c r="P38" s="29">
        <f t="shared" si="5"/>
        <v>118</v>
      </c>
      <c r="Q38" s="27">
        <v>0</v>
      </c>
      <c r="R38" s="29">
        <f t="shared" si="2"/>
        <v>118</v>
      </c>
      <c r="S38" s="17" t="s">
        <v>729</v>
      </c>
    </row>
    <row r="39" spans="1:19" ht="12.75" customHeight="1" x14ac:dyDescent="0.2">
      <c r="A39" t="s">
        <v>121</v>
      </c>
      <c r="B39" t="s">
        <v>122</v>
      </c>
      <c r="C39" s="89" t="s">
        <v>54</v>
      </c>
      <c r="D39" s="27">
        <v>0</v>
      </c>
      <c r="E39" s="27">
        <v>0</v>
      </c>
      <c r="F39" s="27">
        <v>0</v>
      </c>
      <c r="G39" s="27">
        <v>0</v>
      </c>
      <c r="H39" s="28">
        <f t="shared" si="3"/>
        <v>0</v>
      </c>
      <c r="I39" s="27">
        <v>0</v>
      </c>
      <c r="J39" s="29">
        <f t="shared" si="4"/>
        <v>0</v>
      </c>
      <c r="K39" s="36" t="s">
        <v>729</v>
      </c>
      <c r="L39" s="27">
        <v>0</v>
      </c>
      <c r="M39" s="27">
        <v>34</v>
      </c>
      <c r="N39" s="27">
        <v>0</v>
      </c>
      <c r="O39" s="27">
        <v>8</v>
      </c>
      <c r="P39" s="29">
        <f t="shared" si="5"/>
        <v>42</v>
      </c>
      <c r="Q39" s="27">
        <v>0</v>
      </c>
      <c r="R39" s="29">
        <f t="shared" si="2"/>
        <v>42</v>
      </c>
      <c r="S39" s="17" t="s">
        <v>729</v>
      </c>
    </row>
    <row r="40" spans="1:19" ht="12.75" customHeight="1" x14ac:dyDescent="0.2">
      <c r="A40" t="s">
        <v>123</v>
      </c>
      <c r="B40" t="s">
        <v>124</v>
      </c>
      <c r="C40" s="89" t="s">
        <v>60</v>
      </c>
      <c r="D40" s="27">
        <v>0</v>
      </c>
      <c r="E40" s="27">
        <v>0</v>
      </c>
      <c r="F40" s="27">
        <v>0</v>
      </c>
      <c r="G40" s="27">
        <v>0</v>
      </c>
      <c r="H40" s="28">
        <f t="shared" si="3"/>
        <v>0</v>
      </c>
      <c r="I40" s="27">
        <v>0</v>
      </c>
      <c r="J40" s="29">
        <f t="shared" si="4"/>
        <v>0</v>
      </c>
      <c r="K40" s="36" t="s">
        <v>729</v>
      </c>
      <c r="L40" s="27">
        <v>0</v>
      </c>
      <c r="M40" s="27">
        <v>38</v>
      </c>
      <c r="N40" s="27">
        <v>0</v>
      </c>
      <c r="O40" s="27">
        <v>18</v>
      </c>
      <c r="P40" s="29">
        <f t="shared" si="5"/>
        <v>56</v>
      </c>
      <c r="Q40" s="27">
        <v>0</v>
      </c>
      <c r="R40" s="29">
        <f t="shared" si="2"/>
        <v>56</v>
      </c>
      <c r="S40" s="17" t="s">
        <v>729</v>
      </c>
    </row>
    <row r="41" spans="1:19" ht="12.75" customHeight="1" x14ac:dyDescent="0.2">
      <c r="A41" t="s">
        <v>125</v>
      </c>
      <c r="B41" t="s">
        <v>126</v>
      </c>
      <c r="C41" s="89" t="s">
        <v>57</v>
      </c>
      <c r="D41" s="27">
        <v>4</v>
      </c>
      <c r="E41" s="27">
        <v>0</v>
      </c>
      <c r="F41" s="27">
        <v>0</v>
      </c>
      <c r="G41" s="27">
        <v>0</v>
      </c>
      <c r="H41" s="28">
        <f t="shared" si="3"/>
        <v>4</v>
      </c>
      <c r="I41" s="27">
        <v>0</v>
      </c>
      <c r="J41" s="29">
        <f t="shared" si="4"/>
        <v>4</v>
      </c>
      <c r="K41" s="36" t="s">
        <v>729</v>
      </c>
      <c r="L41" s="27">
        <v>0</v>
      </c>
      <c r="M41" s="27">
        <v>15</v>
      </c>
      <c r="N41" s="27">
        <v>0</v>
      </c>
      <c r="O41" s="27">
        <v>10</v>
      </c>
      <c r="P41" s="29">
        <f t="shared" si="5"/>
        <v>25</v>
      </c>
      <c r="Q41" s="27">
        <v>0</v>
      </c>
      <c r="R41" s="29">
        <f t="shared" si="2"/>
        <v>25</v>
      </c>
      <c r="S41" s="17" t="s">
        <v>729</v>
      </c>
    </row>
    <row r="42" spans="1:19" ht="12.75" customHeight="1" x14ac:dyDescent="0.2">
      <c r="A42" t="s">
        <v>127</v>
      </c>
      <c r="B42" t="s">
        <v>128</v>
      </c>
      <c r="C42" s="89" t="s">
        <v>57</v>
      </c>
      <c r="D42" s="27">
        <v>39</v>
      </c>
      <c r="E42" s="27">
        <v>0</v>
      </c>
      <c r="F42" s="27">
        <v>0</v>
      </c>
      <c r="G42" s="27">
        <v>0</v>
      </c>
      <c r="H42" s="28">
        <f t="shared" si="3"/>
        <v>39</v>
      </c>
      <c r="I42" s="27">
        <v>0</v>
      </c>
      <c r="J42" s="29">
        <f t="shared" si="4"/>
        <v>39</v>
      </c>
      <c r="K42" s="36" t="s">
        <v>729</v>
      </c>
      <c r="L42" s="27">
        <v>0</v>
      </c>
      <c r="M42" s="27">
        <v>39</v>
      </c>
      <c r="N42" s="27">
        <v>0</v>
      </c>
      <c r="O42" s="27">
        <v>42</v>
      </c>
      <c r="P42" s="29">
        <f t="shared" si="5"/>
        <v>81</v>
      </c>
      <c r="Q42" s="27">
        <v>13</v>
      </c>
      <c r="R42" s="29">
        <f t="shared" si="2"/>
        <v>94</v>
      </c>
      <c r="S42" s="17" t="s">
        <v>729</v>
      </c>
    </row>
    <row r="43" spans="1:19" ht="12.75" customHeight="1" x14ac:dyDescent="0.2">
      <c r="A43" t="s">
        <v>129</v>
      </c>
      <c r="B43" t="s">
        <v>130</v>
      </c>
      <c r="C43" s="89" t="s">
        <v>73</v>
      </c>
      <c r="D43" s="27">
        <v>3</v>
      </c>
      <c r="E43" s="27">
        <v>0</v>
      </c>
      <c r="F43" s="27">
        <v>0</v>
      </c>
      <c r="G43" s="27">
        <v>0</v>
      </c>
      <c r="H43" s="28">
        <f t="shared" si="3"/>
        <v>3</v>
      </c>
      <c r="I43" s="27">
        <v>0</v>
      </c>
      <c r="J43" s="29">
        <f t="shared" si="4"/>
        <v>3</v>
      </c>
      <c r="K43" s="36" t="s">
        <v>729</v>
      </c>
      <c r="L43" s="27">
        <v>0</v>
      </c>
      <c r="M43" s="27">
        <v>84</v>
      </c>
      <c r="N43" s="27">
        <v>0</v>
      </c>
      <c r="O43" s="27">
        <v>24</v>
      </c>
      <c r="P43" s="29">
        <f t="shared" si="5"/>
        <v>108</v>
      </c>
      <c r="Q43" s="27">
        <v>16</v>
      </c>
      <c r="R43" s="29">
        <f t="shared" si="2"/>
        <v>124</v>
      </c>
      <c r="S43" s="17" t="s">
        <v>729</v>
      </c>
    </row>
    <row r="44" spans="1:19" ht="12.75" customHeight="1" x14ac:dyDescent="0.2">
      <c r="A44" t="s">
        <v>131</v>
      </c>
      <c r="B44" t="s">
        <v>132</v>
      </c>
      <c r="C44" s="89" t="s">
        <v>54</v>
      </c>
      <c r="D44" s="27">
        <v>18</v>
      </c>
      <c r="E44" s="27">
        <v>36</v>
      </c>
      <c r="F44" s="27">
        <v>0</v>
      </c>
      <c r="G44" s="27">
        <v>12</v>
      </c>
      <c r="H44" s="28">
        <f t="shared" si="3"/>
        <v>66</v>
      </c>
      <c r="I44" s="27">
        <v>0</v>
      </c>
      <c r="J44" s="29">
        <f t="shared" si="4"/>
        <v>66</v>
      </c>
      <c r="K44" s="36" t="s">
        <v>729</v>
      </c>
      <c r="L44" s="27">
        <v>0</v>
      </c>
      <c r="M44" s="27">
        <v>28</v>
      </c>
      <c r="N44" s="27">
        <v>0</v>
      </c>
      <c r="O44" s="27">
        <v>0</v>
      </c>
      <c r="P44" s="29">
        <f t="shared" si="5"/>
        <v>28</v>
      </c>
      <c r="Q44" s="27">
        <v>0</v>
      </c>
      <c r="R44" s="29">
        <f t="shared" si="2"/>
        <v>28</v>
      </c>
      <c r="S44" s="17" t="s">
        <v>729</v>
      </c>
    </row>
    <row r="45" spans="1:19" ht="12.75" customHeight="1" x14ac:dyDescent="0.2">
      <c r="A45" t="s">
        <v>133</v>
      </c>
      <c r="B45" t="s">
        <v>134</v>
      </c>
      <c r="C45" s="89" t="s">
        <v>60</v>
      </c>
      <c r="D45" s="27">
        <v>27</v>
      </c>
      <c r="E45" s="27">
        <v>0</v>
      </c>
      <c r="F45" s="27">
        <v>0</v>
      </c>
      <c r="G45" s="27">
        <v>25</v>
      </c>
      <c r="H45" s="28">
        <f t="shared" si="3"/>
        <v>52</v>
      </c>
      <c r="I45" s="27">
        <v>0</v>
      </c>
      <c r="J45" s="29">
        <f t="shared" si="4"/>
        <v>52</v>
      </c>
      <c r="K45" s="36" t="s">
        <v>729</v>
      </c>
      <c r="L45" s="27">
        <v>0</v>
      </c>
      <c r="M45" s="27">
        <v>11</v>
      </c>
      <c r="N45" s="27">
        <v>0</v>
      </c>
      <c r="O45" s="27">
        <v>18</v>
      </c>
      <c r="P45" s="29">
        <f t="shared" si="5"/>
        <v>29</v>
      </c>
      <c r="Q45" s="27">
        <v>49</v>
      </c>
      <c r="R45" s="29">
        <f t="shared" si="2"/>
        <v>78</v>
      </c>
      <c r="S45" s="17" t="s">
        <v>729</v>
      </c>
    </row>
    <row r="46" spans="1:19" ht="12.75" customHeight="1" x14ac:dyDescent="0.2">
      <c r="A46" t="s">
        <v>135</v>
      </c>
      <c r="B46" t="s">
        <v>136</v>
      </c>
      <c r="C46" s="89" t="s">
        <v>54</v>
      </c>
      <c r="D46" s="27">
        <v>19</v>
      </c>
      <c r="E46" s="27">
        <v>0</v>
      </c>
      <c r="F46" s="27">
        <v>0</v>
      </c>
      <c r="G46" s="27">
        <v>12</v>
      </c>
      <c r="H46" s="28">
        <f t="shared" si="3"/>
        <v>31</v>
      </c>
      <c r="I46" s="27">
        <v>0</v>
      </c>
      <c r="J46" s="29">
        <f t="shared" si="4"/>
        <v>31</v>
      </c>
      <c r="K46" s="36" t="s">
        <v>729</v>
      </c>
      <c r="L46" s="27">
        <v>18</v>
      </c>
      <c r="M46" s="27">
        <v>93</v>
      </c>
      <c r="N46" s="27">
        <v>0</v>
      </c>
      <c r="O46" s="27">
        <v>33</v>
      </c>
      <c r="P46" s="29">
        <f t="shared" si="5"/>
        <v>144</v>
      </c>
      <c r="Q46" s="27">
        <v>0</v>
      </c>
      <c r="R46" s="29">
        <f t="shared" si="2"/>
        <v>144</v>
      </c>
      <c r="S46" s="17" t="s">
        <v>729</v>
      </c>
    </row>
    <row r="47" spans="1:19" ht="12.75" customHeight="1" x14ac:dyDescent="0.2">
      <c r="A47" t="s">
        <v>137</v>
      </c>
      <c r="B47" t="s">
        <v>138</v>
      </c>
      <c r="C47" s="89" t="s">
        <v>57</v>
      </c>
      <c r="D47" s="27">
        <v>0</v>
      </c>
      <c r="E47" s="27">
        <v>0</v>
      </c>
      <c r="F47" s="27">
        <v>0</v>
      </c>
      <c r="G47" s="27">
        <v>0</v>
      </c>
      <c r="H47" s="28">
        <f t="shared" si="3"/>
        <v>0</v>
      </c>
      <c r="I47" s="27">
        <v>0</v>
      </c>
      <c r="J47" s="29">
        <f t="shared" si="4"/>
        <v>0</v>
      </c>
      <c r="K47" s="36" t="s">
        <v>729</v>
      </c>
      <c r="L47" s="27">
        <v>0</v>
      </c>
      <c r="M47" s="27">
        <v>98</v>
      </c>
      <c r="N47" s="27">
        <v>0</v>
      </c>
      <c r="O47" s="27">
        <v>27</v>
      </c>
      <c r="P47" s="29">
        <f t="shared" si="5"/>
        <v>125</v>
      </c>
      <c r="Q47" s="27">
        <v>0</v>
      </c>
      <c r="R47" s="29">
        <f t="shared" si="2"/>
        <v>125</v>
      </c>
      <c r="S47" s="17" t="s">
        <v>729</v>
      </c>
    </row>
    <row r="48" spans="1:19" ht="12.75" customHeight="1" x14ac:dyDescent="0.2">
      <c r="A48" t="s">
        <v>139</v>
      </c>
      <c r="B48" t="s">
        <v>140</v>
      </c>
      <c r="C48" s="89" t="s">
        <v>54</v>
      </c>
      <c r="D48" s="27">
        <v>0</v>
      </c>
      <c r="E48" s="27">
        <v>0</v>
      </c>
      <c r="F48" s="27">
        <v>0</v>
      </c>
      <c r="G48" s="27">
        <v>0</v>
      </c>
      <c r="H48" s="28">
        <f t="shared" si="3"/>
        <v>0</v>
      </c>
      <c r="I48" s="27">
        <v>0</v>
      </c>
      <c r="J48" s="29">
        <f t="shared" si="4"/>
        <v>0</v>
      </c>
      <c r="K48" s="36" t="s">
        <v>729</v>
      </c>
      <c r="L48" s="27">
        <v>0</v>
      </c>
      <c r="M48" s="27">
        <v>17</v>
      </c>
      <c r="N48" s="27">
        <v>0</v>
      </c>
      <c r="O48" s="27">
        <v>4</v>
      </c>
      <c r="P48" s="29">
        <f t="shared" si="5"/>
        <v>21</v>
      </c>
      <c r="Q48" s="27">
        <v>0</v>
      </c>
      <c r="R48" s="29">
        <f t="shared" si="2"/>
        <v>21</v>
      </c>
      <c r="S48" s="17" t="s">
        <v>729</v>
      </c>
    </row>
    <row r="49" spans="1:19" ht="12.75" customHeight="1" x14ac:dyDescent="0.2">
      <c r="A49" t="s">
        <v>141</v>
      </c>
      <c r="B49" t="s">
        <v>142</v>
      </c>
      <c r="C49" s="89" t="s">
        <v>60</v>
      </c>
      <c r="D49" s="27">
        <v>26</v>
      </c>
      <c r="E49" s="27">
        <v>0</v>
      </c>
      <c r="F49" s="27">
        <v>0</v>
      </c>
      <c r="G49" s="27">
        <v>15</v>
      </c>
      <c r="H49" s="28">
        <f t="shared" si="3"/>
        <v>41</v>
      </c>
      <c r="I49" s="27">
        <v>0</v>
      </c>
      <c r="J49" s="29">
        <f t="shared" si="4"/>
        <v>41</v>
      </c>
      <c r="K49" s="36" t="s">
        <v>729</v>
      </c>
      <c r="L49" s="27">
        <v>17</v>
      </c>
      <c r="M49" s="27">
        <v>163</v>
      </c>
      <c r="N49" s="27">
        <v>25</v>
      </c>
      <c r="O49" s="27">
        <v>162</v>
      </c>
      <c r="P49" s="29">
        <f t="shared" si="5"/>
        <v>367</v>
      </c>
      <c r="Q49" s="27">
        <v>32</v>
      </c>
      <c r="R49" s="29">
        <f t="shared" si="2"/>
        <v>399</v>
      </c>
      <c r="S49" s="17" t="s">
        <v>729</v>
      </c>
    </row>
    <row r="50" spans="1:19" ht="12.75" customHeight="1" x14ac:dyDescent="0.2">
      <c r="A50" t="s">
        <v>143</v>
      </c>
      <c r="B50" t="s">
        <v>144</v>
      </c>
      <c r="C50" s="89" t="s">
        <v>60</v>
      </c>
      <c r="D50" s="27">
        <v>30</v>
      </c>
      <c r="E50" s="27">
        <v>15</v>
      </c>
      <c r="F50" s="27">
        <v>0</v>
      </c>
      <c r="G50" s="27">
        <v>13</v>
      </c>
      <c r="H50" s="28">
        <f t="shared" si="3"/>
        <v>58</v>
      </c>
      <c r="I50" s="27">
        <v>0</v>
      </c>
      <c r="J50" s="29">
        <f t="shared" si="4"/>
        <v>58</v>
      </c>
      <c r="K50" s="36" t="s">
        <v>729</v>
      </c>
      <c r="L50" s="27">
        <v>0</v>
      </c>
      <c r="M50" s="27">
        <v>96</v>
      </c>
      <c r="N50" s="27">
        <v>0</v>
      </c>
      <c r="O50" s="27">
        <v>76</v>
      </c>
      <c r="P50" s="29">
        <f t="shared" si="5"/>
        <v>172</v>
      </c>
      <c r="Q50" s="27">
        <v>20</v>
      </c>
      <c r="R50" s="29">
        <f t="shared" si="2"/>
        <v>192</v>
      </c>
      <c r="S50" s="17" t="s">
        <v>729</v>
      </c>
    </row>
    <row r="51" spans="1:19" ht="12.75" customHeight="1" x14ac:dyDescent="0.2">
      <c r="A51" t="s">
        <v>145</v>
      </c>
      <c r="B51" t="s">
        <v>146</v>
      </c>
      <c r="C51" s="89" t="s">
        <v>54</v>
      </c>
      <c r="D51" s="27">
        <v>0</v>
      </c>
      <c r="E51" s="27">
        <v>0</v>
      </c>
      <c r="F51" s="27">
        <v>0</v>
      </c>
      <c r="G51" s="27">
        <v>0</v>
      </c>
      <c r="H51" s="28">
        <f t="shared" si="3"/>
        <v>0</v>
      </c>
      <c r="I51" s="27">
        <v>0</v>
      </c>
      <c r="J51" s="29">
        <f t="shared" si="4"/>
        <v>0</v>
      </c>
      <c r="K51" s="36" t="s">
        <v>729</v>
      </c>
      <c r="L51" s="27">
        <v>0</v>
      </c>
      <c r="M51" s="27">
        <v>8</v>
      </c>
      <c r="N51" s="27">
        <v>0</v>
      </c>
      <c r="O51" s="27">
        <v>8</v>
      </c>
      <c r="P51" s="29">
        <f t="shared" si="5"/>
        <v>16</v>
      </c>
      <c r="Q51" s="27">
        <v>0</v>
      </c>
      <c r="R51" s="29">
        <f t="shared" si="2"/>
        <v>16</v>
      </c>
      <c r="S51" s="17" t="s">
        <v>729</v>
      </c>
    </row>
    <row r="52" spans="1:19" ht="12.75" customHeight="1" x14ac:dyDescent="0.2">
      <c r="A52" t="s">
        <v>147</v>
      </c>
      <c r="B52" t="s">
        <v>148</v>
      </c>
      <c r="C52" s="89" t="s">
        <v>80</v>
      </c>
      <c r="D52" s="27">
        <v>91</v>
      </c>
      <c r="E52" s="27">
        <v>41</v>
      </c>
      <c r="F52" s="27">
        <v>0</v>
      </c>
      <c r="G52" s="27">
        <v>9</v>
      </c>
      <c r="H52" s="28">
        <f t="shared" si="3"/>
        <v>141</v>
      </c>
      <c r="I52" s="27">
        <v>0</v>
      </c>
      <c r="J52" s="29">
        <f t="shared" si="4"/>
        <v>141</v>
      </c>
      <c r="K52" s="36" t="s">
        <v>729</v>
      </c>
      <c r="L52" s="27">
        <v>0</v>
      </c>
      <c r="M52" s="27">
        <v>16</v>
      </c>
      <c r="N52" s="27">
        <v>0</v>
      </c>
      <c r="O52" s="27">
        <v>1</v>
      </c>
      <c r="P52" s="29">
        <f t="shared" si="5"/>
        <v>17</v>
      </c>
      <c r="Q52" s="27">
        <v>0</v>
      </c>
      <c r="R52" s="29">
        <f t="shared" si="2"/>
        <v>17</v>
      </c>
      <c r="S52" s="17" t="s">
        <v>729</v>
      </c>
    </row>
    <row r="53" spans="1:19" ht="12.75" customHeight="1" x14ac:dyDescent="0.2">
      <c r="A53" t="s">
        <v>149</v>
      </c>
      <c r="B53" t="s">
        <v>150</v>
      </c>
      <c r="C53" s="89" t="s">
        <v>80</v>
      </c>
      <c r="D53" s="27">
        <v>52</v>
      </c>
      <c r="E53" s="27">
        <v>2</v>
      </c>
      <c r="F53" s="27">
        <v>0</v>
      </c>
      <c r="G53" s="27">
        <v>15</v>
      </c>
      <c r="H53" s="28">
        <f t="shared" si="3"/>
        <v>69</v>
      </c>
      <c r="I53" s="27">
        <v>0</v>
      </c>
      <c r="J53" s="29">
        <f t="shared" si="4"/>
        <v>69</v>
      </c>
      <c r="K53" s="36" t="s">
        <v>729</v>
      </c>
      <c r="L53" s="27">
        <v>0</v>
      </c>
      <c r="M53" s="27">
        <v>170</v>
      </c>
      <c r="N53" s="27">
        <v>0</v>
      </c>
      <c r="O53" s="27">
        <v>88</v>
      </c>
      <c r="P53" s="29">
        <f t="shared" si="5"/>
        <v>258</v>
      </c>
      <c r="Q53" s="27">
        <v>0</v>
      </c>
      <c r="R53" s="29">
        <f t="shared" si="2"/>
        <v>258</v>
      </c>
      <c r="S53" s="17" t="s">
        <v>729</v>
      </c>
    </row>
    <row r="54" spans="1:19" ht="12.75" customHeight="1" x14ac:dyDescent="0.2">
      <c r="A54" t="s">
        <v>151</v>
      </c>
      <c r="B54" t="s">
        <v>152</v>
      </c>
      <c r="C54" s="89" t="s">
        <v>57</v>
      </c>
      <c r="D54" s="27">
        <v>138</v>
      </c>
      <c r="E54" s="27">
        <v>0</v>
      </c>
      <c r="F54" s="27">
        <v>0</v>
      </c>
      <c r="G54" s="27">
        <v>6</v>
      </c>
      <c r="H54" s="28">
        <f t="shared" si="3"/>
        <v>144</v>
      </c>
      <c r="I54" s="27">
        <v>0</v>
      </c>
      <c r="J54" s="29">
        <f t="shared" si="4"/>
        <v>144</v>
      </c>
      <c r="K54" s="36" t="s">
        <v>729</v>
      </c>
      <c r="L54" s="27">
        <v>0</v>
      </c>
      <c r="M54" s="27">
        <v>152</v>
      </c>
      <c r="N54" s="27">
        <v>0</v>
      </c>
      <c r="O54" s="27">
        <v>50</v>
      </c>
      <c r="P54" s="29">
        <f t="shared" si="5"/>
        <v>202</v>
      </c>
      <c r="Q54" s="27">
        <v>0</v>
      </c>
      <c r="R54" s="29">
        <f t="shared" si="2"/>
        <v>202</v>
      </c>
      <c r="S54" s="17" t="s">
        <v>729</v>
      </c>
    </row>
    <row r="55" spans="1:19" ht="12.75" customHeight="1" x14ac:dyDescent="0.2">
      <c r="A55" t="s">
        <v>153</v>
      </c>
      <c r="B55" t="s">
        <v>154</v>
      </c>
      <c r="C55" s="89" t="s">
        <v>57</v>
      </c>
      <c r="D55" s="27">
        <v>116</v>
      </c>
      <c r="E55" s="27">
        <v>0</v>
      </c>
      <c r="F55" s="27">
        <v>0</v>
      </c>
      <c r="G55" s="27">
        <v>4</v>
      </c>
      <c r="H55" s="28">
        <f t="shared" si="3"/>
        <v>120</v>
      </c>
      <c r="I55" s="27">
        <v>0</v>
      </c>
      <c r="J55" s="29">
        <f t="shared" si="4"/>
        <v>120</v>
      </c>
      <c r="K55" s="36" t="s">
        <v>729</v>
      </c>
      <c r="L55" s="27">
        <v>2</v>
      </c>
      <c r="M55" s="27">
        <v>205</v>
      </c>
      <c r="N55" s="27">
        <v>0</v>
      </c>
      <c r="O55" s="27">
        <v>133</v>
      </c>
      <c r="P55" s="29">
        <f t="shared" si="5"/>
        <v>340</v>
      </c>
      <c r="Q55" s="27">
        <v>53</v>
      </c>
      <c r="R55" s="29">
        <f t="shared" si="2"/>
        <v>393</v>
      </c>
      <c r="S55" s="17" t="s">
        <v>729</v>
      </c>
    </row>
    <row r="56" spans="1:19" ht="12.75" customHeight="1" x14ac:dyDescent="0.2">
      <c r="A56" t="s">
        <v>155</v>
      </c>
      <c r="B56" t="s">
        <v>156</v>
      </c>
      <c r="C56" s="89" t="s">
        <v>73</v>
      </c>
      <c r="D56" s="27">
        <v>0</v>
      </c>
      <c r="E56" s="27">
        <v>0</v>
      </c>
      <c r="F56" s="27">
        <v>0</v>
      </c>
      <c r="G56" s="27">
        <v>0</v>
      </c>
      <c r="H56" s="28">
        <f t="shared" si="3"/>
        <v>0</v>
      </c>
      <c r="I56" s="27">
        <v>0</v>
      </c>
      <c r="J56" s="29">
        <f t="shared" si="4"/>
        <v>0</v>
      </c>
      <c r="K56" s="36" t="s">
        <v>729</v>
      </c>
      <c r="L56" s="27">
        <v>0</v>
      </c>
      <c r="M56" s="27">
        <v>0</v>
      </c>
      <c r="N56" s="27">
        <v>0</v>
      </c>
      <c r="O56" s="27">
        <v>3</v>
      </c>
      <c r="P56" s="29">
        <f t="shared" si="5"/>
        <v>3</v>
      </c>
      <c r="Q56" s="27">
        <v>0</v>
      </c>
      <c r="R56" s="29">
        <f t="shared" si="2"/>
        <v>3</v>
      </c>
      <c r="S56" s="17" t="s">
        <v>729</v>
      </c>
    </row>
    <row r="57" spans="1:19" ht="12.75" customHeight="1" x14ac:dyDescent="0.2">
      <c r="A57" t="s">
        <v>157</v>
      </c>
      <c r="B57" t="s">
        <v>158</v>
      </c>
      <c r="C57" s="89" t="s">
        <v>54</v>
      </c>
      <c r="D57" s="27">
        <v>18</v>
      </c>
      <c r="E57" s="27">
        <v>0</v>
      </c>
      <c r="F57" s="27">
        <v>0</v>
      </c>
      <c r="G57" s="27">
        <v>46</v>
      </c>
      <c r="H57" s="28">
        <f t="shared" si="3"/>
        <v>64</v>
      </c>
      <c r="I57" s="27">
        <v>124</v>
      </c>
      <c r="J57" s="29">
        <f t="shared" si="4"/>
        <v>188</v>
      </c>
      <c r="K57" s="36" t="s">
        <v>729</v>
      </c>
      <c r="L57" s="27">
        <v>0</v>
      </c>
      <c r="M57" s="27">
        <v>77</v>
      </c>
      <c r="N57" s="27">
        <v>0</v>
      </c>
      <c r="O57" s="27">
        <v>31</v>
      </c>
      <c r="P57" s="29">
        <f t="shared" si="5"/>
        <v>108</v>
      </c>
      <c r="Q57" s="27">
        <v>44</v>
      </c>
      <c r="R57" s="29">
        <f t="shared" si="2"/>
        <v>152</v>
      </c>
      <c r="S57" s="17" t="s">
        <v>729</v>
      </c>
    </row>
    <row r="58" spans="1:19" ht="12.75" customHeight="1" x14ac:dyDescent="0.2">
      <c r="A58" t="s">
        <v>159</v>
      </c>
      <c r="B58" t="s">
        <v>160</v>
      </c>
      <c r="C58" s="89" t="s">
        <v>54</v>
      </c>
      <c r="D58" s="27">
        <v>50</v>
      </c>
      <c r="E58" s="27">
        <v>3</v>
      </c>
      <c r="F58" s="27">
        <v>0</v>
      </c>
      <c r="G58" s="27">
        <v>35</v>
      </c>
      <c r="H58" s="28">
        <f t="shared" si="3"/>
        <v>88</v>
      </c>
      <c r="I58" s="27">
        <v>0</v>
      </c>
      <c r="J58" s="29">
        <f t="shared" si="4"/>
        <v>88</v>
      </c>
      <c r="K58" s="36" t="s">
        <v>729</v>
      </c>
      <c r="L58" s="27">
        <v>0</v>
      </c>
      <c r="M58" s="27">
        <v>26</v>
      </c>
      <c r="N58" s="27">
        <v>0</v>
      </c>
      <c r="O58" s="27">
        <v>9</v>
      </c>
      <c r="P58" s="29">
        <f t="shared" si="5"/>
        <v>35</v>
      </c>
      <c r="Q58" s="27">
        <v>0</v>
      </c>
      <c r="R58" s="29">
        <f t="shared" si="2"/>
        <v>35</v>
      </c>
      <c r="S58" s="17" t="s">
        <v>729</v>
      </c>
    </row>
    <row r="59" spans="1:19" ht="12.75" customHeight="1" x14ac:dyDescent="0.2">
      <c r="A59" t="s">
        <v>161</v>
      </c>
      <c r="B59" t="s">
        <v>162</v>
      </c>
      <c r="C59" s="89" t="s">
        <v>57</v>
      </c>
      <c r="D59" s="27">
        <v>29</v>
      </c>
      <c r="E59" s="27">
        <v>48</v>
      </c>
      <c r="F59" s="27">
        <v>0</v>
      </c>
      <c r="G59" s="27">
        <v>9</v>
      </c>
      <c r="H59" s="28">
        <f t="shared" si="3"/>
        <v>86</v>
      </c>
      <c r="I59" s="27">
        <v>0</v>
      </c>
      <c r="J59" s="29">
        <f t="shared" si="4"/>
        <v>86</v>
      </c>
      <c r="K59" s="36" t="s">
        <v>729</v>
      </c>
      <c r="L59" s="27">
        <v>0</v>
      </c>
      <c r="M59" s="27">
        <v>79</v>
      </c>
      <c r="N59" s="27">
        <v>0</v>
      </c>
      <c r="O59" s="27">
        <v>83</v>
      </c>
      <c r="P59" s="29">
        <f t="shared" si="5"/>
        <v>162</v>
      </c>
      <c r="Q59" s="27">
        <v>39</v>
      </c>
      <c r="R59" s="29">
        <f t="shared" si="2"/>
        <v>201</v>
      </c>
      <c r="S59" s="17" t="s">
        <v>729</v>
      </c>
    </row>
    <row r="60" spans="1:19" ht="12.75" customHeight="1" x14ac:dyDescent="0.2">
      <c r="A60" t="s">
        <v>163</v>
      </c>
      <c r="B60" t="s">
        <v>164</v>
      </c>
      <c r="C60" s="89" t="s">
        <v>80</v>
      </c>
      <c r="D60" s="27">
        <v>0</v>
      </c>
      <c r="E60" s="27">
        <v>1</v>
      </c>
      <c r="F60" s="27">
        <v>0</v>
      </c>
      <c r="G60" s="27">
        <v>0</v>
      </c>
      <c r="H60" s="28">
        <f t="shared" si="3"/>
        <v>1</v>
      </c>
      <c r="I60" s="27">
        <v>0</v>
      </c>
      <c r="J60" s="29">
        <f t="shared" si="4"/>
        <v>1</v>
      </c>
      <c r="K60" s="36" t="s">
        <v>729</v>
      </c>
      <c r="L60" s="27">
        <v>0</v>
      </c>
      <c r="M60" s="27">
        <v>1</v>
      </c>
      <c r="N60" s="27">
        <v>0</v>
      </c>
      <c r="O60" s="27">
        <v>0</v>
      </c>
      <c r="P60" s="29">
        <f t="shared" si="5"/>
        <v>1</v>
      </c>
      <c r="Q60" s="27">
        <v>0</v>
      </c>
      <c r="R60" s="29">
        <f t="shared" si="2"/>
        <v>1</v>
      </c>
      <c r="S60" s="17" t="s">
        <v>729</v>
      </c>
    </row>
    <row r="61" spans="1:19" ht="12.75" customHeight="1" x14ac:dyDescent="0.2">
      <c r="A61" t="s">
        <v>165</v>
      </c>
      <c r="B61" t="s">
        <v>166</v>
      </c>
      <c r="C61" s="89" t="s">
        <v>54</v>
      </c>
      <c r="D61" s="27">
        <v>34</v>
      </c>
      <c r="E61" s="27">
        <v>0</v>
      </c>
      <c r="F61" s="27">
        <v>0</v>
      </c>
      <c r="G61" s="27">
        <v>12</v>
      </c>
      <c r="H61" s="28">
        <f t="shared" si="3"/>
        <v>46</v>
      </c>
      <c r="I61" s="27">
        <v>0</v>
      </c>
      <c r="J61" s="29">
        <f t="shared" si="4"/>
        <v>46</v>
      </c>
      <c r="K61" s="36" t="s">
        <v>729</v>
      </c>
      <c r="L61" s="27">
        <v>0</v>
      </c>
      <c r="M61" s="27">
        <v>271</v>
      </c>
      <c r="N61" s="27">
        <v>62</v>
      </c>
      <c r="O61" s="27">
        <v>35</v>
      </c>
      <c r="P61" s="29">
        <f t="shared" si="5"/>
        <v>368</v>
      </c>
      <c r="Q61" s="27">
        <v>64</v>
      </c>
      <c r="R61" s="29">
        <f t="shared" si="2"/>
        <v>432</v>
      </c>
      <c r="S61" s="17" t="s">
        <v>730</v>
      </c>
    </row>
    <row r="62" spans="1:19" ht="12.75" customHeight="1" x14ac:dyDescent="0.2">
      <c r="A62" t="s">
        <v>167</v>
      </c>
      <c r="B62" t="s">
        <v>168</v>
      </c>
      <c r="C62" s="89" t="s">
        <v>57</v>
      </c>
      <c r="D62" s="27">
        <v>0</v>
      </c>
      <c r="E62" s="27">
        <v>24</v>
      </c>
      <c r="F62" s="27">
        <v>0</v>
      </c>
      <c r="G62" s="27">
        <v>0</v>
      </c>
      <c r="H62" s="28">
        <f t="shared" si="3"/>
        <v>24</v>
      </c>
      <c r="I62" s="27">
        <v>0</v>
      </c>
      <c r="J62" s="29">
        <f t="shared" si="4"/>
        <v>24</v>
      </c>
      <c r="K62" s="36" t="s">
        <v>729</v>
      </c>
      <c r="L62" s="27">
        <v>0</v>
      </c>
      <c r="M62" s="27">
        <v>29</v>
      </c>
      <c r="N62" s="27">
        <v>0</v>
      </c>
      <c r="O62" s="27">
        <v>9</v>
      </c>
      <c r="P62" s="29">
        <f t="shared" si="5"/>
        <v>38</v>
      </c>
      <c r="Q62" s="27">
        <v>0</v>
      </c>
      <c r="R62" s="29">
        <f t="shared" si="2"/>
        <v>38</v>
      </c>
      <c r="S62" s="17" t="s">
        <v>729</v>
      </c>
    </row>
    <row r="63" spans="1:19" ht="12.75" customHeight="1" x14ac:dyDescent="0.2">
      <c r="A63" t="s">
        <v>169</v>
      </c>
      <c r="B63" t="s">
        <v>170</v>
      </c>
      <c r="C63" s="89" t="s">
        <v>60</v>
      </c>
      <c r="D63" s="27">
        <v>32</v>
      </c>
      <c r="E63" s="27">
        <v>0</v>
      </c>
      <c r="F63" s="27">
        <v>0</v>
      </c>
      <c r="G63" s="27">
        <v>0</v>
      </c>
      <c r="H63" s="28">
        <f t="shared" si="3"/>
        <v>32</v>
      </c>
      <c r="I63" s="27">
        <v>0</v>
      </c>
      <c r="J63" s="29">
        <f t="shared" si="4"/>
        <v>32</v>
      </c>
      <c r="K63" s="36" t="s">
        <v>729</v>
      </c>
      <c r="L63" s="27">
        <v>5</v>
      </c>
      <c r="M63" s="27">
        <v>66</v>
      </c>
      <c r="N63" s="27">
        <v>0</v>
      </c>
      <c r="O63" s="27">
        <v>41</v>
      </c>
      <c r="P63" s="29">
        <f t="shared" si="5"/>
        <v>112</v>
      </c>
      <c r="Q63" s="27">
        <v>109</v>
      </c>
      <c r="R63" s="29">
        <f t="shared" si="2"/>
        <v>221</v>
      </c>
      <c r="S63" s="17" t="s">
        <v>729</v>
      </c>
    </row>
    <row r="64" spans="1:19" ht="12.75" customHeight="1" x14ac:dyDescent="0.2">
      <c r="A64" t="s">
        <v>171</v>
      </c>
      <c r="B64" t="s">
        <v>172</v>
      </c>
      <c r="C64" s="89" t="s">
        <v>80</v>
      </c>
      <c r="D64" s="27">
        <v>155</v>
      </c>
      <c r="E64" s="27">
        <v>0</v>
      </c>
      <c r="F64" s="27">
        <v>0</v>
      </c>
      <c r="G64" s="27">
        <v>14</v>
      </c>
      <c r="H64" s="28">
        <f t="shared" si="3"/>
        <v>169</v>
      </c>
      <c r="I64" s="27">
        <v>22</v>
      </c>
      <c r="J64" s="29">
        <f t="shared" si="4"/>
        <v>191</v>
      </c>
      <c r="K64" s="36" t="s">
        <v>729</v>
      </c>
      <c r="L64" s="27">
        <v>21</v>
      </c>
      <c r="M64" s="27">
        <v>346</v>
      </c>
      <c r="N64" s="27">
        <v>0</v>
      </c>
      <c r="O64" s="27">
        <v>125</v>
      </c>
      <c r="P64" s="29">
        <f t="shared" si="5"/>
        <v>492</v>
      </c>
      <c r="Q64" s="27">
        <v>74</v>
      </c>
      <c r="R64" s="29">
        <f t="shared" si="2"/>
        <v>566</v>
      </c>
      <c r="S64" s="17" t="s">
        <v>729</v>
      </c>
    </row>
    <row r="65" spans="1:19" ht="12.75" customHeight="1" x14ac:dyDescent="0.2">
      <c r="A65" t="s">
        <v>173</v>
      </c>
      <c r="B65" t="s">
        <v>174</v>
      </c>
      <c r="C65" s="89" t="s">
        <v>80</v>
      </c>
      <c r="D65" s="27">
        <v>9</v>
      </c>
      <c r="E65" s="27">
        <v>70</v>
      </c>
      <c r="F65" s="27">
        <v>0</v>
      </c>
      <c r="G65" s="27">
        <v>24</v>
      </c>
      <c r="H65" s="28">
        <f t="shared" si="3"/>
        <v>103</v>
      </c>
      <c r="I65" s="27">
        <v>26</v>
      </c>
      <c r="J65" s="29">
        <f t="shared" si="4"/>
        <v>129</v>
      </c>
      <c r="K65" s="36" t="s">
        <v>729</v>
      </c>
      <c r="L65" s="27">
        <v>0</v>
      </c>
      <c r="M65" s="27">
        <v>172</v>
      </c>
      <c r="N65" s="27">
        <v>0</v>
      </c>
      <c r="O65" s="27">
        <v>66</v>
      </c>
      <c r="P65" s="29">
        <f t="shared" si="5"/>
        <v>238</v>
      </c>
      <c r="Q65" s="27">
        <v>60</v>
      </c>
      <c r="R65" s="29">
        <f t="shared" si="2"/>
        <v>298</v>
      </c>
      <c r="S65" s="17" t="s">
        <v>729</v>
      </c>
    </row>
    <row r="66" spans="1:19" ht="12.75" customHeight="1" x14ac:dyDescent="0.2">
      <c r="A66" t="s">
        <v>175</v>
      </c>
      <c r="B66" t="s">
        <v>176</v>
      </c>
      <c r="C66" s="89" t="s">
        <v>73</v>
      </c>
      <c r="D66" s="27">
        <v>191</v>
      </c>
      <c r="E66" s="27">
        <v>0</v>
      </c>
      <c r="F66" s="27">
        <v>0</v>
      </c>
      <c r="G66" s="27">
        <v>0</v>
      </c>
      <c r="H66" s="28">
        <f t="shared" si="3"/>
        <v>191</v>
      </c>
      <c r="I66" s="27">
        <v>280</v>
      </c>
      <c r="J66" s="29">
        <f t="shared" si="4"/>
        <v>471</v>
      </c>
      <c r="K66" s="36" t="s">
        <v>729</v>
      </c>
      <c r="L66" s="27">
        <v>15</v>
      </c>
      <c r="M66" s="27">
        <v>199</v>
      </c>
      <c r="N66" s="27">
        <v>0</v>
      </c>
      <c r="O66" s="27">
        <v>55</v>
      </c>
      <c r="P66" s="29">
        <f t="shared" si="5"/>
        <v>269</v>
      </c>
      <c r="Q66" s="27">
        <v>98</v>
      </c>
      <c r="R66" s="29">
        <f t="shared" si="2"/>
        <v>367</v>
      </c>
      <c r="S66" s="17" t="s">
        <v>729</v>
      </c>
    </row>
    <row r="67" spans="1:19" ht="12.75" customHeight="1" x14ac:dyDescent="0.2">
      <c r="A67" t="s">
        <v>177</v>
      </c>
      <c r="B67" t="s">
        <v>178</v>
      </c>
      <c r="C67" s="89" t="s">
        <v>60</v>
      </c>
      <c r="D67" s="27">
        <v>77</v>
      </c>
      <c r="E67" s="27">
        <v>60</v>
      </c>
      <c r="F67" s="27">
        <v>0</v>
      </c>
      <c r="G67" s="27">
        <v>44</v>
      </c>
      <c r="H67" s="28">
        <f t="shared" si="3"/>
        <v>181</v>
      </c>
      <c r="I67" s="27">
        <v>150</v>
      </c>
      <c r="J67" s="29">
        <f t="shared" si="4"/>
        <v>331</v>
      </c>
      <c r="K67" s="36" t="s">
        <v>730</v>
      </c>
      <c r="L67" s="27">
        <v>0</v>
      </c>
      <c r="M67" s="27">
        <v>168</v>
      </c>
      <c r="N67" s="27">
        <v>35</v>
      </c>
      <c r="O67" s="27">
        <v>83</v>
      </c>
      <c r="P67" s="29">
        <f t="shared" si="5"/>
        <v>286</v>
      </c>
      <c r="Q67" s="27">
        <v>109</v>
      </c>
      <c r="R67" s="29">
        <f t="shared" si="2"/>
        <v>395</v>
      </c>
      <c r="S67" s="17" t="s">
        <v>730</v>
      </c>
    </row>
    <row r="68" spans="1:19" ht="12.75" customHeight="1" x14ac:dyDescent="0.2">
      <c r="A68" t="s">
        <v>179</v>
      </c>
      <c r="B68" t="s">
        <v>180</v>
      </c>
      <c r="C68" s="89" t="s">
        <v>73</v>
      </c>
      <c r="D68" s="27">
        <v>0</v>
      </c>
      <c r="E68" s="27">
        <v>0</v>
      </c>
      <c r="F68" s="27">
        <v>0</v>
      </c>
      <c r="G68" s="27">
        <v>0</v>
      </c>
      <c r="H68" s="28">
        <f t="shared" si="3"/>
        <v>0</v>
      </c>
      <c r="I68" s="27">
        <v>0</v>
      </c>
      <c r="J68" s="29">
        <f t="shared" si="4"/>
        <v>0</v>
      </c>
      <c r="K68" s="36" t="s">
        <v>729</v>
      </c>
      <c r="L68" s="27">
        <v>0</v>
      </c>
      <c r="M68" s="27">
        <v>72</v>
      </c>
      <c r="N68" s="27">
        <v>0</v>
      </c>
      <c r="O68" s="27">
        <v>15</v>
      </c>
      <c r="P68" s="29">
        <f t="shared" si="5"/>
        <v>87</v>
      </c>
      <c r="Q68" s="27">
        <v>0</v>
      </c>
      <c r="R68" s="29">
        <f t="shared" si="2"/>
        <v>87</v>
      </c>
      <c r="S68" s="17" t="s">
        <v>729</v>
      </c>
    </row>
    <row r="69" spans="1:19" ht="12.75" customHeight="1" x14ac:dyDescent="0.2">
      <c r="A69" t="s">
        <v>181</v>
      </c>
      <c r="B69" t="s">
        <v>182</v>
      </c>
      <c r="C69" s="89" t="s">
        <v>54</v>
      </c>
      <c r="D69" s="27">
        <v>36</v>
      </c>
      <c r="E69" s="27">
        <v>0</v>
      </c>
      <c r="F69" s="27">
        <v>0</v>
      </c>
      <c r="G69" s="27">
        <v>2</v>
      </c>
      <c r="H69" s="28">
        <f t="shared" si="3"/>
        <v>38</v>
      </c>
      <c r="I69" s="27">
        <v>0</v>
      </c>
      <c r="J69" s="29">
        <f t="shared" si="4"/>
        <v>38</v>
      </c>
      <c r="K69" s="36" t="s">
        <v>729</v>
      </c>
      <c r="L69" s="27">
        <v>0</v>
      </c>
      <c r="M69" s="27">
        <v>26</v>
      </c>
      <c r="N69" s="27">
        <v>11</v>
      </c>
      <c r="O69" s="27">
        <v>19</v>
      </c>
      <c r="P69" s="29">
        <f t="shared" si="5"/>
        <v>56</v>
      </c>
      <c r="Q69" s="27">
        <v>0</v>
      </c>
      <c r="R69" s="29">
        <f t="shared" si="2"/>
        <v>56</v>
      </c>
      <c r="S69" s="17" t="s">
        <v>729</v>
      </c>
    </row>
    <row r="70" spans="1:19" ht="12.75" customHeight="1" x14ac:dyDescent="0.2">
      <c r="A70" t="s">
        <v>183</v>
      </c>
      <c r="B70" t="s">
        <v>184</v>
      </c>
      <c r="C70" s="89" t="s">
        <v>54</v>
      </c>
      <c r="D70" s="27">
        <v>0</v>
      </c>
      <c r="E70" s="27">
        <v>0</v>
      </c>
      <c r="F70" s="27">
        <v>0</v>
      </c>
      <c r="G70" s="27">
        <v>0</v>
      </c>
      <c r="H70" s="28">
        <f t="shared" si="3"/>
        <v>0</v>
      </c>
      <c r="I70" s="27">
        <v>0</v>
      </c>
      <c r="J70" s="29">
        <f t="shared" si="4"/>
        <v>0</v>
      </c>
      <c r="K70" s="36" t="s">
        <v>729</v>
      </c>
      <c r="L70" s="27">
        <v>0</v>
      </c>
      <c r="M70" s="27">
        <v>86</v>
      </c>
      <c r="N70" s="27">
        <v>22</v>
      </c>
      <c r="O70" s="27">
        <v>36</v>
      </c>
      <c r="P70" s="29">
        <f t="shared" si="5"/>
        <v>144</v>
      </c>
      <c r="Q70" s="27">
        <v>0</v>
      </c>
      <c r="R70" s="29">
        <f t="shared" si="2"/>
        <v>144</v>
      </c>
      <c r="S70" s="17" t="s">
        <v>729</v>
      </c>
    </row>
    <row r="71" spans="1:19" ht="12.75" customHeight="1" x14ac:dyDescent="0.2">
      <c r="A71" t="s">
        <v>185</v>
      </c>
      <c r="B71" t="s">
        <v>186</v>
      </c>
      <c r="C71" s="89" t="s">
        <v>73</v>
      </c>
      <c r="D71" s="27">
        <v>12</v>
      </c>
      <c r="E71" s="27">
        <v>0</v>
      </c>
      <c r="F71" s="27">
        <v>0</v>
      </c>
      <c r="G71" s="27">
        <v>0</v>
      </c>
      <c r="H71" s="28">
        <f t="shared" si="3"/>
        <v>12</v>
      </c>
      <c r="I71" s="27">
        <v>0</v>
      </c>
      <c r="J71" s="29">
        <f t="shared" si="4"/>
        <v>12</v>
      </c>
      <c r="K71" s="36" t="s">
        <v>729</v>
      </c>
      <c r="L71" s="27">
        <v>0</v>
      </c>
      <c r="M71" s="27">
        <v>66</v>
      </c>
      <c r="N71" s="27">
        <v>69</v>
      </c>
      <c r="O71" s="27">
        <v>13</v>
      </c>
      <c r="P71" s="29">
        <f t="shared" si="5"/>
        <v>148</v>
      </c>
      <c r="Q71" s="27">
        <v>0</v>
      </c>
      <c r="R71" s="29">
        <f t="shared" ref="R71:R133" si="6">SUM(P71:Q71)</f>
        <v>148</v>
      </c>
      <c r="S71" s="17" t="s">
        <v>729</v>
      </c>
    </row>
    <row r="72" spans="1:19" ht="12.75" customHeight="1" x14ac:dyDescent="0.2">
      <c r="A72" t="s">
        <v>187</v>
      </c>
      <c r="B72" t="s">
        <v>188</v>
      </c>
      <c r="C72" s="89" t="s">
        <v>54</v>
      </c>
      <c r="D72" s="27">
        <v>0</v>
      </c>
      <c r="E72" s="27">
        <v>0</v>
      </c>
      <c r="F72" s="27">
        <v>0</v>
      </c>
      <c r="G72" s="27">
        <v>0</v>
      </c>
      <c r="H72" s="28">
        <f t="shared" ref="H72:H134" si="7">SUM(D72:G72)</f>
        <v>0</v>
      </c>
      <c r="I72" s="27">
        <v>124</v>
      </c>
      <c r="J72" s="29">
        <f t="shared" ref="J72:J134" si="8">SUM(H72:I72)</f>
        <v>124</v>
      </c>
      <c r="K72" s="36" t="s">
        <v>729</v>
      </c>
      <c r="L72" s="27">
        <v>0</v>
      </c>
      <c r="M72" s="27">
        <v>74</v>
      </c>
      <c r="N72" s="27">
        <v>0</v>
      </c>
      <c r="O72" s="27">
        <v>33</v>
      </c>
      <c r="P72" s="29">
        <f t="shared" ref="P72:P134" si="9">SUM(L72:O72)</f>
        <v>107</v>
      </c>
      <c r="Q72" s="27">
        <v>21</v>
      </c>
      <c r="R72" s="29">
        <f t="shared" si="6"/>
        <v>128</v>
      </c>
      <c r="S72" s="17" t="s">
        <v>729</v>
      </c>
    </row>
    <row r="73" spans="1:19" ht="12.75" customHeight="1" x14ac:dyDescent="0.2">
      <c r="A73" t="s">
        <v>189</v>
      </c>
      <c r="B73" t="s">
        <v>190</v>
      </c>
      <c r="C73" s="89" t="s">
        <v>60</v>
      </c>
      <c r="D73" s="27">
        <v>22</v>
      </c>
      <c r="E73" s="27">
        <v>0</v>
      </c>
      <c r="F73" s="27">
        <v>0</v>
      </c>
      <c r="G73" s="27">
        <v>0</v>
      </c>
      <c r="H73" s="28">
        <f t="shared" si="7"/>
        <v>22</v>
      </c>
      <c r="I73" s="27">
        <v>0</v>
      </c>
      <c r="J73" s="29">
        <f t="shared" si="8"/>
        <v>22</v>
      </c>
      <c r="K73" s="36" t="s">
        <v>729</v>
      </c>
      <c r="L73" s="27">
        <v>0</v>
      </c>
      <c r="M73" s="27">
        <v>7</v>
      </c>
      <c r="N73" s="27">
        <v>0</v>
      </c>
      <c r="O73" s="27">
        <v>7</v>
      </c>
      <c r="P73" s="29">
        <f t="shared" si="9"/>
        <v>14</v>
      </c>
      <c r="Q73" s="27">
        <v>0</v>
      </c>
      <c r="R73" s="29">
        <f t="shared" si="6"/>
        <v>14</v>
      </c>
      <c r="S73" s="17" t="s">
        <v>729</v>
      </c>
    </row>
    <row r="74" spans="1:19" ht="12.75" customHeight="1" x14ac:dyDescent="0.2">
      <c r="A74" t="s">
        <v>191</v>
      </c>
      <c r="B74" t="s">
        <v>192</v>
      </c>
      <c r="C74" s="89" t="s">
        <v>60</v>
      </c>
      <c r="D74" s="27">
        <v>0</v>
      </c>
      <c r="E74" s="27">
        <v>3</v>
      </c>
      <c r="F74" s="27">
        <v>0</v>
      </c>
      <c r="G74" s="27">
        <v>0</v>
      </c>
      <c r="H74" s="28">
        <f t="shared" si="7"/>
        <v>3</v>
      </c>
      <c r="I74" s="27">
        <v>0</v>
      </c>
      <c r="J74" s="29">
        <f t="shared" si="8"/>
        <v>3</v>
      </c>
      <c r="K74" s="36" t="s">
        <v>729</v>
      </c>
      <c r="L74" s="27">
        <v>0</v>
      </c>
      <c r="M74" s="27">
        <v>37</v>
      </c>
      <c r="N74" s="27">
        <v>0</v>
      </c>
      <c r="O74" s="27">
        <v>35</v>
      </c>
      <c r="P74" s="29">
        <f t="shared" si="9"/>
        <v>72</v>
      </c>
      <c r="Q74" s="27">
        <v>18</v>
      </c>
      <c r="R74" s="29">
        <f t="shared" si="6"/>
        <v>90</v>
      </c>
      <c r="S74" s="17" t="s">
        <v>729</v>
      </c>
    </row>
    <row r="75" spans="1:19" ht="12.75" customHeight="1" x14ac:dyDescent="0.2">
      <c r="A75" t="s">
        <v>193</v>
      </c>
      <c r="B75" t="s">
        <v>194</v>
      </c>
      <c r="C75" s="89" t="s">
        <v>60</v>
      </c>
      <c r="D75" s="27">
        <v>36</v>
      </c>
      <c r="E75" s="27">
        <v>0</v>
      </c>
      <c r="F75" s="27">
        <v>0</v>
      </c>
      <c r="G75" s="27">
        <v>9</v>
      </c>
      <c r="H75" s="28">
        <f t="shared" si="7"/>
        <v>45</v>
      </c>
      <c r="I75" s="27">
        <v>0</v>
      </c>
      <c r="J75" s="29">
        <f t="shared" si="8"/>
        <v>45</v>
      </c>
      <c r="K75" s="36" t="s">
        <v>729</v>
      </c>
      <c r="L75" s="27">
        <v>0</v>
      </c>
      <c r="M75" s="27">
        <v>34</v>
      </c>
      <c r="N75" s="27">
        <v>0</v>
      </c>
      <c r="O75" s="27">
        <v>7</v>
      </c>
      <c r="P75" s="29">
        <f t="shared" si="9"/>
        <v>41</v>
      </c>
      <c r="Q75" s="27">
        <v>0</v>
      </c>
      <c r="R75" s="29">
        <f t="shared" si="6"/>
        <v>41</v>
      </c>
      <c r="S75" s="17" t="s">
        <v>729</v>
      </c>
    </row>
    <row r="76" spans="1:19" ht="12.75" customHeight="1" x14ac:dyDescent="0.2">
      <c r="A76" t="s">
        <v>195</v>
      </c>
      <c r="B76" t="s">
        <v>196</v>
      </c>
      <c r="C76" s="89" t="s">
        <v>73</v>
      </c>
      <c r="D76" s="27">
        <v>52</v>
      </c>
      <c r="E76" s="27">
        <v>0</v>
      </c>
      <c r="F76" s="27">
        <v>0</v>
      </c>
      <c r="G76" s="27">
        <v>14</v>
      </c>
      <c r="H76" s="28">
        <f t="shared" si="7"/>
        <v>66</v>
      </c>
      <c r="I76" s="27">
        <v>0</v>
      </c>
      <c r="J76" s="29">
        <f t="shared" si="8"/>
        <v>66</v>
      </c>
      <c r="K76" s="36" t="s">
        <v>729</v>
      </c>
      <c r="L76" s="27">
        <v>0</v>
      </c>
      <c r="M76" s="27">
        <v>118</v>
      </c>
      <c r="N76" s="27">
        <v>12</v>
      </c>
      <c r="O76" s="27">
        <v>53</v>
      </c>
      <c r="P76" s="29">
        <f t="shared" si="9"/>
        <v>183</v>
      </c>
      <c r="Q76" s="27">
        <v>57</v>
      </c>
      <c r="R76" s="29">
        <f t="shared" si="6"/>
        <v>240</v>
      </c>
      <c r="S76" s="17" t="s">
        <v>729</v>
      </c>
    </row>
    <row r="77" spans="1:19" ht="12.75" customHeight="1" x14ac:dyDescent="0.2">
      <c r="A77" t="s">
        <v>197</v>
      </c>
      <c r="B77" t="s">
        <v>198</v>
      </c>
      <c r="C77" s="89" t="s">
        <v>54</v>
      </c>
      <c r="D77" s="27">
        <v>0</v>
      </c>
      <c r="E77" s="27">
        <v>0</v>
      </c>
      <c r="F77" s="27">
        <v>0</v>
      </c>
      <c r="G77" s="27">
        <v>0</v>
      </c>
      <c r="H77" s="28">
        <f t="shared" si="7"/>
        <v>0</v>
      </c>
      <c r="I77" s="27">
        <v>0</v>
      </c>
      <c r="J77" s="29">
        <f t="shared" si="8"/>
        <v>0</v>
      </c>
      <c r="K77" s="36" t="s">
        <v>729</v>
      </c>
      <c r="L77" s="27">
        <v>0</v>
      </c>
      <c r="M77" s="27">
        <v>67</v>
      </c>
      <c r="N77" s="27">
        <v>0</v>
      </c>
      <c r="O77" s="27">
        <v>3</v>
      </c>
      <c r="P77" s="29">
        <f t="shared" si="9"/>
        <v>70</v>
      </c>
      <c r="Q77" s="27">
        <v>16</v>
      </c>
      <c r="R77" s="29">
        <f t="shared" si="6"/>
        <v>86</v>
      </c>
      <c r="S77" s="17" t="s">
        <v>729</v>
      </c>
    </row>
    <row r="78" spans="1:19" ht="12.75" customHeight="1" x14ac:dyDescent="0.2">
      <c r="A78" t="s">
        <v>199</v>
      </c>
      <c r="B78" t="s">
        <v>200</v>
      </c>
      <c r="C78" s="89" t="s">
        <v>60</v>
      </c>
      <c r="D78" s="27">
        <v>72</v>
      </c>
      <c r="E78" s="27">
        <v>0</v>
      </c>
      <c r="F78" s="27">
        <v>0</v>
      </c>
      <c r="G78" s="27">
        <v>0</v>
      </c>
      <c r="H78" s="28">
        <f t="shared" si="7"/>
        <v>72</v>
      </c>
      <c r="I78" s="27">
        <v>0</v>
      </c>
      <c r="J78" s="29">
        <f t="shared" si="8"/>
        <v>72</v>
      </c>
      <c r="K78" s="36" t="s">
        <v>729</v>
      </c>
      <c r="L78" s="27">
        <v>0</v>
      </c>
      <c r="M78" s="27">
        <v>225</v>
      </c>
      <c r="N78" s="27">
        <v>0</v>
      </c>
      <c r="O78" s="27">
        <v>89</v>
      </c>
      <c r="P78" s="29">
        <f t="shared" si="9"/>
        <v>314</v>
      </c>
      <c r="Q78" s="27">
        <v>92</v>
      </c>
      <c r="R78" s="29">
        <f t="shared" si="6"/>
        <v>406</v>
      </c>
      <c r="S78" s="17" t="s">
        <v>729</v>
      </c>
    </row>
    <row r="79" spans="1:19" ht="12.75" customHeight="1" x14ac:dyDescent="0.2">
      <c r="A79" t="s">
        <v>201</v>
      </c>
      <c r="B79" t="s">
        <v>202</v>
      </c>
      <c r="C79" s="89" t="s">
        <v>54</v>
      </c>
      <c r="D79" s="27">
        <v>0</v>
      </c>
      <c r="E79" s="27">
        <v>0</v>
      </c>
      <c r="F79" s="27">
        <v>0</v>
      </c>
      <c r="G79" s="27">
        <v>0</v>
      </c>
      <c r="H79" s="28">
        <f t="shared" si="7"/>
        <v>0</v>
      </c>
      <c r="I79" s="27">
        <v>0</v>
      </c>
      <c r="J79" s="29">
        <f t="shared" si="8"/>
        <v>0</v>
      </c>
      <c r="K79" s="36" t="s">
        <v>729</v>
      </c>
      <c r="L79" s="27">
        <v>0</v>
      </c>
      <c r="M79" s="27">
        <v>58</v>
      </c>
      <c r="N79" s="27">
        <v>0</v>
      </c>
      <c r="O79" s="27">
        <v>43</v>
      </c>
      <c r="P79" s="29">
        <f t="shared" si="9"/>
        <v>101</v>
      </c>
      <c r="Q79" s="27">
        <v>0</v>
      </c>
      <c r="R79" s="29">
        <f t="shared" si="6"/>
        <v>101</v>
      </c>
      <c r="S79" s="17" t="s">
        <v>729</v>
      </c>
    </row>
    <row r="80" spans="1:19" ht="12.75" customHeight="1" x14ac:dyDescent="0.2">
      <c r="A80" t="s">
        <v>203</v>
      </c>
      <c r="B80" t="s">
        <v>204</v>
      </c>
      <c r="C80" s="89" t="s">
        <v>80</v>
      </c>
      <c r="D80" s="27">
        <v>40</v>
      </c>
      <c r="E80" s="27">
        <v>0</v>
      </c>
      <c r="F80" s="27">
        <v>0</v>
      </c>
      <c r="G80" s="27">
        <v>4</v>
      </c>
      <c r="H80" s="28">
        <f t="shared" si="7"/>
        <v>44</v>
      </c>
      <c r="I80" s="27">
        <v>15</v>
      </c>
      <c r="J80" s="29">
        <f t="shared" si="8"/>
        <v>59</v>
      </c>
      <c r="K80" s="36" t="s">
        <v>729</v>
      </c>
      <c r="L80" s="27">
        <v>6</v>
      </c>
      <c r="M80" s="27">
        <v>64</v>
      </c>
      <c r="N80" s="27">
        <v>11</v>
      </c>
      <c r="O80" s="27">
        <v>28</v>
      </c>
      <c r="P80" s="29">
        <f t="shared" si="9"/>
        <v>109</v>
      </c>
      <c r="Q80" s="27">
        <v>0</v>
      </c>
      <c r="R80" s="29">
        <f t="shared" si="6"/>
        <v>109</v>
      </c>
      <c r="S80" s="17" t="s">
        <v>729</v>
      </c>
    </row>
    <row r="81" spans="1:19" ht="12.75" customHeight="1" x14ac:dyDescent="0.2">
      <c r="A81" t="s">
        <v>205</v>
      </c>
      <c r="B81" t="s">
        <v>206</v>
      </c>
      <c r="C81" s="89" t="s">
        <v>80</v>
      </c>
      <c r="D81" s="27">
        <v>22</v>
      </c>
      <c r="E81" s="27">
        <v>0</v>
      </c>
      <c r="F81" s="27">
        <v>0</v>
      </c>
      <c r="G81" s="27">
        <v>0</v>
      </c>
      <c r="H81" s="28">
        <f t="shared" si="7"/>
        <v>22</v>
      </c>
      <c r="I81" s="27">
        <v>0</v>
      </c>
      <c r="J81" s="29">
        <f t="shared" si="8"/>
        <v>22</v>
      </c>
      <c r="K81" s="36" t="s">
        <v>729</v>
      </c>
      <c r="L81" s="27">
        <v>0</v>
      </c>
      <c r="M81" s="27">
        <v>4</v>
      </c>
      <c r="N81" s="27">
        <v>0</v>
      </c>
      <c r="O81" s="27">
        <v>0</v>
      </c>
      <c r="P81" s="29">
        <f t="shared" si="9"/>
        <v>4</v>
      </c>
      <c r="Q81" s="27">
        <v>0</v>
      </c>
      <c r="R81" s="29">
        <f t="shared" si="6"/>
        <v>4</v>
      </c>
      <c r="S81" s="17" t="s">
        <v>729</v>
      </c>
    </row>
    <row r="82" spans="1:19" ht="12.75" customHeight="1" x14ac:dyDescent="0.2">
      <c r="A82" t="s">
        <v>207</v>
      </c>
      <c r="B82" t="s">
        <v>208</v>
      </c>
      <c r="C82" s="89" t="s">
        <v>80</v>
      </c>
      <c r="D82" s="27">
        <v>9</v>
      </c>
      <c r="E82" s="27">
        <v>0</v>
      </c>
      <c r="F82" s="27">
        <v>0</v>
      </c>
      <c r="G82" s="27">
        <v>0</v>
      </c>
      <c r="H82" s="28">
        <f t="shared" si="7"/>
        <v>9</v>
      </c>
      <c r="I82" s="27">
        <v>0</v>
      </c>
      <c r="J82" s="29">
        <f t="shared" si="8"/>
        <v>9</v>
      </c>
      <c r="K82" s="36" t="s">
        <v>729</v>
      </c>
      <c r="L82" s="27">
        <v>0</v>
      </c>
      <c r="M82" s="27">
        <v>71</v>
      </c>
      <c r="N82" s="27">
        <v>10</v>
      </c>
      <c r="O82" s="27">
        <v>19</v>
      </c>
      <c r="P82" s="29">
        <f t="shared" si="9"/>
        <v>100</v>
      </c>
      <c r="Q82" s="27">
        <v>0</v>
      </c>
      <c r="R82" s="29">
        <f t="shared" si="6"/>
        <v>100</v>
      </c>
      <c r="S82" s="17" t="s">
        <v>729</v>
      </c>
    </row>
    <row r="83" spans="1:19" ht="12.75" customHeight="1" x14ac:dyDescent="0.2">
      <c r="A83" t="s">
        <v>209</v>
      </c>
      <c r="B83" t="s">
        <v>210</v>
      </c>
      <c r="C83" s="89" t="s">
        <v>54</v>
      </c>
      <c r="D83" s="27">
        <v>78</v>
      </c>
      <c r="E83" s="27">
        <v>0</v>
      </c>
      <c r="F83" s="27">
        <v>0</v>
      </c>
      <c r="G83" s="27">
        <v>16</v>
      </c>
      <c r="H83" s="28">
        <f t="shared" si="7"/>
        <v>94</v>
      </c>
      <c r="I83" s="27">
        <v>0</v>
      </c>
      <c r="J83" s="29">
        <f t="shared" si="8"/>
        <v>94</v>
      </c>
      <c r="K83" s="36" t="s">
        <v>729</v>
      </c>
      <c r="L83" s="27">
        <v>0</v>
      </c>
      <c r="M83" s="27">
        <v>146</v>
      </c>
      <c r="N83" s="27">
        <v>0</v>
      </c>
      <c r="O83" s="27">
        <v>27</v>
      </c>
      <c r="P83" s="29">
        <f t="shared" si="9"/>
        <v>173</v>
      </c>
      <c r="Q83" s="27">
        <v>0</v>
      </c>
      <c r="R83" s="29">
        <f t="shared" si="6"/>
        <v>173</v>
      </c>
      <c r="S83" s="17" t="s">
        <v>729</v>
      </c>
    </row>
    <row r="84" spans="1:19" ht="12.75" customHeight="1" x14ac:dyDescent="0.2">
      <c r="A84" t="s">
        <v>211</v>
      </c>
      <c r="B84" t="s">
        <v>212</v>
      </c>
      <c r="C84" s="89" t="s">
        <v>60</v>
      </c>
      <c r="D84" s="27">
        <v>85</v>
      </c>
      <c r="E84" s="27">
        <v>0</v>
      </c>
      <c r="F84" s="27">
        <v>0</v>
      </c>
      <c r="G84" s="27">
        <v>13</v>
      </c>
      <c r="H84" s="28">
        <f t="shared" si="7"/>
        <v>98</v>
      </c>
      <c r="I84" s="27">
        <v>0</v>
      </c>
      <c r="J84" s="29">
        <f t="shared" si="8"/>
        <v>98</v>
      </c>
      <c r="K84" s="36" t="s">
        <v>729</v>
      </c>
      <c r="L84" s="27">
        <v>0</v>
      </c>
      <c r="M84" s="27">
        <v>12</v>
      </c>
      <c r="N84" s="27">
        <v>0</v>
      </c>
      <c r="O84" s="27">
        <v>13</v>
      </c>
      <c r="P84" s="29">
        <f t="shared" si="9"/>
        <v>25</v>
      </c>
      <c r="Q84" s="27">
        <v>0</v>
      </c>
      <c r="R84" s="29">
        <f t="shared" si="6"/>
        <v>25</v>
      </c>
      <c r="S84" s="17" t="s">
        <v>729</v>
      </c>
    </row>
    <row r="85" spans="1:19" ht="12.75" customHeight="1" x14ac:dyDescent="0.2">
      <c r="A85" t="s">
        <v>213</v>
      </c>
      <c r="B85" t="s">
        <v>214</v>
      </c>
      <c r="C85" s="89" t="s">
        <v>60</v>
      </c>
      <c r="D85" s="27">
        <v>20</v>
      </c>
      <c r="E85" s="27">
        <v>0</v>
      </c>
      <c r="F85" s="27">
        <v>0</v>
      </c>
      <c r="G85" s="27">
        <v>6</v>
      </c>
      <c r="H85" s="28">
        <f t="shared" si="7"/>
        <v>26</v>
      </c>
      <c r="I85" s="27">
        <v>0</v>
      </c>
      <c r="J85" s="29">
        <f t="shared" si="8"/>
        <v>26</v>
      </c>
      <c r="K85" s="36" t="s">
        <v>729</v>
      </c>
      <c r="L85" s="27">
        <v>0</v>
      </c>
      <c r="M85" s="27">
        <v>18</v>
      </c>
      <c r="N85" s="27">
        <v>0</v>
      </c>
      <c r="O85" s="27">
        <v>15</v>
      </c>
      <c r="P85" s="29">
        <f t="shared" si="9"/>
        <v>33</v>
      </c>
      <c r="Q85" s="27">
        <v>0</v>
      </c>
      <c r="R85" s="29">
        <f t="shared" si="6"/>
        <v>33</v>
      </c>
      <c r="S85" s="17" t="s">
        <v>729</v>
      </c>
    </row>
    <row r="86" spans="1:19" ht="12.75" customHeight="1" x14ac:dyDescent="0.2">
      <c r="A86" t="s">
        <v>215</v>
      </c>
      <c r="B86" t="s">
        <v>216</v>
      </c>
      <c r="C86" s="89" t="s">
        <v>73</v>
      </c>
      <c r="D86" s="27">
        <v>0</v>
      </c>
      <c r="E86" s="27">
        <v>0</v>
      </c>
      <c r="F86" s="27">
        <v>0</v>
      </c>
      <c r="G86" s="27">
        <v>0</v>
      </c>
      <c r="H86" s="28">
        <f t="shared" si="7"/>
        <v>0</v>
      </c>
      <c r="I86" s="27">
        <v>0</v>
      </c>
      <c r="J86" s="29">
        <f t="shared" si="8"/>
        <v>0</v>
      </c>
      <c r="K86" s="36" t="s">
        <v>729</v>
      </c>
      <c r="L86" s="27">
        <v>4</v>
      </c>
      <c r="M86" s="27">
        <v>134</v>
      </c>
      <c r="N86" s="27">
        <v>0</v>
      </c>
      <c r="O86" s="27">
        <v>33</v>
      </c>
      <c r="P86" s="29">
        <f t="shared" si="9"/>
        <v>171</v>
      </c>
      <c r="Q86" s="27">
        <v>10</v>
      </c>
      <c r="R86" s="29">
        <f t="shared" si="6"/>
        <v>181</v>
      </c>
      <c r="S86" s="17" t="s">
        <v>729</v>
      </c>
    </row>
    <row r="87" spans="1:19" ht="12.75" customHeight="1" x14ac:dyDescent="0.2">
      <c r="A87" t="s">
        <v>217</v>
      </c>
      <c r="B87" t="s">
        <v>218</v>
      </c>
      <c r="C87" s="89" t="s">
        <v>60</v>
      </c>
      <c r="D87" s="27">
        <v>5</v>
      </c>
      <c r="E87" s="27">
        <v>0</v>
      </c>
      <c r="F87" s="27">
        <v>0</v>
      </c>
      <c r="G87" s="27">
        <v>0</v>
      </c>
      <c r="H87" s="28">
        <f t="shared" si="7"/>
        <v>5</v>
      </c>
      <c r="I87" s="27">
        <v>0</v>
      </c>
      <c r="J87" s="29">
        <f t="shared" si="8"/>
        <v>5</v>
      </c>
      <c r="K87" s="36" t="s">
        <v>729</v>
      </c>
      <c r="L87" s="27">
        <v>26</v>
      </c>
      <c r="M87" s="27">
        <v>52</v>
      </c>
      <c r="N87" s="27">
        <v>0</v>
      </c>
      <c r="O87" s="27">
        <v>38</v>
      </c>
      <c r="P87" s="29">
        <f t="shared" si="9"/>
        <v>116</v>
      </c>
      <c r="Q87" s="27">
        <v>10</v>
      </c>
      <c r="R87" s="29">
        <f t="shared" si="6"/>
        <v>126</v>
      </c>
      <c r="S87" s="17" t="s">
        <v>729</v>
      </c>
    </row>
    <row r="88" spans="1:19" ht="12.75" customHeight="1" x14ac:dyDescent="0.2">
      <c r="A88" t="s">
        <v>219</v>
      </c>
      <c r="B88" t="s">
        <v>220</v>
      </c>
      <c r="C88" s="89" t="s">
        <v>54</v>
      </c>
      <c r="D88" s="27">
        <v>0</v>
      </c>
      <c r="E88" s="27">
        <v>0</v>
      </c>
      <c r="F88" s="27">
        <v>0</v>
      </c>
      <c r="G88" s="27">
        <v>0</v>
      </c>
      <c r="H88" s="28">
        <f t="shared" si="7"/>
        <v>0</v>
      </c>
      <c r="I88" s="27">
        <v>0</v>
      </c>
      <c r="J88" s="29">
        <f t="shared" si="8"/>
        <v>0</v>
      </c>
      <c r="K88" s="36" t="s">
        <v>729</v>
      </c>
      <c r="L88" s="27">
        <v>0</v>
      </c>
      <c r="M88" s="27">
        <v>62</v>
      </c>
      <c r="N88" s="27">
        <v>0</v>
      </c>
      <c r="O88" s="27">
        <v>3</v>
      </c>
      <c r="P88" s="29">
        <f t="shared" si="9"/>
        <v>65</v>
      </c>
      <c r="Q88" s="27">
        <v>0</v>
      </c>
      <c r="R88" s="29">
        <f t="shared" si="6"/>
        <v>65</v>
      </c>
      <c r="S88" s="17" t="s">
        <v>729</v>
      </c>
    </row>
    <row r="89" spans="1:19" ht="12.75" customHeight="1" x14ac:dyDescent="0.2">
      <c r="A89" t="s">
        <v>221</v>
      </c>
      <c r="B89" t="s">
        <v>222</v>
      </c>
      <c r="C89" s="89" t="s">
        <v>80</v>
      </c>
      <c r="D89" s="27">
        <v>79</v>
      </c>
      <c r="E89" s="27">
        <v>0</v>
      </c>
      <c r="F89" s="27">
        <v>0</v>
      </c>
      <c r="G89" s="27">
        <v>0</v>
      </c>
      <c r="H89" s="28">
        <f t="shared" si="7"/>
        <v>79</v>
      </c>
      <c r="I89" s="27">
        <v>0</v>
      </c>
      <c r="J89" s="29">
        <f t="shared" si="8"/>
        <v>79</v>
      </c>
      <c r="K89" s="36" t="s">
        <v>729</v>
      </c>
      <c r="L89" s="27">
        <v>0</v>
      </c>
      <c r="M89" s="27">
        <v>148</v>
      </c>
      <c r="N89" s="27">
        <v>0</v>
      </c>
      <c r="O89" s="27">
        <v>52</v>
      </c>
      <c r="P89" s="29">
        <f t="shared" si="9"/>
        <v>200</v>
      </c>
      <c r="Q89" s="27">
        <v>0</v>
      </c>
      <c r="R89" s="29">
        <f t="shared" si="6"/>
        <v>200</v>
      </c>
      <c r="S89" s="17" t="s">
        <v>729</v>
      </c>
    </row>
    <row r="90" spans="1:19" ht="12.75" customHeight="1" x14ac:dyDescent="0.2">
      <c r="A90" t="s">
        <v>223</v>
      </c>
      <c r="B90" t="s">
        <v>224</v>
      </c>
      <c r="C90" s="89" t="s">
        <v>57</v>
      </c>
      <c r="D90" s="27">
        <v>9</v>
      </c>
      <c r="E90" s="27">
        <v>0</v>
      </c>
      <c r="F90" s="27">
        <v>0</v>
      </c>
      <c r="G90" s="27">
        <v>10</v>
      </c>
      <c r="H90" s="28">
        <f t="shared" si="7"/>
        <v>19</v>
      </c>
      <c r="I90" s="27">
        <v>0</v>
      </c>
      <c r="J90" s="29">
        <f t="shared" si="8"/>
        <v>19</v>
      </c>
      <c r="K90" s="36" t="s">
        <v>729</v>
      </c>
      <c r="L90" s="27">
        <v>0</v>
      </c>
      <c r="M90" s="27">
        <v>30</v>
      </c>
      <c r="N90" s="27">
        <v>0</v>
      </c>
      <c r="O90" s="27">
        <v>1</v>
      </c>
      <c r="P90" s="29">
        <f t="shared" si="9"/>
        <v>31</v>
      </c>
      <c r="Q90" s="27">
        <v>0</v>
      </c>
      <c r="R90" s="29">
        <f t="shared" si="6"/>
        <v>31</v>
      </c>
      <c r="S90" s="17" t="s">
        <v>729</v>
      </c>
    </row>
    <row r="91" spans="1:19" ht="12.75" customHeight="1" x14ac:dyDescent="0.2">
      <c r="A91" t="s">
        <v>225</v>
      </c>
      <c r="B91" t="s">
        <v>226</v>
      </c>
      <c r="C91" s="89" t="s">
        <v>54</v>
      </c>
      <c r="D91" s="27">
        <v>8</v>
      </c>
      <c r="E91" s="27">
        <v>7</v>
      </c>
      <c r="F91" s="27">
        <v>0</v>
      </c>
      <c r="G91" s="27">
        <v>12</v>
      </c>
      <c r="H91" s="28">
        <f t="shared" si="7"/>
        <v>27</v>
      </c>
      <c r="I91" s="27">
        <v>0</v>
      </c>
      <c r="J91" s="29">
        <f t="shared" si="8"/>
        <v>27</v>
      </c>
      <c r="K91" s="36" t="s">
        <v>729</v>
      </c>
      <c r="L91" s="27">
        <v>0</v>
      </c>
      <c r="M91" s="27">
        <v>49</v>
      </c>
      <c r="N91" s="27">
        <v>0</v>
      </c>
      <c r="O91" s="27">
        <v>8</v>
      </c>
      <c r="P91" s="29">
        <f t="shared" si="9"/>
        <v>57</v>
      </c>
      <c r="Q91" s="27">
        <v>0</v>
      </c>
      <c r="R91" s="29">
        <f t="shared" si="6"/>
        <v>57</v>
      </c>
      <c r="S91" s="17" t="s">
        <v>729</v>
      </c>
    </row>
    <row r="92" spans="1:19" ht="12.75" customHeight="1" x14ac:dyDescent="0.2">
      <c r="A92" t="s">
        <v>227</v>
      </c>
      <c r="B92" t="s">
        <v>228</v>
      </c>
      <c r="C92" s="89" t="s">
        <v>54</v>
      </c>
      <c r="D92" s="27">
        <v>4</v>
      </c>
      <c r="E92" s="27">
        <v>0</v>
      </c>
      <c r="F92" s="27">
        <v>0</v>
      </c>
      <c r="G92" s="27">
        <v>5</v>
      </c>
      <c r="H92" s="28">
        <f t="shared" si="7"/>
        <v>9</v>
      </c>
      <c r="I92" s="27">
        <v>0</v>
      </c>
      <c r="J92" s="29">
        <f t="shared" si="8"/>
        <v>9</v>
      </c>
      <c r="K92" s="36" t="s">
        <v>729</v>
      </c>
      <c r="L92" s="27">
        <v>0</v>
      </c>
      <c r="M92" s="27">
        <v>68</v>
      </c>
      <c r="N92" s="27">
        <v>0</v>
      </c>
      <c r="O92" s="27">
        <v>54</v>
      </c>
      <c r="P92" s="29">
        <f t="shared" si="9"/>
        <v>122</v>
      </c>
      <c r="Q92" s="27">
        <v>25</v>
      </c>
      <c r="R92" s="29">
        <f t="shared" si="6"/>
        <v>147</v>
      </c>
      <c r="S92" s="17" t="s">
        <v>729</v>
      </c>
    </row>
    <row r="93" spans="1:19" ht="12.75" customHeight="1" x14ac:dyDescent="0.2">
      <c r="A93" t="s">
        <v>229</v>
      </c>
      <c r="B93" t="s">
        <v>230</v>
      </c>
      <c r="C93" s="89" t="s">
        <v>54</v>
      </c>
      <c r="D93" s="27">
        <v>23</v>
      </c>
      <c r="E93" s="27">
        <v>0</v>
      </c>
      <c r="F93" s="27">
        <v>0</v>
      </c>
      <c r="G93" s="27">
        <v>28</v>
      </c>
      <c r="H93" s="28">
        <f t="shared" si="7"/>
        <v>51</v>
      </c>
      <c r="I93" s="27">
        <v>186</v>
      </c>
      <c r="J93" s="29">
        <f t="shared" si="8"/>
        <v>237</v>
      </c>
      <c r="K93" s="36" t="s">
        <v>729</v>
      </c>
      <c r="L93" s="27">
        <v>13</v>
      </c>
      <c r="M93" s="27">
        <v>60</v>
      </c>
      <c r="N93" s="27">
        <v>0</v>
      </c>
      <c r="O93" s="27">
        <v>49</v>
      </c>
      <c r="P93" s="29">
        <f t="shared" si="9"/>
        <v>122</v>
      </c>
      <c r="Q93" s="27">
        <v>109</v>
      </c>
      <c r="R93" s="29">
        <f t="shared" si="6"/>
        <v>231</v>
      </c>
      <c r="S93" s="17" t="s">
        <v>729</v>
      </c>
    </row>
    <row r="94" spans="1:19" ht="12.75" customHeight="1" x14ac:dyDescent="0.2">
      <c r="A94" t="s">
        <v>231</v>
      </c>
      <c r="B94" t="s">
        <v>232</v>
      </c>
      <c r="C94" s="89" t="s">
        <v>60</v>
      </c>
      <c r="D94" s="27">
        <v>0</v>
      </c>
      <c r="E94" s="27">
        <v>35</v>
      </c>
      <c r="F94" s="27">
        <v>0</v>
      </c>
      <c r="G94" s="27">
        <v>0</v>
      </c>
      <c r="H94" s="28">
        <f t="shared" si="7"/>
        <v>35</v>
      </c>
      <c r="I94" s="27">
        <v>0</v>
      </c>
      <c r="J94" s="29">
        <f t="shared" si="8"/>
        <v>35</v>
      </c>
      <c r="K94" s="36" t="s">
        <v>729</v>
      </c>
      <c r="L94" s="27">
        <v>0</v>
      </c>
      <c r="M94" s="27">
        <v>10</v>
      </c>
      <c r="N94" s="27">
        <v>0</v>
      </c>
      <c r="O94" s="27">
        <v>7</v>
      </c>
      <c r="P94" s="29">
        <f t="shared" si="9"/>
        <v>17</v>
      </c>
      <c r="Q94" s="27">
        <v>0</v>
      </c>
      <c r="R94" s="29">
        <f t="shared" si="6"/>
        <v>17</v>
      </c>
      <c r="S94" s="17" t="s">
        <v>729</v>
      </c>
    </row>
    <row r="95" spans="1:19" ht="12.75" customHeight="1" x14ac:dyDescent="0.2">
      <c r="A95" t="s">
        <v>233</v>
      </c>
      <c r="B95" t="s">
        <v>234</v>
      </c>
      <c r="C95" s="89" t="s">
        <v>80</v>
      </c>
      <c r="D95" s="27">
        <v>13</v>
      </c>
      <c r="E95" s="27">
        <v>34</v>
      </c>
      <c r="F95" s="27">
        <v>0</v>
      </c>
      <c r="G95" s="27">
        <v>0</v>
      </c>
      <c r="H95" s="28">
        <f t="shared" si="7"/>
        <v>47</v>
      </c>
      <c r="I95" s="27">
        <v>0</v>
      </c>
      <c r="J95" s="29">
        <f t="shared" si="8"/>
        <v>47</v>
      </c>
      <c r="K95" s="36" t="s">
        <v>729</v>
      </c>
      <c r="L95" s="27">
        <v>4</v>
      </c>
      <c r="M95" s="27">
        <v>66</v>
      </c>
      <c r="N95" s="27">
        <v>0</v>
      </c>
      <c r="O95" s="27">
        <v>38</v>
      </c>
      <c r="P95" s="29">
        <f t="shared" si="9"/>
        <v>108</v>
      </c>
      <c r="Q95" s="27">
        <v>30</v>
      </c>
      <c r="R95" s="29">
        <f t="shared" si="6"/>
        <v>138</v>
      </c>
      <c r="S95" s="17" t="s">
        <v>729</v>
      </c>
    </row>
    <row r="96" spans="1:19" ht="12.75" customHeight="1" x14ac:dyDescent="0.2">
      <c r="A96" t="s">
        <v>235</v>
      </c>
      <c r="B96" t="s">
        <v>236</v>
      </c>
      <c r="C96" s="89" t="s">
        <v>80</v>
      </c>
      <c r="D96" s="27">
        <v>19</v>
      </c>
      <c r="E96" s="27">
        <v>0</v>
      </c>
      <c r="F96" s="27">
        <v>0</v>
      </c>
      <c r="G96" s="27">
        <v>8</v>
      </c>
      <c r="H96" s="28">
        <f t="shared" si="7"/>
        <v>27</v>
      </c>
      <c r="I96" s="27">
        <v>13</v>
      </c>
      <c r="J96" s="29">
        <f t="shared" si="8"/>
        <v>40</v>
      </c>
      <c r="K96" s="36" t="s">
        <v>729</v>
      </c>
      <c r="L96" s="27">
        <v>0</v>
      </c>
      <c r="M96" s="27">
        <v>68</v>
      </c>
      <c r="N96" s="27">
        <v>12</v>
      </c>
      <c r="O96" s="27">
        <v>28</v>
      </c>
      <c r="P96" s="29">
        <f t="shared" si="9"/>
        <v>108</v>
      </c>
      <c r="Q96" s="27">
        <v>36</v>
      </c>
      <c r="R96" s="29">
        <f t="shared" si="6"/>
        <v>144</v>
      </c>
      <c r="S96" s="17" t="s">
        <v>729</v>
      </c>
    </row>
    <row r="97" spans="1:19" ht="12.75" customHeight="1" x14ac:dyDescent="0.2">
      <c r="A97" t="s">
        <v>237</v>
      </c>
      <c r="B97" t="s">
        <v>238</v>
      </c>
      <c r="C97" s="89" t="s">
        <v>54</v>
      </c>
      <c r="D97" s="27">
        <v>0</v>
      </c>
      <c r="E97" s="27">
        <v>0</v>
      </c>
      <c r="F97" s="27">
        <v>0</v>
      </c>
      <c r="G97" s="27">
        <v>0</v>
      </c>
      <c r="H97" s="28">
        <f t="shared" si="7"/>
        <v>0</v>
      </c>
      <c r="I97" s="27">
        <v>0</v>
      </c>
      <c r="J97" s="29">
        <f t="shared" si="8"/>
        <v>0</v>
      </c>
      <c r="K97" s="36" t="s">
        <v>729</v>
      </c>
      <c r="L97" s="27">
        <v>0</v>
      </c>
      <c r="M97" s="27">
        <v>17</v>
      </c>
      <c r="N97" s="27">
        <v>0</v>
      </c>
      <c r="O97" s="27">
        <v>5</v>
      </c>
      <c r="P97" s="29">
        <f t="shared" si="9"/>
        <v>22</v>
      </c>
      <c r="Q97" s="27">
        <v>0</v>
      </c>
      <c r="R97" s="29">
        <f t="shared" si="6"/>
        <v>22</v>
      </c>
      <c r="S97" s="17" t="s">
        <v>729</v>
      </c>
    </row>
    <row r="98" spans="1:19" ht="12.75" customHeight="1" x14ac:dyDescent="0.2">
      <c r="A98" t="s">
        <v>239</v>
      </c>
      <c r="B98" t="s">
        <v>240</v>
      </c>
      <c r="C98" s="89" t="s">
        <v>54</v>
      </c>
      <c r="D98" s="27">
        <v>25</v>
      </c>
      <c r="E98" s="27">
        <v>0</v>
      </c>
      <c r="F98" s="27">
        <v>0</v>
      </c>
      <c r="G98" s="27">
        <v>0</v>
      </c>
      <c r="H98" s="28">
        <f t="shared" si="7"/>
        <v>25</v>
      </c>
      <c r="I98" s="27">
        <v>0</v>
      </c>
      <c r="J98" s="29">
        <f t="shared" si="8"/>
        <v>25</v>
      </c>
      <c r="K98" s="36" t="s">
        <v>729</v>
      </c>
      <c r="L98" s="27">
        <v>0</v>
      </c>
      <c r="M98" s="27">
        <v>54</v>
      </c>
      <c r="N98" s="27">
        <v>3</v>
      </c>
      <c r="O98" s="27">
        <v>22</v>
      </c>
      <c r="P98" s="29">
        <f t="shared" si="9"/>
        <v>79</v>
      </c>
      <c r="Q98" s="27">
        <v>0</v>
      </c>
      <c r="R98" s="29">
        <f t="shared" si="6"/>
        <v>79</v>
      </c>
      <c r="S98" s="17" t="s">
        <v>729</v>
      </c>
    </row>
    <row r="99" spans="1:19" ht="12.75" customHeight="1" x14ac:dyDescent="0.2">
      <c r="A99" t="s">
        <v>241</v>
      </c>
      <c r="B99" t="s">
        <v>242</v>
      </c>
      <c r="C99" s="89" t="s">
        <v>80</v>
      </c>
      <c r="D99" s="27">
        <v>40</v>
      </c>
      <c r="E99" s="27">
        <v>46</v>
      </c>
      <c r="F99" s="27">
        <v>0</v>
      </c>
      <c r="G99" s="27">
        <v>14</v>
      </c>
      <c r="H99" s="28">
        <f t="shared" si="7"/>
        <v>100</v>
      </c>
      <c r="I99" s="27">
        <v>0</v>
      </c>
      <c r="J99" s="29">
        <f t="shared" si="8"/>
        <v>100</v>
      </c>
      <c r="K99" s="36" t="s">
        <v>729</v>
      </c>
      <c r="L99" s="27">
        <v>7</v>
      </c>
      <c r="M99" s="27">
        <v>85</v>
      </c>
      <c r="N99" s="27">
        <v>0</v>
      </c>
      <c r="O99" s="27">
        <v>33</v>
      </c>
      <c r="P99" s="29">
        <f t="shared" si="9"/>
        <v>125</v>
      </c>
      <c r="Q99" s="27">
        <v>20</v>
      </c>
      <c r="R99" s="29">
        <f t="shared" si="6"/>
        <v>145</v>
      </c>
      <c r="S99" s="17" t="s">
        <v>729</v>
      </c>
    </row>
    <row r="100" spans="1:19" ht="12.75" customHeight="1" x14ac:dyDescent="0.2">
      <c r="A100" t="s">
        <v>243</v>
      </c>
      <c r="B100" t="s">
        <v>244</v>
      </c>
      <c r="C100" s="89" t="s">
        <v>57</v>
      </c>
      <c r="D100" s="27">
        <v>29</v>
      </c>
      <c r="E100" s="27">
        <v>0</v>
      </c>
      <c r="F100" s="27">
        <v>0</v>
      </c>
      <c r="G100" s="27">
        <v>0</v>
      </c>
      <c r="H100" s="28">
        <f t="shared" si="7"/>
        <v>29</v>
      </c>
      <c r="I100" s="27">
        <v>0</v>
      </c>
      <c r="J100" s="29">
        <f t="shared" si="8"/>
        <v>29</v>
      </c>
      <c r="K100" s="36" t="s">
        <v>729</v>
      </c>
      <c r="L100" s="27">
        <v>34</v>
      </c>
      <c r="M100" s="27">
        <v>9</v>
      </c>
      <c r="N100" s="27">
        <v>0</v>
      </c>
      <c r="O100" s="27">
        <v>28</v>
      </c>
      <c r="P100" s="29">
        <f t="shared" si="9"/>
        <v>71</v>
      </c>
      <c r="Q100" s="27">
        <v>22</v>
      </c>
      <c r="R100" s="29">
        <f t="shared" si="6"/>
        <v>93</v>
      </c>
      <c r="S100" s="17" t="s">
        <v>729</v>
      </c>
    </row>
    <row r="101" spans="1:19" ht="12.75" customHeight="1" x14ac:dyDescent="0.2">
      <c r="A101" t="s">
        <v>245</v>
      </c>
      <c r="B101" t="s">
        <v>246</v>
      </c>
      <c r="C101" s="89" t="s">
        <v>73</v>
      </c>
      <c r="D101" s="27">
        <v>0</v>
      </c>
      <c r="E101" s="27">
        <v>0</v>
      </c>
      <c r="F101" s="27">
        <v>0</v>
      </c>
      <c r="G101" s="27">
        <v>0</v>
      </c>
      <c r="H101" s="28">
        <f t="shared" si="7"/>
        <v>0</v>
      </c>
      <c r="I101" s="27">
        <v>0</v>
      </c>
      <c r="J101" s="29">
        <f t="shared" si="8"/>
        <v>0</v>
      </c>
      <c r="K101" s="36" t="s">
        <v>729</v>
      </c>
      <c r="L101" s="27">
        <v>0</v>
      </c>
      <c r="M101" s="27">
        <v>104</v>
      </c>
      <c r="N101" s="27">
        <v>0</v>
      </c>
      <c r="O101" s="27">
        <v>16</v>
      </c>
      <c r="P101" s="29">
        <f t="shared" si="9"/>
        <v>120</v>
      </c>
      <c r="Q101" s="27">
        <v>0</v>
      </c>
      <c r="R101" s="29">
        <f t="shared" si="6"/>
        <v>120</v>
      </c>
      <c r="S101" s="17" t="s">
        <v>729</v>
      </c>
    </row>
    <row r="102" spans="1:19" ht="12.75" customHeight="1" x14ac:dyDescent="0.2">
      <c r="A102" t="s">
        <v>247</v>
      </c>
      <c r="B102" t="s">
        <v>248</v>
      </c>
      <c r="C102" s="89" t="s">
        <v>60</v>
      </c>
      <c r="D102" s="27">
        <v>0</v>
      </c>
      <c r="E102" s="27">
        <v>5</v>
      </c>
      <c r="F102" s="27">
        <v>0</v>
      </c>
      <c r="G102" s="27">
        <v>0</v>
      </c>
      <c r="H102" s="28">
        <f t="shared" si="7"/>
        <v>5</v>
      </c>
      <c r="I102" s="27">
        <v>0</v>
      </c>
      <c r="J102" s="29">
        <f t="shared" si="8"/>
        <v>5</v>
      </c>
      <c r="K102" s="36" t="s">
        <v>729</v>
      </c>
      <c r="L102" s="27">
        <v>0</v>
      </c>
      <c r="M102" s="27">
        <v>42</v>
      </c>
      <c r="N102" s="27">
        <v>0</v>
      </c>
      <c r="O102" s="27">
        <v>16</v>
      </c>
      <c r="P102" s="29">
        <f t="shared" si="9"/>
        <v>58</v>
      </c>
      <c r="Q102" s="27">
        <v>0</v>
      </c>
      <c r="R102" s="29">
        <f t="shared" si="6"/>
        <v>58</v>
      </c>
      <c r="S102" s="17" t="s">
        <v>729</v>
      </c>
    </row>
    <row r="103" spans="1:19" ht="12.75" customHeight="1" x14ac:dyDescent="0.2">
      <c r="A103" t="s">
        <v>249</v>
      </c>
      <c r="B103" t="s">
        <v>250</v>
      </c>
      <c r="C103" s="89" t="s">
        <v>80</v>
      </c>
      <c r="D103" s="27">
        <v>0</v>
      </c>
      <c r="E103" s="27">
        <v>10</v>
      </c>
      <c r="F103" s="27">
        <v>0</v>
      </c>
      <c r="G103" s="27">
        <v>0</v>
      </c>
      <c r="H103" s="28">
        <f t="shared" si="7"/>
        <v>10</v>
      </c>
      <c r="I103" s="27">
        <v>0</v>
      </c>
      <c r="J103" s="29">
        <f t="shared" si="8"/>
        <v>10</v>
      </c>
      <c r="K103" s="36" t="s">
        <v>729</v>
      </c>
      <c r="L103" s="27">
        <v>0</v>
      </c>
      <c r="M103" s="27">
        <v>103</v>
      </c>
      <c r="N103" s="27">
        <v>20</v>
      </c>
      <c r="O103" s="27">
        <v>56</v>
      </c>
      <c r="P103" s="29">
        <f t="shared" si="9"/>
        <v>179</v>
      </c>
      <c r="Q103" s="27">
        <v>30</v>
      </c>
      <c r="R103" s="29">
        <f t="shared" si="6"/>
        <v>209</v>
      </c>
      <c r="S103" s="17" t="s">
        <v>729</v>
      </c>
    </row>
    <row r="104" spans="1:19" ht="12.75" customHeight="1" x14ac:dyDescent="0.2">
      <c r="A104" t="s">
        <v>251</v>
      </c>
      <c r="B104" t="s">
        <v>252</v>
      </c>
      <c r="C104" s="89" t="s">
        <v>80</v>
      </c>
      <c r="D104" s="27">
        <v>20</v>
      </c>
      <c r="E104" s="27">
        <v>0</v>
      </c>
      <c r="F104" s="27">
        <v>0</v>
      </c>
      <c r="G104" s="27">
        <v>8</v>
      </c>
      <c r="H104" s="28">
        <f t="shared" si="7"/>
        <v>28</v>
      </c>
      <c r="I104" s="27">
        <v>66</v>
      </c>
      <c r="J104" s="29">
        <f t="shared" si="8"/>
        <v>94</v>
      </c>
      <c r="K104" s="36" t="s">
        <v>729</v>
      </c>
      <c r="L104" s="27">
        <v>0</v>
      </c>
      <c r="M104" s="27">
        <v>143</v>
      </c>
      <c r="N104" s="27">
        <v>0</v>
      </c>
      <c r="O104" s="27">
        <v>20</v>
      </c>
      <c r="P104" s="29">
        <f t="shared" si="9"/>
        <v>163</v>
      </c>
      <c r="Q104" s="27">
        <v>105</v>
      </c>
      <c r="R104" s="29">
        <f t="shared" si="6"/>
        <v>268</v>
      </c>
      <c r="S104" s="17" t="s">
        <v>729</v>
      </c>
    </row>
    <row r="105" spans="1:19" ht="12.75" customHeight="1" x14ac:dyDescent="0.2">
      <c r="A105" t="s">
        <v>253</v>
      </c>
      <c r="B105" t="s">
        <v>254</v>
      </c>
      <c r="C105" s="89" t="s">
        <v>54</v>
      </c>
      <c r="D105" s="27">
        <v>0</v>
      </c>
      <c r="E105" s="27">
        <v>0</v>
      </c>
      <c r="F105" s="27">
        <v>0</v>
      </c>
      <c r="G105" s="27">
        <v>0</v>
      </c>
      <c r="H105" s="28">
        <f t="shared" si="7"/>
        <v>0</v>
      </c>
      <c r="I105" s="27">
        <v>175</v>
      </c>
      <c r="J105" s="29">
        <f t="shared" si="8"/>
        <v>175</v>
      </c>
      <c r="K105" s="36" t="s">
        <v>729</v>
      </c>
      <c r="L105" s="27">
        <v>0</v>
      </c>
      <c r="M105" s="27">
        <v>185</v>
      </c>
      <c r="N105" s="27">
        <v>21</v>
      </c>
      <c r="O105" s="27">
        <v>33</v>
      </c>
      <c r="P105" s="29">
        <f t="shared" si="9"/>
        <v>239</v>
      </c>
      <c r="Q105" s="27">
        <v>63</v>
      </c>
      <c r="R105" s="29">
        <f t="shared" si="6"/>
        <v>302</v>
      </c>
      <c r="S105" s="17" t="s">
        <v>729</v>
      </c>
    </row>
    <row r="106" spans="1:19" ht="12.75" customHeight="1" x14ac:dyDescent="0.2">
      <c r="A106" t="s">
        <v>255</v>
      </c>
      <c r="B106" t="s">
        <v>256</v>
      </c>
      <c r="C106" s="89" t="s">
        <v>54</v>
      </c>
      <c r="D106" s="27">
        <v>0</v>
      </c>
      <c r="E106" s="27">
        <v>0</v>
      </c>
      <c r="F106" s="27">
        <v>0</v>
      </c>
      <c r="G106" s="27">
        <v>0</v>
      </c>
      <c r="H106" s="28">
        <f t="shared" si="7"/>
        <v>0</v>
      </c>
      <c r="I106" s="27">
        <v>0</v>
      </c>
      <c r="J106" s="29">
        <f t="shared" si="8"/>
        <v>0</v>
      </c>
      <c r="K106" s="36" t="s">
        <v>729</v>
      </c>
      <c r="L106" s="27">
        <v>0</v>
      </c>
      <c r="M106" s="27">
        <v>79</v>
      </c>
      <c r="N106" s="27">
        <v>0</v>
      </c>
      <c r="O106" s="27">
        <v>4</v>
      </c>
      <c r="P106" s="29">
        <f t="shared" si="9"/>
        <v>83</v>
      </c>
      <c r="Q106" s="27">
        <v>0</v>
      </c>
      <c r="R106" s="29">
        <f t="shared" si="6"/>
        <v>83</v>
      </c>
      <c r="S106" s="17" t="s">
        <v>729</v>
      </c>
    </row>
    <row r="107" spans="1:19" ht="12.75" customHeight="1" x14ac:dyDescent="0.2">
      <c r="A107" t="s">
        <v>257</v>
      </c>
      <c r="B107" t="s">
        <v>258</v>
      </c>
      <c r="C107" s="89" t="s">
        <v>54</v>
      </c>
      <c r="D107" s="27">
        <v>4</v>
      </c>
      <c r="E107" s="27">
        <v>0</v>
      </c>
      <c r="F107" s="27">
        <v>0</v>
      </c>
      <c r="G107" s="27">
        <v>0</v>
      </c>
      <c r="H107" s="28">
        <f t="shared" si="7"/>
        <v>4</v>
      </c>
      <c r="I107" s="27">
        <v>0</v>
      </c>
      <c r="J107" s="29">
        <f t="shared" si="8"/>
        <v>4</v>
      </c>
      <c r="K107" s="36" t="s">
        <v>729</v>
      </c>
      <c r="L107" s="27">
        <v>0</v>
      </c>
      <c r="M107" s="27">
        <v>44</v>
      </c>
      <c r="N107" s="27">
        <v>0</v>
      </c>
      <c r="O107" s="27">
        <v>18</v>
      </c>
      <c r="P107" s="29">
        <f t="shared" si="9"/>
        <v>62</v>
      </c>
      <c r="Q107" s="27">
        <v>0</v>
      </c>
      <c r="R107" s="29">
        <f t="shared" si="6"/>
        <v>62</v>
      </c>
      <c r="S107" s="17" t="s">
        <v>729</v>
      </c>
    </row>
    <row r="108" spans="1:19" ht="12.75" customHeight="1" x14ac:dyDescent="0.2">
      <c r="A108" t="s">
        <v>259</v>
      </c>
      <c r="B108" t="s">
        <v>260</v>
      </c>
      <c r="C108" s="89" t="s">
        <v>57</v>
      </c>
      <c r="D108" s="27">
        <v>47</v>
      </c>
      <c r="E108" s="27">
        <v>0</v>
      </c>
      <c r="F108" s="27">
        <v>0</v>
      </c>
      <c r="G108" s="27">
        <v>0</v>
      </c>
      <c r="H108" s="28">
        <f t="shared" si="7"/>
        <v>47</v>
      </c>
      <c r="I108" s="27">
        <v>0</v>
      </c>
      <c r="J108" s="29">
        <f t="shared" si="8"/>
        <v>47</v>
      </c>
      <c r="K108" s="36" t="s">
        <v>729</v>
      </c>
      <c r="L108" s="27">
        <v>0</v>
      </c>
      <c r="M108" s="27">
        <v>173</v>
      </c>
      <c r="N108" s="27">
        <v>0</v>
      </c>
      <c r="O108" s="27">
        <v>19</v>
      </c>
      <c r="P108" s="29">
        <f t="shared" si="9"/>
        <v>192</v>
      </c>
      <c r="Q108" s="27">
        <v>8</v>
      </c>
      <c r="R108" s="29">
        <f t="shared" si="6"/>
        <v>200</v>
      </c>
      <c r="S108" s="17" t="s">
        <v>729</v>
      </c>
    </row>
    <row r="109" spans="1:19" ht="12.75" customHeight="1" x14ac:dyDescent="0.2">
      <c r="A109" t="s">
        <v>261</v>
      </c>
      <c r="B109" t="s">
        <v>262</v>
      </c>
      <c r="C109" s="89" t="s">
        <v>73</v>
      </c>
      <c r="D109" s="27">
        <v>12</v>
      </c>
      <c r="E109" s="27">
        <v>0</v>
      </c>
      <c r="F109" s="27">
        <v>0</v>
      </c>
      <c r="G109" s="27">
        <v>0</v>
      </c>
      <c r="H109" s="28">
        <f t="shared" si="7"/>
        <v>12</v>
      </c>
      <c r="I109" s="27">
        <v>0</v>
      </c>
      <c r="J109" s="29">
        <f t="shared" si="8"/>
        <v>12</v>
      </c>
      <c r="K109" s="36" t="s">
        <v>729</v>
      </c>
      <c r="L109" s="27">
        <v>0</v>
      </c>
      <c r="M109" s="27">
        <v>68</v>
      </c>
      <c r="N109" s="27">
        <v>0</v>
      </c>
      <c r="O109" s="27">
        <v>4</v>
      </c>
      <c r="P109" s="29">
        <f t="shared" si="9"/>
        <v>72</v>
      </c>
      <c r="Q109" s="27">
        <v>0</v>
      </c>
      <c r="R109" s="29">
        <f t="shared" si="6"/>
        <v>72</v>
      </c>
      <c r="S109" s="17" t="s">
        <v>729</v>
      </c>
    </row>
    <row r="110" spans="1:19" ht="12.75" customHeight="1" x14ac:dyDescent="0.2">
      <c r="A110" t="s">
        <v>263</v>
      </c>
      <c r="B110" t="s">
        <v>264</v>
      </c>
      <c r="C110" s="89" t="s">
        <v>60</v>
      </c>
      <c r="D110" s="27">
        <v>0</v>
      </c>
      <c r="E110" s="27">
        <v>0</v>
      </c>
      <c r="F110" s="27">
        <v>0</v>
      </c>
      <c r="G110" s="27">
        <v>0</v>
      </c>
      <c r="H110" s="28">
        <f t="shared" si="7"/>
        <v>0</v>
      </c>
      <c r="I110" s="27">
        <v>0</v>
      </c>
      <c r="J110" s="29">
        <f t="shared" si="8"/>
        <v>0</v>
      </c>
      <c r="K110" s="36" t="s">
        <v>729</v>
      </c>
      <c r="L110" s="27">
        <v>0</v>
      </c>
      <c r="M110" s="27">
        <v>9</v>
      </c>
      <c r="N110" s="27">
        <v>0</v>
      </c>
      <c r="O110" s="27">
        <v>8</v>
      </c>
      <c r="P110" s="29">
        <f t="shared" si="9"/>
        <v>17</v>
      </c>
      <c r="Q110" s="27">
        <v>0</v>
      </c>
      <c r="R110" s="29">
        <f t="shared" si="6"/>
        <v>17</v>
      </c>
      <c r="S110" s="17" t="s">
        <v>729</v>
      </c>
    </row>
    <row r="111" spans="1:19" ht="12.75" customHeight="1" x14ac:dyDescent="0.2">
      <c r="A111" t="s">
        <v>265</v>
      </c>
      <c r="B111" t="s">
        <v>266</v>
      </c>
      <c r="C111" s="89" t="s">
        <v>54</v>
      </c>
      <c r="D111" s="27">
        <v>12</v>
      </c>
      <c r="E111" s="27">
        <v>0</v>
      </c>
      <c r="F111" s="27">
        <v>0</v>
      </c>
      <c r="G111" s="27">
        <v>2</v>
      </c>
      <c r="H111" s="28">
        <f t="shared" si="7"/>
        <v>14</v>
      </c>
      <c r="I111" s="27">
        <v>0</v>
      </c>
      <c r="J111" s="29">
        <f t="shared" si="8"/>
        <v>14</v>
      </c>
      <c r="K111" s="36" t="s">
        <v>729</v>
      </c>
      <c r="L111" s="27">
        <v>0</v>
      </c>
      <c r="M111" s="27">
        <v>11</v>
      </c>
      <c r="N111" s="27">
        <v>0</v>
      </c>
      <c r="O111" s="27">
        <v>36</v>
      </c>
      <c r="P111" s="29">
        <f t="shared" si="9"/>
        <v>47</v>
      </c>
      <c r="Q111" s="27">
        <v>43</v>
      </c>
      <c r="R111" s="29">
        <f t="shared" si="6"/>
        <v>90</v>
      </c>
      <c r="S111" s="17" t="s">
        <v>729</v>
      </c>
    </row>
    <row r="112" spans="1:19" ht="12.75" customHeight="1" x14ac:dyDescent="0.2">
      <c r="A112" t="s">
        <v>267</v>
      </c>
      <c r="B112" t="s">
        <v>268</v>
      </c>
      <c r="C112" s="89" t="s">
        <v>73</v>
      </c>
      <c r="D112" s="27">
        <v>0</v>
      </c>
      <c r="E112" s="27">
        <v>0</v>
      </c>
      <c r="F112" s="27">
        <v>0</v>
      </c>
      <c r="G112" s="27">
        <v>0</v>
      </c>
      <c r="H112" s="28">
        <f t="shared" si="7"/>
        <v>0</v>
      </c>
      <c r="I112" s="27">
        <v>0</v>
      </c>
      <c r="J112" s="29">
        <f t="shared" si="8"/>
        <v>0</v>
      </c>
      <c r="K112" s="36" t="s">
        <v>729</v>
      </c>
      <c r="L112" s="27">
        <v>2</v>
      </c>
      <c r="M112" s="27">
        <v>38</v>
      </c>
      <c r="N112" s="27">
        <v>0</v>
      </c>
      <c r="O112" s="27">
        <v>0</v>
      </c>
      <c r="P112" s="29">
        <f t="shared" si="9"/>
        <v>40</v>
      </c>
      <c r="Q112" s="27">
        <v>0</v>
      </c>
      <c r="R112" s="29">
        <f t="shared" si="6"/>
        <v>40</v>
      </c>
      <c r="S112" s="17" t="s">
        <v>729</v>
      </c>
    </row>
    <row r="113" spans="1:19" ht="12.75" customHeight="1" x14ac:dyDescent="0.2">
      <c r="A113" t="s">
        <v>269</v>
      </c>
      <c r="B113" s="13" t="s">
        <v>270</v>
      </c>
      <c r="C113" s="32" t="s">
        <v>80</v>
      </c>
      <c r="D113" s="27">
        <v>0</v>
      </c>
      <c r="E113" s="27">
        <v>0</v>
      </c>
      <c r="F113" s="27">
        <v>0</v>
      </c>
      <c r="G113" s="27">
        <v>0</v>
      </c>
      <c r="H113" s="28">
        <f t="shared" si="7"/>
        <v>0</v>
      </c>
      <c r="I113" s="27">
        <v>0</v>
      </c>
      <c r="J113" s="29">
        <f t="shared" si="8"/>
        <v>0</v>
      </c>
      <c r="K113" s="36" t="s">
        <v>729</v>
      </c>
      <c r="L113" s="27">
        <v>0</v>
      </c>
      <c r="M113" s="27">
        <v>209</v>
      </c>
      <c r="N113" s="27">
        <v>0</v>
      </c>
      <c r="O113" s="27">
        <v>16</v>
      </c>
      <c r="P113" s="29">
        <f t="shared" si="9"/>
        <v>225</v>
      </c>
      <c r="Q113" s="27">
        <v>0</v>
      </c>
      <c r="R113" s="29">
        <f t="shared" si="6"/>
        <v>225</v>
      </c>
      <c r="S113" s="17" t="s">
        <v>729</v>
      </c>
    </row>
    <row r="114" spans="1:19" ht="12.75" customHeight="1" x14ac:dyDescent="0.2">
      <c r="A114" t="s">
        <v>271</v>
      </c>
      <c r="B114" t="s">
        <v>272</v>
      </c>
      <c r="C114" s="89" t="s">
        <v>73</v>
      </c>
      <c r="D114" s="27">
        <v>27</v>
      </c>
      <c r="E114" s="27">
        <v>0</v>
      </c>
      <c r="F114" s="27">
        <v>0</v>
      </c>
      <c r="G114" s="27">
        <v>3</v>
      </c>
      <c r="H114" s="28">
        <f t="shared" si="7"/>
        <v>30</v>
      </c>
      <c r="I114" s="27">
        <v>16</v>
      </c>
      <c r="J114" s="29">
        <f t="shared" si="8"/>
        <v>46</v>
      </c>
      <c r="K114" s="36" t="s">
        <v>729</v>
      </c>
      <c r="L114" s="27">
        <v>4</v>
      </c>
      <c r="M114" s="27">
        <v>71</v>
      </c>
      <c r="N114" s="27">
        <v>10</v>
      </c>
      <c r="O114" s="27">
        <v>62</v>
      </c>
      <c r="P114" s="29">
        <f t="shared" si="9"/>
        <v>147</v>
      </c>
      <c r="Q114" s="27">
        <v>18</v>
      </c>
      <c r="R114" s="29">
        <f t="shared" si="6"/>
        <v>165</v>
      </c>
      <c r="S114" s="17" t="s">
        <v>729</v>
      </c>
    </row>
    <row r="115" spans="1:19" ht="12.75" customHeight="1" x14ac:dyDescent="0.2">
      <c r="A115" t="s">
        <v>273</v>
      </c>
      <c r="B115" t="s">
        <v>274</v>
      </c>
      <c r="C115" s="89" t="s">
        <v>54</v>
      </c>
      <c r="D115" s="27">
        <v>0</v>
      </c>
      <c r="E115" s="27">
        <v>0</v>
      </c>
      <c r="F115" s="27">
        <v>0</v>
      </c>
      <c r="G115" s="27">
        <v>0</v>
      </c>
      <c r="H115" s="28">
        <f t="shared" si="7"/>
        <v>0</v>
      </c>
      <c r="I115" s="27">
        <v>0</v>
      </c>
      <c r="J115" s="29">
        <f t="shared" si="8"/>
        <v>0</v>
      </c>
      <c r="K115" s="36" t="s">
        <v>729</v>
      </c>
      <c r="L115" s="27">
        <v>0</v>
      </c>
      <c r="M115" s="27">
        <v>13</v>
      </c>
      <c r="N115" s="27">
        <v>0</v>
      </c>
      <c r="O115" s="27">
        <v>26</v>
      </c>
      <c r="P115" s="29">
        <f t="shared" si="9"/>
        <v>39</v>
      </c>
      <c r="Q115" s="27">
        <v>12</v>
      </c>
      <c r="R115" s="29">
        <f t="shared" si="6"/>
        <v>51</v>
      </c>
      <c r="S115" s="17" t="s">
        <v>729</v>
      </c>
    </row>
    <row r="116" spans="1:19" ht="12.75" customHeight="1" x14ac:dyDescent="0.2">
      <c r="A116" t="s">
        <v>275</v>
      </c>
      <c r="B116" t="s">
        <v>276</v>
      </c>
      <c r="C116" s="89" t="s">
        <v>80</v>
      </c>
      <c r="D116" s="27">
        <v>11</v>
      </c>
      <c r="E116" s="27">
        <v>0</v>
      </c>
      <c r="F116" s="27">
        <v>0</v>
      </c>
      <c r="G116" s="27">
        <v>0</v>
      </c>
      <c r="H116" s="28">
        <f t="shared" si="7"/>
        <v>11</v>
      </c>
      <c r="I116" s="27">
        <v>0</v>
      </c>
      <c r="J116" s="29">
        <f t="shared" si="8"/>
        <v>11</v>
      </c>
      <c r="K116" s="36" t="s">
        <v>729</v>
      </c>
      <c r="L116" s="27">
        <v>0</v>
      </c>
      <c r="M116" s="27">
        <v>23</v>
      </c>
      <c r="N116" s="27">
        <v>0</v>
      </c>
      <c r="O116" s="27">
        <v>36</v>
      </c>
      <c r="P116" s="29">
        <f t="shared" si="9"/>
        <v>59</v>
      </c>
      <c r="Q116" s="27">
        <v>0</v>
      </c>
      <c r="R116" s="29">
        <f t="shared" si="6"/>
        <v>59</v>
      </c>
      <c r="S116" s="17" t="s">
        <v>729</v>
      </c>
    </row>
    <row r="117" spans="1:19" ht="12.75" customHeight="1" x14ac:dyDescent="0.2">
      <c r="A117" t="s">
        <v>277</v>
      </c>
      <c r="B117" t="s">
        <v>278</v>
      </c>
      <c r="C117" s="89" t="s">
        <v>60</v>
      </c>
      <c r="D117" s="27">
        <v>0</v>
      </c>
      <c r="E117" s="27">
        <v>0</v>
      </c>
      <c r="F117" s="27">
        <v>0</v>
      </c>
      <c r="G117" s="27">
        <v>0</v>
      </c>
      <c r="H117" s="28">
        <f t="shared" si="7"/>
        <v>0</v>
      </c>
      <c r="I117" s="27">
        <v>0</v>
      </c>
      <c r="J117" s="29">
        <f t="shared" si="8"/>
        <v>0</v>
      </c>
      <c r="K117" s="36" t="s">
        <v>729</v>
      </c>
      <c r="L117" s="27">
        <v>0</v>
      </c>
      <c r="M117" s="27">
        <v>34</v>
      </c>
      <c r="N117" s="27">
        <v>0</v>
      </c>
      <c r="O117" s="27">
        <v>15</v>
      </c>
      <c r="P117" s="29">
        <f t="shared" si="9"/>
        <v>49</v>
      </c>
      <c r="Q117" s="27">
        <v>0</v>
      </c>
      <c r="R117" s="29">
        <f t="shared" si="6"/>
        <v>49</v>
      </c>
      <c r="S117" s="17" t="s">
        <v>729</v>
      </c>
    </row>
    <row r="118" spans="1:19" ht="12.75" customHeight="1" x14ac:dyDescent="0.2">
      <c r="A118" t="s">
        <v>279</v>
      </c>
      <c r="B118" t="s">
        <v>280</v>
      </c>
      <c r="C118" s="89" t="s">
        <v>54</v>
      </c>
      <c r="D118" s="27">
        <v>12</v>
      </c>
      <c r="E118" s="27">
        <v>0</v>
      </c>
      <c r="F118" s="27">
        <v>0</v>
      </c>
      <c r="G118" s="27">
        <v>0</v>
      </c>
      <c r="H118" s="28">
        <f t="shared" si="7"/>
        <v>12</v>
      </c>
      <c r="I118" s="27">
        <v>0</v>
      </c>
      <c r="J118" s="29">
        <f t="shared" si="8"/>
        <v>12</v>
      </c>
      <c r="K118" s="36" t="s">
        <v>729</v>
      </c>
      <c r="L118" s="27">
        <v>0</v>
      </c>
      <c r="M118" s="27">
        <v>40</v>
      </c>
      <c r="N118" s="27">
        <v>0</v>
      </c>
      <c r="O118" s="27">
        <v>10</v>
      </c>
      <c r="P118" s="29">
        <f t="shared" si="9"/>
        <v>50</v>
      </c>
      <c r="Q118" s="27">
        <v>0</v>
      </c>
      <c r="R118" s="29">
        <f t="shared" si="6"/>
        <v>50</v>
      </c>
      <c r="S118" s="17" t="s">
        <v>729</v>
      </c>
    </row>
    <row r="119" spans="1:19" ht="12.75" customHeight="1" x14ac:dyDescent="0.2">
      <c r="A119" t="s">
        <v>281</v>
      </c>
      <c r="B119" t="s">
        <v>282</v>
      </c>
      <c r="C119" s="89" t="s">
        <v>60</v>
      </c>
      <c r="D119" s="27">
        <v>0</v>
      </c>
      <c r="E119" s="27">
        <v>0</v>
      </c>
      <c r="F119" s="27">
        <v>0</v>
      </c>
      <c r="G119" s="27">
        <v>0</v>
      </c>
      <c r="H119" s="28">
        <f t="shared" si="7"/>
        <v>0</v>
      </c>
      <c r="I119" s="27">
        <v>0</v>
      </c>
      <c r="J119" s="29">
        <f t="shared" si="8"/>
        <v>0</v>
      </c>
      <c r="K119" s="36" t="s">
        <v>729</v>
      </c>
      <c r="L119" s="27">
        <v>0</v>
      </c>
      <c r="M119" s="27">
        <v>32</v>
      </c>
      <c r="N119" s="27">
        <v>0</v>
      </c>
      <c r="O119" s="27">
        <v>5</v>
      </c>
      <c r="P119" s="29">
        <f t="shared" si="9"/>
        <v>37</v>
      </c>
      <c r="Q119" s="27">
        <v>0</v>
      </c>
      <c r="R119" s="29">
        <f t="shared" si="6"/>
        <v>37</v>
      </c>
      <c r="S119" s="17" t="s">
        <v>729</v>
      </c>
    </row>
    <row r="120" spans="1:19" ht="12.75" customHeight="1" x14ac:dyDescent="0.2">
      <c r="A120" t="s">
        <v>283</v>
      </c>
      <c r="B120" t="s">
        <v>284</v>
      </c>
      <c r="C120" s="89" t="s">
        <v>60</v>
      </c>
      <c r="D120" s="27">
        <v>0</v>
      </c>
      <c r="E120" s="27">
        <v>7</v>
      </c>
      <c r="F120" s="27">
        <v>0</v>
      </c>
      <c r="G120" s="27">
        <v>8</v>
      </c>
      <c r="H120" s="28">
        <f t="shared" si="7"/>
        <v>15</v>
      </c>
      <c r="I120" s="27">
        <v>0</v>
      </c>
      <c r="J120" s="29">
        <f t="shared" si="8"/>
        <v>15</v>
      </c>
      <c r="K120" s="36" t="s">
        <v>729</v>
      </c>
      <c r="L120" s="27">
        <v>0</v>
      </c>
      <c r="M120" s="27">
        <v>63</v>
      </c>
      <c r="N120" s="27">
        <v>0</v>
      </c>
      <c r="O120" s="27">
        <v>21</v>
      </c>
      <c r="P120" s="29">
        <f t="shared" si="9"/>
        <v>84</v>
      </c>
      <c r="Q120" s="27">
        <v>0</v>
      </c>
      <c r="R120" s="29">
        <f t="shared" si="6"/>
        <v>84</v>
      </c>
      <c r="S120" s="17" t="s">
        <v>729</v>
      </c>
    </row>
    <row r="121" spans="1:19" ht="12.75" customHeight="1" x14ac:dyDescent="0.2">
      <c r="A121" t="s">
        <v>285</v>
      </c>
      <c r="B121" t="s">
        <v>286</v>
      </c>
      <c r="C121" s="89" t="s">
        <v>54</v>
      </c>
      <c r="D121" s="27">
        <v>120</v>
      </c>
      <c r="E121" s="27">
        <v>0</v>
      </c>
      <c r="F121" s="27">
        <v>0</v>
      </c>
      <c r="G121" s="27">
        <v>30</v>
      </c>
      <c r="H121" s="28">
        <f t="shared" si="7"/>
        <v>150</v>
      </c>
      <c r="I121" s="27">
        <v>0</v>
      </c>
      <c r="J121" s="29">
        <f t="shared" si="8"/>
        <v>150</v>
      </c>
      <c r="K121" s="36" t="s">
        <v>729</v>
      </c>
      <c r="L121" s="27">
        <v>0</v>
      </c>
      <c r="M121" s="27">
        <v>50</v>
      </c>
      <c r="N121" s="27">
        <v>0</v>
      </c>
      <c r="O121" s="27">
        <v>17</v>
      </c>
      <c r="P121" s="29">
        <f t="shared" si="9"/>
        <v>67</v>
      </c>
      <c r="Q121" s="27">
        <v>0</v>
      </c>
      <c r="R121" s="29">
        <f t="shared" si="6"/>
        <v>67</v>
      </c>
      <c r="S121" s="17" t="s">
        <v>729</v>
      </c>
    </row>
    <row r="122" spans="1:19" ht="12.75" customHeight="1" x14ac:dyDescent="0.2">
      <c r="A122" t="s">
        <v>287</v>
      </c>
      <c r="B122" t="s">
        <v>288</v>
      </c>
      <c r="C122" s="89" t="s">
        <v>54</v>
      </c>
      <c r="D122" s="27">
        <v>0</v>
      </c>
      <c r="E122" s="27">
        <v>0</v>
      </c>
      <c r="F122" s="27">
        <v>0</v>
      </c>
      <c r="G122" s="27">
        <v>0</v>
      </c>
      <c r="H122" s="28">
        <f t="shared" si="7"/>
        <v>0</v>
      </c>
      <c r="I122" s="27">
        <v>0</v>
      </c>
      <c r="J122" s="29">
        <f t="shared" si="8"/>
        <v>0</v>
      </c>
      <c r="K122" s="36" t="s">
        <v>729</v>
      </c>
      <c r="L122" s="27">
        <v>0</v>
      </c>
      <c r="M122" s="27">
        <v>153</v>
      </c>
      <c r="N122" s="27">
        <v>0</v>
      </c>
      <c r="O122" s="27">
        <v>67</v>
      </c>
      <c r="P122" s="29">
        <f t="shared" si="9"/>
        <v>220</v>
      </c>
      <c r="Q122" s="27">
        <v>35</v>
      </c>
      <c r="R122" s="29">
        <f t="shared" si="6"/>
        <v>255</v>
      </c>
      <c r="S122" s="17" t="s">
        <v>729</v>
      </c>
    </row>
    <row r="123" spans="1:19" ht="12.75" customHeight="1" x14ac:dyDescent="0.2">
      <c r="A123" t="s">
        <v>289</v>
      </c>
      <c r="B123" t="s">
        <v>290</v>
      </c>
      <c r="C123" s="89" t="s">
        <v>57</v>
      </c>
      <c r="D123" s="27">
        <v>16</v>
      </c>
      <c r="E123" s="27">
        <v>0</v>
      </c>
      <c r="F123" s="27">
        <v>0</v>
      </c>
      <c r="G123" s="27">
        <v>0</v>
      </c>
      <c r="H123" s="28">
        <f t="shared" si="7"/>
        <v>16</v>
      </c>
      <c r="I123" s="27">
        <v>0</v>
      </c>
      <c r="J123" s="29">
        <f t="shared" si="8"/>
        <v>16</v>
      </c>
      <c r="K123" s="36" t="s">
        <v>729</v>
      </c>
      <c r="L123" s="27">
        <v>0</v>
      </c>
      <c r="M123" s="27">
        <v>6</v>
      </c>
      <c r="N123" s="27">
        <v>0</v>
      </c>
      <c r="O123" s="27">
        <v>1</v>
      </c>
      <c r="P123" s="29">
        <f t="shared" si="9"/>
        <v>7</v>
      </c>
      <c r="Q123" s="27">
        <v>38</v>
      </c>
      <c r="R123" s="29">
        <f t="shared" si="6"/>
        <v>45</v>
      </c>
      <c r="S123" s="17" t="s">
        <v>729</v>
      </c>
    </row>
    <row r="124" spans="1:19" ht="12.75" customHeight="1" x14ac:dyDescent="0.2">
      <c r="A124" t="s">
        <v>291</v>
      </c>
      <c r="B124" t="s">
        <v>292</v>
      </c>
      <c r="C124" s="89" t="s">
        <v>54</v>
      </c>
      <c r="D124" s="27">
        <v>0</v>
      </c>
      <c r="E124" s="27">
        <v>0</v>
      </c>
      <c r="F124" s="27">
        <v>0</v>
      </c>
      <c r="G124" s="27">
        <v>0</v>
      </c>
      <c r="H124" s="28">
        <f t="shared" si="7"/>
        <v>0</v>
      </c>
      <c r="I124" s="27">
        <v>0</v>
      </c>
      <c r="J124" s="29">
        <f t="shared" si="8"/>
        <v>0</v>
      </c>
      <c r="K124" s="36" t="s">
        <v>729</v>
      </c>
      <c r="L124" s="27">
        <v>0</v>
      </c>
      <c r="M124" s="27">
        <v>128</v>
      </c>
      <c r="N124" s="27">
        <v>0</v>
      </c>
      <c r="O124" s="27">
        <v>34</v>
      </c>
      <c r="P124" s="29">
        <f t="shared" si="9"/>
        <v>162</v>
      </c>
      <c r="Q124" s="27">
        <v>42</v>
      </c>
      <c r="R124" s="29">
        <f t="shared" si="6"/>
        <v>204</v>
      </c>
      <c r="S124" s="17" t="s">
        <v>729</v>
      </c>
    </row>
    <row r="125" spans="1:19" ht="12.75" customHeight="1" x14ac:dyDescent="0.2">
      <c r="A125" t="s">
        <v>293</v>
      </c>
      <c r="B125" t="s">
        <v>294</v>
      </c>
      <c r="C125" s="89" t="s">
        <v>80</v>
      </c>
      <c r="D125" s="27">
        <v>0</v>
      </c>
      <c r="E125" s="27">
        <v>0</v>
      </c>
      <c r="F125" s="27">
        <v>0</v>
      </c>
      <c r="G125" s="27">
        <v>2</v>
      </c>
      <c r="H125" s="28">
        <f t="shared" si="7"/>
        <v>2</v>
      </c>
      <c r="I125" s="27">
        <v>47</v>
      </c>
      <c r="J125" s="29">
        <f t="shared" si="8"/>
        <v>49</v>
      </c>
      <c r="K125" s="36" t="s">
        <v>729</v>
      </c>
      <c r="L125" s="27">
        <v>0</v>
      </c>
      <c r="M125" s="27">
        <v>165</v>
      </c>
      <c r="N125" s="27">
        <v>0</v>
      </c>
      <c r="O125" s="27">
        <v>44</v>
      </c>
      <c r="P125" s="29">
        <f t="shared" si="9"/>
        <v>209</v>
      </c>
      <c r="Q125" s="27">
        <v>30</v>
      </c>
      <c r="R125" s="29">
        <f t="shared" si="6"/>
        <v>239</v>
      </c>
      <c r="S125" s="17" t="s">
        <v>729</v>
      </c>
    </row>
    <row r="126" spans="1:19" ht="12.75" customHeight="1" x14ac:dyDescent="0.2">
      <c r="A126" t="s">
        <v>297</v>
      </c>
      <c r="B126" t="s">
        <v>298</v>
      </c>
      <c r="C126" s="89" t="s">
        <v>60</v>
      </c>
      <c r="D126" s="27">
        <v>0</v>
      </c>
      <c r="E126" s="27">
        <v>5</v>
      </c>
      <c r="F126" s="27">
        <v>0</v>
      </c>
      <c r="G126" s="27">
        <v>12</v>
      </c>
      <c r="H126" s="28">
        <f t="shared" si="7"/>
        <v>17</v>
      </c>
      <c r="I126" s="27">
        <v>0</v>
      </c>
      <c r="J126" s="29">
        <f t="shared" si="8"/>
        <v>17</v>
      </c>
      <c r="K126" s="36" t="s">
        <v>729</v>
      </c>
      <c r="L126" s="27">
        <v>0</v>
      </c>
      <c r="M126" s="27">
        <v>52</v>
      </c>
      <c r="N126" s="27">
        <v>0</v>
      </c>
      <c r="O126" s="27">
        <v>41</v>
      </c>
      <c r="P126" s="29">
        <f t="shared" si="9"/>
        <v>93</v>
      </c>
      <c r="Q126" s="27">
        <v>5</v>
      </c>
      <c r="R126" s="29">
        <f t="shared" si="6"/>
        <v>98</v>
      </c>
      <c r="S126" s="17" t="s">
        <v>729</v>
      </c>
    </row>
    <row r="127" spans="1:19" ht="12.75" customHeight="1" x14ac:dyDescent="0.2">
      <c r="A127" t="s">
        <v>299</v>
      </c>
      <c r="B127" t="s">
        <v>300</v>
      </c>
      <c r="C127" s="89" t="s">
        <v>54</v>
      </c>
      <c r="D127" s="27">
        <v>0</v>
      </c>
      <c r="E127" s="27">
        <v>0</v>
      </c>
      <c r="F127" s="27">
        <v>0</v>
      </c>
      <c r="G127" s="27">
        <v>0</v>
      </c>
      <c r="H127" s="28">
        <f t="shared" si="7"/>
        <v>0</v>
      </c>
      <c r="I127" s="27">
        <v>0</v>
      </c>
      <c r="J127" s="29">
        <f t="shared" si="8"/>
        <v>0</v>
      </c>
      <c r="K127" s="36" t="s">
        <v>729</v>
      </c>
      <c r="L127" s="27">
        <v>0</v>
      </c>
      <c r="M127" s="27">
        <v>91</v>
      </c>
      <c r="N127" s="27">
        <v>0</v>
      </c>
      <c r="O127" s="27">
        <v>41</v>
      </c>
      <c r="P127" s="29">
        <f t="shared" si="9"/>
        <v>132</v>
      </c>
      <c r="Q127" s="27">
        <v>0</v>
      </c>
      <c r="R127" s="29">
        <f t="shared" si="6"/>
        <v>132</v>
      </c>
      <c r="S127" s="17" t="s">
        <v>729</v>
      </c>
    </row>
    <row r="128" spans="1:19" ht="12.75" customHeight="1" x14ac:dyDescent="0.2">
      <c r="A128" t="s">
        <v>301</v>
      </c>
      <c r="B128" t="s">
        <v>302</v>
      </c>
      <c r="C128" s="89" t="s">
        <v>73</v>
      </c>
      <c r="D128" s="27">
        <v>0</v>
      </c>
      <c r="E128" s="27">
        <v>0</v>
      </c>
      <c r="F128" s="27">
        <v>0</v>
      </c>
      <c r="G128" s="27">
        <v>0</v>
      </c>
      <c r="H128" s="28">
        <f t="shared" si="7"/>
        <v>0</v>
      </c>
      <c r="I128" s="27">
        <v>0</v>
      </c>
      <c r="J128" s="29">
        <f t="shared" si="8"/>
        <v>0</v>
      </c>
      <c r="K128" s="36" t="s">
        <v>729</v>
      </c>
      <c r="L128" s="27">
        <v>0</v>
      </c>
      <c r="M128" s="27">
        <v>194</v>
      </c>
      <c r="N128" s="27">
        <v>0</v>
      </c>
      <c r="O128" s="27">
        <v>70</v>
      </c>
      <c r="P128" s="29">
        <f t="shared" si="9"/>
        <v>264</v>
      </c>
      <c r="Q128" s="27">
        <v>0</v>
      </c>
      <c r="R128" s="29">
        <f t="shared" si="6"/>
        <v>264</v>
      </c>
      <c r="S128" s="17" t="s">
        <v>729</v>
      </c>
    </row>
    <row r="129" spans="1:19" ht="12.75" customHeight="1" x14ac:dyDescent="0.2">
      <c r="A129" t="s">
        <v>303</v>
      </c>
      <c r="B129" t="s">
        <v>304</v>
      </c>
      <c r="C129" s="89" t="s">
        <v>73</v>
      </c>
      <c r="D129" s="27">
        <v>22</v>
      </c>
      <c r="E129" s="27">
        <v>0</v>
      </c>
      <c r="F129" s="27">
        <v>0</v>
      </c>
      <c r="G129" s="27">
        <v>0</v>
      </c>
      <c r="H129" s="28">
        <f t="shared" si="7"/>
        <v>22</v>
      </c>
      <c r="I129" s="27">
        <v>0</v>
      </c>
      <c r="J129" s="29">
        <f t="shared" si="8"/>
        <v>22</v>
      </c>
      <c r="K129" s="36" t="s">
        <v>729</v>
      </c>
      <c r="L129" s="27">
        <v>38</v>
      </c>
      <c r="M129" s="27">
        <v>78</v>
      </c>
      <c r="N129" s="27">
        <v>0</v>
      </c>
      <c r="O129" s="27">
        <v>61</v>
      </c>
      <c r="P129" s="29">
        <f t="shared" si="9"/>
        <v>177</v>
      </c>
      <c r="Q129" s="27">
        <v>2</v>
      </c>
      <c r="R129" s="29">
        <f t="shared" si="6"/>
        <v>179</v>
      </c>
      <c r="S129" s="17" t="s">
        <v>729</v>
      </c>
    </row>
    <row r="130" spans="1:19" ht="12.75" customHeight="1" x14ac:dyDescent="0.2">
      <c r="A130" t="s">
        <v>305</v>
      </c>
      <c r="B130" t="s">
        <v>306</v>
      </c>
      <c r="C130" s="89" t="s">
        <v>57</v>
      </c>
      <c r="D130" s="27">
        <v>23</v>
      </c>
      <c r="E130" s="27">
        <v>0</v>
      </c>
      <c r="F130" s="27">
        <v>0</v>
      </c>
      <c r="G130" s="27">
        <v>0</v>
      </c>
      <c r="H130" s="28">
        <f t="shared" si="7"/>
        <v>23</v>
      </c>
      <c r="I130" s="27">
        <v>0</v>
      </c>
      <c r="J130" s="29">
        <f t="shared" si="8"/>
        <v>23</v>
      </c>
      <c r="K130" s="36" t="s">
        <v>729</v>
      </c>
      <c r="L130" s="27">
        <v>0</v>
      </c>
      <c r="M130" s="27">
        <v>135</v>
      </c>
      <c r="N130" s="27">
        <v>8</v>
      </c>
      <c r="O130" s="27">
        <v>49</v>
      </c>
      <c r="P130" s="29">
        <f t="shared" si="9"/>
        <v>192</v>
      </c>
      <c r="Q130" s="27">
        <v>13</v>
      </c>
      <c r="R130" s="29">
        <f t="shared" si="6"/>
        <v>205</v>
      </c>
      <c r="S130" s="17" t="s">
        <v>729</v>
      </c>
    </row>
    <row r="131" spans="1:19" ht="12.75" customHeight="1" x14ac:dyDescent="0.2">
      <c r="A131" t="s">
        <v>307</v>
      </c>
      <c r="B131" t="s">
        <v>308</v>
      </c>
      <c r="C131" s="89" t="s">
        <v>57</v>
      </c>
      <c r="D131" s="27">
        <v>27</v>
      </c>
      <c r="E131" s="27">
        <v>0</v>
      </c>
      <c r="F131" s="27">
        <v>0</v>
      </c>
      <c r="G131" s="27">
        <v>0</v>
      </c>
      <c r="H131" s="28">
        <f t="shared" si="7"/>
        <v>27</v>
      </c>
      <c r="I131" s="27">
        <v>0</v>
      </c>
      <c r="J131" s="29">
        <f t="shared" si="8"/>
        <v>27</v>
      </c>
      <c r="K131" s="36" t="s">
        <v>729</v>
      </c>
      <c r="L131" s="27">
        <v>0</v>
      </c>
      <c r="M131" s="27">
        <v>41</v>
      </c>
      <c r="N131" s="27">
        <v>0</v>
      </c>
      <c r="O131" s="27">
        <v>57</v>
      </c>
      <c r="P131" s="29">
        <f t="shared" si="9"/>
        <v>98</v>
      </c>
      <c r="Q131" s="27">
        <v>21</v>
      </c>
      <c r="R131" s="29">
        <f t="shared" si="6"/>
        <v>119</v>
      </c>
      <c r="S131" s="17" t="s">
        <v>729</v>
      </c>
    </row>
    <row r="132" spans="1:19" ht="12.75" customHeight="1" x14ac:dyDescent="0.2">
      <c r="A132" t="s">
        <v>309</v>
      </c>
      <c r="B132" t="s">
        <v>310</v>
      </c>
      <c r="C132" s="89" t="s">
        <v>73</v>
      </c>
      <c r="D132" s="27">
        <v>22</v>
      </c>
      <c r="E132" s="27">
        <v>16</v>
      </c>
      <c r="F132" s="27">
        <v>0</v>
      </c>
      <c r="G132" s="27">
        <v>0</v>
      </c>
      <c r="H132" s="28">
        <f t="shared" si="7"/>
        <v>38</v>
      </c>
      <c r="I132" s="27">
        <v>0</v>
      </c>
      <c r="J132" s="29">
        <f t="shared" si="8"/>
        <v>38</v>
      </c>
      <c r="K132" s="36" t="s">
        <v>729</v>
      </c>
      <c r="L132" s="27">
        <v>16</v>
      </c>
      <c r="M132" s="27">
        <v>233</v>
      </c>
      <c r="N132" s="27">
        <v>0</v>
      </c>
      <c r="O132" s="27">
        <v>210</v>
      </c>
      <c r="P132" s="29">
        <f t="shared" si="9"/>
        <v>459</v>
      </c>
      <c r="Q132" s="27">
        <v>81</v>
      </c>
      <c r="R132" s="29">
        <f t="shared" si="6"/>
        <v>540</v>
      </c>
      <c r="S132" s="17" t="s">
        <v>729</v>
      </c>
    </row>
    <row r="133" spans="1:19" ht="12.75" customHeight="1" x14ac:dyDescent="0.2">
      <c r="A133" t="s">
        <v>311</v>
      </c>
      <c r="B133" t="s">
        <v>312</v>
      </c>
      <c r="C133" s="89" t="s">
        <v>60</v>
      </c>
      <c r="D133" s="27">
        <v>38</v>
      </c>
      <c r="E133" s="27">
        <v>0</v>
      </c>
      <c r="F133" s="27">
        <v>0</v>
      </c>
      <c r="G133" s="27">
        <v>0</v>
      </c>
      <c r="H133" s="28">
        <f t="shared" si="7"/>
        <v>38</v>
      </c>
      <c r="I133" s="27">
        <v>0</v>
      </c>
      <c r="J133" s="29">
        <f t="shared" si="8"/>
        <v>38</v>
      </c>
      <c r="K133" s="36" t="s">
        <v>729</v>
      </c>
      <c r="L133" s="27">
        <v>0</v>
      </c>
      <c r="M133" s="27">
        <v>120</v>
      </c>
      <c r="N133" s="27">
        <v>0</v>
      </c>
      <c r="O133" s="27">
        <v>77</v>
      </c>
      <c r="P133" s="29">
        <f t="shared" si="9"/>
        <v>197</v>
      </c>
      <c r="Q133" s="27">
        <v>66</v>
      </c>
      <c r="R133" s="29">
        <f t="shared" si="6"/>
        <v>263</v>
      </c>
      <c r="S133" s="17" t="s">
        <v>730</v>
      </c>
    </row>
    <row r="134" spans="1:19" ht="12.75" customHeight="1" x14ac:dyDescent="0.2">
      <c r="A134" t="s">
        <v>313</v>
      </c>
      <c r="B134" t="s">
        <v>314</v>
      </c>
      <c r="C134" s="89" t="s">
        <v>54</v>
      </c>
      <c r="D134" s="27">
        <v>0</v>
      </c>
      <c r="E134" s="27">
        <v>0</v>
      </c>
      <c r="F134" s="27">
        <v>0</v>
      </c>
      <c r="G134" s="27">
        <v>0</v>
      </c>
      <c r="H134" s="28">
        <f t="shared" si="7"/>
        <v>0</v>
      </c>
      <c r="I134" s="27">
        <v>0</v>
      </c>
      <c r="J134" s="29">
        <f t="shared" si="8"/>
        <v>0</v>
      </c>
      <c r="K134" s="36" t="s">
        <v>729</v>
      </c>
      <c r="L134" s="27">
        <v>0</v>
      </c>
      <c r="M134" s="27">
        <v>75</v>
      </c>
      <c r="N134" s="27">
        <v>0</v>
      </c>
      <c r="O134" s="27">
        <v>32</v>
      </c>
      <c r="P134" s="29">
        <f t="shared" si="9"/>
        <v>107</v>
      </c>
      <c r="Q134" s="27">
        <v>0</v>
      </c>
      <c r="R134" s="29">
        <f t="shared" ref="R134:R197" si="10">SUM(P134:Q134)</f>
        <v>107</v>
      </c>
      <c r="S134" s="17" t="s">
        <v>729</v>
      </c>
    </row>
    <row r="135" spans="1:19" ht="12.75" customHeight="1" x14ac:dyDescent="0.2">
      <c r="A135" t="s">
        <v>315</v>
      </c>
      <c r="B135" t="s">
        <v>316</v>
      </c>
      <c r="C135" s="89" t="s">
        <v>60</v>
      </c>
      <c r="D135" s="27">
        <v>4</v>
      </c>
      <c r="E135" s="27">
        <v>0</v>
      </c>
      <c r="F135" s="27">
        <v>0</v>
      </c>
      <c r="G135" s="27">
        <v>0</v>
      </c>
      <c r="H135" s="28">
        <f t="shared" ref="H135:H198" si="11">SUM(D135:G135)</f>
        <v>4</v>
      </c>
      <c r="I135" s="27">
        <v>0</v>
      </c>
      <c r="J135" s="29">
        <f t="shared" ref="J135:J198" si="12">SUM(H135:I135)</f>
        <v>4</v>
      </c>
      <c r="K135" s="36" t="s">
        <v>729</v>
      </c>
      <c r="L135" s="27">
        <v>0</v>
      </c>
      <c r="M135" s="27">
        <v>2</v>
      </c>
      <c r="N135" s="27">
        <v>0</v>
      </c>
      <c r="O135" s="27">
        <v>33</v>
      </c>
      <c r="P135" s="29">
        <f t="shared" ref="P135:P198" si="13">SUM(L135:O135)</f>
        <v>35</v>
      </c>
      <c r="Q135" s="27">
        <v>25</v>
      </c>
      <c r="R135" s="29">
        <f t="shared" si="10"/>
        <v>60</v>
      </c>
      <c r="S135" s="17" t="s">
        <v>729</v>
      </c>
    </row>
    <row r="136" spans="1:19" ht="12.75" customHeight="1" x14ac:dyDescent="0.2">
      <c r="A136" t="s">
        <v>317</v>
      </c>
      <c r="B136" t="s">
        <v>318</v>
      </c>
      <c r="C136" s="89" t="s">
        <v>60</v>
      </c>
      <c r="D136" s="27">
        <v>2</v>
      </c>
      <c r="E136" s="27">
        <v>0</v>
      </c>
      <c r="F136" s="27">
        <v>0</v>
      </c>
      <c r="G136" s="27">
        <v>0</v>
      </c>
      <c r="H136" s="28">
        <f t="shared" si="11"/>
        <v>2</v>
      </c>
      <c r="I136" s="27">
        <v>0</v>
      </c>
      <c r="J136" s="29">
        <f t="shared" si="12"/>
        <v>2</v>
      </c>
      <c r="K136" s="36" t="s">
        <v>729</v>
      </c>
      <c r="L136" s="27">
        <v>4</v>
      </c>
      <c r="M136" s="27">
        <v>13</v>
      </c>
      <c r="N136" s="27">
        <v>0</v>
      </c>
      <c r="O136" s="27">
        <v>19</v>
      </c>
      <c r="P136" s="29">
        <f t="shared" si="13"/>
        <v>36</v>
      </c>
      <c r="Q136" s="27">
        <v>0</v>
      </c>
      <c r="R136" s="29">
        <f t="shared" si="10"/>
        <v>36</v>
      </c>
      <c r="S136" s="17" t="s">
        <v>729</v>
      </c>
    </row>
    <row r="137" spans="1:19" ht="12.75" customHeight="1" x14ac:dyDescent="0.2">
      <c r="A137" t="s">
        <v>319</v>
      </c>
      <c r="B137" t="s">
        <v>320</v>
      </c>
      <c r="C137" s="89" t="s">
        <v>57</v>
      </c>
      <c r="D137" s="27">
        <v>24</v>
      </c>
      <c r="E137" s="27">
        <v>0</v>
      </c>
      <c r="F137" s="27">
        <v>0</v>
      </c>
      <c r="G137" s="27">
        <v>4</v>
      </c>
      <c r="H137" s="28">
        <f t="shared" si="11"/>
        <v>28</v>
      </c>
      <c r="I137" s="27">
        <v>0</v>
      </c>
      <c r="J137" s="29">
        <f t="shared" si="12"/>
        <v>28</v>
      </c>
      <c r="K137" s="36" t="s">
        <v>729</v>
      </c>
      <c r="L137" s="27">
        <v>0</v>
      </c>
      <c r="M137" s="27">
        <v>249</v>
      </c>
      <c r="N137" s="27">
        <v>17</v>
      </c>
      <c r="O137" s="27">
        <v>134</v>
      </c>
      <c r="P137" s="29">
        <f t="shared" si="13"/>
        <v>400</v>
      </c>
      <c r="Q137" s="27">
        <v>135</v>
      </c>
      <c r="R137" s="29">
        <f t="shared" si="10"/>
        <v>535</v>
      </c>
      <c r="S137" s="17" t="s">
        <v>729</v>
      </c>
    </row>
    <row r="138" spans="1:19" ht="12.75" customHeight="1" x14ac:dyDescent="0.2">
      <c r="A138" t="s">
        <v>321</v>
      </c>
      <c r="B138" t="s">
        <v>322</v>
      </c>
      <c r="C138" s="89" t="s">
        <v>60</v>
      </c>
      <c r="D138" s="27">
        <v>0</v>
      </c>
      <c r="E138" s="27">
        <v>0</v>
      </c>
      <c r="F138" s="27">
        <v>0</v>
      </c>
      <c r="G138" s="27">
        <v>0</v>
      </c>
      <c r="H138" s="28">
        <f t="shared" si="11"/>
        <v>0</v>
      </c>
      <c r="I138" s="27">
        <v>0</v>
      </c>
      <c r="J138" s="29">
        <f t="shared" si="12"/>
        <v>0</v>
      </c>
      <c r="K138" s="36" t="s">
        <v>729</v>
      </c>
      <c r="L138" s="27">
        <v>0</v>
      </c>
      <c r="M138" s="27">
        <v>168</v>
      </c>
      <c r="N138" s="27">
        <v>20</v>
      </c>
      <c r="O138" s="27">
        <v>46</v>
      </c>
      <c r="P138" s="29">
        <f t="shared" si="13"/>
        <v>234</v>
      </c>
      <c r="Q138" s="27">
        <v>0</v>
      </c>
      <c r="R138" s="29">
        <f t="shared" si="10"/>
        <v>234</v>
      </c>
      <c r="S138" s="17" t="s">
        <v>729</v>
      </c>
    </row>
    <row r="139" spans="1:19" ht="12.75" customHeight="1" x14ac:dyDescent="0.2">
      <c r="A139" t="s">
        <v>323</v>
      </c>
      <c r="B139" t="s">
        <v>324</v>
      </c>
      <c r="C139" s="89" t="s">
        <v>54</v>
      </c>
      <c r="D139" s="27">
        <v>77</v>
      </c>
      <c r="E139" s="27">
        <v>0</v>
      </c>
      <c r="F139" s="27">
        <v>0</v>
      </c>
      <c r="G139" s="27">
        <v>4</v>
      </c>
      <c r="H139" s="28">
        <f t="shared" si="11"/>
        <v>81</v>
      </c>
      <c r="I139" s="27">
        <v>0</v>
      </c>
      <c r="J139" s="29">
        <f t="shared" si="12"/>
        <v>81</v>
      </c>
      <c r="K139" s="36" t="s">
        <v>729</v>
      </c>
      <c r="L139" s="27">
        <v>0</v>
      </c>
      <c r="M139" s="27">
        <v>301</v>
      </c>
      <c r="N139" s="27">
        <v>0</v>
      </c>
      <c r="O139" s="27">
        <v>68</v>
      </c>
      <c r="P139" s="29">
        <f t="shared" si="13"/>
        <v>369</v>
      </c>
      <c r="Q139" s="27">
        <v>27</v>
      </c>
      <c r="R139" s="29">
        <f t="shared" si="10"/>
        <v>396</v>
      </c>
      <c r="S139" s="17" t="s">
        <v>729</v>
      </c>
    </row>
    <row r="140" spans="1:19" ht="12.75" customHeight="1" x14ac:dyDescent="0.2">
      <c r="A140" t="s">
        <v>325</v>
      </c>
      <c r="B140" s="13" t="s">
        <v>326</v>
      </c>
      <c r="C140" s="32" t="s">
        <v>54</v>
      </c>
      <c r="D140" s="27">
        <v>10</v>
      </c>
      <c r="E140" s="27">
        <v>0</v>
      </c>
      <c r="F140" s="27">
        <v>0</v>
      </c>
      <c r="G140" s="27">
        <v>0</v>
      </c>
      <c r="H140" s="28">
        <f t="shared" si="11"/>
        <v>10</v>
      </c>
      <c r="I140" s="27">
        <v>0</v>
      </c>
      <c r="J140" s="29">
        <f t="shared" si="12"/>
        <v>10</v>
      </c>
      <c r="K140" s="36" t="s">
        <v>729</v>
      </c>
      <c r="L140" s="27">
        <v>0</v>
      </c>
      <c r="M140" s="27">
        <v>34</v>
      </c>
      <c r="N140" s="27">
        <v>3</v>
      </c>
      <c r="O140" s="27">
        <v>0</v>
      </c>
      <c r="P140" s="29">
        <f t="shared" si="13"/>
        <v>37</v>
      </c>
      <c r="Q140" s="27">
        <v>0</v>
      </c>
      <c r="R140" s="29">
        <f t="shared" si="10"/>
        <v>37</v>
      </c>
      <c r="S140" s="17" t="s">
        <v>729</v>
      </c>
    </row>
    <row r="141" spans="1:19" ht="12.75" customHeight="1" x14ac:dyDescent="0.2">
      <c r="A141" t="s">
        <v>327</v>
      </c>
      <c r="B141" t="s">
        <v>328</v>
      </c>
      <c r="C141" s="89" t="s">
        <v>60</v>
      </c>
      <c r="D141" s="27">
        <v>0</v>
      </c>
      <c r="E141" s="27">
        <v>0</v>
      </c>
      <c r="F141" s="27">
        <v>0</v>
      </c>
      <c r="G141" s="27">
        <v>0</v>
      </c>
      <c r="H141" s="28">
        <f t="shared" si="11"/>
        <v>0</v>
      </c>
      <c r="I141" s="27">
        <v>0</v>
      </c>
      <c r="J141" s="29">
        <f t="shared" si="12"/>
        <v>0</v>
      </c>
      <c r="K141" s="36" t="s">
        <v>729</v>
      </c>
      <c r="L141" s="27">
        <v>0</v>
      </c>
      <c r="M141" s="27">
        <v>61</v>
      </c>
      <c r="N141" s="27">
        <v>0</v>
      </c>
      <c r="O141" s="27">
        <v>54</v>
      </c>
      <c r="P141" s="29">
        <f t="shared" si="13"/>
        <v>115</v>
      </c>
      <c r="Q141" s="27">
        <v>20</v>
      </c>
      <c r="R141" s="29">
        <f t="shared" si="10"/>
        <v>135</v>
      </c>
      <c r="S141" s="17" t="s">
        <v>729</v>
      </c>
    </row>
    <row r="142" spans="1:19" ht="12.75" customHeight="1" x14ac:dyDescent="0.2">
      <c r="A142" t="s">
        <v>329</v>
      </c>
      <c r="B142" t="s">
        <v>330</v>
      </c>
      <c r="C142" s="89" t="s">
        <v>57</v>
      </c>
      <c r="D142" s="27">
        <v>213</v>
      </c>
      <c r="E142" s="27">
        <v>24</v>
      </c>
      <c r="F142" s="27">
        <v>0</v>
      </c>
      <c r="G142" s="27">
        <v>13</v>
      </c>
      <c r="H142" s="28">
        <f t="shared" si="11"/>
        <v>250</v>
      </c>
      <c r="I142" s="27">
        <v>0</v>
      </c>
      <c r="J142" s="29">
        <f t="shared" si="12"/>
        <v>250</v>
      </c>
      <c r="K142" s="36" t="s">
        <v>729</v>
      </c>
      <c r="L142" s="27">
        <v>26</v>
      </c>
      <c r="M142" s="27">
        <v>404</v>
      </c>
      <c r="N142" s="27">
        <v>0</v>
      </c>
      <c r="O142" s="27">
        <v>200</v>
      </c>
      <c r="P142" s="29">
        <f t="shared" si="13"/>
        <v>630</v>
      </c>
      <c r="Q142" s="27">
        <v>223</v>
      </c>
      <c r="R142" s="29">
        <f t="shared" si="10"/>
        <v>853</v>
      </c>
      <c r="S142" s="17" t="s">
        <v>729</v>
      </c>
    </row>
    <row r="143" spans="1:19" ht="12.75" customHeight="1" x14ac:dyDescent="0.2">
      <c r="A143" t="s">
        <v>331</v>
      </c>
      <c r="B143" t="s">
        <v>332</v>
      </c>
      <c r="C143" s="89" t="s">
        <v>60</v>
      </c>
      <c r="D143" s="27">
        <v>0</v>
      </c>
      <c r="E143" s="27">
        <v>0</v>
      </c>
      <c r="F143" s="27">
        <v>0</v>
      </c>
      <c r="G143" s="27">
        <v>0</v>
      </c>
      <c r="H143" s="28">
        <f t="shared" si="11"/>
        <v>0</v>
      </c>
      <c r="I143" s="27">
        <v>79</v>
      </c>
      <c r="J143" s="29">
        <f t="shared" si="12"/>
        <v>79</v>
      </c>
      <c r="K143" s="36" t="s">
        <v>729</v>
      </c>
      <c r="L143" s="27">
        <v>0</v>
      </c>
      <c r="M143" s="27">
        <v>50</v>
      </c>
      <c r="N143" s="27">
        <v>0</v>
      </c>
      <c r="O143" s="27">
        <v>9</v>
      </c>
      <c r="P143" s="29">
        <f t="shared" si="13"/>
        <v>59</v>
      </c>
      <c r="Q143" s="27">
        <v>120</v>
      </c>
      <c r="R143" s="29">
        <f t="shared" si="10"/>
        <v>179</v>
      </c>
      <c r="S143" s="17" t="s">
        <v>729</v>
      </c>
    </row>
    <row r="144" spans="1:19" ht="12.75" customHeight="1" x14ac:dyDescent="0.2">
      <c r="A144" t="s">
        <v>333</v>
      </c>
      <c r="B144" t="s">
        <v>334</v>
      </c>
      <c r="C144" s="89" t="s">
        <v>54</v>
      </c>
      <c r="D144" s="27">
        <v>27</v>
      </c>
      <c r="E144" s="27">
        <v>0</v>
      </c>
      <c r="F144" s="27">
        <v>0</v>
      </c>
      <c r="G144" s="27">
        <v>28</v>
      </c>
      <c r="H144" s="28">
        <f t="shared" si="11"/>
        <v>55</v>
      </c>
      <c r="I144" s="27">
        <v>18</v>
      </c>
      <c r="J144" s="29">
        <f t="shared" si="12"/>
        <v>73</v>
      </c>
      <c r="K144" s="36" t="s">
        <v>729</v>
      </c>
      <c r="L144" s="27">
        <v>8</v>
      </c>
      <c r="M144" s="27">
        <v>200</v>
      </c>
      <c r="N144" s="27">
        <v>0</v>
      </c>
      <c r="O144" s="27">
        <v>111</v>
      </c>
      <c r="P144" s="29">
        <f t="shared" si="13"/>
        <v>319</v>
      </c>
      <c r="Q144" s="27">
        <v>158</v>
      </c>
      <c r="R144" s="29">
        <f t="shared" si="10"/>
        <v>477</v>
      </c>
      <c r="S144" s="17" t="s">
        <v>729</v>
      </c>
    </row>
    <row r="145" spans="1:19" ht="12.75" customHeight="1" x14ac:dyDescent="0.2">
      <c r="A145" t="s">
        <v>335</v>
      </c>
      <c r="B145" t="s">
        <v>336</v>
      </c>
      <c r="C145" s="89" t="s">
        <v>60</v>
      </c>
      <c r="D145" s="27">
        <v>0</v>
      </c>
      <c r="E145" s="27">
        <v>0</v>
      </c>
      <c r="F145" s="27">
        <v>0</v>
      </c>
      <c r="G145" s="27">
        <v>0</v>
      </c>
      <c r="H145" s="28">
        <f t="shared" si="11"/>
        <v>0</v>
      </c>
      <c r="I145" s="27">
        <v>0</v>
      </c>
      <c r="J145" s="29">
        <f t="shared" si="12"/>
        <v>0</v>
      </c>
      <c r="K145" s="36" t="s">
        <v>729</v>
      </c>
      <c r="L145" s="27">
        <v>0</v>
      </c>
      <c r="M145" s="27">
        <v>0</v>
      </c>
      <c r="N145" s="27">
        <v>0</v>
      </c>
      <c r="O145" s="27">
        <v>10</v>
      </c>
      <c r="P145" s="29">
        <f t="shared" si="13"/>
        <v>10</v>
      </c>
      <c r="Q145" s="27">
        <v>26</v>
      </c>
      <c r="R145" s="29">
        <f t="shared" si="10"/>
        <v>36</v>
      </c>
      <c r="S145" s="17" t="s">
        <v>730</v>
      </c>
    </row>
    <row r="146" spans="1:19" ht="12.75" customHeight="1" x14ac:dyDescent="0.2">
      <c r="A146" t="s">
        <v>337</v>
      </c>
      <c r="B146" t="s">
        <v>338</v>
      </c>
      <c r="C146" s="89" t="s">
        <v>80</v>
      </c>
      <c r="D146" s="27">
        <v>56</v>
      </c>
      <c r="E146" s="27">
        <v>5</v>
      </c>
      <c r="F146" s="27">
        <v>0</v>
      </c>
      <c r="G146" s="27">
        <v>6</v>
      </c>
      <c r="H146" s="28">
        <f t="shared" si="11"/>
        <v>67</v>
      </c>
      <c r="I146" s="27">
        <v>0</v>
      </c>
      <c r="J146" s="29">
        <f t="shared" si="12"/>
        <v>67</v>
      </c>
      <c r="K146" s="36" t="s">
        <v>729</v>
      </c>
      <c r="L146" s="27">
        <v>4</v>
      </c>
      <c r="M146" s="27">
        <v>70</v>
      </c>
      <c r="N146" s="27">
        <v>0</v>
      </c>
      <c r="O146" s="27">
        <v>51</v>
      </c>
      <c r="P146" s="29">
        <f t="shared" si="13"/>
        <v>125</v>
      </c>
      <c r="Q146" s="27">
        <v>26</v>
      </c>
      <c r="R146" s="29">
        <f t="shared" si="10"/>
        <v>151</v>
      </c>
      <c r="S146" s="17" t="s">
        <v>729</v>
      </c>
    </row>
    <row r="147" spans="1:19" ht="12.75" customHeight="1" x14ac:dyDescent="0.2">
      <c r="A147" t="s">
        <v>339</v>
      </c>
      <c r="B147" t="s">
        <v>340</v>
      </c>
      <c r="C147" s="89" t="s">
        <v>80</v>
      </c>
      <c r="D147" s="27">
        <v>17</v>
      </c>
      <c r="E147" s="27">
        <v>0</v>
      </c>
      <c r="F147" s="27">
        <v>0</v>
      </c>
      <c r="G147" s="27">
        <v>2</v>
      </c>
      <c r="H147" s="28">
        <f t="shared" si="11"/>
        <v>19</v>
      </c>
      <c r="I147" s="27">
        <v>0</v>
      </c>
      <c r="J147" s="29">
        <f t="shared" si="12"/>
        <v>19</v>
      </c>
      <c r="K147" s="36" t="s">
        <v>729</v>
      </c>
      <c r="L147" s="27">
        <v>0</v>
      </c>
      <c r="M147" s="27">
        <v>18</v>
      </c>
      <c r="N147" s="27">
        <v>0</v>
      </c>
      <c r="O147" s="27">
        <v>22</v>
      </c>
      <c r="P147" s="29">
        <f t="shared" si="13"/>
        <v>40</v>
      </c>
      <c r="Q147" s="27">
        <v>0</v>
      </c>
      <c r="R147" s="29">
        <f t="shared" si="10"/>
        <v>40</v>
      </c>
      <c r="S147" s="17" t="s">
        <v>729</v>
      </c>
    </row>
    <row r="148" spans="1:19" ht="12.75" customHeight="1" x14ac:dyDescent="0.2">
      <c r="A148" t="s">
        <v>341</v>
      </c>
      <c r="B148" t="s">
        <v>342</v>
      </c>
      <c r="C148" s="89" t="s">
        <v>54</v>
      </c>
      <c r="D148" s="27">
        <v>4</v>
      </c>
      <c r="E148" s="27">
        <v>0</v>
      </c>
      <c r="F148" s="27">
        <v>0</v>
      </c>
      <c r="G148" s="27">
        <v>1</v>
      </c>
      <c r="H148" s="28">
        <f t="shared" si="11"/>
        <v>5</v>
      </c>
      <c r="I148" s="27">
        <v>0</v>
      </c>
      <c r="J148" s="29">
        <f t="shared" si="12"/>
        <v>5</v>
      </c>
      <c r="K148" s="36" t="s">
        <v>729</v>
      </c>
      <c r="L148" s="27">
        <v>7</v>
      </c>
      <c r="M148" s="27">
        <v>45</v>
      </c>
      <c r="N148" s="27">
        <v>0</v>
      </c>
      <c r="O148" s="27">
        <v>20</v>
      </c>
      <c r="P148" s="29">
        <f t="shared" si="13"/>
        <v>72</v>
      </c>
      <c r="Q148" s="27">
        <v>0</v>
      </c>
      <c r="R148" s="29">
        <f t="shared" si="10"/>
        <v>72</v>
      </c>
      <c r="S148" s="17" t="s">
        <v>729</v>
      </c>
    </row>
    <row r="149" spans="1:19" ht="12.75" customHeight="1" x14ac:dyDescent="0.2">
      <c r="A149" t="s">
        <v>343</v>
      </c>
      <c r="B149" t="s">
        <v>344</v>
      </c>
      <c r="C149" s="89" t="s">
        <v>54</v>
      </c>
      <c r="D149" s="27">
        <v>49</v>
      </c>
      <c r="E149" s="27">
        <v>17</v>
      </c>
      <c r="F149" s="27">
        <v>0</v>
      </c>
      <c r="G149" s="27">
        <v>31</v>
      </c>
      <c r="H149" s="28">
        <f t="shared" si="11"/>
        <v>97</v>
      </c>
      <c r="I149" s="27">
        <v>73</v>
      </c>
      <c r="J149" s="29">
        <f t="shared" si="12"/>
        <v>170</v>
      </c>
      <c r="K149" s="36" t="s">
        <v>729</v>
      </c>
      <c r="L149" s="27">
        <v>0</v>
      </c>
      <c r="M149" s="27">
        <v>123</v>
      </c>
      <c r="N149" s="27">
        <v>0</v>
      </c>
      <c r="O149" s="27">
        <v>63</v>
      </c>
      <c r="P149" s="29">
        <f t="shared" si="13"/>
        <v>186</v>
      </c>
      <c r="Q149" s="27">
        <v>12</v>
      </c>
      <c r="R149" s="29">
        <f t="shared" si="10"/>
        <v>198</v>
      </c>
      <c r="S149" s="17" t="s">
        <v>729</v>
      </c>
    </row>
    <row r="150" spans="1:19" ht="12.75" customHeight="1" x14ac:dyDescent="0.2">
      <c r="A150" t="s">
        <v>345</v>
      </c>
      <c r="B150" t="s">
        <v>346</v>
      </c>
      <c r="C150" s="89" t="s">
        <v>73</v>
      </c>
      <c r="D150" s="27">
        <v>20</v>
      </c>
      <c r="E150" s="27">
        <v>20</v>
      </c>
      <c r="F150" s="27">
        <v>0</v>
      </c>
      <c r="G150" s="27">
        <v>0</v>
      </c>
      <c r="H150" s="28">
        <f t="shared" si="11"/>
        <v>40</v>
      </c>
      <c r="I150" s="27">
        <v>0</v>
      </c>
      <c r="J150" s="29">
        <f t="shared" si="12"/>
        <v>40</v>
      </c>
      <c r="K150" s="36" t="s">
        <v>729</v>
      </c>
      <c r="L150" s="27">
        <v>0</v>
      </c>
      <c r="M150" s="27">
        <v>51</v>
      </c>
      <c r="N150" s="27">
        <v>0</v>
      </c>
      <c r="O150" s="27">
        <v>17</v>
      </c>
      <c r="P150" s="29">
        <f t="shared" si="13"/>
        <v>68</v>
      </c>
      <c r="Q150" s="27">
        <v>80</v>
      </c>
      <c r="R150" s="29">
        <f t="shared" si="10"/>
        <v>148</v>
      </c>
      <c r="S150" s="17" t="s">
        <v>729</v>
      </c>
    </row>
    <row r="151" spans="1:19" ht="12.75" customHeight="1" x14ac:dyDescent="0.2">
      <c r="A151" t="s">
        <v>347</v>
      </c>
      <c r="B151" t="s">
        <v>348</v>
      </c>
      <c r="C151" s="89" t="s">
        <v>60</v>
      </c>
      <c r="D151" s="27">
        <v>0</v>
      </c>
      <c r="E151" s="27">
        <v>0</v>
      </c>
      <c r="F151" s="27">
        <v>0</v>
      </c>
      <c r="G151" s="27">
        <v>158</v>
      </c>
      <c r="H151" s="28">
        <f t="shared" si="11"/>
        <v>158</v>
      </c>
      <c r="I151" s="27">
        <v>261</v>
      </c>
      <c r="J151" s="29">
        <f t="shared" si="12"/>
        <v>419</v>
      </c>
      <c r="K151" s="36" t="s">
        <v>729</v>
      </c>
      <c r="L151" s="27">
        <v>0</v>
      </c>
      <c r="M151" s="27">
        <v>263</v>
      </c>
      <c r="N151" s="27">
        <v>7</v>
      </c>
      <c r="O151" s="27">
        <v>192</v>
      </c>
      <c r="P151" s="29">
        <f t="shared" si="13"/>
        <v>462</v>
      </c>
      <c r="Q151" s="27">
        <v>377</v>
      </c>
      <c r="R151" s="29">
        <f t="shared" si="10"/>
        <v>839</v>
      </c>
      <c r="S151" s="17" t="s">
        <v>730</v>
      </c>
    </row>
    <row r="152" spans="1:19" ht="12.75" customHeight="1" x14ac:dyDescent="0.2">
      <c r="A152" t="s">
        <v>349</v>
      </c>
      <c r="B152" t="s">
        <v>350</v>
      </c>
      <c r="C152" s="89" t="s">
        <v>54</v>
      </c>
      <c r="D152" s="27">
        <v>0</v>
      </c>
      <c r="E152" s="27">
        <v>8</v>
      </c>
      <c r="F152" s="27">
        <v>0</v>
      </c>
      <c r="G152" s="27">
        <v>11</v>
      </c>
      <c r="H152" s="28">
        <f t="shared" si="11"/>
        <v>19</v>
      </c>
      <c r="I152" s="27">
        <v>0</v>
      </c>
      <c r="J152" s="29">
        <f t="shared" si="12"/>
        <v>19</v>
      </c>
      <c r="K152" s="36" t="s">
        <v>729</v>
      </c>
      <c r="L152" s="27">
        <v>0</v>
      </c>
      <c r="M152" s="27">
        <v>26</v>
      </c>
      <c r="N152" s="27">
        <v>10</v>
      </c>
      <c r="O152" s="27">
        <v>50</v>
      </c>
      <c r="P152" s="29">
        <f t="shared" si="13"/>
        <v>86</v>
      </c>
      <c r="Q152" s="27">
        <v>0</v>
      </c>
      <c r="R152" s="29">
        <f t="shared" si="10"/>
        <v>86</v>
      </c>
      <c r="S152" s="17" t="s">
        <v>729</v>
      </c>
    </row>
    <row r="153" spans="1:19" ht="12.75" customHeight="1" x14ac:dyDescent="0.2">
      <c r="A153" t="s">
        <v>351</v>
      </c>
      <c r="B153" t="s">
        <v>352</v>
      </c>
      <c r="C153" s="89" t="s">
        <v>80</v>
      </c>
      <c r="D153" s="27">
        <v>66</v>
      </c>
      <c r="E153" s="27">
        <v>0</v>
      </c>
      <c r="F153" s="27">
        <v>0</v>
      </c>
      <c r="G153" s="27">
        <v>0</v>
      </c>
      <c r="H153" s="28">
        <f t="shared" si="11"/>
        <v>66</v>
      </c>
      <c r="I153" s="27">
        <v>0</v>
      </c>
      <c r="J153" s="29">
        <f t="shared" si="12"/>
        <v>66</v>
      </c>
      <c r="K153" s="36" t="s">
        <v>729</v>
      </c>
      <c r="L153" s="27">
        <v>0</v>
      </c>
      <c r="M153" s="27">
        <v>56</v>
      </c>
      <c r="N153" s="27">
        <v>0</v>
      </c>
      <c r="O153" s="27">
        <v>13</v>
      </c>
      <c r="P153" s="29">
        <f t="shared" si="13"/>
        <v>69</v>
      </c>
      <c r="Q153" s="27">
        <v>0</v>
      </c>
      <c r="R153" s="29">
        <f t="shared" si="10"/>
        <v>69</v>
      </c>
      <c r="S153" s="17" t="s">
        <v>729</v>
      </c>
    </row>
    <row r="154" spans="1:19" ht="12.75" customHeight="1" x14ac:dyDescent="0.2">
      <c r="A154" t="s">
        <v>353</v>
      </c>
      <c r="B154" t="s">
        <v>354</v>
      </c>
      <c r="C154" s="89" t="s">
        <v>60</v>
      </c>
      <c r="D154" s="27">
        <v>0</v>
      </c>
      <c r="E154" s="27">
        <v>0</v>
      </c>
      <c r="F154" s="27">
        <v>0</v>
      </c>
      <c r="G154" s="27">
        <v>0</v>
      </c>
      <c r="H154" s="28">
        <f t="shared" si="11"/>
        <v>0</v>
      </c>
      <c r="I154" s="27">
        <v>0</v>
      </c>
      <c r="J154" s="29">
        <f t="shared" si="12"/>
        <v>0</v>
      </c>
      <c r="K154" s="36" t="s">
        <v>729</v>
      </c>
      <c r="L154" s="27">
        <v>0</v>
      </c>
      <c r="M154" s="27">
        <v>46</v>
      </c>
      <c r="N154" s="27">
        <v>0</v>
      </c>
      <c r="O154" s="27">
        <v>12</v>
      </c>
      <c r="P154" s="29">
        <f t="shared" si="13"/>
        <v>58</v>
      </c>
      <c r="Q154" s="27">
        <v>0</v>
      </c>
      <c r="R154" s="29">
        <f t="shared" si="10"/>
        <v>58</v>
      </c>
      <c r="S154" s="17" t="s">
        <v>729</v>
      </c>
    </row>
    <row r="155" spans="1:19" ht="12.75" customHeight="1" x14ac:dyDescent="0.2">
      <c r="A155" t="s">
        <v>355</v>
      </c>
      <c r="B155" t="s">
        <v>356</v>
      </c>
      <c r="C155" s="89" t="s">
        <v>73</v>
      </c>
      <c r="D155" s="27">
        <v>16</v>
      </c>
      <c r="E155" s="27">
        <v>23</v>
      </c>
      <c r="F155" s="27">
        <v>0</v>
      </c>
      <c r="G155" s="27">
        <v>3</v>
      </c>
      <c r="H155" s="28">
        <f t="shared" si="11"/>
        <v>42</v>
      </c>
      <c r="I155" s="27">
        <v>0</v>
      </c>
      <c r="J155" s="29">
        <f t="shared" si="12"/>
        <v>42</v>
      </c>
      <c r="K155" s="36" t="s">
        <v>729</v>
      </c>
      <c r="L155" s="27">
        <v>0</v>
      </c>
      <c r="M155" s="27">
        <v>113</v>
      </c>
      <c r="N155" s="27">
        <v>0</v>
      </c>
      <c r="O155" s="27">
        <v>49</v>
      </c>
      <c r="P155" s="29">
        <f t="shared" si="13"/>
        <v>162</v>
      </c>
      <c r="Q155" s="27">
        <v>0</v>
      </c>
      <c r="R155" s="29">
        <f t="shared" si="10"/>
        <v>162</v>
      </c>
      <c r="S155" s="17" t="s">
        <v>729</v>
      </c>
    </row>
    <row r="156" spans="1:19" ht="12.75" customHeight="1" x14ac:dyDescent="0.2">
      <c r="A156" t="s">
        <v>357</v>
      </c>
      <c r="B156" t="s">
        <v>358</v>
      </c>
      <c r="C156" s="89" t="s">
        <v>60</v>
      </c>
      <c r="D156" s="27">
        <v>5</v>
      </c>
      <c r="E156" s="27">
        <v>0</v>
      </c>
      <c r="F156" s="27">
        <v>0</v>
      </c>
      <c r="G156" s="27">
        <v>18</v>
      </c>
      <c r="H156" s="28">
        <f t="shared" si="11"/>
        <v>23</v>
      </c>
      <c r="I156" s="27">
        <v>127</v>
      </c>
      <c r="J156" s="29">
        <f t="shared" si="12"/>
        <v>150</v>
      </c>
      <c r="K156" s="36" t="s">
        <v>729</v>
      </c>
      <c r="L156" s="27">
        <v>0</v>
      </c>
      <c r="M156" s="27">
        <v>19</v>
      </c>
      <c r="N156" s="27">
        <v>0</v>
      </c>
      <c r="O156" s="27">
        <v>15</v>
      </c>
      <c r="P156" s="29">
        <f t="shared" si="13"/>
        <v>34</v>
      </c>
      <c r="Q156" s="27">
        <v>54</v>
      </c>
      <c r="R156" s="29">
        <f t="shared" si="10"/>
        <v>88</v>
      </c>
      <c r="S156" s="17" t="s">
        <v>729</v>
      </c>
    </row>
    <row r="157" spans="1:19" ht="12.75" customHeight="1" x14ac:dyDescent="0.2">
      <c r="A157" t="s">
        <v>359</v>
      </c>
      <c r="B157" t="s">
        <v>360</v>
      </c>
      <c r="C157" s="89" t="s">
        <v>80</v>
      </c>
      <c r="D157" s="27">
        <v>13</v>
      </c>
      <c r="E157" s="27">
        <v>0</v>
      </c>
      <c r="F157" s="27">
        <v>0</v>
      </c>
      <c r="G157" s="27">
        <v>0</v>
      </c>
      <c r="H157" s="28">
        <f t="shared" si="11"/>
        <v>13</v>
      </c>
      <c r="I157" s="27">
        <v>0</v>
      </c>
      <c r="J157" s="29">
        <f t="shared" si="12"/>
        <v>13</v>
      </c>
      <c r="K157" s="36" t="s">
        <v>729</v>
      </c>
      <c r="L157" s="27">
        <v>0</v>
      </c>
      <c r="M157" s="27">
        <v>0</v>
      </c>
      <c r="N157" s="27">
        <v>0</v>
      </c>
      <c r="O157" s="27">
        <v>0</v>
      </c>
      <c r="P157" s="29">
        <f t="shared" si="13"/>
        <v>0</v>
      </c>
      <c r="Q157" s="27">
        <v>0</v>
      </c>
      <c r="R157" s="29">
        <f t="shared" si="10"/>
        <v>0</v>
      </c>
      <c r="S157" s="17" t="s">
        <v>729</v>
      </c>
    </row>
    <row r="158" spans="1:19" ht="12.75" customHeight="1" x14ac:dyDescent="0.2">
      <c r="A158" t="s">
        <v>361</v>
      </c>
      <c r="B158" t="s">
        <v>362</v>
      </c>
      <c r="C158" s="89" t="s">
        <v>80</v>
      </c>
      <c r="D158" s="27">
        <v>8</v>
      </c>
      <c r="E158" s="27">
        <v>0</v>
      </c>
      <c r="F158" s="27">
        <v>0</v>
      </c>
      <c r="G158" s="27">
        <v>0</v>
      </c>
      <c r="H158" s="28">
        <f t="shared" si="11"/>
        <v>8</v>
      </c>
      <c r="I158" s="27">
        <v>128</v>
      </c>
      <c r="J158" s="29">
        <f t="shared" si="12"/>
        <v>136</v>
      </c>
      <c r="K158" s="36" t="s">
        <v>729</v>
      </c>
      <c r="L158" s="27">
        <v>0</v>
      </c>
      <c r="M158" s="27">
        <v>101</v>
      </c>
      <c r="N158" s="27">
        <v>0</v>
      </c>
      <c r="O158" s="27">
        <v>43</v>
      </c>
      <c r="P158" s="29">
        <f t="shared" si="13"/>
        <v>144</v>
      </c>
      <c r="Q158" s="27">
        <v>146</v>
      </c>
      <c r="R158" s="29">
        <f t="shared" si="10"/>
        <v>290</v>
      </c>
      <c r="S158" s="17" t="s">
        <v>729</v>
      </c>
    </row>
    <row r="159" spans="1:19" ht="12.75" customHeight="1" x14ac:dyDescent="0.2">
      <c r="A159" t="s">
        <v>363</v>
      </c>
      <c r="B159" t="s">
        <v>364</v>
      </c>
      <c r="C159" s="89" t="s">
        <v>73</v>
      </c>
      <c r="D159" s="27">
        <v>0</v>
      </c>
      <c r="E159" s="27">
        <v>0</v>
      </c>
      <c r="F159" s="27">
        <v>0</v>
      </c>
      <c r="G159" s="27">
        <v>0</v>
      </c>
      <c r="H159" s="28">
        <f t="shared" si="11"/>
        <v>0</v>
      </c>
      <c r="I159" s="27">
        <v>0</v>
      </c>
      <c r="J159" s="29">
        <f t="shared" si="12"/>
        <v>0</v>
      </c>
      <c r="K159" s="36" t="s">
        <v>729</v>
      </c>
      <c r="L159" s="27">
        <v>0</v>
      </c>
      <c r="M159" s="27">
        <v>16</v>
      </c>
      <c r="N159" s="27">
        <v>0</v>
      </c>
      <c r="O159" s="27">
        <v>8</v>
      </c>
      <c r="P159" s="29">
        <f t="shared" si="13"/>
        <v>24</v>
      </c>
      <c r="Q159" s="27">
        <v>0</v>
      </c>
      <c r="R159" s="29">
        <f t="shared" si="10"/>
        <v>24</v>
      </c>
      <c r="S159" s="17" t="s">
        <v>729</v>
      </c>
    </row>
    <row r="160" spans="1:19" ht="12.75" customHeight="1" x14ac:dyDescent="0.2">
      <c r="A160" t="s">
        <v>365</v>
      </c>
      <c r="B160" t="s">
        <v>366</v>
      </c>
      <c r="C160" s="89" t="s">
        <v>73</v>
      </c>
      <c r="D160" s="27">
        <v>0</v>
      </c>
      <c r="E160" s="27">
        <v>5</v>
      </c>
      <c r="F160" s="27">
        <v>0</v>
      </c>
      <c r="G160" s="27">
        <v>0</v>
      </c>
      <c r="H160" s="28">
        <f t="shared" si="11"/>
        <v>5</v>
      </c>
      <c r="I160" s="27">
        <v>0</v>
      </c>
      <c r="J160" s="29">
        <f t="shared" si="12"/>
        <v>5</v>
      </c>
      <c r="K160" s="36" t="s">
        <v>729</v>
      </c>
      <c r="L160" s="27">
        <v>0</v>
      </c>
      <c r="M160" s="27">
        <v>64</v>
      </c>
      <c r="N160" s="27">
        <v>0</v>
      </c>
      <c r="O160" s="27">
        <v>23</v>
      </c>
      <c r="P160" s="29">
        <f t="shared" si="13"/>
        <v>87</v>
      </c>
      <c r="Q160" s="27">
        <v>31</v>
      </c>
      <c r="R160" s="29">
        <f t="shared" si="10"/>
        <v>118</v>
      </c>
      <c r="S160" s="17" t="s">
        <v>729</v>
      </c>
    </row>
    <row r="161" spans="1:19" ht="12.75" customHeight="1" x14ac:dyDescent="0.2">
      <c r="A161" t="s">
        <v>367</v>
      </c>
      <c r="B161" t="s">
        <v>368</v>
      </c>
      <c r="C161" s="89" t="s">
        <v>54</v>
      </c>
      <c r="D161" s="27">
        <v>0</v>
      </c>
      <c r="E161" s="27">
        <v>31</v>
      </c>
      <c r="F161" s="27">
        <v>0</v>
      </c>
      <c r="G161" s="27">
        <v>20</v>
      </c>
      <c r="H161" s="28">
        <f t="shared" si="11"/>
        <v>51</v>
      </c>
      <c r="I161" s="27">
        <v>0</v>
      </c>
      <c r="J161" s="29">
        <f t="shared" si="12"/>
        <v>51</v>
      </c>
      <c r="K161" s="36" t="s">
        <v>729</v>
      </c>
      <c r="L161" s="27">
        <v>0</v>
      </c>
      <c r="M161" s="27">
        <v>106</v>
      </c>
      <c r="N161" s="27">
        <v>0</v>
      </c>
      <c r="O161" s="27">
        <v>53</v>
      </c>
      <c r="P161" s="29">
        <f t="shared" si="13"/>
        <v>159</v>
      </c>
      <c r="Q161" s="27">
        <v>0</v>
      </c>
      <c r="R161" s="29">
        <f t="shared" si="10"/>
        <v>159</v>
      </c>
      <c r="S161" s="17" t="s">
        <v>729</v>
      </c>
    </row>
    <row r="162" spans="1:19" ht="12.75" customHeight="1" x14ac:dyDescent="0.2">
      <c r="A162" t="s">
        <v>369</v>
      </c>
      <c r="B162" t="s">
        <v>370</v>
      </c>
      <c r="C162" s="89" t="s">
        <v>60</v>
      </c>
      <c r="D162" s="27">
        <v>41</v>
      </c>
      <c r="E162" s="27">
        <v>0</v>
      </c>
      <c r="F162" s="27">
        <v>0</v>
      </c>
      <c r="G162" s="27">
        <v>12</v>
      </c>
      <c r="H162" s="28">
        <f t="shared" si="11"/>
        <v>53</v>
      </c>
      <c r="I162" s="27">
        <v>0</v>
      </c>
      <c r="J162" s="29">
        <f t="shared" si="12"/>
        <v>53</v>
      </c>
      <c r="K162" s="36" t="s">
        <v>729</v>
      </c>
      <c r="L162" s="27">
        <v>0</v>
      </c>
      <c r="M162" s="27">
        <v>57</v>
      </c>
      <c r="N162" s="27">
        <v>0</v>
      </c>
      <c r="O162" s="27">
        <v>25</v>
      </c>
      <c r="P162" s="29">
        <f t="shared" si="13"/>
        <v>82</v>
      </c>
      <c r="Q162" s="27">
        <v>0</v>
      </c>
      <c r="R162" s="29">
        <f t="shared" si="10"/>
        <v>82</v>
      </c>
      <c r="S162" s="17" t="s">
        <v>729</v>
      </c>
    </row>
    <row r="163" spans="1:19" ht="12.75" customHeight="1" x14ac:dyDescent="0.2">
      <c r="A163" t="s">
        <v>371</v>
      </c>
      <c r="B163" t="s">
        <v>372</v>
      </c>
      <c r="C163" s="89" t="s">
        <v>73</v>
      </c>
      <c r="D163" s="27">
        <v>18</v>
      </c>
      <c r="E163" s="27">
        <v>0</v>
      </c>
      <c r="F163" s="27">
        <v>0</v>
      </c>
      <c r="G163" s="27">
        <v>0</v>
      </c>
      <c r="H163" s="28">
        <f t="shared" si="11"/>
        <v>18</v>
      </c>
      <c r="I163" s="27">
        <v>0</v>
      </c>
      <c r="J163" s="29">
        <f t="shared" si="12"/>
        <v>18</v>
      </c>
      <c r="K163" s="36" t="s">
        <v>729</v>
      </c>
      <c r="L163" s="27">
        <v>0</v>
      </c>
      <c r="M163" s="27">
        <v>89</v>
      </c>
      <c r="N163" s="27">
        <v>0</v>
      </c>
      <c r="O163" s="27">
        <v>24</v>
      </c>
      <c r="P163" s="29">
        <f t="shared" si="13"/>
        <v>113</v>
      </c>
      <c r="Q163" s="27">
        <v>37</v>
      </c>
      <c r="R163" s="29">
        <f t="shared" si="10"/>
        <v>150</v>
      </c>
      <c r="S163" s="17" t="s">
        <v>729</v>
      </c>
    </row>
    <row r="164" spans="1:19" ht="12.75" customHeight="1" x14ac:dyDescent="0.2">
      <c r="A164" t="s">
        <v>373</v>
      </c>
      <c r="B164" t="s">
        <v>374</v>
      </c>
      <c r="C164" s="89" t="s">
        <v>54</v>
      </c>
      <c r="D164" s="27">
        <v>0</v>
      </c>
      <c r="E164" s="27">
        <v>0</v>
      </c>
      <c r="F164" s="27">
        <v>0</v>
      </c>
      <c r="G164" s="27">
        <v>0</v>
      </c>
      <c r="H164" s="28">
        <f t="shared" si="11"/>
        <v>0</v>
      </c>
      <c r="I164" s="27">
        <v>0</v>
      </c>
      <c r="J164" s="29">
        <f t="shared" si="12"/>
        <v>0</v>
      </c>
      <c r="K164" s="36" t="s">
        <v>729</v>
      </c>
      <c r="L164" s="27">
        <v>0</v>
      </c>
      <c r="M164" s="27">
        <v>27</v>
      </c>
      <c r="N164" s="27">
        <v>0</v>
      </c>
      <c r="O164" s="27">
        <v>2</v>
      </c>
      <c r="P164" s="29">
        <f t="shared" si="13"/>
        <v>29</v>
      </c>
      <c r="Q164" s="27">
        <v>0</v>
      </c>
      <c r="R164" s="29">
        <f t="shared" si="10"/>
        <v>29</v>
      </c>
      <c r="S164" s="17" t="s">
        <v>729</v>
      </c>
    </row>
    <row r="165" spans="1:19" ht="12.75" customHeight="1" x14ac:dyDescent="0.2">
      <c r="A165" t="s">
        <v>375</v>
      </c>
      <c r="B165" t="s">
        <v>376</v>
      </c>
      <c r="C165" s="89" t="s">
        <v>80</v>
      </c>
      <c r="D165" s="27">
        <v>88</v>
      </c>
      <c r="E165" s="27">
        <v>24</v>
      </c>
      <c r="F165" s="27">
        <v>0</v>
      </c>
      <c r="G165" s="27">
        <v>22</v>
      </c>
      <c r="H165" s="28">
        <f t="shared" si="11"/>
        <v>134</v>
      </c>
      <c r="I165" s="27">
        <v>36</v>
      </c>
      <c r="J165" s="29">
        <f t="shared" si="12"/>
        <v>170</v>
      </c>
      <c r="K165" s="36" t="s">
        <v>729</v>
      </c>
      <c r="L165" s="27">
        <v>0</v>
      </c>
      <c r="M165" s="27">
        <v>0</v>
      </c>
      <c r="N165" s="27">
        <v>0</v>
      </c>
      <c r="O165" s="27">
        <v>15</v>
      </c>
      <c r="P165" s="29">
        <f t="shared" si="13"/>
        <v>15</v>
      </c>
      <c r="Q165" s="27">
        <v>2</v>
      </c>
      <c r="R165" s="29">
        <f t="shared" si="10"/>
        <v>17</v>
      </c>
      <c r="S165" s="17" t="s">
        <v>729</v>
      </c>
    </row>
    <row r="166" spans="1:19" ht="12.75" customHeight="1" x14ac:dyDescent="0.2">
      <c r="A166" t="s">
        <v>377</v>
      </c>
      <c r="B166" t="s">
        <v>378</v>
      </c>
      <c r="C166" s="89" t="s">
        <v>73</v>
      </c>
      <c r="D166" s="27">
        <v>72</v>
      </c>
      <c r="E166" s="27">
        <v>1</v>
      </c>
      <c r="F166" s="27">
        <v>0</v>
      </c>
      <c r="G166" s="27">
        <v>0</v>
      </c>
      <c r="H166" s="28">
        <f t="shared" si="11"/>
        <v>73</v>
      </c>
      <c r="I166" s="27">
        <v>0</v>
      </c>
      <c r="J166" s="29">
        <f t="shared" si="12"/>
        <v>73</v>
      </c>
      <c r="K166" s="36" t="s">
        <v>729</v>
      </c>
      <c r="L166" s="27">
        <v>0</v>
      </c>
      <c r="M166" s="27">
        <v>42</v>
      </c>
      <c r="N166" s="27">
        <v>0</v>
      </c>
      <c r="O166" s="27">
        <v>15</v>
      </c>
      <c r="P166" s="29">
        <f t="shared" si="13"/>
        <v>57</v>
      </c>
      <c r="Q166" s="27">
        <v>16</v>
      </c>
      <c r="R166" s="29">
        <f t="shared" si="10"/>
        <v>73</v>
      </c>
      <c r="S166" s="17" t="s">
        <v>729</v>
      </c>
    </row>
    <row r="167" spans="1:19" ht="12.75" customHeight="1" x14ac:dyDescent="0.2">
      <c r="A167" t="s">
        <v>379</v>
      </c>
      <c r="B167" t="s">
        <v>380</v>
      </c>
      <c r="C167" s="89" t="s">
        <v>60</v>
      </c>
      <c r="D167" s="27">
        <v>2</v>
      </c>
      <c r="E167" s="27">
        <v>0</v>
      </c>
      <c r="F167" s="27">
        <v>0</v>
      </c>
      <c r="G167" s="27">
        <v>8</v>
      </c>
      <c r="H167" s="28">
        <f t="shared" si="11"/>
        <v>10</v>
      </c>
      <c r="I167" s="27">
        <v>0</v>
      </c>
      <c r="J167" s="29">
        <f t="shared" si="12"/>
        <v>10</v>
      </c>
      <c r="K167" s="36" t="s">
        <v>729</v>
      </c>
      <c r="L167" s="27">
        <v>0</v>
      </c>
      <c r="M167" s="27">
        <v>25</v>
      </c>
      <c r="N167" s="27">
        <v>0</v>
      </c>
      <c r="O167" s="27">
        <v>12</v>
      </c>
      <c r="P167" s="29">
        <f t="shared" si="13"/>
        <v>37</v>
      </c>
      <c r="Q167" s="27">
        <v>0</v>
      </c>
      <c r="R167" s="29">
        <f t="shared" si="10"/>
        <v>37</v>
      </c>
      <c r="S167" s="17" t="s">
        <v>729</v>
      </c>
    </row>
    <row r="168" spans="1:19" ht="12.75" customHeight="1" x14ac:dyDescent="0.2">
      <c r="A168" t="s">
        <v>381</v>
      </c>
      <c r="B168" t="s">
        <v>382</v>
      </c>
      <c r="C168" s="89" t="s">
        <v>60</v>
      </c>
      <c r="D168" s="27">
        <v>40</v>
      </c>
      <c r="E168" s="27">
        <v>30</v>
      </c>
      <c r="F168" s="27">
        <v>0</v>
      </c>
      <c r="G168" s="27">
        <v>13</v>
      </c>
      <c r="H168" s="28">
        <f t="shared" si="11"/>
        <v>83</v>
      </c>
      <c r="I168" s="27">
        <v>0</v>
      </c>
      <c r="J168" s="29">
        <f t="shared" si="12"/>
        <v>83</v>
      </c>
      <c r="K168" s="36" t="s">
        <v>729</v>
      </c>
      <c r="L168" s="27">
        <v>0</v>
      </c>
      <c r="M168" s="27">
        <v>42</v>
      </c>
      <c r="N168" s="27">
        <v>0</v>
      </c>
      <c r="O168" s="27">
        <v>17</v>
      </c>
      <c r="P168" s="29">
        <f t="shared" si="13"/>
        <v>59</v>
      </c>
      <c r="Q168" s="27">
        <v>0</v>
      </c>
      <c r="R168" s="29">
        <f t="shared" si="10"/>
        <v>59</v>
      </c>
      <c r="S168" s="17" t="s">
        <v>729</v>
      </c>
    </row>
    <row r="169" spans="1:19" ht="12.75" customHeight="1" x14ac:dyDescent="0.2">
      <c r="A169" t="s">
        <v>383</v>
      </c>
      <c r="B169" t="s">
        <v>384</v>
      </c>
      <c r="C169" s="89" t="s">
        <v>60</v>
      </c>
      <c r="D169" s="27">
        <v>59</v>
      </c>
      <c r="E169" s="27">
        <v>64</v>
      </c>
      <c r="F169" s="27">
        <v>0</v>
      </c>
      <c r="G169" s="27">
        <v>31</v>
      </c>
      <c r="H169" s="28">
        <f t="shared" si="11"/>
        <v>154</v>
      </c>
      <c r="I169" s="27">
        <v>116</v>
      </c>
      <c r="J169" s="29">
        <f t="shared" si="12"/>
        <v>270</v>
      </c>
      <c r="K169" s="36" t="s">
        <v>730</v>
      </c>
      <c r="L169" s="27">
        <v>3</v>
      </c>
      <c r="M169" s="27">
        <v>54</v>
      </c>
      <c r="N169" s="27">
        <v>0</v>
      </c>
      <c r="O169" s="27">
        <v>27</v>
      </c>
      <c r="P169" s="29">
        <f t="shared" si="13"/>
        <v>84</v>
      </c>
      <c r="Q169" s="27">
        <v>26</v>
      </c>
      <c r="R169" s="29">
        <f t="shared" si="10"/>
        <v>110</v>
      </c>
      <c r="S169" s="17" t="s">
        <v>729</v>
      </c>
    </row>
    <row r="170" spans="1:19" ht="12.75" customHeight="1" x14ac:dyDescent="0.2">
      <c r="A170" t="s">
        <v>385</v>
      </c>
      <c r="B170" t="s">
        <v>386</v>
      </c>
      <c r="C170" s="89" t="s">
        <v>73</v>
      </c>
      <c r="D170" s="27">
        <v>71</v>
      </c>
      <c r="E170" s="27">
        <v>1</v>
      </c>
      <c r="F170" s="27">
        <v>0</v>
      </c>
      <c r="G170" s="27">
        <v>9</v>
      </c>
      <c r="H170" s="28">
        <f t="shared" si="11"/>
        <v>81</v>
      </c>
      <c r="I170" s="27">
        <v>0</v>
      </c>
      <c r="J170" s="29">
        <f t="shared" si="12"/>
        <v>81</v>
      </c>
      <c r="K170" s="36" t="s">
        <v>729</v>
      </c>
      <c r="L170" s="27">
        <v>10</v>
      </c>
      <c r="M170" s="27">
        <v>102</v>
      </c>
      <c r="N170" s="27">
        <v>12</v>
      </c>
      <c r="O170" s="27">
        <v>30</v>
      </c>
      <c r="P170" s="29">
        <f t="shared" si="13"/>
        <v>154</v>
      </c>
      <c r="Q170" s="27">
        <v>30</v>
      </c>
      <c r="R170" s="29">
        <f t="shared" si="10"/>
        <v>184</v>
      </c>
      <c r="S170" s="17" t="s">
        <v>729</v>
      </c>
    </row>
    <row r="171" spans="1:19" ht="12.75" customHeight="1" x14ac:dyDescent="0.2">
      <c r="A171" t="s">
        <v>387</v>
      </c>
      <c r="B171" t="s">
        <v>388</v>
      </c>
      <c r="C171" s="89" t="s">
        <v>54</v>
      </c>
      <c r="D171" s="27">
        <v>0</v>
      </c>
      <c r="E171" s="27">
        <v>0</v>
      </c>
      <c r="F171" s="27">
        <v>0</v>
      </c>
      <c r="G171" s="27">
        <v>0</v>
      </c>
      <c r="H171" s="28">
        <f t="shared" si="11"/>
        <v>0</v>
      </c>
      <c r="I171" s="27">
        <v>0</v>
      </c>
      <c r="J171" s="29">
        <f t="shared" si="12"/>
        <v>0</v>
      </c>
      <c r="K171" s="36" t="s">
        <v>729</v>
      </c>
      <c r="L171" s="27">
        <v>0</v>
      </c>
      <c r="M171" s="27">
        <v>153</v>
      </c>
      <c r="N171" s="27">
        <v>29</v>
      </c>
      <c r="O171" s="27">
        <v>4</v>
      </c>
      <c r="P171" s="29">
        <f t="shared" si="13"/>
        <v>186</v>
      </c>
      <c r="Q171" s="27">
        <v>0</v>
      </c>
      <c r="R171" s="29">
        <f t="shared" si="10"/>
        <v>186</v>
      </c>
      <c r="S171" s="17" t="s">
        <v>729</v>
      </c>
    </row>
    <row r="172" spans="1:19" ht="12.75" customHeight="1" x14ac:dyDescent="0.2">
      <c r="A172" t="s">
        <v>389</v>
      </c>
      <c r="B172" t="s">
        <v>390</v>
      </c>
      <c r="C172" s="89" t="s">
        <v>60</v>
      </c>
      <c r="D172" s="27">
        <v>0</v>
      </c>
      <c r="E172" s="27">
        <v>0</v>
      </c>
      <c r="F172" s="27">
        <v>0</v>
      </c>
      <c r="G172" s="27">
        <v>0</v>
      </c>
      <c r="H172" s="28">
        <f t="shared" si="11"/>
        <v>0</v>
      </c>
      <c r="I172" s="27">
        <v>0</v>
      </c>
      <c r="J172" s="29">
        <f t="shared" si="12"/>
        <v>0</v>
      </c>
      <c r="K172" s="36" t="s">
        <v>729</v>
      </c>
      <c r="L172" s="27">
        <v>0</v>
      </c>
      <c r="M172" s="27">
        <v>101</v>
      </c>
      <c r="N172" s="27">
        <v>0</v>
      </c>
      <c r="O172" s="27">
        <v>26</v>
      </c>
      <c r="P172" s="29">
        <f t="shared" si="13"/>
        <v>127</v>
      </c>
      <c r="Q172" s="27">
        <v>31</v>
      </c>
      <c r="R172" s="29">
        <f t="shared" si="10"/>
        <v>158</v>
      </c>
      <c r="S172" s="17" t="s">
        <v>729</v>
      </c>
    </row>
    <row r="173" spans="1:19" ht="12.75" customHeight="1" x14ac:dyDescent="0.2">
      <c r="A173" t="s">
        <v>391</v>
      </c>
      <c r="B173" t="s">
        <v>392</v>
      </c>
      <c r="C173" s="89" t="s">
        <v>60</v>
      </c>
      <c r="D173" s="27">
        <v>21</v>
      </c>
      <c r="E173" s="27">
        <v>51</v>
      </c>
      <c r="F173" s="27">
        <v>0</v>
      </c>
      <c r="G173" s="27">
        <v>17</v>
      </c>
      <c r="H173" s="28">
        <f t="shared" si="11"/>
        <v>89</v>
      </c>
      <c r="I173" s="27">
        <v>0</v>
      </c>
      <c r="J173" s="29">
        <f t="shared" si="12"/>
        <v>89</v>
      </c>
      <c r="K173" s="36" t="s">
        <v>729</v>
      </c>
      <c r="L173" s="27">
        <v>6</v>
      </c>
      <c r="M173" s="27">
        <v>143</v>
      </c>
      <c r="N173" s="27">
        <v>0</v>
      </c>
      <c r="O173" s="27">
        <v>54</v>
      </c>
      <c r="P173" s="29">
        <f t="shared" si="13"/>
        <v>203</v>
      </c>
      <c r="Q173" s="27">
        <v>40</v>
      </c>
      <c r="R173" s="29">
        <f t="shared" si="10"/>
        <v>243</v>
      </c>
      <c r="S173" s="17" t="s">
        <v>729</v>
      </c>
    </row>
    <row r="174" spans="1:19" ht="12.75" customHeight="1" x14ac:dyDescent="0.2">
      <c r="A174" t="s">
        <v>393</v>
      </c>
      <c r="B174" t="s">
        <v>394</v>
      </c>
      <c r="C174" s="89" t="s">
        <v>60</v>
      </c>
      <c r="D174" s="27">
        <v>0</v>
      </c>
      <c r="E174" s="27">
        <v>0</v>
      </c>
      <c r="F174" s="27">
        <v>0</v>
      </c>
      <c r="G174" s="27">
        <v>0</v>
      </c>
      <c r="H174" s="28">
        <f t="shared" si="11"/>
        <v>0</v>
      </c>
      <c r="I174" s="27">
        <v>0</v>
      </c>
      <c r="J174" s="29">
        <f t="shared" si="12"/>
        <v>0</v>
      </c>
      <c r="K174" s="36" t="s">
        <v>729</v>
      </c>
      <c r="L174" s="27">
        <v>0</v>
      </c>
      <c r="M174" s="27">
        <v>8</v>
      </c>
      <c r="N174" s="27">
        <v>0</v>
      </c>
      <c r="O174" s="27">
        <v>4</v>
      </c>
      <c r="P174" s="29">
        <f t="shared" si="13"/>
        <v>12</v>
      </c>
      <c r="Q174" s="27">
        <v>0</v>
      </c>
      <c r="R174" s="29">
        <f t="shared" si="10"/>
        <v>12</v>
      </c>
      <c r="S174" s="17" t="s">
        <v>729</v>
      </c>
    </row>
    <row r="175" spans="1:19" ht="12.75" customHeight="1" x14ac:dyDescent="0.2">
      <c r="A175" t="s">
        <v>395</v>
      </c>
      <c r="B175" t="s">
        <v>396</v>
      </c>
      <c r="C175" s="89" t="s">
        <v>57</v>
      </c>
      <c r="D175" s="27">
        <v>79</v>
      </c>
      <c r="E175" s="27">
        <v>0</v>
      </c>
      <c r="F175" s="27">
        <v>0</v>
      </c>
      <c r="G175" s="27">
        <v>0</v>
      </c>
      <c r="H175" s="28">
        <f t="shared" si="11"/>
        <v>79</v>
      </c>
      <c r="I175" s="27">
        <v>0</v>
      </c>
      <c r="J175" s="29">
        <f t="shared" si="12"/>
        <v>79</v>
      </c>
      <c r="K175" s="36" t="s">
        <v>729</v>
      </c>
      <c r="L175" s="27">
        <v>0</v>
      </c>
      <c r="M175" s="27">
        <v>117</v>
      </c>
      <c r="N175" s="27">
        <v>0</v>
      </c>
      <c r="O175" s="27">
        <v>49</v>
      </c>
      <c r="P175" s="29">
        <f t="shared" si="13"/>
        <v>166</v>
      </c>
      <c r="Q175" s="27">
        <v>17</v>
      </c>
      <c r="R175" s="29">
        <f t="shared" si="10"/>
        <v>183</v>
      </c>
      <c r="S175" s="17" t="s">
        <v>729</v>
      </c>
    </row>
    <row r="176" spans="1:19" ht="12.75" customHeight="1" x14ac:dyDescent="0.2">
      <c r="A176" t="s">
        <v>397</v>
      </c>
      <c r="B176" t="s">
        <v>398</v>
      </c>
      <c r="C176" s="89" t="s">
        <v>80</v>
      </c>
      <c r="D176" s="27">
        <v>8</v>
      </c>
      <c r="E176" s="27">
        <v>17</v>
      </c>
      <c r="F176" s="27">
        <v>0</v>
      </c>
      <c r="G176" s="27">
        <v>9</v>
      </c>
      <c r="H176" s="28">
        <f t="shared" si="11"/>
        <v>34</v>
      </c>
      <c r="I176" s="27">
        <v>0</v>
      </c>
      <c r="J176" s="29">
        <f t="shared" si="12"/>
        <v>34</v>
      </c>
      <c r="K176" s="36" t="s">
        <v>729</v>
      </c>
      <c r="L176" s="27">
        <v>0</v>
      </c>
      <c r="M176" s="27">
        <v>17</v>
      </c>
      <c r="N176" s="27">
        <v>0</v>
      </c>
      <c r="O176" s="27">
        <v>5</v>
      </c>
      <c r="P176" s="29">
        <f t="shared" si="13"/>
        <v>22</v>
      </c>
      <c r="Q176" s="27">
        <v>0</v>
      </c>
      <c r="R176" s="29">
        <f t="shared" si="10"/>
        <v>22</v>
      </c>
      <c r="S176" s="17" t="s">
        <v>729</v>
      </c>
    </row>
    <row r="177" spans="1:19" ht="12.75" customHeight="1" x14ac:dyDescent="0.2">
      <c r="A177" t="s">
        <v>399</v>
      </c>
      <c r="B177" t="s">
        <v>400</v>
      </c>
      <c r="C177" s="89" t="s">
        <v>57</v>
      </c>
      <c r="D177" s="27">
        <v>3</v>
      </c>
      <c r="E177" s="27">
        <v>0</v>
      </c>
      <c r="F177" s="27">
        <v>0</v>
      </c>
      <c r="G177" s="27">
        <v>6</v>
      </c>
      <c r="H177" s="28">
        <f t="shared" si="11"/>
        <v>9</v>
      </c>
      <c r="I177" s="27">
        <v>5</v>
      </c>
      <c r="J177" s="29">
        <f t="shared" si="12"/>
        <v>14</v>
      </c>
      <c r="K177" s="36" t="s">
        <v>729</v>
      </c>
      <c r="L177" s="27">
        <v>0</v>
      </c>
      <c r="M177" s="27">
        <v>15</v>
      </c>
      <c r="N177" s="27">
        <v>0</v>
      </c>
      <c r="O177" s="27">
        <v>0</v>
      </c>
      <c r="P177" s="29">
        <f t="shared" si="13"/>
        <v>15</v>
      </c>
      <c r="Q177" s="27">
        <v>6</v>
      </c>
      <c r="R177" s="29">
        <f t="shared" si="10"/>
        <v>21</v>
      </c>
      <c r="S177" s="17" t="s">
        <v>729</v>
      </c>
    </row>
    <row r="178" spans="1:19" ht="12.75" customHeight="1" x14ac:dyDescent="0.2">
      <c r="A178" t="s">
        <v>401</v>
      </c>
      <c r="B178" t="s">
        <v>402</v>
      </c>
      <c r="C178" s="89" t="s">
        <v>54</v>
      </c>
      <c r="D178" s="27">
        <v>60</v>
      </c>
      <c r="E178" s="27">
        <v>1</v>
      </c>
      <c r="F178" s="27">
        <v>0</v>
      </c>
      <c r="G178" s="27">
        <v>25</v>
      </c>
      <c r="H178" s="28">
        <f t="shared" si="11"/>
        <v>86</v>
      </c>
      <c r="I178" s="27">
        <v>0</v>
      </c>
      <c r="J178" s="29">
        <f t="shared" si="12"/>
        <v>86</v>
      </c>
      <c r="K178" s="36" t="s">
        <v>729</v>
      </c>
      <c r="L178" s="27">
        <v>8</v>
      </c>
      <c r="M178" s="27">
        <v>39</v>
      </c>
      <c r="N178" s="27">
        <v>0</v>
      </c>
      <c r="O178" s="27">
        <v>101</v>
      </c>
      <c r="P178" s="29">
        <f t="shared" si="13"/>
        <v>148</v>
      </c>
      <c r="Q178" s="27">
        <v>52</v>
      </c>
      <c r="R178" s="29">
        <f t="shared" si="10"/>
        <v>200</v>
      </c>
      <c r="S178" s="17" t="s">
        <v>729</v>
      </c>
    </row>
    <row r="179" spans="1:19" ht="12.75" customHeight="1" x14ac:dyDescent="0.2">
      <c r="A179" t="s">
        <v>403</v>
      </c>
      <c r="B179" t="s">
        <v>404</v>
      </c>
      <c r="C179" s="89" t="s">
        <v>80</v>
      </c>
      <c r="D179" s="27">
        <v>48</v>
      </c>
      <c r="E179" s="27">
        <v>22</v>
      </c>
      <c r="F179" s="27">
        <v>0</v>
      </c>
      <c r="G179" s="27">
        <v>4</v>
      </c>
      <c r="H179" s="28">
        <f t="shared" si="11"/>
        <v>74</v>
      </c>
      <c r="I179" s="27">
        <v>0</v>
      </c>
      <c r="J179" s="29">
        <f t="shared" si="12"/>
        <v>74</v>
      </c>
      <c r="K179" s="36" t="s">
        <v>729</v>
      </c>
      <c r="L179" s="27">
        <v>0</v>
      </c>
      <c r="M179" s="27">
        <v>166</v>
      </c>
      <c r="N179" s="27">
        <v>4</v>
      </c>
      <c r="O179" s="27">
        <v>105</v>
      </c>
      <c r="P179" s="29">
        <f t="shared" si="13"/>
        <v>275</v>
      </c>
      <c r="Q179" s="27">
        <v>58</v>
      </c>
      <c r="R179" s="29">
        <f t="shared" si="10"/>
        <v>333</v>
      </c>
      <c r="S179" s="17" t="s">
        <v>729</v>
      </c>
    </row>
    <row r="180" spans="1:19" ht="12.75" customHeight="1" x14ac:dyDescent="0.2">
      <c r="A180" t="s">
        <v>405</v>
      </c>
      <c r="B180" t="s">
        <v>406</v>
      </c>
      <c r="C180" s="89" t="s">
        <v>80</v>
      </c>
      <c r="D180" s="27">
        <v>0</v>
      </c>
      <c r="E180" s="27">
        <v>0</v>
      </c>
      <c r="F180" s="27">
        <v>0</v>
      </c>
      <c r="G180" s="27">
        <v>0</v>
      </c>
      <c r="H180" s="28">
        <f t="shared" si="11"/>
        <v>0</v>
      </c>
      <c r="I180" s="27">
        <v>0</v>
      </c>
      <c r="J180" s="29">
        <f t="shared" si="12"/>
        <v>0</v>
      </c>
      <c r="K180" s="36" t="s">
        <v>729</v>
      </c>
      <c r="L180" s="27">
        <v>0</v>
      </c>
      <c r="M180" s="27">
        <v>0</v>
      </c>
      <c r="N180" s="27">
        <v>0</v>
      </c>
      <c r="O180" s="27">
        <v>1</v>
      </c>
      <c r="P180" s="29">
        <f t="shared" si="13"/>
        <v>1</v>
      </c>
      <c r="Q180" s="27">
        <v>0</v>
      </c>
      <c r="R180" s="29">
        <f t="shared" si="10"/>
        <v>1</v>
      </c>
      <c r="S180" s="17" t="s">
        <v>729</v>
      </c>
    </row>
    <row r="181" spans="1:19" ht="12.75" customHeight="1" x14ac:dyDescent="0.2">
      <c r="A181" t="s">
        <v>407</v>
      </c>
      <c r="B181" t="s">
        <v>408</v>
      </c>
      <c r="C181" s="89" t="s">
        <v>80</v>
      </c>
      <c r="D181" s="27">
        <v>112</v>
      </c>
      <c r="E181" s="27">
        <v>0</v>
      </c>
      <c r="F181" s="27">
        <v>0</v>
      </c>
      <c r="G181" s="27">
        <v>15</v>
      </c>
      <c r="H181" s="28">
        <f t="shared" si="11"/>
        <v>127</v>
      </c>
      <c r="I181" s="27">
        <v>0</v>
      </c>
      <c r="J181" s="29">
        <f t="shared" si="12"/>
        <v>127</v>
      </c>
      <c r="K181" s="36" t="s">
        <v>729</v>
      </c>
      <c r="L181" s="27">
        <v>0</v>
      </c>
      <c r="M181" s="27">
        <v>78</v>
      </c>
      <c r="N181" s="27">
        <v>0</v>
      </c>
      <c r="O181" s="27">
        <v>48</v>
      </c>
      <c r="P181" s="29">
        <f t="shared" si="13"/>
        <v>126</v>
      </c>
      <c r="Q181" s="27">
        <v>0</v>
      </c>
      <c r="R181" s="29">
        <f t="shared" si="10"/>
        <v>126</v>
      </c>
      <c r="S181" s="17" t="s">
        <v>729</v>
      </c>
    </row>
    <row r="182" spans="1:19" ht="12.75" customHeight="1" x14ac:dyDescent="0.2">
      <c r="A182" t="s">
        <v>409</v>
      </c>
      <c r="B182" t="s">
        <v>410</v>
      </c>
      <c r="C182" s="89" t="s">
        <v>57</v>
      </c>
      <c r="D182" s="27">
        <v>44</v>
      </c>
      <c r="E182" s="27">
        <v>25</v>
      </c>
      <c r="F182" s="27">
        <v>0</v>
      </c>
      <c r="G182" s="27">
        <v>0</v>
      </c>
      <c r="H182" s="28">
        <f t="shared" si="11"/>
        <v>69</v>
      </c>
      <c r="I182" s="27">
        <v>0</v>
      </c>
      <c r="J182" s="29">
        <f t="shared" si="12"/>
        <v>69</v>
      </c>
      <c r="K182" s="36" t="s">
        <v>729</v>
      </c>
      <c r="L182" s="27">
        <v>0</v>
      </c>
      <c r="M182" s="27">
        <v>25</v>
      </c>
      <c r="N182" s="27">
        <v>0</v>
      </c>
      <c r="O182" s="27">
        <v>59</v>
      </c>
      <c r="P182" s="29">
        <f t="shared" si="13"/>
        <v>84</v>
      </c>
      <c r="Q182" s="27">
        <v>20</v>
      </c>
      <c r="R182" s="29">
        <f t="shared" si="10"/>
        <v>104</v>
      </c>
      <c r="S182" s="17" t="s">
        <v>729</v>
      </c>
    </row>
    <row r="183" spans="1:19" ht="12.75" customHeight="1" x14ac:dyDescent="0.2">
      <c r="A183" t="s">
        <v>411</v>
      </c>
      <c r="B183" t="s">
        <v>412</v>
      </c>
      <c r="C183" s="89" t="s">
        <v>80</v>
      </c>
      <c r="D183" s="27">
        <v>28</v>
      </c>
      <c r="E183" s="27">
        <v>0</v>
      </c>
      <c r="F183" s="27">
        <v>0</v>
      </c>
      <c r="G183" s="27">
        <v>0</v>
      </c>
      <c r="H183" s="28">
        <f t="shared" si="11"/>
        <v>28</v>
      </c>
      <c r="I183" s="27">
        <v>0</v>
      </c>
      <c r="J183" s="29">
        <f t="shared" si="12"/>
        <v>28</v>
      </c>
      <c r="K183" s="36" t="s">
        <v>729</v>
      </c>
      <c r="L183" s="27">
        <v>0</v>
      </c>
      <c r="M183" s="27">
        <v>5</v>
      </c>
      <c r="N183" s="27">
        <v>0</v>
      </c>
      <c r="O183" s="27">
        <v>5</v>
      </c>
      <c r="P183" s="29">
        <f t="shared" si="13"/>
        <v>10</v>
      </c>
      <c r="Q183" s="27">
        <v>0</v>
      </c>
      <c r="R183" s="29">
        <f t="shared" si="10"/>
        <v>10</v>
      </c>
      <c r="S183" s="17" t="s">
        <v>729</v>
      </c>
    </row>
    <row r="184" spans="1:19" ht="12.75" customHeight="1" x14ac:dyDescent="0.2">
      <c r="A184" t="s">
        <v>413</v>
      </c>
      <c r="B184" t="s">
        <v>414</v>
      </c>
      <c r="C184" s="89" t="s">
        <v>80</v>
      </c>
      <c r="D184" s="27">
        <v>59</v>
      </c>
      <c r="E184" s="27">
        <v>22</v>
      </c>
      <c r="F184" s="27">
        <v>0</v>
      </c>
      <c r="G184" s="27">
        <v>8</v>
      </c>
      <c r="H184" s="28">
        <f t="shared" si="11"/>
        <v>89</v>
      </c>
      <c r="I184" s="27">
        <v>36</v>
      </c>
      <c r="J184" s="29">
        <f t="shared" si="12"/>
        <v>125</v>
      </c>
      <c r="K184" s="36" t="s">
        <v>729</v>
      </c>
      <c r="L184" s="27">
        <v>0</v>
      </c>
      <c r="M184" s="27">
        <v>201</v>
      </c>
      <c r="N184" s="27">
        <v>0</v>
      </c>
      <c r="O184" s="27">
        <v>33</v>
      </c>
      <c r="P184" s="29">
        <f t="shared" si="13"/>
        <v>234</v>
      </c>
      <c r="Q184" s="27">
        <v>92</v>
      </c>
      <c r="R184" s="29">
        <f t="shared" si="10"/>
        <v>326</v>
      </c>
      <c r="S184" s="17" t="s">
        <v>729</v>
      </c>
    </row>
    <row r="185" spans="1:19" ht="12.75" customHeight="1" x14ac:dyDescent="0.2">
      <c r="A185" t="s">
        <v>415</v>
      </c>
      <c r="B185" t="s">
        <v>416</v>
      </c>
      <c r="C185" s="89" t="s">
        <v>73</v>
      </c>
      <c r="D185" s="27">
        <v>99</v>
      </c>
      <c r="E185" s="27">
        <v>0</v>
      </c>
      <c r="F185" s="27">
        <v>0</v>
      </c>
      <c r="G185" s="27">
        <v>30</v>
      </c>
      <c r="H185" s="28">
        <f t="shared" si="11"/>
        <v>129</v>
      </c>
      <c r="I185" s="27">
        <v>0</v>
      </c>
      <c r="J185" s="29">
        <f t="shared" si="12"/>
        <v>129</v>
      </c>
      <c r="K185" s="36" t="s">
        <v>729</v>
      </c>
      <c r="L185" s="27">
        <v>16</v>
      </c>
      <c r="M185" s="27">
        <v>93</v>
      </c>
      <c r="N185" s="27">
        <v>0</v>
      </c>
      <c r="O185" s="27">
        <v>59</v>
      </c>
      <c r="P185" s="29">
        <f t="shared" si="13"/>
        <v>168</v>
      </c>
      <c r="Q185" s="27">
        <v>0</v>
      </c>
      <c r="R185" s="29">
        <f t="shared" si="10"/>
        <v>168</v>
      </c>
      <c r="S185" s="17" t="s">
        <v>729</v>
      </c>
    </row>
    <row r="186" spans="1:19" ht="12.75" customHeight="1" x14ac:dyDescent="0.2">
      <c r="A186" t="s">
        <v>417</v>
      </c>
      <c r="B186" t="s">
        <v>418</v>
      </c>
      <c r="C186" s="89" t="s">
        <v>60</v>
      </c>
      <c r="D186" s="27">
        <v>103</v>
      </c>
      <c r="E186" s="27">
        <v>1</v>
      </c>
      <c r="F186" s="27">
        <v>0</v>
      </c>
      <c r="G186" s="27">
        <v>18</v>
      </c>
      <c r="H186" s="28">
        <f t="shared" si="11"/>
        <v>122</v>
      </c>
      <c r="I186" s="27">
        <v>0</v>
      </c>
      <c r="J186" s="29">
        <f t="shared" si="12"/>
        <v>122</v>
      </c>
      <c r="K186" s="36" t="s">
        <v>729</v>
      </c>
      <c r="L186" s="27">
        <v>0</v>
      </c>
      <c r="M186" s="27">
        <v>1</v>
      </c>
      <c r="N186" s="27">
        <v>0</v>
      </c>
      <c r="O186" s="27">
        <v>10</v>
      </c>
      <c r="P186" s="29">
        <f t="shared" si="13"/>
        <v>11</v>
      </c>
      <c r="Q186" s="27">
        <v>19</v>
      </c>
      <c r="R186" s="29">
        <f t="shared" si="10"/>
        <v>30</v>
      </c>
      <c r="S186" s="17" t="s">
        <v>729</v>
      </c>
    </row>
    <row r="187" spans="1:19" ht="12.75" customHeight="1" x14ac:dyDescent="0.2">
      <c r="A187" t="s">
        <v>419</v>
      </c>
      <c r="B187" t="s">
        <v>420</v>
      </c>
      <c r="C187" s="89" t="s">
        <v>54</v>
      </c>
      <c r="D187" s="27">
        <v>45</v>
      </c>
      <c r="E187" s="27">
        <v>0</v>
      </c>
      <c r="F187" s="27">
        <v>0</v>
      </c>
      <c r="G187" s="27">
        <v>15</v>
      </c>
      <c r="H187" s="28">
        <f t="shared" si="11"/>
        <v>60</v>
      </c>
      <c r="I187" s="27">
        <v>0</v>
      </c>
      <c r="J187" s="29">
        <f t="shared" si="12"/>
        <v>60</v>
      </c>
      <c r="K187" s="36" t="s">
        <v>729</v>
      </c>
      <c r="L187" s="27">
        <v>0</v>
      </c>
      <c r="M187" s="27">
        <v>24</v>
      </c>
      <c r="N187" s="27">
        <v>0</v>
      </c>
      <c r="O187" s="27">
        <v>31</v>
      </c>
      <c r="P187" s="29">
        <f t="shared" si="13"/>
        <v>55</v>
      </c>
      <c r="Q187" s="27">
        <v>76</v>
      </c>
      <c r="R187" s="29">
        <f t="shared" si="10"/>
        <v>131</v>
      </c>
      <c r="S187" s="17" t="s">
        <v>729</v>
      </c>
    </row>
    <row r="188" spans="1:19" ht="12.75" customHeight="1" x14ac:dyDescent="0.2">
      <c r="A188" t="s">
        <v>421</v>
      </c>
      <c r="B188" t="s">
        <v>422</v>
      </c>
      <c r="C188" s="89" t="s">
        <v>57</v>
      </c>
      <c r="D188" s="27">
        <v>0</v>
      </c>
      <c r="E188" s="27">
        <v>0</v>
      </c>
      <c r="F188" s="27">
        <v>0</v>
      </c>
      <c r="G188" s="27">
        <v>0</v>
      </c>
      <c r="H188" s="28">
        <f t="shared" si="11"/>
        <v>0</v>
      </c>
      <c r="I188" s="27">
        <v>0</v>
      </c>
      <c r="J188" s="29">
        <f t="shared" si="12"/>
        <v>0</v>
      </c>
      <c r="K188" s="36" t="s">
        <v>729</v>
      </c>
      <c r="L188" s="27">
        <v>12</v>
      </c>
      <c r="M188" s="27">
        <v>28</v>
      </c>
      <c r="N188" s="27">
        <v>0</v>
      </c>
      <c r="O188" s="27">
        <v>20</v>
      </c>
      <c r="P188" s="29">
        <f t="shared" si="13"/>
        <v>60</v>
      </c>
      <c r="Q188" s="27">
        <v>0</v>
      </c>
      <c r="R188" s="29">
        <f t="shared" si="10"/>
        <v>60</v>
      </c>
      <c r="S188" s="17" t="s">
        <v>729</v>
      </c>
    </row>
    <row r="189" spans="1:19" ht="12.75" customHeight="1" x14ac:dyDescent="0.2">
      <c r="A189" t="s">
        <v>423</v>
      </c>
      <c r="B189" t="s">
        <v>424</v>
      </c>
      <c r="C189" s="89" t="s">
        <v>73</v>
      </c>
      <c r="D189" s="27">
        <v>0</v>
      </c>
      <c r="E189" s="27">
        <v>0</v>
      </c>
      <c r="F189" s="27">
        <v>0</v>
      </c>
      <c r="G189" s="27">
        <v>0</v>
      </c>
      <c r="H189" s="28">
        <f t="shared" si="11"/>
        <v>0</v>
      </c>
      <c r="I189" s="27">
        <v>0</v>
      </c>
      <c r="J189" s="29">
        <f t="shared" si="12"/>
        <v>0</v>
      </c>
      <c r="K189" s="36" t="s">
        <v>729</v>
      </c>
      <c r="L189" s="27">
        <v>0</v>
      </c>
      <c r="M189" s="27">
        <v>106</v>
      </c>
      <c r="N189" s="27">
        <v>0</v>
      </c>
      <c r="O189" s="27">
        <v>13</v>
      </c>
      <c r="P189" s="29">
        <f t="shared" si="13"/>
        <v>119</v>
      </c>
      <c r="Q189" s="27">
        <v>0</v>
      </c>
      <c r="R189" s="29">
        <f t="shared" si="10"/>
        <v>119</v>
      </c>
      <c r="S189" s="17" t="s">
        <v>729</v>
      </c>
    </row>
    <row r="190" spans="1:19" ht="12.75" customHeight="1" x14ac:dyDescent="0.2">
      <c r="A190" t="s">
        <v>425</v>
      </c>
      <c r="B190" t="s">
        <v>426</v>
      </c>
      <c r="C190" s="89" t="s">
        <v>57</v>
      </c>
      <c r="D190" s="27">
        <v>2</v>
      </c>
      <c r="E190" s="27">
        <v>0</v>
      </c>
      <c r="F190" s="27">
        <v>0</v>
      </c>
      <c r="G190" s="27">
        <v>0</v>
      </c>
      <c r="H190" s="28">
        <f t="shared" si="11"/>
        <v>2</v>
      </c>
      <c r="I190" s="27">
        <v>0</v>
      </c>
      <c r="J190" s="29">
        <f t="shared" si="12"/>
        <v>2</v>
      </c>
      <c r="K190" s="36" t="s">
        <v>729</v>
      </c>
      <c r="L190" s="27">
        <v>9</v>
      </c>
      <c r="M190" s="27">
        <v>72</v>
      </c>
      <c r="N190" s="27">
        <v>0</v>
      </c>
      <c r="O190" s="27">
        <v>52</v>
      </c>
      <c r="P190" s="29">
        <f t="shared" si="13"/>
        <v>133</v>
      </c>
      <c r="Q190" s="27">
        <v>43</v>
      </c>
      <c r="R190" s="29">
        <f t="shared" si="10"/>
        <v>176</v>
      </c>
      <c r="S190" s="17" t="s">
        <v>729</v>
      </c>
    </row>
    <row r="191" spans="1:19" ht="12.75" customHeight="1" x14ac:dyDescent="0.2">
      <c r="A191" t="s">
        <v>427</v>
      </c>
      <c r="B191" t="s">
        <v>428</v>
      </c>
      <c r="C191" s="89" t="s">
        <v>54</v>
      </c>
      <c r="D191" s="27">
        <v>17</v>
      </c>
      <c r="E191" s="27">
        <v>1</v>
      </c>
      <c r="F191" s="27">
        <v>0</v>
      </c>
      <c r="G191" s="27">
        <v>4</v>
      </c>
      <c r="H191" s="28">
        <f t="shared" si="11"/>
        <v>22</v>
      </c>
      <c r="I191" s="27">
        <v>0</v>
      </c>
      <c r="J191" s="29">
        <f t="shared" si="12"/>
        <v>22</v>
      </c>
      <c r="K191" s="36" t="s">
        <v>729</v>
      </c>
      <c r="L191" s="27">
        <v>0</v>
      </c>
      <c r="M191" s="27">
        <v>23</v>
      </c>
      <c r="N191" s="27">
        <v>0</v>
      </c>
      <c r="O191" s="27">
        <v>23</v>
      </c>
      <c r="P191" s="29">
        <f t="shared" si="13"/>
        <v>46</v>
      </c>
      <c r="Q191" s="27">
        <v>0</v>
      </c>
      <c r="R191" s="29">
        <f t="shared" si="10"/>
        <v>46</v>
      </c>
      <c r="S191" s="17" t="s">
        <v>729</v>
      </c>
    </row>
    <row r="192" spans="1:19" ht="12.75" customHeight="1" x14ac:dyDescent="0.2">
      <c r="A192" t="s">
        <v>429</v>
      </c>
      <c r="B192" t="s">
        <v>430</v>
      </c>
      <c r="C192" s="89" t="s">
        <v>57</v>
      </c>
      <c r="D192" s="27">
        <v>0</v>
      </c>
      <c r="E192" s="27">
        <v>0</v>
      </c>
      <c r="F192" s="27">
        <v>0</v>
      </c>
      <c r="G192" s="27">
        <v>0</v>
      </c>
      <c r="H192" s="28">
        <f t="shared" si="11"/>
        <v>0</v>
      </c>
      <c r="I192" s="27">
        <v>0</v>
      </c>
      <c r="J192" s="29">
        <f t="shared" si="12"/>
        <v>0</v>
      </c>
      <c r="K192" s="36" t="s">
        <v>729</v>
      </c>
      <c r="L192" s="27">
        <v>0</v>
      </c>
      <c r="M192" s="27">
        <v>30</v>
      </c>
      <c r="N192" s="27">
        <v>0</v>
      </c>
      <c r="O192" s="27">
        <v>5</v>
      </c>
      <c r="P192" s="29">
        <f t="shared" si="13"/>
        <v>35</v>
      </c>
      <c r="Q192" s="27">
        <v>0</v>
      </c>
      <c r="R192" s="29">
        <f t="shared" si="10"/>
        <v>35</v>
      </c>
      <c r="S192" s="17" t="s">
        <v>729</v>
      </c>
    </row>
    <row r="193" spans="1:19" ht="12.75" customHeight="1" x14ac:dyDescent="0.2">
      <c r="A193" t="s">
        <v>431</v>
      </c>
      <c r="B193" t="s">
        <v>432</v>
      </c>
      <c r="C193" s="89" t="s">
        <v>54</v>
      </c>
      <c r="D193" s="27">
        <v>6</v>
      </c>
      <c r="E193" s="27">
        <v>0</v>
      </c>
      <c r="F193" s="27">
        <v>0</v>
      </c>
      <c r="G193" s="27">
        <v>15</v>
      </c>
      <c r="H193" s="28">
        <f t="shared" si="11"/>
        <v>21</v>
      </c>
      <c r="I193" s="27">
        <v>0</v>
      </c>
      <c r="J193" s="29">
        <f t="shared" si="12"/>
        <v>21</v>
      </c>
      <c r="K193" s="36" t="s">
        <v>729</v>
      </c>
      <c r="L193" s="27">
        <v>0</v>
      </c>
      <c r="M193" s="27">
        <v>54</v>
      </c>
      <c r="N193" s="27">
        <v>0</v>
      </c>
      <c r="O193" s="27">
        <v>17</v>
      </c>
      <c r="P193" s="29">
        <f t="shared" si="13"/>
        <v>71</v>
      </c>
      <c r="Q193" s="27">
        <v>0</v>
      </c>
      <c r="R193" s="29">
        <f t="shared" si="10"/>
        <v>71</v>
      </c>
      <c r="S193" s="17" t="s">
        <v>729</v>
      </c>
    </row>
    <row r="194" spans="1:19" ht="12.75" customHeight="1" x14ac:dyDescent="0.2">
      <c r="A194" t="s">
        <v>433</v>
      </c>
      <c r="B194" t="s">
        <v>434</v>
      </c>
      <c r="C194" s="89" t="s">
        <v>73</v>
      </c>
      <c r="D194" s="27">
        <v>34</v>
      </c>
      <c r="E194" s="27">
        <v>18</v>
      </c>
      <c r="F194" s="27">
        <v>0</v>
      </c>
      <c r="G194" s="27">
        <v>13</v>
      </c>
      <c r="H194" s="28">
        <f t="shared" si="11"/>
        <v>65</v>
      </c>
      <c r="I194" s="27">
        <v>0</v>
      </c>
      <c r="J194" s="29">
        <f t="shared" si="12"/>
        <v>65</v>
      </c>
      <c r="K194" s="36" t="s">
        <v>729</v>
      </c>
      <c r="L194" s="27">
        <v>5</v>
      </c>
      <c r="M194" s="27">
        <v>267</v>
      </c>
      <c r="N194" s="27">
        <v>0</v>
      </c>
      <c r="O194" s="27">
        <v>104</v>
      </c>
      <c r="P194" s="29">
        <f t="shared" si="13"/>
        <v>376</v>
      </c>
      <c r="Q194" s="27">
        <v>8</v>
      </c>
      <c r="R194" s="29">
        <f t="shared" si="10"/>
        <v>384</v>
      </c>
      <c r="S194" s="17" t="s">
        <v>729</v>
      </c>
    </row>
    <row r="195" spans="1:19" ht="12.75" customHeight="1" x14ac:dyDescent="0.2">
      <c r="A195" t="s">
        <v>435</v>
      </c>
      <c r="B195" t="s">
        <v>436</v>
      </c>
      <c r="C195" s="89" t="s">
        <v>60</v>
      </c>
      <c r="D195" s="27">
        <v>0</v>
      </c>
      <c r="E195" s="27">
        <v>0</v>
      </c>
      <c r="F195" s="27">
        <v>0</v>
      </c>
      <c r="G195" s="27">
        <v>0</v>
      </c>
      <c r="H195" s="28">
        <f t="shared" si="11"/>
        <v>0</v>
      </c>
      <c r="I195" s="27">
        <v>0</v>
      </c>
      <c r="J195" s="29">
        <f t="shared" si="12"/>
        <v>0</v>
      </c>
      <c r="K195" s="36" t="s">
        <v>729</v>
      </c>
      <c r="L195" s="27">
        <v>0</v>
      </c>
      <c r="M195" s="27">
        <v>133</v>
      </c>
      <c r="N195" s="27">
        <v>28</v>
      </c>
      <c r="O195" s="27">
        <v>31</v>
      </c>
      <c r="P195" s="29">
        <f t="shared" si="13"/>
        <v>192</v>
      </c>
      <c r="Q195" s="27">
        <v>0</v>
      </c>
      <c r="R195" s="29">
        <f t="shared" si="10"/>
        <v>192</v>
      </c>
      <c r="S195" s="17" t="s">
        <v>729</v>
      </c>
    </row>
    <row r="196" spans="1:19" ht="12.75" customHeight="1" x14ac:dyDescent="0.2">
      <c r="A196" t="s">
        <v>437</v>
      </c>
      <c r="B196" t="s">
        <v>438</v>
      </c>
      <c r="C196" s="89" t="s">
        <v>54</v>
      </c>
      <c r="D196" s="27">
        <v>0</v>
      </c>
      <c r="E196" s="27">
        <v>0</v>
      </c>
      <c r="F196" s="27">
        <v>0</v>
      </c>
      <c r="G196" s="27">
        <v>0</v>
      </c>
      <c r="H196" s="28">
        <f t="shared" si="11"/>
        <v>0</v>
      </c>
      <c r="I196" s="27">
        <v>0</v>
      </c>
      <c r="J196" s="29">
        <f t="shared" si="12"/>
        <v>0</v>
      </c>
      <c r="K196" s="36" t="s">
        <v>729</v>
      </c>
      <c r="L196" s="27">
        <v>0</v>
      </c>
      <c r="M196" s="27">
        <v>29</v>
      </c>
      <c r="N196" s="27">
        <v>0</v>
      </c>
      <c r="O196" s="27">
        <v>18</v>
      </c>
      <c r="P196" s="29">
        <f t="shared" si="13"/>
        <v>47</v>
      </c>
      <c r="Q196" s="27">
        <v>0</v>
      </c>
      <c r="R196" s="29">
        <f t="shared" si="10"/>
        <v>47</v>
      </c>
      <c r="S196" s="17" t="s">
        <v>729</v>
      </c>
    </row>
    <row r="197" spans="1:19" ht="12.75" customHeight="1" x14ac:dyDescent="0.2">
      <c r="A197" t="s">
        <v>439</v>
      </c>
      <c r="B197" t="s">
        <v>440</v>
      </c>
      <c r="C197" s="89" t="s">
        <v>60</v>
      </c>
      <c r="D197" s="27">
        <v>0</v>
      </c>
      <c r="E197" s="27">
        <v>0</v>
      </c>
      <c r="F197" s="27">
        <v>0</v>
      </c>
      <c r="G197" s="27">
        <v>0</v>
      </c>
      <c r="H197" s="28">
        <f t="shared" si="11"/>
        <v>0</v>
      </c>
      <c r="I197" s="27">
        <v>0</v>
      </c>
      <c r="J197" s="29">
        <f t="shared" si="12"/>
        <v>0</v>
      </c>
      <c r="K197" s="36" t="s">
        <v>729</v>
      </c>
      <c r="L197" s="27">
        <v>0</v>
      </c>
      <c r="M197" s="27">
        <v>4</v>
      </c>
      <c r="N197" s="27">
        <v>0</v>
      </c>
      <c r="O197" s="27">
        <v>16</v>
      </c>
      <c r="P197" s="29">
        <f t="shared" si="13"/>
        <v>20</v>
      </c>
      <c r="Q197" s="27">
        <v>15</v>
      </c>
      <c r="R197" s="29">
        <f t="shared" si="10"/>
        <v>35</v>
      </c>
      <c r="S197" s="17" t="s">
        <v>729</v>
      </c>
    </row>
    <row r="198" spans="1:19" ht="12.75" customHeight="1" x14ac:dyDescent="0.2">
      <c r="A198" t="s">
        <v>441</v>
      </c>
      <c r="B198" t="s">
        <v>442</v>
      </c>
      <c r="C198" s="89" t="s">
        <v>80</v>
      </c>
      <c r="D198" s="27">
        <v>28</v>
      </c>
      <c r="E198" s="27">
        <v>84</v>
      </c>
      <c r="F198" s="27">
        <v>0</v>
      </c>
      <c r="G198" s="27">
        <v>2</v>
      </c>
      <c r="H198" s="28">
        <f t="shared" si="11"/>
        <v>114</v>
      </c>
      <c r="I198" s="27">
        <v>0</v>
      </c>
      <c r="J198" s="29">
        <f t="shared" si="12"/>
        <v>114</v>
      </c>
      <c r="K198" s="36" t="s">
        <v>729</v>
      </c>
      <c r="L198" s="27">
        <v>0</v>
      </c>
      <c r="M198" s="27">
        <v>55</v>
      </c>
      <c r="N198" s="27">
        <v>0</v>
      </c>
      <c r="O198" s="27">
        <v>18</v>
      </c>
      <c r="P198" s="29">
        <f t="shared" si="13"/>
        <v>73</v>
      </c>
      <c r="Q198" s="27">
        <v>60</v>
      </c>
      <c r="R198" s="29">
        <f t="shared" ref="R198:R261" si="14">SUM(P198:Q198)</f>
        <v>133</v>
      </c>
      <c r="S198" s="17" t="s">
        <v>729</v>
      </c>
    </row>
    <row r="199" spans="1:19" ht="12.75" customHeight="1" x14ac:dyDescent="0.2">
      <c r="A199" t="s">
        <v>443</v>
      </c>
      <c r="B199" t="s">
        <v>444</v>
      </c>
      <c r="C199" s="89" t="s">
        <v>60</v>
      </c>
      <c r="D199" s="27">
        <v>0</v>
      </c>
      <c r="E199" s="27">
        <v>15</v>
      </c>
      <c r="F199" s="27">
        <v>0</v>
      </c>
      <c r="G199" s="27">
        <v>10</v>
      </c>
      <c r="H199" s="28">
        <f t="shared" ref="H199:H262" si="15">SUM(D199:G199)</f>
        <v>25</v>
      </c>
      <c r="I199" s="27">
        <v>0</v>
      </c>
      <c r="J199" s="29">
        <f t="shared" ref="J199:J262" si="16">SUM(H199:I199)</f>
        <v>25</v>
      </c>
      <c r="K199" s="36" t="s">
        <v>729</v>
      </c>
      <c r="L199" s="27">
        <v>0</v>
      </c>
      <c r="M199" s="27">
        <v>20</v>
      </c>
      <c r="N199" s="27">
        <v>0</v>
      </c>
      <c r="O199" s="27">
        <v>6</v>
      </c>
      <c r="P199" s="29">
        <f t="shared" ref="P199:P262" si="17">SUM(L199:O199)</f>
        <v>26</v>
      </c>
      <c r="Q199" s="27">
        <v>18</v>
      </c>
      <c r="R199" s="29">
        <f t="shared" si="14"/>
        <v>44</v>
      </c>
      <c r="S199" s="17" t="s">
        <v>729</v>
      </c>
    </row>
    <row r="200" spans="1:19" ht="12.75" customHeight="1" x14ac:dyDescent="0.2">
      <c r="A200" t="s">
        <v>445</v>
      </c>
      <c r="B200" t="s">
        <v>446</v>
      </c>
      <c r="C200" s="89" t="s">
        <v>73</v>
      </c>
      <c r="D200" s="27">
        <v>0</v>
      </c>
      <c r="E200" s="27">
        <v>0</v>
      </c>
      <c r="F200" s="27">
        <v>0</v>
      </c>
      <c r="G200" s="27">
        <v>0</v>
      </c>
      <c r="H200" s="28">
        <f t="shared" si="15"/>
        <v>0</v>
      </c>
      <c r="I200" s="27">
        <v>0</v>
      </c>
      <c r="J200" s="29">
        <f t="shared" si="16"/>
        <v>0</v>
      </c>
      <c r="K200" s="36" t="s">
        <v>729</v>
      </c>
      <c r="L200" s="27">
        <v>5</v>
      </c>
      <c r="M200" s="27">
        <v>65</v>
      </c>
      <c r="N200" s="27">
        <v>0</v>
      </c>
      <c r="O200" s="27">
        <v>29</v>
      </c>
      <c r="P200" s="29">
        <f t="shared" si="17"/>
        <v>99</v>
      </c>
      <c r="Q200" s="27">
        <v>31</v>
      </c>
      <c r="R200" s="29">
        <f t="shared" si="14"/>
        <v>130</v>
      </c>
      <c r="S200" s="17" t="s">
        <v>729</v>
      </c>
    </row>
    <row r="201" spans="1:19" ht="12.75" customHeight="1" x14ac:dyDescent="0.2">
      <c r="A201" t="s">
        <v>447</v>
      </c>
      <c r="B201" t="s">
        <v>448</v>
      </c>
      <c r="C201" s="89" t="s">
        <v>57</v>
      </c>
      <c r="D201" s="27">
        <v>34</v>
      </c>
      <c r="E201" s="27">
        <v>0</v>
      </c>
      <c r="F201" s="27">
        <v>0</v>
      </c>
      <c r="G201" s="27">
        <v>0</v>
      </c>
      <c r="H201" s="28">
        <f t="shared" si="15"/>
        <v>34</v>
      </c>
      <c r="I201" s="27">
        <v>0</v>
      </c>
      <c r="J201" s="29">
        <f t="shared" si="16"/>
        <v>34</v>
      </c>
      <c r="K201" s="36" t="s">
        <v>729</v>
      </c>
      <c r="L201" s="27">
        <v>0</v>
      </c>
      <c r="M201" s="27">
        <v>197</v>
      </c>
      <c r="N201" s="27">
        <v>0</v>
      </c>
      <c r="O201" s="27">
        <v>60</v>
      </c>
      <c r="P201" s="29">
        <f t="shared" si="17"/>
        <v>257</v>
      </c>
      <c r="Q201" s="27">
        <v>29</v>
      </c>
      <c r="R201" s="29">
        <f t="shared" si="14"/>
        <v>286</v>
      </c>
      <c r="S201" s="17" t="s">
        <v>729</v>
      </c>
    </row>
    <row r="202" spans="1:19" ht="12.75" customHeight="1" x14ac:dyDescent="0.2">
      <c r="A202" t="s">
        <v>449</v>
      </c>
      <c r="B202" t="s">
        <v>450</v>
      </c>
      <c r="C202" s="89" t="s">
        <v>60</v>
      </c>
      <c r="D202" s="27">
        <v>34</v>
      </c>
      <c r="E202" s="27">
        <v>6</v>
      </c>
      <c r="F202" s="27">
        <v>0</v>
      </c>
      <c r="G202" s="27">
        <v>0</v>
      </c>
      <c r="H202" s="28">
        <f t="shared" si="15"/>
        <v>40</v>
      </c>
      <c r="I202" s="27">
        <v>0</v>
      </c>
      <c r="J202" s="29">
        <f t="shared" si="16"/>
        <v>40</v>
      </c>
      <c r="K202" s="36" t="s">
        <v>729</v>
      </c>
      <c r="L202" s="27">
        <v>4</v>
      </c>
      <c r="M202" s="27">
        <v>86</v>
      </c>
      <c r="N202" s="27">
        <v>9</v>
      </c>
      <c r="O202" s="27">
        <v>127</v>
      </c>
      <c r="P202" s="29">
        <f t="shared" si="17"/>
        <v>226</v>
      </c>
      <c r="Q202" s="27">
        <v>15</v>
      </c>
      <c r="R202" s="29">
        <f t="shared" si="14"/>
        <v>241</v>
      </c>
      <c r="S202" s="17" t="s">
        <v>729</v>
      </c>
    </row>
    <row r="203" spans="1:19" ht="12.75" customHeight="1" x14ac:dyDescent="0.2">
      <c r="A203" t="s">
        <v>451</v>
      </c>
      <c r="B203" t="s">
        <v>452</v>
      </c>
      <c r="C203" s="89" t="s">
        <v>73</v>
      </c>
      <c r="D203" s="27">
        <v>7</v>
      </c>
      <c r="E203" s="27">
        <v>0</v>
      </c>
      <c r="F203" s="27">
        <v>0</v>
      </c>
      <c r="G203" s="27">
        <v>3</v>
      </c>
      <c r="H203" s="28">
        <f t="shared" si="15"/>
        <v>10</v>
      </c>
      <c r="I203" s="27">
        <v>0</v>
      </c>
      <c r="J203" s="29">
        <f t="shared" si="16"/>
        <v>10</v>
      </c>
      <c r="K203" s="36" t="s">
        <v>729</v>
      </c>
      <c r="L203" s="27">
        <v>0</v>
      </c>
      <c r="M203" s="27">
        <v>95</v>
      </c>
      <c r="N203" s="27">
        <v>0</v>
      </c>
      <c r="O203" s="27">
        <v>28</v>
      </c>
      <c r="P203" s="29">
        <f t="shared" si="17"/>
        <v>123</v>
      </c>
      <c r="Q203" s="27">
        <v>0</v>
      </c>
      <c r="R203" s="29">
        <f t="shared" si="14"/>
        <v>123</v>
      </c>
      <c r="S203" s="17" t="s">
        <v>729</v>
      </c>
    </row>
    <row r="204" spans="1:19" ht="12.75" customHeight="1" x14ac:dyDescent="0.2">
      <c r="A204" t="s">
        <v>453</v>
      </c>
      <c r="B204" t="s">
        <v>454</v>
      </c>
      <c r="C204" s="89" t="s">
        <v>80</v>
      </c>
      <c r="D204" s="27">
        <v>73</v>
      </c>
      <c r="E204" s="27">
        <v>21</v>
      </c>
      <c r="F204" s="27">
        <v>0</v>
      </c>
      <c r="G204" s="27">
        <v>36</v>
      </c>
      <c r="H204" s="28">
        <f t="shared" si="15"/>
        <v>130</v>
      </c>
      <c r="I204" s="27">
        <v>0</v>
      </c>
      <c r="J204" s="29">
        <f t="shared" si="16"/>
        <v>130</v>
      </c>
      <c r="K204" s="36" t="s">
        <v>729</v>
      </c>
      <c r="L204" s="27">
        <v>47</v>
      </c>
      <c r="M204" s="27">
        <v>134</v>
      </c>
      <c r="N204" s="27">
        <v>0</v>
      </c>
      <c r="O204" s="27">
        <v>98</v>
      </c>
      <c r="P204" s="29">
        <f t="shared" si="17"/>
        <v>279</v>
      </c>
      <c r="Q204" s="27">
        <v>0</v>
      </c>
      <c r="R204" s="29">
        <f t="shared" si="14"/>
        <v>279</v>
      </c>
      <c r="S204" s="17" t="s">
        <v>729</v>
      </c>
    </row>
    <row r="205" spans="1:19" ht="12.75" customHeight="1" x14ac:dyDescent="0.2">
      <c r="A205" t="s">
        <v>455</v>
      </c>
      <c r="B205" t="s">
        <v>456</v>
      </c>
      <c r="C205" s="89" t="s">
        <v>57</v>
      </c>
      <c r="D205" s="27">
        <v>43</v>
      </c>
      <c r="E205" s="27">
        <v>0</v>
      </c>
      <c r="F205" s="27">
        <v>0</v>
      </c>
      <c r="G205" s="27">
        <v>0</v>
      </c>
      <c r="H205" s="28">
        <f t="shared" si="15"/>
        <v>43</v>
      </c>
      <c r="I205" s="27">
        <v>31</v>
      </c>
      <c r="J205" s="29">
        <f t="shared" si="16"/>
        <v>74</v>
      </c>
      <c r="K205" s="36" t="s">
        <v>729</v>
      </c>
      <c r="L205" s="27">
        <v>0</v>
      </c>
      <c r="M205" s="27">
        <v>130</v>
      </c>
      <c r="N205" s="27">
        <v>0</v>
      </c>
      <c r="O205" s="27">
        <v>50</v>
      </c>
      <c r="P205" s="29">
        <f t="shared" si="17"/>
        <v>180</v>
      </c>
      <c r="Q205" s="27">
        <v>40</v>
      </c>
      <c r="R205" s="29">
        <f t="shared" si="14"/>
        <v>220</v>
      </c>
      <c r="S205" s="17" t="s">
        <v>729</v>
      </c>
    </row>
    <row r="206" spans="1:19" ht="12.75" customHeight="1" x14ac:dyDescent="0.2">
      <c r="A206" t="s">
        <v>457</v>
      </c>
      <c r="B206" t="s">
        <v>458</v>
      </c>
      <c r="C206" s="89" t="s">
        <v>73</v>
      </c>
      <c r="D206" s="27">
        <v>0</v>
      </c>
      <c r="E206" s="27">
        <v>0</v>
      </c>
      <c r="F206" s="27">
        <v>0</v>
      </c>
      <c r="G206" s="27">
        <v>0</v>
      </c>
      <c r="H206" s="28">
        <f t="shared" si="15"/>
        <v>0</v>
      </c>
      <c r="I206" s="27">
        <v>0</v>
      </c>
      <c r="J206" s="29">
        <f t="shared" si="16"/>
        <v>0</v>
      </c>
      <c r="K206" s="36" t="s">
        <v>729</v>
      </c>
      <c r="L206" s="27">
        <v>0</v>
      </c>
      <c r="M206" s="27">
        <v>69</v>
      </c>
      <c r="N206" s="27">
        <v>2</v>
      </c>
      <c r="O206" s="27">
        <v>26</v>
      </c>
      <c r="P206" s="29">
        <f t="shared" si="17"/>
        <v>97</v>
      </c>
      <c r="Q206" s="27">
        <v>21</v>
      </c>
      <c r="R206" s="29">
        <f t="shared" si="14"/>
        <v>118</v>
      </c>
      <c r="S206" s="17" t="s">
        <v>729</v>
      </c>
    </row>
    <row r="207" spans="1:19" ht="12.75" customHeight="1" x14ac:dyDescent="0.2">
      <c r="A207" t="s">
        <v>459</v>
      </c>
      <c r="B207" t="s">
        <v>460</v>
      </c>
      <c r="C207" s="89" t="s">
        <v>54</v>
      </c>
      <c r="D207" s="27">
        <v>1</v>
      </c>
      <c r="E207" s="27">
        <v>0</v>
      </c>
      <c r="F207" s="27">
        <v>0</v>
      </c>
      <c r="G207" s="27">
        <v>0</v>
      </c>
      <c r="H207" s="28">
        <f t="shared" si="15"/>
        <v>1</v>
      </c>
      <c r="I207" s="27">
        <v>0</v>
      </c>
      <c r="J207" s="29">
        <f t="shared" si="16"/>
        <v>1</v>
      </c>
      <c r="K207" s="36" t="s">
        <v>729</v>
      </c>
      <c r="L207" s="27">
        <v>1</v>
      </c>
      <c r="M207" s="27">
        <v>10</v>
      </c>
      <c r="N207" s="27">
        <v>0</v>
      </c>
      <c r="O207" s="27">
        <v>1</v>
      </c>
      <c r="P207" s="29">
        <f t="shared" si="17"/>
        <v>12</v>
      </c>
      <c r="Q207" s="27">
        <v>0</v>
      </c>
      <c r="R207" s="29">
        <f t="shared" si="14"/>
        <v>12</v>
      </c>
      <c r="S207" s="17" t="s">
        <v>729</v>
      </c>
    </row>
    <row r="208" spans="1:19" ht="12.75" customHeight="1" x14ac:dyDescent="0.2">
      <c r="A208" t="s">
        <v>461</v>
      </c>
      <c r="B208" t="s">
        <v>462</v>
      </c>
      <c r="C208" s="89" t="s">
        <v>73</v>
      </c>
      <c r="D208" s="27">
        <v>2</v>
      </c>
      <c r="E208" s="27">
        <v>0</v>
      </c>
      <c r="F208" s="27">
        <v>0</v>
      </c>
      <c r="G208" s="27">
        <v>0</v>
      </c>
      <c r="H208" s="28">
        <f t="shared" si="15"/>
        <v>2</v>
      </c>
      <c r="I208" s="27">
        <v>0</v>
      </c>
      <c r="J208" s="29">
        <f t="shared" si="16"/>
        <v>2</v>
      </c>
      <c r="K208" s="36" t="s">
        <v>729</v>
      </c>
      <c r="L208" s="27">
        <v>2</v>
      </c>
      <c r="M208" s="27">
        <v>174</v>
      </c>
      <c r="N208" s="27">
        <v>22</v>
      </c>
      <c r="O208" s="27">
        <v>130</v>
      </c>
      <c r="P208" s="29">
        <f t="shared" si="17"/>
        <v>328</v>
      </c>
      <c r="Q208" s="27">
        <v>14</v>
      </c>
      <c r="R208" s="29">
        <f t="shared" si="14"/>
        <v>342</v>
      </c>
      <c r="S208" s="17" t="s">
        <v>729</v>
      </c>
    </row>
    <row r="209" spans="1:19" ht="12.75" customHeight="1" x14ac:dyDescent="0.2">
      <c r="A209" t="s">
        <v>463</v>
      </c>
      <c r="B209" t="s">
        <v>464</v>
      </c>
      <c r="C209" s="89" t="s">
        <v>54</v>
      </c>
      <c r="D209" s="27">
        <v>10</v>
      </c>
      <c r="E209" s="27">
        <v>0</v>
      </c>
      <c r="F209" s="27">
        <v>0</v>
      </c>
      <c r="G209" s="27">
        <v>5</v>
      </c>
      <c r="H209" s="28">
        <f t="shared" si="15"/>
        <v>15</v>
      </c>
      <c r="I209" s="27">
        <v>0</v>
      </c>
      <c r="J209" s="29">
        <f t="shared" si="16"/>
        <v>15</v>
      </c>
      <c r="K209" s="36" t="s">
        <v>729</v>
      </c>
      <c r="L209" s="27">
        <v>0</v>
      </c>
      <c r="M209" s="27">
        <v>41</v>
      </c>
      <c r="N209" s="27">
        <v>0</v>
      </c>
      <c r="O209" s="27">
        <v>0</v>
      </c>
      <c r="P209" s="29">
        <f t="shared" si="17"/>
        <v>41</v>
      </c>
      <c r="Q209" s="27">
        <v>0</v>
      </c>
      <c r="R209" s="29">
        <f t="shared" si="14"/>
        <v>41</v>
      </c>
      <c r="S209" s="17" t="s">
        <v>729</v>
      </c>
    </row>
    <row r="210" spans="1:19" ht="12.75" customHeight="1" x14ac:dyDescent="0.2">
      <c r="A210" t="s">
        <v>465</v>
      </c>
      <c r="B210" t="s">
        <v>466</v>
      </c>
      <c r="C210" s="89" t="s">
        <v>60</v>
      </c>
      <c r="D210" s="27">
        <v>20</v>
      </c>
      <c r="E210" s="27">
        <v>7</v>
      </c>
      <c r="F210" s="27">
        <v>0</v>
      </c>
      <c r="G210" s="27">
        <v>3</v>
      </c>
      <c r="H210" s="28">
        <f t="shared" si="15"/>
        <v>30</v>
      </c>
      <c r="I210" s="27">
        <v>0</v>
      </c>
      <c r="J210" s="29">
        <f t="shared" si="16"/>
        <v>30</v>
      </c>
      <c r="K210" s="36" t="s">
        <v>729</v>
      </c>
      <c r="L210" s="27">
        <v>0</v>
      </c>
      <c r="M210" s="27">
        <v>85</v>
      </c>
      <c r="N210" s="27">
        <v>0</v>
      </c>
      <c r="O210" s="27">
        <v>30</v>
      </c>
      <c r="P210" s="29">
        <f t="shared" si="17"/>
        <v>115</v>
      </c>
      <c r="Q210" s="27">
        <v>30</v>
      </c>
      <c r="R210" s="29">
        <f t="shared" si="14"/>
        <v>145</v>
      </c>
      <c r="S210" s="17" t="s">
        <v>729</v>
      </c>
    </row>
    <row r="211" spans="1:19" ht="12.75" customHeight="1" x14ac:dyDescent="0.2">
      <c r="A211" t="s">
        <v>467</v>
      </c>
      <c r="B211" t="s">
        <v>468</v>
      </c>
      <c r="C211" s="89" t="s">
        <v>80</v>
      </c>
      <c r="D211" s="27">
        <v>0</v>
      </c>
      <c r="E211" s="27">
        <v>36</v>
      </c>
      <c r="F211" s="27">
        <v>0</v>
      </c>
      <c r="G211" s="27">
        <v>7</v>
      </c>
      <c r="H211" s="28">
        <f t="shared" si="15"/>
        <v>43</v>
      </c>
      <c r="I211" s="27">
        <v>0</v>
      </c>
      <c r="J211" s="29">
        <f t="shared" si="16"/>
        <v>43</v>
      </c>
      <c r="K211" s="36" t="s">
        <v>729</v>
      </c>
      <c r="L211" s="27">
        <v>0</v>
      </c>
      <c r="M211" s="27">
        <v>30</v>
      </c>
      <c r="N211" s="27">
        <v>0</v>
      </c>
      <c r="O211" s="27">
        <v>14</v>
      </c>
      <c r="P211" s="29">
        <f t="shared" si="17"/>
        <v>44</v>
      </c>
      <c r="Q211" s="27">
        <v>0</v>
      </c>
      <c r="R211" s="29">
        <f t="shared" si="14"/>
        <v>44</v>
      </c>
      <c r="S211" s="17" t="s">
        <v>729</v>
      </c>
    </row>
    <row r="212" spans="1:19" ht="12.75" customHeight="1" x14ac:dyDescent="0.2">
      <c r="A212" t="s">
        <v>469</v>
      </c>
      <c r="B212" t="s">
        <v>470</v>
      </c>
      <c r="C212" s="89" t="s">
        <v>60</v>
      </c>
      <c r="D212" s="27">
        <v>59</v>
      </c>
      <c r="E212" s="27">
        <v>0</v>
      </c>
      <c r="F212" s="27">
        <v>0</v>
      </c>
      <c r="G212" s="27">
        <v>0</v>
      </c>
      <c r="H212" s="28">
        <f t="shared" si="15"/>
        <v>59</v>
      </c>
      <c r="I212" s="27">
        <v>0</v>
      </c>
      <c r="J212" s="29">
        <f t="shared" si="16"/>
        <v>59</v>
      </c>
      <c r="K212" s="36" t="s">
        <v>729</v>
      </c>
      <c r="L212" s="27">
        <v>10</v>
      </c>
      <c r="M212" s="27">
        <v>88</v>
      </c>
      <c r="N212" s="27">
        <v>0</v>
      </c>
      <c r="O212" s="27">
        <v>18</v>
      </c>
      <c r="P212" s="29">
        <f t="shared" si="17"/>
        <v>116</v>
      </c>
      <c r="Q212" s="27">
        <v>10</v>
      </c>
      <c r="R212" s="29">
        <f t="shared" si="14"/>
        <v>126</v>
      </c>
      <c r="S212" s="17" t="s">
        <v>729</v>
      </c>
    </row>
    <row r="213" spans="1:19" ht="12.75" customHeight="1" x14ac:dyDescent="0.2">
      <c r="A213" t="s">
        <v>471</v>
      </c>
      <c r="B213" t="s">
        <v>472</v>
      </c>
      <c r="C213" s="89" t="s">
        <v>54</v>
      </c>
      <c r="D213" s="27">
        <v>0</v>
      </c>
      <c r="E213" s="27">
        <v>0</v>
      </c>
      <c r="F213" s="27">
        <v>0</v>
      </c>
      <c r="G213" s="27">
        <v>0</v>
      </c>
      <c r="H213" s="28">
        <f t="shared" si="15"/>
        <v>0</v>
      </c>
      <c r="I213" s="27">
        <v>0</v>
      </c>
      <c r="J213" s="29">
        <f t="shared" si="16"/>
        <v>0</v>
      </c>
      <c r="K213" s="36" t="s">
        <v>729</v>
      </c>
      <c r="L213" s="27">
        <v>0</v>
      </c>
      <c r="M213" s="27">
        <v>21</v>
      </c>
      <c r="N213" s="27">
        <v>0</v>
      </c>
      <c r="O213" s="27">
        <v>0</v>
      </c>
      <c r="P213" s="29">
        <f t="shared" si="17"/>
        <v>21</v>
      </c>
      <c r="Q213" s="27">
        <v>0</v>
      </c>
      <c r="R213" s="29">
        <f t="shared" si="14"/>
        <v>21</v>
      </c>
      <c r="S213" s="17" t="s">
        <v>729</v>
      </c>
    </row>
    <row r="214" spans="1:19" ht="12.75" customHeight="1" x14ac:dyDescent="0.2">
      <c r="A214" t="s">
        <v>473</v>
      </c>
      <c r="B214" t="s">
        <v>474</v>
      </c>
      <c r="C214" s="89" t="s">
        <v>54</v>
      </c>
      <c r="D214" s="27">
        <v>6</v>
      </c>
      <c r="E214" s="27">
        <v>1</v>
      </c>
      <c r="F214" s="27">
        <v>0</v>
      </c>
      <c r="G214" s="27">
        <v>0</v>
      </c>
      <c r="H214" s="28">
        <f t="shared" si="15"/>
        <v>7</v>
      </c>
      <c r="I214" s="27">
        <v>0</v>
      </c>
      <c r="J214" s="29">
        <f t="shared" si="16"/>
        <v>7</v>
      </c>
      <c r="K214" s="36" t="s">
        <v>729</v>
      </c>
      <c r="L214" s="27">
        <v>0</v>
      </c>
      <c r="M214" s="27">
        <v>93</v>
      </c>
      <c r="N214" s="27">
        <v>0</v>
      </c>
      <c r="O214" s="27">
        <v>43</v>
      </c>
      <c r="P214" s="29">
        <f t="shared" si="17"/>
        <v>136</v>
      </c>
      <c r="Q214" s="27">
        <v>0</v>
      </c>
      <c r="R214" s="29">
        <f t="shared" si="14"/>
        <v>136</v>
      </c>
      <c r="S214" s="17" t="s">
        <v>729</v>
      </c>
    </row>
    <row r="215" spans="1:19" ht="12.75" customHeight="1" x14ac:dyDescent="0.2">
      <c r="A215" t="s">
        <v>475</v>
      </c>
      <c r="B215" t="s">
        <v>476</v>
      </c>
      <c r="C215" s="89" t="s">
        <v>60</v>
      </c>
      <c r="D215" s="27">
        <v>0</v>
      </c>
      <c r="E215" s="27">
        <v>0</v>
      </c>
      <c r="F215" s="27">
        <v>0</v>
      </c>
      <c r="G215" s="27">
        <v>0</v>
      </c>
      <c r="H215" s="28">
        <f t="shared" si="15"/>
        <v>0</v>
      </c>
      <c r="I215" s="27">
        <v>0</v>
      </c>
      <c r="J215" s="29">
        <f t="shared" si="16"/>
        <v>0</v>
      </c>
      <c r="K215" s="36" t="s">
        <v>729</v>
      </c>
      <c r="L215" s="27">
        <v>0</v>
      </c>
      <c r="M215" s="27">
        <v>5</v>
      </c>
      <c r="N215" s="27">
        <v>0</v>
      </c>
      <c r="O215" s="27">
        <v>17</v>
      </c>
      <c r="P215" s="29">
        <f t="shared" si="17"/>
        <v>22</v>
      </c>
      <c r="Q215" s="27">
        <v>0</v>
      </c>
      <c r="R215" s="29">
        <f t="shared" si="14"/>
        <v>22</v>
      </c>
      <c r="S215" s="17" t="s">
        <v>729</v>
      </c>
    </row>
    <row r="216" spans="1:19" ht="12.75" customHeight="1" x14ac:dyDescent="0.2">
      <c r="A216" t="s">
        <v>477</v>
      </c>
      <c r="B216" t="s">
        <v>478</v>
      </c>
      <c r="C216" s="89" t="s">
        <v>80</v>
      </c>
      <c r="D216" s="27">
        <v>0</v>
      </c>
      <c r="E216" s="27">
        <v>70</v>
      </c>
      <c r="F216" s="27">
        <v>0</v>
      </c>
      <c r="G216" s="27">
        <v>31</v>
      </c>
      <c r="H216" s="28">
        <f t="shared" si="15"/>
        <v>101</v>
      </c>
      <c r="I216" s="27">
        <v>14</v>
      </c>
      <c r="J216" s="29">
        <f t="shared" si="16"/>
        <v>115</v>
      </c>
      <c r="K216" s="36" t="s">
        <v>729</v>
      </c>
      <c r="L216" s="27">
        <v>0</v>
      </c>
      <c r="M216" s="27">
        <v>158</v>
      </c>
      <c r="N216" s="27">
        <v>3</v>
      </c>
      <c r="O216" s="27">
        <v>91</v>
      </c>
      <c r="P216" s="29">
        <f t="shared" si="17"/>
        <v>252</v>
      </c>
      <c r="Q216" s="27">
        <v>103</v>
      </c>
      <c r="R216" s="29">
        <f t="shared" si="14"/>
        <v>355</v>
      </c>
      <c r="S216" s="17" t="s">
        <v>729</v>
      </c>
    </row>
    <row r="217" spans="1:19" ht="12.75" customHeight="1" x14ac:dyDescent="0.2">
      <c r="A217" t="s">
        <v>479</v>
      </c>
      <c r="B217" t="s">
        <v>480</v>
      </c>
      <c r="C217" s="89" t="s">
        <v>80</v>
      </c>
      <c r="D217" s="27">
        <v>0</v>
      </c>
      <c r="E217" s="27">
        <v>0</v>
      </c>
      <c r="F217" s="27">
        <v>0</v>
      </c>
      <c r="G217" s="27">
        <v>0</v>
      </c>
      <c r="H217" s="28">
        <f t="shared" si="15"/>
        <v>0</v>
      </c>
      <c r="I217" s="27">
        <v>0</v>
      </c>
      <c r="J217" s="29">
        <f t="shared" si="16"/>
        <v>0</v>
      </c>
      <c r="K217" s="36" t="s">
        <v>729</v>
      </c>
      <c r="L217" s="27">
        <v>0</v>
      </c>
      <c r="M217" s="27">
        <v>30</v>
      </c>
      <c r="N217" s="27">
        <v>0</v>
      </c>
      <c r="O217" s="27">
        <v>9</v>
      </c>
      <c r="P217" s="29">
        <f t="shared" si="17"/>
        <v>39</v>
      </c>
      <c r="Q217" s="27">
        <v>0</v>
      </c>
      <c r="R217" s="29">
        <f t="shared" si="14"/>
        <v>39</v>
      </c>
      <c r="S217" s="17" t="s">
        <v>729</v>
      </c>
    </row>
    <row r="218" spans="1:19" ht="12.75" customHeight="1" x14ac:dyDescent="0.2">
      <c r="A218" t="s">
        <v>481</v>
      </c>
      <c r="B218" t="s">
        <v>482</v>
      </c>
      <c r="C218" s="89" t="s">
        <v>60</v>
      </c>
      <c r="D218" s="27">
        <v>7</v>
      </c>
      <c r="E218" s="27">
        <v>0</v>
      </c>
      <c r="F218" s="27">
        <v>0</v>
      </c>
      <c r="G218" s="27">
        <v>7</v>
      </c>
      <c r="H218" s="28">
        <f t="shared" si="15"/>
        <v>14</v>
      </c>
      <c r="I218" s="27">
        <v>0</v>
      </c>
      <c r="J218" s="29">
        <f t="shared" si="16"/>
        <v>14</v>
      </c>
      <c r="K218" s="36" t="s">
        <v>729</v>
      </c>
      <c r="L218" s="27">
        <v>0</v>
      </c>
      <c r="M218" s="27">
        <v>35</v>
      </c>
      <c r="N218" s="27">
        <v>0</v>
      </c>
      <c r="O218" s="27">
        <v>39</v>
      </c>
      <c r="P218" s="29">
        <f t="shared" si="17"/>
        <v>74</v>
      </c>
      <c r="Q218" s="27">
        <v>0</v>
      </c>
      <c r="R218" s="29">
        <f t="shared" si="14"/>
        <v>74</v>
      </c>
      <c r="S218" s="17" t="s">
        <v>729</v>
      </c>
    </row>
    <row r="219" spans="1:19" ht="12.75" customHeight="1" x14ac:dyDescent="0.2">
      <c r="A219" t="s">
        <v>483</v>
      </c>
      <c r="B219" t="s">
        <v>484</v>
      </c>
      <c r="C219" s="89" t="s">
        <v>60</v>
      </c>
      <c r="D219" s="27">
        <v>24</v>
      </c>
      <c r="E219" s="27">
        <v>0</v>
      </c>
      <c r="F219" s="27">
        <v>0</v>
      </c>
      <c r="G219" s="27">
        <v>5</v>
      </c>
      <c r="H219" s="28">
        <f t="shared" si="15"/>
        <v>29</v>
      </c>
      <c r="I219" s="27">
        <v>0</v>
      </c>
      <c r="J219" s="29">
        <f t="shared" si="16"/>
        <v>29</v>
      </c>
      <c r="K219" s="36" t="s">
        <v>729</v>
      </c>
      <c r="L219" s="27">
        <v>0</v>
      </c>
      <c r="M219" s="27">
        <v>59</v>
      </c>
      <c r="N219" s="27">
        <v>0</v>
      </c>
      <c r="O219" s="27">
        <v>50</v>
      </c>
      <c r="P219" s="29">
        <f t="shared" si="17"/>
        <v>109</v>
      </c>
      <c r="Q219" s="27">
        <v>12</v>
      </c>
      <c r="R219" s="29">
        <f t="shared" si="14"/>
        <v>121</v>
      </c>
      <c r="S219" s="17" t="s">
        <v>729</v>
      </c>
    </row>
    <row r="220" spans="1:19" ht="12.75" customHeight="1" x14ac:dyDescent="0.2">
      <c r="A220" t="s">
        <v>485</v>
      </c>
      <c r="B220" t="s">
        <v>486</v>
      </c>
      <c r="C220" s="89" t="s">
        <v>57</v>
      </c>
      <c r="D220" s="27">
        <v>59</v>
      </c>
      <c r="E220" s="27">
        <v>6</v>
      </c>
      <c r="F220" s="27">
        <v>0</v>
      </c>
      <c r="G220" s="27">
        <v>0</v>
      </c>
      <c r="H220" s="28">
        <f t="shared" si="15"/>
        <v>65</v>
      </c>
      <c r="I220" s="27">
        <v>0</v>
      </c>
      <c r="J220" s="29">
        <f t="shared" si="16"/>
        <v>65</v>
      </c>
      <c r="K220" s="36" t="s">
        <v>729</v>
      </c>
      <c r="L220" s="27">
        <v>0</v>
      </c>
      <c r="M220" s="27">
        <v>36</v>
      </c>
      <c r="N220" s="27">
        <v>0</v>
      </c>
      <c r="O220" s="27">
        <v>1</v>
      </c>
      <c r="P220" s="29">
        <f t="shared" si="17"/>
        <v>37</v>
      </c>
      <c r="Q220" s="27">
        <v>0</v>
      </c>
      <c r="R220" s="29">
        <f t="shared" si="14"/>
        <v>37</v>
      </c>
      <c r="S220" s="17" t="s">
        <v>729</v>
      </c>
    </row>
    <row r="221" spans="1:19" ht="12.75" customHeight="1" x14ac:dyDescent="0.2">
      <c r="A221" t="s">
        <v>487</v>
      </c>
      <c r="B221" t="s">
        <v>488</v>
      </c>
      <c r="C221" s="89" t="s">
        <v>54</v>
      </c>
      <c r="D221" s="27">
        <v>29</v>
      </c>
      <c r="E221" s="27">
        <v>0</v>
      </c>
      <c r="F221" s="27">
        <v>0</v>
      </c>
      <c r="G221" s="27">
        <v>0</v>
      </c>
      <c r="H221" s="28">
        <f t="shared" si="15"/>
        <v>29</v>
      </c>
      <c r="I221" s="27">
        <v>0</v>
      </c>
      <c r="J221" s="29">
        <f t="shared" si="16"/>
        <v>29</v>
      </c>
      <c r="K221" s="36" t="s">
        <v>729</v>
      </c>
      <c r="L221" s="27">
        <v>0</v>
      </c>
      <c r="M221" s="27">
        <v>77</v>
      </c>
      <c r="N221" s="27">
        <v>0</v>
      </c>
      <c r="O221" s="27">
        <v>47</v>
      </c>
      <c r="P221" s="29">
        <f t="shared" si="17"/>
        <v>124</v>
      </c>
      <c r="Q221" s="27">
        <v>17</v>
      </c>
      <c r="R221" s="29">
        <f t="shared" si="14"/>
        <v>141</v>
      </c>
      <c r="S221" s="17" t="s">
        <v>729</v>
      </c>
    </row>
    <row r="222" spans="1:19" ht="12.75" customHeight="1" x14ac:dyDescent="0.2">
      <c r="A222" t="s">
        <v>489</v>
      </c>
      <c r="B222" t="s">
        <v>490</v>
      </c>
      <c r="C222" s="89" t="s">
        <v>60</v>
      </c>
      <c r="D222" s="27">
        <v>4</v>
      </c>
      <c r="E222" s="27">
        <v>21</v>
      </c>
      <c r="F222" s="27">
        <v>0</v>
      </c>
      <c r="G222" s="27">
        <v>7</v>
      </c>
      <c r="H222" s="28">
        <f t="shared" si="15"/>
        <v>32</v>
      </c>
      <c r="I222" s="27">
        <v>0</v>
      </c>
      <c r="J222" s="29">
        <f t="shared" si="16"/>
        <v>32</v>
      </c>
      <c r="K222" s="36" t="s">
        <v>729</v>
      </c>
      <c r="L222" s="27">
        <v>4</v>
      </c>
      <c r="M222" s="27">
        <v>53</v>
      </c>
      <c r="N222" s="27">
        <v>0</v>
      </c>
      <c r="O222" s="27">
        <v>17</v>
      </c>
      <c r="P222" s="29">
        <f t="shared" si="17"/>
        <v>74</v>
      </c>
      <c r="Q222" s="27">
        <v>0</v>
      </c>
      <c r="R222" s="29">
        <f t="shared" si="14"/>
        <v>74</v>
      </c>
      <c r="S222" s="17" t="s">
        <v>729</v>
      </c>
    </row>
    <row r="223" spans="1:19" ht="12.75" customHeight="1" x14ac:dyDescent="0.2">
      <c r="A223" t="s">
        <v>491</v>
      </c>
      <c r="B223" t="s">
        <v>492</v>
      </c>
      <c r="C223" s="89" t="s">
        <v>80</v>
      </c>
      <c r="D223" s="27">
        <v>19</v>
      </c>
      <c r="E223" s="27">
        <v>0</v>
      </c>
      <c r="F223" s="27">
        <v>0</v>
      </c>
      <c r="G223" s="27">
        <v>0</v>
      </c>
      <c r="H223" s="28">
        <f t="shared" si="15"/>
        <v>19</v>
      </c>
      <c r="I223" s="27">
        <v>44</v>
      </c>
      <c r="J223" s="29">
        <f t="shared" si="16"/>
        <v>63</v>
      </c>
      <c r="K223" s="36" t="s">
        <v>729</v>
      </c>
      <c r="L223" s="27">
        <v>0</v>
      </c>
      <c r="M223" s="27">
        <v>140</v>
      </c>
      <c r="N223" s="27">
        <v>0</v>
      </c>
      <c r="O223" s="27">
        <v>69</v>
      </c>
      <c r="P223" s="29">
        <f t="shared" si="17"/>
        <v>209</v>
      </c>
      <c r="Q223" s="27">
        <v>42</v>
      </c>
      <c r="R223" s="29">
        <f t="shared" si="14"/>
        <v>251</v>
      </c>
      <c r="S223" s="17" t="s">
        <v>729</v>
      </c>
    </row>
    <row r="224" spans="1:19" ht="12.75" customHeight="1" x14ac:dyDescent="0.2">
      <c r="A224" t="s">
        <v>493</v>
      </c>
      <c r="B224" t="s">
        <v>494</v>
      </c>
      <c r="C224" s="89" t="s">
        <v>57</v>
      </c>
      <c r="D224" s="27">
        <v>3</v>
      </c>
      <c r="E224" s="27">
        <v>0</v>
      </c>
      <c r="F224" s="27">
        <v>0</v>
      </c>
      <c r="G224" s="27">
        <v>0</v>
      </c>
      <c r="H224" s="28">
        <f t="shared" si="15"/>
        <v>3</v>
      </c>
      <c r="I224" s="27">
        <v>0</v>
      </c>
      <c r="J224" s="29">
        <f t="shared" si="16"/>
        <v>3</v>
      </c>
      <c r="K224" s="36" t="s">
        <v>729</v>
      </c>
      <c r="L224" s="27">
        <v>0</v>
      </c>
      <c r="M224" s="27">
        <v>9</v>
      </c>
      <c r="N224" s="27">
        <v>0</v>
      </c>
      <c r="O224" s="27">
        <v>24</v>
      </c>
      <c r="P224" s="29">
        <f t="shared" si="17"/>
        <v>33</v>
      </c>
      <c r="Q224" s="27">
        <v>0</v>
      </c>
      <c r="R224" s="29">
        <f t="shared" si="14"/>
        <v>33</v>
      </c>
      <c r="S224" s="17" t="s">
        <v>729</v>
      </c>
    </row>
    <row r="225" spans="1:19" ht="12.75" customHeight="1" x14ac:dyDescent="0.2">
      <c r="A225" t="s">
        <v>495</v>
      </c>
      <c r="B225" t="s">
        <v>496</v>
      </c>
      <c r="C225" s="89" t="s">
        <v>80</v>
      </c>
      <c r="D225" s="27">
        <v>73</v>
      </c>
      <c r="E225" s="27">
        <v>22</v>
      </c>
      <c r="F225" s="27">
        <v>0</v>
      </c>
      <c r="G225" s="27">
        <v>36</v>
      </c>
      <c r="H225" s="28">
        <f t="shared" si="15"/>
        <v>131</v>
      </c>
      <c r="I225" s="27">
        <v>0</v>
      </c>
      <c r="J225" s="29">
        <f t="shared" si="16"/>
        <v>131</v>
      </c>
      <c r="K225" s="36" t="s">
        <v>729</v>
      </c>
      <c r="L225" s="27">
        <v>0</v>
      </c>
      <c r="M225" s="27">
        <v>217</v>
      </c>
      <c r="N225" s="27">
        <v>5</v>
      </c>
      <c r="O225" s="27">
        <v>69</v>
      </c>
      <c r="P225" s="29">
        <f t="shared" si="17"/>
        <v>291</v>
      </c>
      <c r="Q225" s="27">
        <v>149</v>
      </c>
      <c r="R225" s="29">
        <f t="shared" si="14"/>
        <v>440</v>
      </c>
      <c r="S225" s="17" t="s">
        <v>729</v>
      </c>
    </row>
    <row r="226" spans="1:19" ht="12.75" customHeight="1" x14ac:dyDescent="0.2">
      <c r="A226" t="s">
        <v>497</v>
      </c>
      <c r="B226" t="s">
        <v>498</v>
      </c>
      <c r="C226" s="89" t="s">
        <v>60</v>
      </c>
      <c r="D226" s="27">
        <v>0</v>
      </c>
      <c r="E226" s="27">
        <v>0</v>
      </c>
      <c r="F226" s="27">
        <v>0</v>
      </c>
      <c r="G226" s="27">
        <v>0</v>
      </c>
      <c r="H226" s="28">
        <f t="shared" si="15"/>
        <v>0</v>
      </c>
      <c r="I226" s="27">
        <v>0</v>
      </c>
      <c r="J226" s="29">
        <f t="shared" si="16"/>
        <v>0</v>
      </c>
      <c r="K226" s="36" t="s">
        <v>729</v>
      </c>
      <c r="L226" s="27">
        <v>0</v>
      </c>
      <c r="M226" s="27">
        <v>66</v>
      </c>
      <c r="N226" s="27">
        <v>0</v>
      </c>
      <c r="O226" s="27">
        <v>5</v>
      </c>
      <c r="P226" s="29">
        <f t="shared" si="17"/>
        <v>71</v>
      </c>
      <c r="Q226" s="27">
        <v>0</v>
      </c>
      <c r="R226" s="29">
        <f t="shared" si="14"/>
        <v>71</v>
      </c>
      <c r="S226" s="17" t="s">
        <v>729</v>
      </c>
    </row>
    <row r="227" spans="1:19" ht="12.75" customHeight="1" x14ac:dyDescent="0.2">
      <c r="A227" t="s">
        <v>499</v>
      </c>
      <c r="B227" t="s">
        <v>500</v>
      </c>
      <c r="C227" s="89" t="s">
        <v>73</v>
      </c>
      <c r="D227" s="27">
        <v>44</v>
      </c>
      <c r="E227" s="27">
        <v>0</v>
      </c>
      <c r="F227" s="27">
        <v>0</v>
      </c>
      <c r="G227" s="27">
        <v>3</v>
      </c>
      <c r="H227" s="28">
        <f t="shared" si="15"/>
        <v>47</v>
      </c>
      <c r="I227" s="27">
        <v>40</v>
      </c>
      <c r="J227" s="29">
        <f t="shared" si="16"/>
        <v>87</v>
      </c>
      <c r="K227" s="36" t="s">
        <v>729</v>
      </c>
      <c r="L227" s="27">
        <v>0</v>
      </c>
      <c r="M227" s="27">
        <v>88</v>
      </c>
      <c r="N227" s="27">
        <v>0</v>
      </c>
      <c r="O227" s="27">
        <v>38</v>
      </c>
      <c r="P227" s="29">
        <f t="shared" si="17"/>
        <v>126</v>
      </c>
      <c r="Q227" s="27">
        <v>38</v>
      </c>
      <c r="R227" s="29">
        <f t="shared" si="14"/>
        <v>164</v>
      </c>
      <c r="S227" s="17" t="s">
        <v>729</v>
      </c>
    </row>
    <row r="228" spans="1:19" ht="12.75" customHeight="1" x14ac:dyDescent="0.2">
      <c r="A228" t="s">
        <v>501</v>
      </c>
      <c r="B228" t="s">
        <v>502</v>
      </c>
      <c r="C228" s="89" t="s">
        <v>80</v>
      </c>
      <c r="D228" s="27">
        <v>21</v>
      </c>
      <c r="E228" s="27">
        <v>0</v>
      </c>
      <c r="F228" s="27">
        <v>0</v>
      </c>
      <c r="G228" s="27">
        <v>10</v>
      </c>
      <c r="H228" s="28">
        <f t="shared" si="15"/>
        <v>31</v>
      </c>
      <c r="I228" s="27">
        <v>66</v>
      </c>
      <c r="J228" s="29">
        <f t="shared" si="16"/>
        <v>97</v>
      </c>
      <c r="K228" s="36" t="s">
        <v>729</v>
      </c>
      <c r="L228" s="27">
        <v>15</v>
      </c>
      <c r="M228" s="27">
        <v>169</v>
      </c>
      <c r="N228" s="27">
        <v>39</v>
      </c>
      <c r="O228" s="27">
        <v>85</v>
      </c>
      <c r="P228" s="29">
        <f t="shared" si="17"/>
        <v>308</v>
      </c>
      <c r="Q228" s="27">
        <v>89</v>
      </c>
      <c r="R228" s="29">
        <f t="shared" si="14"/>
        <v>397</v>
      </c>
      <c r="S228" s="17" t="s">
        <v>729</v>
      </c>
    </row>
    <row r="229" spans="1:19" ht="12.75" customHeight="1" x14ac:dyDescent="0.2">
      <c r="A229" t="s">
        <v>503</v>
      </c>
      <c r="B229" t="s">
        <v>504</v>
      </c>
      <c r="C229" s="89" t="s">
        <v>54</v>
      </c>
      <c r="D229" s="27">
        <v>0</v>
      </c>
      <c r="E229" s="27">
        <v>0</v>
      </c>
      <c r="F229" s="27">
        <v>0</v>
      </c>
      <c r="G229" s="27">
        <v>0</v>
      </c>
      <c r="H229" s="28">
        <f t="shared" si="15"/>
        <v>0</v>
      </c>
      <c r="I229" s="27">
        <v>0</v>
      </c>
      <c r="J229" s="29">
        <f t="shared" si="16"/>
        <v>0</v>
      </c>
      <c r="K229" s="36" t="s">
        <v>729</v>
      </c>
      <c r="L229" s="27">
        <v>0</v>
      </c>
      <c r="M229" s="27">
        <v>35</v>
      </c>
      <c r="N229" s="27">
        <v>4</v>
      </c>
      <c r="O229" s="27">
        <v>20</v>
      </c>
      <c r="P229" s="29">
        <f t="shared" si="17"/>
        <v>59</v>
      </c>
      <c r="Q229" s="27">
        <v>44</v>
      </c>
      <c r="R229" s="29">
        <f t="shared" si="14"/>
        <v>103</v>
      </c>
      <c r="S229" s="17" t="s">
        <v>729</v>
      </c>
    </row>
    <row r="230" spans="1:19" ht="12.75" customHeight="1" x14ac:dyDescent="0.2">
      <c r="A230" t="s">
        <v>505</v>
      </c>
      <c r="B230" t="s">
        <v>506</v>
      </c>
      <c r="C230" s="89" t="s">
        <v>54</v>
      </c>
      <c r="D230" s="27">
        <v>0</v>
      </c>
      <c r="E230" s="27">
        <v>8</v>
      </c>
      <c r="F230" s="27">
        <v>0</v>
      </c>
      <c r="G230" s="27">
        <v>0</v>
      </c>
      <c r="H230" s="28">
        <f t="shared" si="15"/>
        <v>8</v>
      </c>
      <c r="I230" s="27">
        <v>0</v>
      </c>
      <c r="J230" s="29">
        <f t="shared" si="16"/>
        <v>8</v>
      </c>
      <c r="K230" s="36" t="s">
        <v>729</v>
      </c>
      <c r="L230" s="27">
        <v>0</v>
      </c>
      <c r="M230" s="27">
        <v>62</v>
      </c>
      <c r="N230" s="27">
        <v>0</v>
      </c>
      <c r="O230" s="27">
        <v>51</v>
      </c>
      <c r="P230" s="29">
        <f t="shared" si="17"/>
        <v>113</v>
      </c>
      <c r="Q230" s="27">
        <v>0</v>
      </c>
      <c r="R230" s="29">
        <f t="shared" si="14"/>
        <v>113</v>
      </c>
      <c r="S230" s="17" t="s">
        <v>729</v>
      </c>
    </row>
    <row r="231" spans="1:19" ht="12.75" customHeight="1" x14ac:dyDescent="0.2">
      <c r="A231" s="6" t="s">
        <v>651</v>
      </c>
      <c r="B231" t="s">
        <v>507</v>
      </c>
      <c r="C231" s="89" t="s">
        <v>54</v>
      </c>
      <c r="D231" s="27">
        <v>33</v>
      </c>
      <c r="E231" s="27">
        <v>0</v>
      </c>
      <c r="F231" s="27">
        <v>0</v>
      </c>
      <c r="G231" s="27">
        <v>14</v>
      </c>
      <c r="H231" s="28">
        <f t="shared" si="15"/>
        <v>47</v>
      </c>
      <c r="I231" s="27">
        <v>0</v>
      </c>
      <c r="J231" s="29">
        <f t="shared" si="16"/>
        <v>47</v>
      </c>
      <c r="K231" s="36" t="s">
        <v>729</v>
      </c>
      <c r="L231" s="27">
        <v>3</v>
      </c>
      <c r="M231" s="27">
        <v>57</v>
      </c>
      <c r="N231" s="27">
        <v>0</v>
      </c>
      <c r="O231" s="27">
        <v>11</v>
      </c>
      <c r="P231" s="29">
        <f t="shared" si="17"/>
        <v>71</v>
      </c>
      <c r="Q231" s="27">
        <v>0</v>
      </c>
      <c r="R231" s="29">
        <f t="shared" si="14"/>
        <v>71</v>
      </c>
      <c r="S231" s="17" t="s">
        <v>729</v>
      </c>
    </row>
    <row r="232" spans="1:19" ht="12.75" customHeight="1" x14ac:dyDescent="0.2">
      <c r="A232" t="s">
        <v>508</v>
      </c>
      <c r="B232" t="s">
        <v>509</v>
      </c>
      <c r="C232" s="89" t="s">
        <v>54</v>
      </c>
      <c r="D232" s="27">
        <v>7</v>
      </c>
      <c r="E232" s="27">
        <v>0</v>
      </c>
      <c r="F232" s="27">
        <v>0</v>
      </c>
      <c r="G232" s="27">
        <v>0</v>
      </c>
      <c r="H232" s="28">
        <f t="shared" si="15"/>
        <v>7</v>
      </c>
      <c r="I232" s="27">
        <v>0</v>
      </c>
      <c r="J232" s="29">
        <f t="shared" si="16"/>
        <v>7</v>
      </c>
      <c r="K232" s="36" t="s">
        <v>729</v>
      </c>
      <c r="L232" s="27">
        <v>0</v>
      </c>
      <c r="M232" s="27">
        <v>15</v>
      </c>
      <c r="N232" s="27">
        <v>0</v>
      </c>
      <c r="O232" s="27">
        <v>5</v>
      </c>
      <c r="P232" s="29">
        <f t="shared" si="17"/>
        <v>20</v>
      </c>
      <c r="Q232" s="27">
        <v>0</v>
      </c>
      <c r="R232" s="29">
        <f t="shared" si="14"/>
        <v>20</v>
      </c>
      <c r="S232" s="17" t="s">
        <v>729</v>
      </c>
    </row>
    <row r="233" spans="1:19" ht="12.75" customHeight="1" x14ac:dyDescent="0.2">
      <c r="A233" t="s">
        <v>510</v>
      </c>
      <c r="B233" t="s">
        <v>511</v>
      </c>
      <c r="C233" s="89" t="s">
        <v>57</v>
      </c>
      <c r="D233" s="27">
        <v>19</v>
      </c>
      <c r="E233" s="27">
        <v>0</v>
      </c>
      <c r="F233" s="27">
        <v>0</v>
      </c>
      <c r="G233" s="27">
        <v>18</v>
      </c>
      <c r="H233" s="28">
        <f t="shared" si="15"/>
        <v>37</v>
      </c>
      <c r="I233" s="27">
        <v>0</v>
      </c>
      <c r="J233" s="29">
        <f t="shared" si="16"/>
        <v>37</v>
      </c>
      <c r="K233" s="36" t="s">
        <v>729</v>
      </c>
      <c r="L233" s="27">
        <v>0</v>
      </c>
      <c r="M233" s="27">
        <v>161</v>
      </c>
      <c r="N233" s="27">
        <v>0</v>
      </c>
      <c r="O233" s="27">
        <v>73</v>
      </c>
      <c r="P233" s="29">
        <f t="shared" si="17"/>
        <v>234</v>
      </c>
      <c r="Q233" s="27">
        <v>19</v>
      </c>
      <c r="R233" s="29">
        <f t="shared" si="14"/>
        <v>253</v>
      </c>
      <c r="S233" s="17" t="s">
        <v>729</v>
      </c>
    </row>
    <row r="234" spans="1:19" ht="12.75" customHeight="1" x14ac:dyDescent="0.2">
      <c r="A234" t="s">
        <v>512</v>
      </c>
      <c r="B234" t="s">
        <v>513</v>
      </c>
      <c r="C234" s="89" t="s">
        <v>60</v>
      </c>
      <c r="D234" s="27">
        <v>5</v>
      </c>
      <c r="E234" s="27">
        <v>0</v>
      </c>
      <c r="F234" s="27">
        <v>0</v>
      </c>
      <c r="G234" s="27">
        <v>1</v>
      </c>
      <c r="H234" s="28">
        <f t="shared" si="15"/>
        <v>6</v>
      </c>
      <c r="I234" s="27">
        <v>0</v>
      </c>
      <c r="J234" s="29">
        <f t="shared" si="16"/>
        <v>6</v>
      </c>
      <c r="K234" s="36" t="s">
        <v>729</v>
      </c>
      <c r="L234" s="27">
        <v>0</v>
      </c>
      <c r="M234" s="27">
        <v>38</v>
      </c>
      <c r="N234" s="27">
        <v>0</v>
      </c>
      <c r="O234" s="27">
        <v>11</v>
      </c>
      <c r="P234" s="29">
        <f t="shared" si="17"/>
        <v>49</v>
      </c>
      <c r="Q234" s="27">
        <v>0</v>
      </c>
      <c r="R234" s="29">
        <f t="shared" si="14"/>
        <v>49</v>
      </c>
      <c r="S234" s="17" t="s">
        <v>729</v>
      </c>
    </row>
    <row r="235" spans="1:19" ht="12.75" customHeight="1" x14ac:dyDescent="0.2">
      <c r="A235" t="s">
        <v>514</v>
      </c>
      <c r="B235" t="s">
        <v>515</v>
      </c>
      <c r="C235" s="89" t="s">
        <v>60</v>
      </c>
      <c r="D235" s="27">
        <v>5</v>
      </c>
      <c r="E235" s="27">
        <v>0</v>
      </c>
      <c r="F235" s="27">
        <v>0</v>
      </c>
      <c r="G235" s="27">
        <v>0</v>
      </c>
      <c r="H235" s="28">
        <f t="shared" si="15"/>
        <v>5</v>
      </c>
      <c r="I235" s="27">
        <v>0</v>
      </c>
      <c r="J235" s="29">
        <f t="shared" si="16"/>
        <v>5</v>
      </c>
      <c r="K235" s="36" t="s">
        <v>729</v>
      </c>
      <c r="L235" s="27">
        <v>5</v>
      </c>
      <c r="M235" s="27">
        <v>3</v>
      </c>
      <c r="N235" s="27">
        <v>0</v>
      </c>
      <c r="O235" s="27">
        <v>5</v>
      </c>
      <c r="P235" s="29">
        <f t="shared" si="17"/>
        <v>13</v>
      </c>
      <c r="Q235" s="27">
        <v>0</v>
      </c>
      <c r="R235" s="29">
        <f t="shared" si="14"/>
        <v>13</v>
      </c>
      <c r="S235" s="17" t="s">
        <v>729</v>
      </c>
    </row>
    <row r="236" spans="1:19" ht="12.75" customHeight="1" x14ac:dyDescent="0.2">
      <c r="A236" t="s">
        <v>516</v>
      </c>
      <c r="B236" t="s">
        <v>517</v>
      </c>
      <c r="C236" s="89" t="s">
        <v>54</v>
      </c>
      <c r="D236" s="27">
        <v>0</v>
      </c>
      <c r="E236" s="27">
        <v>0</v>
      </c>
      <c r="F236" s="27">
        <v>0</v>
      </c>
      <c r="G236" s="27">
        <v>0</v>
      </c>
      <c r="H236" s="28">
        <f t="shared" si="15"/>
        <v>0</v>
      </c>
      <c r="I236" s="27">
        <v>45</v>
      </c>
      <c r="J236" s="29">
        <f t="shared" si="16"/>
        <v>45</v>
      </c>
      <c r="K236" s="36" t="s">
        <v>729</v>
      </c>
      <c r="L236" s="27">
        <v>0</v>
      </c>
      <c r="M236" s="27">
        <v>42</v>
      </c>
      <c r="N236" s="27">
        <v>0</v>
      </c>
      <c r="O236" s="27">
        <v>13</v>
      </c>
      <c r="P236" s="29">
        <f t="shared" si="17"/>
        <v>55</v>
      </c>
      <c r="Q236" s="27">
        <v>0</v>
      </c>
      <c r="R236" s="29">
        <f t="shared" si="14"/>
        <v>55</v>
      </c>
      <c r="S236" s="17" t="s">
        <v>729</v>
      </c>
    </row>
    <row r="237" spans="1:19" ht="12.75" customHeight="1" x14ac:dyDescent="0.2">
      <c r="A237" t="s">
        <v>518</v>
      </c>
      <c r="B237" t="s">
        <v>519</v>
      </c>
      <c r="C237" s="89" t="s">
        <v>57</v>
      </c>
      <c r="D237" s="27">
        <v>6</v>
      </c>
      <c r="E237" s="27">
        <v>0</v>
      </c>
      <c r="F237" s="27">
        <v>0</v>
      </c>
      <c r="G237" s="27">
        <v>0</v>
      </c>
      <c r="H237" s="28">
        <f t="shared" si="15"/>
        <v>6</v>
      </c>
      <c r="I237" s="27">
        <v>0</v>
      </c>
      <c r="J237" s="29">
        <f t="shared" si="16"/>
        <v>6</v>
      </c>
      <c r="K237" s="36" t="s">
        <v>729</v>
      </c>
      <c r="L237" s="27">
        <v>0</v>
      </c>
      <c r="M237" s="27">
        <v>4</v>
      </c>
      <c r="N237" s="27">
        <v>8</v>
      </c>
      <c r="O237" s="27">
        <v>130</v>
      </c>
      <c r="P237" s="29">
        <f t="shared" si="17"/>
        <v>142</v>
      </c>
      <c r="Q237" s="27">
        <v>0</v>
      </c>
      <c r="R237" s="29">
        <f t="shared" si="14"/>
        <v>142</v>
      </c>
      <c r="S237" s="17" t="s">
        <v>729</v>
      </c>
    </row>
    <row r="238" spans="1:19" ht="12.75" customHeight="1" x14ac:dyDescent="0.2">
      <c r="A238" t="s">
        <v>520</v>
      </c>
      <c r="B238" t="s">
        <v>521</v>
      </c>
      <c r="C238" s="89" t="s">
        <v>73</v>
      </c>
      <c r="D238" s="27">
        <v>6</v>
      </c>
      <c r="E238" s="27">
        <v>28</v>
      </c>
      <c r="F238" s="27">
        <v>0</v>
      </c>
      <c r="G238" s="27">
        <v>6</v>
      </c>
      <c r="H238" s="28">
        <f t="shared" si="15"/>
        <v>40</v>
      </c>
      <c r="I238" s="27">
        <v>65</v>
      </c>
      <c r="J238" s="29">
        <f t="shared" si="16"/>
        <v>105</v>
      </c>
      <c r="K238" s="36" t="s">
        <v>729</v>
      </c>
      <c r="L238" s="27">
        <v>4</v>
      </c>
      <c r="M238" s="27">
        <v>54</v>
      </c>
      <c r="N238" s="27">
        <v>2</v>
      </c>
      <c r="O238" s="27">
        <v>66</v>
      </c>
      <c r="P238" s="29">
        <f t="shared" si="17"/>
        <v>126</v>
      </c>
      <c r="Q238" s="27">
        <v>55</v>
      </c>
      <c r="R238" s="29">
        <f t="shared" si="14"/>
        <v>181</v>
      </c>
      <c r="S238" s="17" t="s">
        <v>729</v>
      </c>
    </row>
    <row r="239" spans="1:19" ht="12.75" customHeight="1" x14ac:dyDescent="0.2">
      <c r="A239" t="s">
        <v>522</v>
      </c>
      <c r="B239" t="s">
        <v>523</v>
      </c>
      <c r="C239" s="89" t="s">
        <v>60</v>
      </c>
      <c r="D239" s="27">
        <v>37</v>
      </c>
      <c r="E239" s="27">
        <v>45</v>
      </c>
      <c r="F239" s="27">
        <v>0</v>
      </c>
      <c r="G239" s="27">
        <v>0</v>
      </c>
      <c r="H239" s="28">
        <f t="shared" si="15"/>
        <v>82</v>
      </c>
      <c r="I239" s="27">
        <v>123</v>
      </c>
      <c r="J239" s="29">
        <f t="shared" si="16"/>
        <v>205</v>
      </c>
      <c r="K239" s="36" t="s">
        <v>729</v>
      </c>
      <c r="L239" s="27">
        <v>14</v>
      </c>
      <c r="M239" s="27">
        <v>80</v>
      </c>
      <c r="N239" s="27">
        <v>0</v>
      </c>
      <c r="O239" s="27">
        <v>13</v>
      </c>
      <c r="P239" s="29">
        <f t="shared" si="17"/>
        <v>107</v>
      </c>
      <c r="Q239" s="27">
        <v>0</v>
      </c>
      <c r="R239" s="29">
        <f t="shared" si="14"/>
        <v>107</v>
      </c>
      <c r="S239" s="17" t="s">
        <v>729</v>
      </c>
    </row>
    <row r="240" spans="1:19" ht="12.75" customHeight="1" x14ac:dyDescent="0.2">
      <c r="A240" t="s">
        <v>524</v>
      </c>
      <c r="B240" t="s">
        <v>525</v>
      </c>
      <c r="C240" s="89" t="s">
        <v>60</v>
      </c>
      <c r="D240" s="27">
        <v>0</v>
      </c>
      <c r="E240" s="27">
        <v>0</v>
      </c>
      <c r="F240" s="27">
        <v>0</v>
      </c>
      <c r="G240" s="27">
        <v>0</v>
      </c>
      <c r="H240" s="28">
        <f t="shared" si="15"/>
        <v>0</v>
      </c>
      <c r="I240" s="27">
        <v>0</v>
      </c>
      <c r="J240" s="29">
        <f t="shared" si="16"/>
        <v>0</v>
      </c>
      <c r="K240" s="36" t="s">
        <v>729</v>
      </c>
      <c r="L240" s="27">
        <v>0</v>
      </c>
      <c r="M240" s="27">
        <v>59</v>
      </c>
      <c r="N240" s="27">
        <v>0</v>
      </c>
      <c r="O240" s="27">
        <v>21</v>
      </c>
      <c r="P240" s="29">
        <f t="shared" si="17"/>
        <v>80</v>
      </c>
      <c r="Q240" s="27">
        <v>0</v>
      </c>
      <c r="R240" s="29">
        <f t="shared" si="14"/>
        <v>80</v>
      </c>
      <c r="S240" s="17" t="s">
        <v>729</v>
      </c>
    </row>
    <row r="241" spans="1:19" ht="12.75" customHeight="1" x14ac:dyDescent="0.2">
      <c r="A241" t="s">
        <v>526</v>
      </c>
      <c r="B241" t="s">
        <v>527</v>
      </c>
      <c r="C241" s="89" t="s">
        <v>80</v>
      </c>
      <c r="D241" s="27">
        <v>31</v>
      </c>
      <c r="E241" s="27">
        <v>32</v>
      </c>
      <c r="F241" s="27">
        <v>0</v>
      </c>
      <c r="G241" s="27">
        <v>45</v>
      </c>
      <c r="H241" s="28">
        <f t="shared" si="15"/>
        <v>108</v>
      </c>
      <c r="I241" s="27">
        <v>39</v>
      </c>
      <c r="J241" s="29">
        <f t="shared" si="16"/>
        <v>147</v>
      </c>
      <c r="K241" s="36" t="s">
        <v>729</v>
      </c>
      <c r="L241" s="27">
        <v>0</v>
      </c>
      <c r="M241" s="27">
        <v>10</v>
      </c>
      <c r="N241" s="27">
        <v>0</v>
      </c>
      <c r="O241" s="27">
        <v>24</v>
      </c>
      <c r="P241" s="29">
        <f t="shared" si="17"/>
        <v>34</v>
      </c>
      <c r="Q241" s="27">
        <v>0</v>
      </c>
      <c r="R241" s="29">
        <f t="shared" si="14"/>
        <v>34</v>
      </c>
      <c r="S241" s="17" t="s">
        <v>729</v>
      </c>
    </row>
    <row r="242" spans="1:19" ht="12.75" customHeight="1" x14ac:dyDescent="0.2">
      <c r="A242" t="s">
        <v>528</v>
      </c>
      <c r="B242" t="s">
        <v>529</v>
      </c>
      <c r="C242" s="89" t="s">
        <v>54</v>
      </c>
      <c r="D242" s="27">
        <v>0</v>
      </c>
      <c r="E242" s="27">
        <v>0</v>
      </c>
      <c r="F242" s="27">
        <v>0</v>
      </c>
      <c r="G242" s="27">
        <v>0</v>
      </c>
      <c r="H242" s="28">
        <f t="shared" si="15"/>
        <v>0</v>
      </c>
      <c r="I242" s="27">
        <v>0</v>
      </c>
      <c r="J242" s="29">
        <f t="shared" si="16"/>
        <v>0</v>
      </c>
      <c r="K242" s="36" t="s">
        <v>729</v>
      </c>
      <c r="L242" s="27">
        <v>0</v>
      </c>
      <c r="M242" s="27">
        <v>11</v>
      </c>
      <c r="N242" s="27">
        <v>0</v>
      </c>
      <c r="O242" s="27">
        <v>8</v>
      </c>
      <c r="P242" s="29">
        <f t="shared" si="17"/>
        <v>19</v>
      </c>
      <c r="Q242" s="27">
        <v>0</v>
      </c>
      <c r="R242" s="29">
        <f t="shared" si="14"/>
        <v>19</v>
      </c>
      <c r="S242" s="17" t="s">
        <v>729</v>
      </c>
    </row>
    <row r="243" spans="1:19" ht="12.75" customHeight="1" x14ac:dyDescent="0.2">
      <c r="A243" t="s">
        <v>530</v>
      </c>
      <c r="B243" t="s">
        <v>531</v>
      </c>
      <c r="C243" s="89" t="s">
        <v>73</v>
      </c>
      <c r="D243" s="27">
        <v>221</v>
      </c>
      <c r="E243" s="27">
        <v>6</v>
      </c>
      <c r="F243" s="27">
        <v>0</v>
      </c>
      <c r="G243" s="27">
        <v>19</v>
      </c>
      <c r="H243" s="28">
        <f t="shared" si="15"/>
        <v>246</v>
      </c>
      <c r="I243" s="27">
        <v>97</v>
      </c>
      <c r="J243" s="29">
        <f t="shared" si="16"/>
        <v>343</v>
      </c>
      <c r="K243" s="36" t="s">
        <v>729</v>
      </c>
      <c r="L243" s="27">
        <v>20</v>
      </c>
      <c r="M243" s="27">
        <v>62</v>
      </c>
      <c r="N243" s="27">
        <v>0</v>
      </c>
      <c r="O243" s="27">
        <v>13</v>
      </c>
      <c r="P243" s="29">
        <f t="shared" si="17"/>
        <v>95</v>
      </c>
      <c r="Q243" s="27">
        <v>68</v>
      </c>
      <c r="R243" s="29">
        <f t="shared" si="14"/>
        <v>163</v>
      </c>
      <c r="S243" s="17" t="s">
        <v>729</v>
      </c>
    </row>
    <row r="244" spans="1:19" ht="12.75" customHeight="1" x14ac:dyDescent="0.2">
      <c r="A244" t="s">
        <v>532</v>
      </c>
      <c r="B244" t="s">
        <v>533</v>
      </c>
      <c r="C244" s="89" t="s">
        <v>54</v>
      </c>
      <c r="D244" s="27">
        <v>0</v>
      </c>
      <c r="E244" s="27">
        <v>0</v>
      </c>
      <c r="F244" s="27">
        <v>0</v>
      </c>
      <c r="G244" s="27">
        <v>0</v>
      </c>
      <c r="H244" s="28">
        <f t="shared" si="15"/>
        <v>0</v>
      </c>
      <c r="I244" s="27">
        <v>0</v>
      </c>
      <c r="J244" s="29">
        <f t="shared" si="16"/>
        <v>0</v>
      </c>
      <c r="K244" s="36" t="s">
        <v>729</v>
      </c>
      <c r="L244" s="27">
        <v>0</v>
      </c>
      <c r="M244" s="27">
        <v>65</v>
      </c>
      <c r="N244" s="27">
        <v>0</v>
      </c>
      <c r="O244" s="27">
        <v>27</v>
      </c>
      <c r="P244" s="29">
        <f t="shared" si="17"/>
        <v>92</v>
      </c>
      <c r="Q244" s="27">
        <v>0</v>
      </c>
      <c r="R244" s="29">
        <f t="shared" si="14"/>
        <v>92</v>
      </c>
      <c r="S244" s="17" t="s">
        <v>729</v>
      </c>
    </row>
    <row r="245" spans="1:19" ht="12.75" customHeight="1" x14ac:dyDescent="0.2">
      <c r="A245" t="s">
        <v>534</v>
      </c>
      <c r="B245" t="s">
        <v>535</v>
      </c>
      <c r="C245" s="89" t="s">
        <v>54</v>
      </c>
      <c r="D245" s="27">
        <v>30</v>
      </c>
      <c r="E245" s="27">
        <v>0</v>
      </c>
      <c r="F245" s="27">
        <v>0</v>
      </c>
      <c r="G245" s="27">
        <v>0</v>
      </c>
      <c r="H245" s="28">
        <f t="shared" si="15"/>
        <v>30</v>
      </c>
      <c r="I245" s="27">
        <v>29</v>
      </c>
      <c r="J245" s="29">
        <f t="shared" si="16"/>
        <v>59</v>
      </c>
      <c r="K245" s="36" t="s">
        <v>729</v>
      </c>
      <c r="L245" s="27">
        <v>0</v>
      </c>
      <c r="M245" s="27">
        <v>50</v>
      </c>
      <c r="N245" s="27">
        <v>0</v>
      </c>
      <c r="O245" s="27">
        <v>47</v>
      </c>
      <c r="P245" s="29">
        <f t="shared" si="17"/>
        <v>97</v>
      </c>
      <c r="Q245" s="27">
        <v>29</v>
      </c>
      <c r="R245" s="29">
        <f t="shared" si="14"/>
        <v>126</v>
      </c>
      <c r="S245" s="17" t="s">
        <v>729</v>
      </c>
    </row>
    <row r="246" spans="1:19" ht="12.75" customHeight="1" x14ac:dyDescent="0.2">
      <c r="A246" t="s">
        <v>536</v>
      </c>
      <c r="B246" t="s">
        <v>537</v>
      </c>
      <c r="C246" s="89" t="s">
        <v>80</v>
      </c>
      <c r="D246" s="27">
        <v>46</v>
      </c>
      <c r="E246" s="27">
        <v>109</v>
      </c>
      <c r="F246" s="27">
        <v>0</v>
      </c>
      <c r="G246" s="27">
        <v>13</v>
      </c>
      <c r="H246" s="28">
        <f t="shared" si="15"/>
        <v>168</v>
      </c>
      <c r="I246" s="27">
        <v>0</v>
      </c>
      <c r="J246" s="29">
        <f t="shared" si="16"/>
        <v>168</v>
      </c>
      <c r="K246" s="36" t="s">
        <v>729</v>
      </c>
      <c r="L246" s="27">
        <v>0</v>
      </c>
      <c r="M246" s="27">
        <v>153</v>
      </c>
      <c r="N246" s="27">
        <v>21</v>
      </c>
      <c r="O246" s="27">
        <v>99</v>
      </c>
      <c r="P246" s="29">
        <f t="shared" si="17"/>
        <v>273</v>
      </c>
      <c r="Q246" s="27">
        <v>44</v>
      </c>
      <c r="R246" s="29">
        <f t="shared" si="14"/>
        <v>317</v>
      </c>
      <c r="S246" s="17" t="s">
        <v>729</v>
      </c>
    </row>
    <row r="247" spans="1:19" ht="12.75" customHeight="1" x14ac:dyDescent="0.2">
      <c r="A247" t="s">
        <v>538</v>
      </c>
      <c r="B247" t="s">
        <v>539</v>
      </c>
      <c r="C247" s="89" t="s">
        <v>57</v>
      </c>
      <c r="D247" s="27">
        <v>107</v>
      </c>
      <c r="E247" s="27">
        <v>0</v>
      </c>
      <c r="F247" s="27">
        <v>0</v>
      </c>
      <c r="G247" s="27">
        <v>9</v>
      </c>
      <c r="H247" s="28">
        <f t="shared" si="15"/>
        <v>116</v>
      </c>
      <c r="I247" s="27">
        <v>0</v>
      </c>
      <c r="J247" s="29">
        <f t="shared" si="16"/>
        <v>116</v>
      </c>
      <c r="K247" s="36" t="s">
        <v>729</v>
      </c>
      <c r="L247" s="27">
        <v>0</v>
      </c>
      <c r="M247" s="27">
        <v>103</v>
      </c>
      <c r="N247" s="27">
        <v>0</v>
      </c>
      <c r="O247" s="27">
        <v>57</v>
      </c>
      <c r="P247" s="29">
        <f t="shared" si="17"/>
        <v>160</v>
      </c>
      <c r="Q247" s="27">
        <v>81</v>
      </c>
      <c r="R247" s="29">
        <f t="shared" si="14"/>
        <v>241</v>
      </c>
      <c r="S247" s="17" t="s">
        <v>729</v>
      </c>
    </row>
    <row r="248" spans="1:19" ht="12.75" customHeight="1" x14ac:dyDescent="0.2">
      <c r="A248" t="s">
        <v>540</v>
      </c>
      <c r="B248" t="s">
        <v>541</v>
      </c>
      <c r="C248" s="89" t="s">
        <v>60</v>
      </c>
      <c r="D248" s="27">
        <v>0</v>
      </c>
      <c r="E248" s="27">
        <v>0</v>
      </c>
      <c r="F248" s="27">
        <v>0</v>
      </c>
      <c r="G248" s="27">
        <v>0</v>
      </c>
      <c r="H248" s="28">
        <f t="shared" si="15"/>
        <v>0</v>
      </c>
      <c r="I248" s="27">
        <v>0</v>
      </c>
      <c r="J248" s="29">
        <f t="shared" si="16"/>
        <v>0</v>
      </c>
      <c r="K248" s="36" t="s">
        <v>729</v>
      </c>
      <c r="L248" s="27">
        <v>0</v>
      </c>
      <c r="M248" s="27">
        <v>0</v>
      </c>
      <c r="N248" s="27">
        <v>0</v>
      </c>
      <c r="O248" s="27">
        <v>21</v>
      </c>
      <c r="P248" s="29">
        <f t="shared" si="17"/>
        <v>21</v>
      </c>
      <c r="Q248" s="27">
        <v>6</v>
      </c>
      <c r="R248" s="29">
        <f t="shared" si="14"/>
        <v>27</v>
      </c>
      <c r="S248" s="17" t="s">
        <v>729</v>
      </c>
    </row>
    <row r="249" spans="1:19" ht="12.75" customHeight="1" x14ac:dyDescent="0.2">
      <c r="A249" t="s">
        <v>542</v>
      </c>
      <c r="B249" s="13" t="s">
        <v>543</v>
      </c>
      <c r="C249" s="32" t="s">
        <v>54</v>
      </c>
      <c r="D249" s="27">
        <v>0</v>
      </c>
      <c r="E249" s="27">
        <v>0</v>
      </c>
      <c r="F249" s="27">
        <v>0</v>
      </c>
      <c r="G249" s="27">
        <v>0</v>
      </c>
      <c r="H249" s="28">
        <f t="shared" si="15"/>
        <v>0</v>
      </c>
      <c r="I249" s="27">
        <v>0</v>
      </c>
      <c r="J249" s="29">
        <f t="shared" si="16"/>
        <v>0</v>
      </c>
      <c r="K249" s="36" t="s">
        <v>729</v>
      </c>
      <c r="L249" s="27">
        <v>0</v>
      </c>
      <c r="M249" s="27">
        <v>57</v>
      </c>
      <c r="N249" s="27">
        <v>0</v>
      </c>
      <c r="O249" s="27">
        <v>1</v>
      </c>
      <c r="P249" s="29">
        <f t="shared" si="17"/>
        <v>58</v>
      </c>
      <c r="Q249" s="27">
        <v>0</v>
      </c>
      <c r="R249" s="29">
        <f t="shared" si="14"/>
        <v>58</v>
      </c>
      <c r="S249" s="17" t="s">
        <v>729</v>
      </c>
    </row>
    <row r="250" spans="1:19" ht="12.75" customHeight="1" x14ac:dyDescent="0.2">
      <c r="A250" t="s">
        <v>544</v>
      </c>
      <c r="B250" t="s">
        <v>545</v>
      </c>
      <c r="C250" s="89" t="s">
        <v>80</v>
      </c>
      <c r="D250" s="27">
        <v>19</v>
      </c>
      <c r="E250" s="27">
        <v>42</v>
      </c>
      <c r="F250" s="27">
        <v>0</v>
      </c>
      <c r="G250" s="27">
        <v>30</v>
      </c>
      <c r="H250" s="28">
        <f t="shared" si="15"/>
        <v>91</v>
      </c>
      <c r="I250" s="27">
        <v>0</v>
      </c>
      <c r="J250" s="29">
        <f t="shared" si="16"/>
        <v>91</v>
      </c>
      <c r="K250" s="36" t="s">
        <v>729</v>
      </c>
      <c r="L250" s="27">
        <v>0</v>
      </c>
      <c r="M250" s="27">
        <v>114</v>
      </c>
      <c r="N250" s="27">
        <v>0</v>
      </c>
      <c r="O250" s="27">
        <v>58</v>
      </c>
      <c r="P250" s="29">
        <f t="shared" si="17"/>
        <v>172</v>
      </c>
      <c r="Q250" s="27">
        <v>0</v>
      </c>
      <c r="R250" s="29">
        <f t="shared" si="14"/>
        <v>172</v>
      </c>
      <c r="S250" s="17" t="s">
        <v>729</v>
      </c>
    </row>
    <row r="251" spans="1:19" ht="12.75" customHeight="1" x14ac:dyDescent="0.2">
      <c r="A251" t="s">
        <v>546</v>
      </c>
      <c r="B251" t="s">
        <v>547</v>
      </c>
      <c r="C251" s="89" t="s">
        <v>80</v>
      </c>
      <c r="D251" s="27">
        <v>10</v>
      </c>
      <c r="E251" s="27">
        <v>0</v>
      </c>
      <c r="F251" s="27">
        <v>0</v>
      </c>
      <c r="G251" s="27">
        <v>0</v>
      </c>
      <c r="H251" s="28">
        <f t="shared" si="15"/>
        <v>10</v>
      </c>
      <c r="I251" s="27">
        <v>0</v>
      </c>
      <c r="J251" s="29">
        <f t="shared" si="16"/>
        <v>10</v>
      </c>
      <c r="K251" s="36" t="s">
        <v>729</v>
      </c>
      <c r="L251" s="27">
        <v>5</v>
      </c>
      <c r="M251" s="27">
        <v>42</v>
      </c>
      <c r="N251" s="27">
        <v>0</v>
      </c>
      <c r="O251" s="27">
        <v>9</v>
      </c>
      <c r="P251" s="29">
        <f t="shared" si="17"/>
        <v>56</v>
      </c>
      <c r="Q251" s="27">
        <v>0</v>
      </c>
      <c r="R251" s="29">
        <f t="shared" si="14"/>
        <v>56</v>
      </c>
      <c r="S251" s="17" t="s">
        <v>729</v>
      </c>
    </row>
    <row r="252" spans="1:19" ht="12.75" customHeight="1" x14ac:dyDescent="0.2">
      <c r="A252" t="s">
        <v>548</v>
      </c>
      <c r="B252" t="s">
        <v>549</v>
      </c>
      <c r="C252" s="89" t="s">
        <v>60</v>
      </c>
      <c r="D252" s="27">
        <v>35</v>
      </c>
      <c r="E252" s="27">
        <v>77</v>
      </c>
      <c r="F252" s="27">
        <v>0</v>
      </c>
      <c r="G252" s="27">
        <v>1</v>
      </c>
      <c r="H252" s="28">
        <f t="shared" si="15"/>
        <v>113</v>
      </c>
      <c r="I252" s="27">
        <v>206</v>
      </c>
      <c r="J252" s="29">
        <f t="shared" si="16"/>
        <v>319</v>
      </c>
      <c r="K252" s="36" t="s">
        <v>730</v>
      </c>
      <c r="L252" s="27">
        <v>9</v>
      </c>
      <c r="M252" s="27">
        <v>143</v>
      </c>
      <c r="N252" s="27">
        <v>16</v>
      </c>
      <c r="O252" s="27">
        <v>55</v>
      </c>
      <c r="P252" s="29">
        <f t="shared" si="17"/>
        <v>223</v>
      </c>
      <c r="Q252" s="27">
        <v>145</v>
      </c>
      <c r="R252" s="29">
        <f t="shared" si="14"/>
        <v>368</v>
      </c>
      <c r="S252" s="17" t="s">
        <v>730</v>
      </c>
    </row>
    <row r="253" spans="1:19" ht="12.75" customHeight="1" x14ac:dyDescent="0.2">
      <c r="A253" t="s">
        <v>550</v>
      </c>
      <c r="B253" t="s">
        <v>551</v>
      </c>
      <c r="C253" s="89" t="s">
        <v>54</v>
      </c>
      <c r="D253" s="27">
        <v>0</v>
      </c>
      <c r="E253" s="27">
        <v>0</v>
      </c>
      <c r="F253" s="27">
        <v>0</v>
      </c>
      <c r="G253" s="27">
        <v>0</v>
      </c>
      <c r="H253" s="28">
        <f t="shared" si="15"/>
        <v>0</v>
      </c>
      <c r="I253" s="27">
        <v>0</v>
      </c>
      <c r="J253" s="29">
        <f t="shared" si="16"/>
        <v>0</v>
      </c>
      <c r="K253" s="36" t="s">
        <v>729</v>
      </c>
      <c r="L253" s="27">
        <v>0</v>
      </c>
      <c r="M253" s="27">
        <v>125</v>
      </c>
      <c r="N253" s="27">
        <v>7</v>
      </c>
      <c r="O253" s="27">
        <v>6</v>
      </c>
      <c r="P253" s="29">
        <f t="shared" si="17"/>
        <v>138</v>
      </c>
      <c r="Q253" s="27">
        <v>0</v>
      </c>
      <c r="R253" s="29">
        <f t="shared" si="14"/>
        <v>138</v>
      </c>
      <c r="S253" s="17" t="s">
        <v>729</v>
      </c>
    </row>
    <row r="254" spans="1:19" ht="12.75" customHeight="1" x14ac:dyDescent="0.2">
      <c r="A254" t="s">
        <v>552</v>
      </c>
      <c r="B254" t="s">
        <v>553</v>
      </c>
      <c r="C254" s="89" t="s">
        <v>80</v>
      </c>
      <c r="D254" s="27">
        <v>0</v>
      </c>
      <c r="E254" s="27">
        <v>0</v>
      </c>
      <c r="F254" s="27">
        <v>0</v>
      </c>
      <c r="G254" s="27">
        <v>0</v>
      </c>
      <c r="H254" s="28">
        <f t="shared" si="15"/>
        <v>0</v>
      </c>
      <c r="I254" s="27">
        <v>0</v>
      </c>
      <c r="J254" s="29">
        <f t="shared" si="16"/>
        <v>0</v>
      </c>
      <c r="K254" s="36" t="s">
        <v>729</v>
      </c>
      <c r="L254" s="27">
        <v>0</v>
      </c>
      <c r="M254" s="27">
        <v>162</v>
      </c>
      <c r="N254" s="27">
        <v>0</v>
      </c>
      <c r="O254" s="27">
        <v>48</v>
      </c>
      <c r="P254" s="29">
        <f t="shared" si="17"/>
        <v>210</v>
      </c>
      <c r="Q254" s="27">
        <v>0</v>
      </c>
      <c r="R254" s="29">
        <f t="shared" si="14"/>
        <v>210</v>
      </c>
      <c r="S254" s="17" t="s">
        <v>729</v>
      </c>
    </row>
    <row r="255" spans="1:19" ht="12.75" customHeight="1" x14ac:dyDescent="0.2">
      <c r="A255" t="s">
        <v>554</v>
      </c>
      <c r="B255" t="s">
        <v>555</v>
      </c>
      <c r="C255" s="89" t="s">
        <v>80</v>
      </c>
      <c r="D255" s="27">
        <v>7</v>
      </c>
      <c r="E255" s="27">
        <v>0</v>
      </c>
      <c r="F255" s="27">
        <v>0</v>
      </c>
      <c r="G255" s="27">
        <v>0</v>
      </c>
      <c r="H255" s="28">
        <f t="shared" si="15"/>
        <v>7</v>
      </c>
      <c r="I255" s="27">
        <v>0</v>
      </c>
      <c r="J255" s="29">
        <f t="shared" si="16"/>
        <v>7</v>
      </c>
      <c r="K255" s="36" t="s">
        <v>729</v>
      </c>
      <c r="L255" s="27">
        <v>0</v>
      </c>
      <c r="M255" s="27">
        <v>18</v>
      </c>
      <c r="N255" s="27">
        <v>0</v>
      </c>
      <c r="O255" s="27">
        <v>20</v>
      </c>
      <c r="P255" s="29">
        <f t="shared" si="17"/>
        <v>38</v>
      </c>
      <c r="Q255" s="27">
        <v>38</v>
      </c>
      <c r="R255" s="29">
        <f t="shared" si="14"/>
        <v>76</v>
      </c>
      <c r="S255" s="17" t="s">
        <v>729</v>
      </c>
    </row>
    <row r="256" spans="1:19" ht="12.75" customHeight="1" x14ac:dyDescent="0.2">
      <c r="A256" t="s">
        <v>556</v>
      </c>
      <c r="B256" t="s">
        <v>557</v>
      </c>
      <c r="C256" s="89" t="s">
        <v>54</v>
      </c>
      <c r="D256" s="27">
        <v>33</v>
      </c>
      <c r="E256" s="27">
        <v>0</v>
      </c>
      <c r="F256" s="27">
        <v>0</v>
      </c>
      <c r="G256" s="27">
        <v>7</v>
      </c>
      <c r="H256" s="28">
        <f t="shared" si="15"/>
        <v>40</v>
      </c>
      <c r="I256" s="27">
        <v>0</v>
      </c>
      <c r="J256" s="29">
        <f t="shared" si="16"/>
        <v>40</v>
      </c>
      <c r="K256" s="36" t="s">
        <v>729</v>
      </c>
      <c r="L256" s="27">
        <v>0</v>
      </c>
      <c r="M256" s="27">
        <v>35</v>
      </c>
      <c r="N256" s="27">
        <v>0</v>
      </c>
      <c r="O256" s="27">
        <v>4</v>
      </c>
      <c r="P256" s="29">
        <f t="shared" si="17"/>
        <v>39</v>
      </c>
      <c r="Q256" s="27">
        <v>0</v>
      </c>
      <c r="R256" s="29">
        <f t="shared" si="14"/>
        <v>39</v>
      </c>
      <c r="S256" s="17" t="s">
        <v>729</v>
      </c>
    </row>
    <row r="257" spans="1:19" ht="12.75" customHeight="1" x14ac:dyDescent="0.2">
      <c r="A257" t="s">
        <v>558</v>
      </c>
      <c r="B257" t="s">
        <v>559</v>
      </c>
      <c r="C257" s="89" t="s">
        <v>54</v>
      </c>
      <c r="D257" s="27">
        <v>0</v>
      </c>
      <c r="E257" s="27">
        <v>0</v>
      </c>
      <c r="F257" s="27">
        <v>0</v>
      </c>
      <c r="G257" s="27">
        <v>0</v>
      </c>
      <c r="H257" s="28">
        <f t="shared" si="15"/>
        <v>0</v>
      </c>
      <c r="I257" s="27">
        <v>0</v>
      </c>
      <c r="J257" s="29">
        <f t="shared" si="16"/>
        <v>0</v>
      </c>
      <c r="K257" s="36" t="s">
        <v>729</v>
      </c>
      <c r="L257" s="27">
        <v>0</v>
      </c>
      <c r="M257" s="27">
        <v>37</v>
      </c>
      <c r="N257" s="27">
        <v>0</v>
      </c>
      <c r="O257" s="27">
        <v>1</v>
      </c>
      <c r="P257" s="29">
        <f t="shared" si="17"/>
        <v>38</v>
      </c>
      <c r="Q257" s="27">
        <v>0</v>
      </c>
      <c r="R257" s="29">
        <f t="shared" si="14"/>
        <v>38</v>
      </c>
      <c r="S257" s="17" t="s">
        <v>729</v>
      </c>
    </row>
    <row r="258" spans="1:19" ht="12.75" customHeight="1" x14ac:dyDescent="0.2">
      <c r="A258" t="s">
        <v>560</v>
      </c>
      <c r="B258" t="s">
        <v>561</v>
      </c>
      <c r="C258" s="89" t="s">
        <v>54</v>
      </c>
      <c r="D258" s="27">
        <v>17</v>
      </c>
      <c r="E258" s="27">
        <v>0</v>
      </c>
      <c r="F258" s="27">
        <v>0</v>
      </c>
      <c r="G258" s="27">
        <v>6</v>
      </c>
      <c r="H258" s="28">
        <f t="shared" si="15"/>
        <v>23</v>
      </c>
      <c r="I258" s="27">
        <v>0</v>
      </c>
      <c r="J258" s="29">
        <f t="shared" si="16"/>
        <v>23</v>
      </c>
      <c r="K258" s="36" t="s">
        <v>729</v>
      </c>
      <c r="L258" s="27">
        <v>0</v>
      </c>
      <c r="M258" s="27">
        <v>24</v>
      </c>
      <c r="N258" s="27">
        <v>4</v>
      </c>
      <c r="O258" s="27">
        <v>48</v>
      </c>
      <c r="P258" s="29">
        <f t="shared" si="17"/>
        <v>76</v>
      </c>
      <c r="Q258" s="27">
        <v>25</v>
      </c>
      <c r="R258" s="29">
        <f t="shared" si="14"/>
        <v>101</v>
      </c>
      <c r="S258" s="17" t="s">
        <v>729</v>
      </c>
    </row>
    <row r="259" spans="1:19" ht="12.75" customHeight="1" x14ac:dyDescent="0.2">
      <c r="A259" t="s">
        <v>562</v>
      </c>
      <c r="B259" t="s">
        <v>563</v>
      </c>
      <c r="C259" s="89" t="s">
        <v>54</v>
      </c>
      <c r="D259" s="27">
        <v>22</v>
      </c>
      <c r="E259" s="27">
        <v>0</v>
      </c>
      <c r="F259" s="27">
        <v>0</v>
      </c>
      <c r="G259" s="27">
        <v>7</v>
      </c>
      <c r="H259" s="28">
        <f t="shared" si="15"/>
        <v>29</v>
      </c>
      <c r="I259" s="27">
        <v>140</v>
      </c>
      <c r="J259" s="29">
        <f t="shared" si="16"/>
        <v>169</v>
      </c>
      <c r="K259" s="36" t="s">
        <v>729</v>
      </c>
      <c r="L259" s="27">
        <v>0</v>
      </c>
      <c r="M259" s="27">
        <v>9</v>
      </c>
      <c r="N259" s="27">
        <v>0</v>
      </c>
      <c r="O259" s="27">
        <v>15</v>
      </c>
      <c r="P259" s="29">
        <f t="shared" si="17"/>
        <v>24</v>
      </c>
      <c r="Q259" s="27">
        <v>60</v>
      </c>
      <c r="R259" s="29">
        <f t="shared" si="14"/>
        <v>84</v>
      </c>
      <c r="S259" s="17" t="s">
        <v>729</v>
      </c>
    </row>
    <row r="260" spans="1:19" ht="12.75" customHeight="1" x14ac:dyDescent="0.2">
      <c r="A260" t="s">
        <v>564</v>
      </c>
      <c r="B260" t="s">
        <v>565</v>
      </c>
      <c r="C260" s="89" t="s">
        <v>80</v>
      </c>
      <c r="D260" s="27">
        <v>36</v>
      </c>
      <c r="E260" s="27">
        <v>34</v>
      </c>
      <c r="F260" s="27">
        <v>0</v>
      </c>
      <c r="G260" s="27">
        <v>5</v>
      </c>
      <c r="H260" s="28">
        <f t="shared" si="15"/>
        <v>75</v>
      </c>
      <c r="I260" s="27">
        <v>0</v>
      </c>
      <c r="J260" s="29">
        <f t="shared" si="16"/>
        <v>75</v>
      </c>
      <c r="K260" s="36" t="s">
        <v>729</v>
      </c>
      <c r="L260" s="27">
        <v>0</v>
      </c>
      <c r="M260" s="27">
        <v>27</v>
      </c>
      <c r="N260" s="27">
        <v>0</v>
      </c>
      <c r="O260" s="27">
        <v>17</v>
      </c>
      <c r="P260" s="29">
        <f t="shared" si="17"/>
        <v>44</v>
      </c>
      <c r="Q260" s="27">
        <v>60</v>
      </c>
      <c r="R260" s="29">
        <f t="shared" si="14"/>
        <v>104</v>
      </c>
      <c r="S260" s="17" t="s">
        <v>729</v>
      </c>
    </row>
    <row r="261" spans="1:19" ht="12.75" customHeight="1" x14ac:dyDescent="0.2">
      <c r="A261" t="s">
        <v>566</v>
      </c>
      <c r="B261" t="s">
        <v>567</v>
      </c>
      <c r="C261" s="89" t="s">
        <v>80</v>
      </c>
      <c r="D261" s="27">
        <v>0</v>
      </c>
      <c r="E261" s="27">
        <v>0</v>
      </c>
      <c r="F261" s="27">
        <v>0</v>
      </c>
      <c r="G261" s="27">
        <v>0</v>
      </c>
      <c r="H261" s="28">
        <f t="shared" si="15"/>
        <v>0</v>
      </c>
      <c r="I261" s="27">
        <v>0</v>
      </c>
      <c r="J261" s="29">
        <f t="shared" si="16"/>
        <v>0</v>
      </c>
      <c r="K261" s="36" t="s">
        <v>729</v>
      </c>
      <c r="L261" s="27">
        <v>0</v>
      </c>
      <c r="M261" s="27">
        <v>56</v>
      </c>
      <c r="N261" s="27">
        <v>0</v>
      </c>
      <c r="O261" s="27">
        <v>47</v>
      </c>
      <c r="P261" s="29">
        <f t="shared" si="17"/>
        <v>103</v>
      </c>
      <c r="Q261" s="27">
        <v>2</v>
      </c>
      <c r="R261" s="29">
        <f t="shared" si="14"/>
        <v>105</v>
      </c>
      <c r="S261" s="17" t="s">
        <v>729</v>
      </c>
    </row>
    <row r="262" spans="1:19" ht="12.75" customHeight="1" x14ac:dyDescent="0.2">
      <c r="A262" t="s">
        <v>568</v>
      </c>
      <c r="B262" t="s">
        <v>569</v>
      </c>
      <c r="C262" s="89" t="s">
        <v>57</v>
      </c>
      <c r="D262" s="27">
        <v>100</v>
      </c>
      <c r="E262" s="27">
        <v>0</v>
      </c>
      <c r="F262" s="27">
        <v>0</v>
      </c>
      <c r="G262" s="27">
        <v>16</v>
      </c>
      <c r="H262" s="28">
        <f t="shared" si="15"/>
        <v>116</v>
      </c>
      <c r="I262" s="27">
        <v>0</v>
      </c>
      <c r="J262" s="29">
        <f t="shared" si="16"/>
        <v>116</v>
      </c>
      <c r="K262" s="36" t="s">
        <v>729</v>
      </c>
      <c r="L262" s="27">
        <v>0</v>
      </c>
      <c r="M262" s="27">
        <v>43</v>
      </c>
      <c r="N262" s="27">
        <v>0</v>
      </c>
      <c r="O262" s="27">
        <v>33</v>
      </c>
      <c r="P262" s="29">
        <f t="shared" si="17"/>
        <v>76</v>
      </c>
      <c r="Q262" s="27">
        <v>0</v>
      </c>
      <c r="R262" s="29">
        <f t="shared" ref="R262:R297" si="18">SUM(P262:Q262)</f>
        <v>76</v>
      </c>
      <c r="S262" s="17" t="s">
        <v>729</v>
      </c>
    </row>
    <row r="263" spans="1:19" ht="12.75" customHeight="1" x14ac:dyDescent="0.2">
      <c r="A263" t="s">
        <v>570</v>
      </c>
      <c r="B263" t="s">
        <v>571</v>
      </c>
      <c r="C263" s="89" t="s">
        <v>54</v>
      </c>
      <c r="D263" s="27">
        <v>12</v>
      </c>
      <c r="E263" s="27">
        <v>0</v>
      </c>
      <c r="F263" s="27">
        <v>0</v>
      </c>
      <c r="G263" s="27">
        <v>0</v>
      </c>
      <c r="H263" s="28">
        <f t="shared" ref="H263:H298" si="19">SUM(D263:G263)</f>
        <v>12</v>
      </c>
      <c r="I263" s="27">
        <v>0</v>
      </c>
      <c r="J263" s="29">
        <f t="shared" ref="J263:J298" si="20">SUM(H263:I263)</f>
        <v>12</v>
      </c>
      <c r="K263" s="36" t="s">
        <v>729</v>
      </c>
      <c r="L263" s="27">
        <v>0</v>
      </c>
      <c r="M263" s="27">
        <v>137</v>
      </c>
      <c r="N263" s="27">
        <v>0</v>
      </c>
      <c r="O263" s="27">
        <v>2</v>
      </c>
      <c r="P263" s="29">
        <f t="shared" ref="P263:P298" si="21">SUM(L263:O263)</f>
        <v>139</v>
      </c>
      <c r="Q263" s="27">
        <v>0</v>
      </c>
      <c r="R263" s="29">
        <f t="shared" si="18"/>
        <v>139</v>
      </c>
      <c r="S263" s="17" t="s">
        <v>729</v>
      </c>
    </row>
    <row r="264" spans="1:19" ht="12.75" customHeight="1" x14ac:dyDescent="0.2">
      <c r="A264" t="s">
        <v>572</v>
      </c>
      <c r="B264" s="13" t="s">
        <v>573</v>
      </c>
      <c r="C264" s="32" t="s">
        <v>54</v>
      </c>
      <c r="D264" s="27">
        <v>14</v>
      </c>
      <c r="E264" s="27">
        <v>13</v>
      </c>
      <c r="F264" s="27">
        <v>0</v>
      </c>
      <c r="G264" s="27">
        <v>9</v>
      </c>
      <c r="H264" s="28">
        <f t="shared" si="19"/>
        <v>36</v>
      </c>
      <c r="I264" s="27">
        <v>0</v>
      </c>
      <c r="J264" s="29">
        <f t="shared" si="20"/>
        <v>36</v>
      </c>
      <c r="K264" s="36" t="s">
        <v>729</v>
      </c>
      <c r="L264" s="27">
        <v>0</v>
      </c>
      <c r="M264" s="27">
        <v>85</v>
      </c>
      <c r="N264" s="27">
        <v>0</v>
      </c>
      <c r="O264" s="27">
        <v>27</v>
      </c>
      <c r="P264" s="29">
        <f t="shared" si="21"/>
        <v>112</v>
      </c>
      <c r="Q264" s="27">
        <v>0</v>
      </c>
      <c r="R264" s="29">
        <f t="shared" si="18"/>
        <v>112</v>
      </c>
      <c r="S264" s="17" t="s">
        <v>729</v>
      </c>
    </row>
    <row r="265" spans="1:19" ht="12.75" customHeight="1" x14ac:dyDescent="0.2">
      <c r="A265" t="s">
        <v>574</v>
      </c>
      <c r="B265" t="s">
        <v>575</v>
      </c>
      <c r="C265" s="89" t="s">
        <v>80</v>
      </c>
      <c r="D265" s="27">
        <v>3</v>
      </c>
      <c r="E265" s="27">
        <v>0</v>
      </c>
      <c r="F265" s="27">
        <v>0</v>
      </c>
      <c r="G265" s="27">
        <v>0</v>
      </c>
      <c r="H265" s="28">
        <f t="shared" si="19"/>
        <v>3</v>
      </c>
      <c r="I265" s="27">
        <v>0</v>
      </c>
      <c r="J265" s="29">
        <f t="shared" si="20"/>
        <v>3</v>
      </c>
      <c r="K265" s="36" t="s">
        <v>729</v>
      </c>
      <c r="L265" s="27">
        <v>0</v>
      </c>
      <c r="M265" s="27">
        <v>12</v>
      </c>
      <c r="N265" s="27">
        <v>0</v>
      </c>
      <c r="O265" s="27">
        <v>14</v>
      </c>
      <c r="P265" s="29">
        <f t="shared" si="21"/>
        <v>26</v>
      </c>
      <c r="Q265" s="27">
        <v>0</v>
      </c>
      <c r="R265" s="29">
        <f t="shared" si="18"/>
        <v>26</v>
      </c>
      <c r="S265" s="17" t="s">
        <v>729</v>
      </c>
    </row>
    <row r="266" spans="1:19" ht="12.75" customHeight="1" x14ac:dyDescent="0.2">
      <c r="A266" t="s">
        <v>576</v>
      </c>
      <c r="B266" t="s">
        <v>577</v>
      </c>
      <c r="C266" s="89" t="s">
        <v>73</v>
      </c>
      <c r="D266" s="27">
        <v>77</v>
      </c>
      <c r="E266" s="27">
        <v>0</v>
      </c>
      <c r="F266" s="27">
        <v>0</v>
      </c>
      <c r="G266" s="27">
        <v>0</v>
      </c>
      <c r="H266" s="28">
        <f t="shared" si="19"/>
        <v>77</v>
      </c>
      <c r="I266" s="27">
        <v>0</v>
      </c>
      <c r="J266" s="29">
        <f t="shared" si="20"/>
        <v>77</v>
      </c>
      <c r="K266" s="36" t="s">
        <v>729</v>
      </c>
      <c r="L266" s="27">
        <v>18</v>
      </c>
      <c r="M266" s="27">
        <v>209</v>
      </c>
      <c r="N266" s="27">
        <v>0</v>
      </c>
      <c r="O266" s="27">
        <v>138</v>
      </c>
      <c r="P266" s="29">
        <f t="shared" si="21"/>
        <v>365</v>
      </c>
      <c r="Q266" s="27">
        <v>31</v>
      </c>
      <c r="R266" s="29">
        <f t="shared" si="18"/>
        <v>396</v>
      </c>
      <c r="S266" s="17" t="s">
        <v>729</v>
      </c>
    </row>
    <row r="267" spans="1:19" ht="12.75" customHeight="1" x14ac:dyDescent="0.2">
      <c r="A267" t="s">
        <v>578</v>
      </c>
      <c r="B267" t="s">
        <v>579</v>
      </c>
      <c r="C267" s="89" t="s">
        <v>60</v>
      </c>
      <c r="D267" s="27">
        <v>70</v>
      </c>
      <c r="E267" s="27">
        <v>61</v>
      </c>
      <c r="F267" s="27">
        <v>0</v>
      </c>
      <c r="G267" s="27">
        <v>26</v>
      </c>
      <c r="H267" s="28">
        <f t="shared" si="19"/>
        <v>157</v>
      </c>
      <c r="I267" s="27">
        <v>0</v>
      </c>
      <c r="J267" s="29">
        <f t="shared" si="20"/>
        <v>157</v>
      </c>
      <c r="K267" s="36" t="s">
        <v>729</v>
      </c>
      <c r="L267" s="27">
        <v>15</v>
      </c>
      <c r="M267" s="27">
        <v>11</v>
      </c>
      <c r="N267" s="27">
        <v>0</v>
      </c>
      <c r="O267" s="27">
        <v>84</v>
      </c>
      <c r="P267" s="29">
        <f t="shared" si="21"/>
        <v>110</v>
      </c>
      <c r="Q267" s="27">
        <v>27</v>
      </c>
      <c r="R267" s="29">
        <f t="shared" si="18"/>
        <v>137</v>
      </c>
      <c r="S267" s="17" t="s">
        <v>729</v>
      </c>
    </row>
    <row r="268" spans="1:19" ht="12.75" customHeight="1" x14ac:dyDescent="0.2">
      <c r="A268" t="s">
        <v>580</v>
      </c>
      <c r="B268" t="s">
        <v>581</v>
      </c>
      <c r="C268" s="89" t="s">
        <v>57</v>
      </c>
      <c r="D268" s="27">
        <v>66</v>
      </c>
      <c r="E268" s="27">
        <v>62</v>
      </c>
      <c r="F268" s="27">
        <v>0</v>
      </c>
      <c r="G268" s="27">
        <v>4</v>
      </c>
      <c r="H268" s="28">
        <f t="shared" si="19"/>
        <v>132</v>
      </c>
      <c r="I268" s="27">
        <v>7</v>
      </c>
      <c r="J268" s="29">
        <f t="shared" si="20"/>
        <v>139</v>
      </c>
      <c r="K268" s="36" t="s">
        <v>729</v>
      </c>
      <c r="L268" s="27">
        <v>0</v>
      </c>
      <c r="M268" s="27">
        <v>110</v>
      </c>
      <c r="N268" s="27">
        <v>0</v>
      </c>
      <c r="O268" s="27">
        <v>77</v>
      </c>
      <c r="P268" s="29">
        <f t="shared" si="21"/>
        <v>187</v>
      </c>
      <c r="Q268" s="27">
        <v>76</v>
      </c>
      <c r="R268" s="29">
        <f t="shared" si="18"/>
        <v>263</v>
      </c>
      <c r="S268" s="17" t="s">
        <v>729</v>
      </c>
    </row>
    <row r="269" spans="1:19" ht="12.75" customHeight="1" x14ac:dyDescent="0.2">
      <c r="A269" t="s">
        <v>582</v>
      </c>
      <c r="B269" t="s">
        <v>583</v>
      </c>
      <c r="C269" s="89" t="s">
        <v>60</v>
      </c>
      <c r="D269" s="27">
        <v>0</v>
      </c>
      <c r="E269" s="27">
        <v>0</v>
      </c>
      <c r="F269" s="27">
        <v>0</v>
      </c>
      <c r="G269" s="27">
        <v>0</v>
      </c>
      <c r="H269" s="28">
        <f t="shared" si="19"/>
        <v>0</v>
      </c>
      <c r="I269" s="27">
        <v>0</v>
      </c>
      <c r="J269" s="29">
        <f t="shared" si="20"/>
        <v>0</v>
      </c>
      <c r="K269" s="36" t="s">
        <v>729</v>
      </c>
      <c r="L269" s="27">
        <v>22</v>
      </c>
      <c r="M269" s="27">
        <v>0</v>
      </c>
      <c r="N269" s="27">
        <v>0</v>
      </c>
      <c r="O269" s="27">
        <v>2</v>
      </c>
      <c r="P269" s="29">
        <f t="shared" si="21"/>
        <v>24</v>
      </c>
      <c r="Q269" s="27">
        <v>0</v>
      </c>
      <c r="R269" s="29">
        <f t="shared" si="18"/>
        <v>24</v>
      </c>
      <c r="S269" s="17" t="s">
        <v>729</v>
      </c>
    </row>
    <row r="270" spans="1:19" ht="12.75" customHeight="1" x14ac:dyDescent="0.2">
      <c r="A270" t="s">
        <v>584</v>
      </c>
      <c r="B270" t="s">
        <v>585</v>
      </c>
      <c r="C270" s="89" t="s">
        <v>54</v>
      </c>
      <c r="D270" s="27">
        <v>0</v>
      </c>
      <c r="E270" s="27">
        <v>0</v>
      </c>
      <c r="F270" s="27">
        <v>0</v>
      </c>
      <c r="G270" s="27">
        <v>0</v>
      </c>
      <c r="H270" s="28">
        <f t="shared" si="19"/>
        <v>0</v>
      </c>
      <c r="I270" s="27">
        <v>0</v>
      </c>
      <c r="J270" s="29">
        <f t="shared" si="20"/>
        <v>0</v>
      </c>
      <c r="K270" s="36" t="s">
        <v>729</v>
      </c>
      <c r="L270" s="27">
        <v>0</v>
      </c>
      <c r="M270" s="27">
        <v>59</v>
      </c>
      <c r="N270" s="27">
        <v>0</v>
      </c>
      <c r="O270" s="27">
        <v>46</v>
      </c>
      <c r="P270" s="29">
        <f t="shared" si="21"/>
        <v>105</v>
      </c>
      <c r="Q270" s="27">
        <v>0</v>
      </c>
      <c r="R270" s="29">
        <f t="shared" si="18"/>
        <v>105</v>
      </c>
      <c r="S270" s="17" t="s">
        <v>729</v>
      </c>
    </row>
    <row r="271" spans="1:19" ht="12.75" customHeight="1" x14ac:dyDescent="0.2">
      <c r="A271" t="s">
        <v>586</v>
      </c>
      <c r="B271" t="s">
        <v>587</v>
      </c>
      <c r="C271" s="89" t="s">
        <v>54</v>
      </c>
      <c r="D271" s="27">
        <v>0</v>
      </c>
      <c r="E271" s="27">
        <v>0</v>
      </c>
      <c r="F271" s="27">
        <v>0</v>
      </c>
      <c r="G271" s="27">
        <v>0</v>
      </c>
      <c r="H271" s="28">
        <f t="shared" si="19"/>
        <v>0</v>
      </c>
      <c r="I271" s="27">
        <v>0</v>
      </c>
      <c r="J271" s="29">
        <f t="shared" si="20"/>
        <v>0</v>
      </c>
      <c r="K271" s="36" t="s">
        <v>729</v>
      </c>
      <c r="L271" s="27">
        <v>0</v>
      </c>
      <c r="M271" s="27">
        <v>12</v>
      </c>
      <c r="N271" s="27">
        <v>0</v>
      </c>
      <c r="O271" s="27">
        <v>17</v>
      </c>
      <c r="P271" s="29">
        <f t="shared" si="21"/>
        <v>29</v>
      </c>
      <c r="Q271" s="27">
        <v>19</v>
      </c>
      <c r="R271" s="29">
        <f t="shared" si="18"/>
        <v>48</v>
      </c>
      <c r="S271" s="17" t="s">
        <v>729</v>
      </c>
    </row>
    <row r="272" spans="1:19" ht="12.75" customHeight="1" x14ac:dyDescent="0.2">
      <c r="A272" t="s">
        <v>588</v>
      </c>
      <c r="B272" t="s">
        <v>589</v>
      </c>
      <c r="C272" s="89" t="s">
        <v>54</v>
      </c>
      <c r="D272" s="27">
        <v>0</v>
      </c>
      <c r="E272" s="27">
        <v>0</v>
      </c>
      <c r="F272" s="27">
        <v>0</v>
      </c>
      <c r="G272" s="27">
        <v>0</v>
      </c>
      <c r="H272" s="28">
        <f t="shared" si="19"/>
        <v>0</v>
      </c>
      <c r="I272" s="27">
        <v>0</v>
      </c>
      <c r="J272" s="29">
        <f t="shared" si="20"/>
        <v>0</v>
      </c>
      <c r="K272" s="36" t="s">
        <v>729</v>
      </c>
      <c r="L272" s="27">
        <v>0</v>
      </c>
      <c r="M272" s="27">
        <v>30</v>
      </c>
      <c r="N272" s="27">
        <v>0</v>
      </c>
      <c r="O272" s="27">
        <v>2</v>
      </c>
      <c r="P272" s="29">
        <f t="shared" si="21"/>
        <v>32</v>
      </c>
      <c r="Q272" s="27">
        <v>0</v>
      </c>
      <c r="R272" s="29">
        <f t="shared" si="18"/>
        <v>32</v>
      </c>
      <c r="S272" s="17" t="s">
        <v>729</v>
      </c>
    </row>
    <row r="273" spans="1:19" ht="12.75" customHeight="1" x14ac:dyDescent="0.2">
      <c r="A273" t="s">
        <v>590</v>
      </c>
      <c r="B273" t="s">
        <v>591</v>
      </c>
      <c r="C273" s="89" t="s">
        <v>54</v>
      </c>
      <c r="D273" s="27">
        <v>42</v>
      </c>
      <c r="E273" s="27">
        <v>0</v>
      </c>
      <c r="F273" s="27">
        <v>0</v>
      </c>
      <c r="G273" s="27">
        <v>23</v>
      </c>
      <c r="H273" s="28">
        <f t="shared" si="19"/>
        <v>65</v>
      </c>
      <c r="I273" s="27">
        <v>0</v>
      </c>
      <c r="J273" s="29">
        <f t="shared" si="20"/>
        <v>65</v>
      </c>
      <c r="K273" s="36" t="s">
        <v>729</v>
      </c>
      <c r="L273" s="27">
        <v>19</v>
      </c>
      <c r="M273" s="27">
        <v>161</v>
      </c>
      <c r="N273" s="27">
        <v>0</v>
      </c>
      <c r="O273" s="27">
        <v>64</v>
      </c>
      <c r="P273" s="29">
        <f t="shared" si="21"/>
        <v>244</v>
      </c>
      <c r="Q273" s="27">
        <v>31</v>
      </c>
      <c r="R273" s="29">
        <f t="shared" si="18"/>
        <v>275</v>
      </c>
      <c r="S273" s="17" t="s">
        <v>729</v>
      </c>
    </row>
    <row r="274" spans="1:19" ht="12.75" customHeight="1" x14ac:dyDescent="0.2">
      <c r="A274" t="s">
        <v>592</v>
      </c>
      <c r="B274" t="s">
        <v>593</v>
      </c>
      <c r="C274" s="89" t="s">
        <v>60</v>
      </c>
      <c r="D274" s="27">
        <v>40</v>
      </c>
      <c r="E274" s="27">
        <v>0</v>
      </c>
      <c r="F274" s="27">
        <v>0</v>
      </c>
      <c r="G274" s="27">
        <v>0</v>
      </c>
      <c r="H274" s="28">
        <f t="shared" si="19"/>
        <v>40</v>
      </c>
      <c r="I274" s="27">
        <v>0</v>
      </c>
      <c r="J274" s="29">
        <f t="shared" si="20"/>
        <v>40</v>
      </c>
      <c r="K274" s="36" t="s">
        <v>729</v>
      </c>
      <c r="L274" s="27">
        <v>0</v>
      </c>
      <c r="M274" s="27">
        <v>49</v>
      </c>
      <c r="N274" s="27">
        <v>0</v>
      </c>
      <c r="O274" s="27">
        <v>11</v>
      </c>
      <c r="P274" s="29">
        <f t="shared" si="21"/>
        <v>60</v>
      </c>
      <c r="Q274" s="27">
        <v>0</v>
      </c>
      <c r="R274" s="29">
        <f t="shared" si="18"/>
        <v>60</v>
      </c>
      <c r="S274" s="17" t="s">
        <v>729</v>
      </c>
    </row>
    <row r="275" spans="1:19" ht="12.75" customHeight="1" x14ac:dyDescent="0.2">
      <c r="A275" s="6" t="s">
        <v>652</v>
      </c>
      <c r="B275" t="s">
        <v>594</v>
      </c>
      <c r="C275" s="89" t="s">
        <v>54</v>
      </c>
      <c r="D275" s="27">
        <v>0</v>
      </c>
      <c r="E275" s="27">
        <v>0</v>
      </c>
      <c r="F275" s="27">
        <v>0</v>
      </c>
      <c r="G275" s="27">
        <v>0</v>
      </c>
      <c r="H275" s="28">
        <f t="shared" si="19"/>
        <v>0</v>
      </c>
      <c r="I275" s="27">
        <v>0</v>
      </c>
      <c r="J275" s="29">
        <f t="shared" si="20"/>
        <v>0</v>
      </c>
      <c r="K275" s="36" t="s">
        <v>729</v>
      </c>
      <c r="L275" s="27">
        <v>0</v>
      </c>
      <c r="M275" s="27">
        <v>72</v>
      </c>
      <c r="N275" s="27">
        <v>0</v>
      </c>
      <c r="O275" s="27">
        <v>20</v>
      </c>
      <c r="P275" s="29">
        <f t="shared" si="21"/>
        <v>92</v>
      </c>
      <c r="Q275" s="27">
        <v>0</v>
      </c>
      <c r="R275" s="29">
        <f t="shared" si="18"/>
        <v>92</v>
      </c>
      <c r="S275" s="17" t="s">
        <v>729</v>
      </c>
    </row>
    <row r="276" spans="1:19" ht="12.75" customHeight="1" x14ac:dyDescent="0.2">
      <c r="A276" t="s">
        <v>595</v>
      </c>
      <c r="B276" t="s">
        <v>596</v>
      </c>
      <c r="C276" s="89" t="s">
        <v>80</v>
      </c>
      <c r="D276" s="27">
        <v>0</v>
      </c>
      <c r="E276" s="27">
        <v>64</v>
      </c>
      <c r="F276" s="27">
        <v>0</v>
      </c>
      <c r="G276" s="27">
        <v>7</v>
      </c>
      <c r="H276" s="28">
        <f t="shared" si="19"/>
        <v>71</v>
      </c>
      <c r="I276" s="27">
        <v>0</v>
      </c>
      <c r="J276" s="29">
        <f t="shared" si="20"/>
        <v>71</v>
      </c>
      <c r="K276" s="36" t="s">
        <v>729</v>
      </c>
      <c r="L276" s="27">
        <v>0</v>
      </c>
      <c r="M276" s="27">
        <v>31</v>
      </c>
      <c r="N276" s="27">
        <v>0</v>
      </c>
      <c r="O276" s="27">
        <v>0</v>
      </c>
      <c r="P276" s="29">
        <f t="shared" si="21"/>
        <v>31</v>
      </c>
      <c r="Q276" s="27">
        <v>0</v>
      </c>
      <c r="R276" s="29">
        <f t="shared" si="18"/>
        <v>31</v>
      </c>
      <c r="S276" s="17" t="s">
        <v>729</v>
      </c>
    </row>
    <row r="277" spans="1:19" ht="12.75" customHeight="1" x14ac:dyDescent="0.2">
      <c r="A277" t="s">
        <v>597</v>
      </c>
      <c r="B277" t="s">
        <v>598</v>
      </c>
      <c r="C277" s="89" t="s">
        <v>80</v>
      </c>
      <c r="D277" s="27">
        <v>0</v>
      </c>
      <c r="E277" s="27">
        <v>0</v>
      </c>
      <c r="F277" s="27">
        <v>0</v>
      </c>
      <c r="G277" s="27">
        <v>0</v>
      </c>
      <c r="H277" s="28">
        <f t="shared" si="19"/>
        <v>0</v>
      </c>
      <c r="I277" s="27">
        <v>0</v>
      </c>
      <c r="J277" s="29">
        <f t="shared" si="20"/>
        <v>0</v>
      </c>
      <c r="K277" s="36" t="s">
        <v>729</v>
      </c>
      <c r="L277" s="27">
        <v>1</v>
      </c>
      <c r="M277" s="27">
        <v>11</v>
      </c>
      <c r="N277" s="27">
        <v>0</v>
      </c>
      <c r="O277" s="27">
        <v>13</v>
      </c>
      <c r="P277" s="29">
        <f t="shared" si="21"/>
        <v>25</v>
      </c>
      <c r="Q277" s="27">
        <v>18</v>
      </c>
      <c r="R277" s="29">
        <f t="shared" si="18"/>
        <v>43</v>
      </c>
      <c r="S277" s="17" t="s">
        <v>729</v>
      </c>
    </row>
    <row r="278" spans="1:19" ht="12.75" customHeight="1" x14ac:dyDescent="0.2">
      <c r="A278" t="s">
        <v>599</v>
      </c>
      <c r="B278" t="s">
        <v>600</v>
      </c>
      <c r="C278" s="89" t="s">
        <v>80</v>
      </c>
      <c r="D278" s="27">
        <v>42</v>
      </c>
      <c r="E278" s="27">
        <v>5</v>
      </c>
      <c r="F278" s="27">
        <v>0</v>
      </c>
      <c r="G278" s="27">
        <v>21</v>
      </c>
      <c r="H278" s="28">
        <f t="shared" si="19"/>
        <v>68</v>
      </c>
      <c r="I278" s="27">
        <v>0</v>
      </c>
      <c r="J278" s="29">
        <f t="shared" si="20"/>
        <v>68</v>
      </c>
      <c r="K278" s="36" t="s">
        <v>729</v>
      </c>
      <c r="L278" s="27">
        <v>13</v>
      </c>
      <c r="M278" s="27">
        <v>46</v>
      </c>
      <c r="N278" s="27">
        <v>0</v>
      </c>
      <c r="O278" s="27">
        <v>11</v>
      </c>
      <c r="P278" s="29">
        <f t="shared" si="21"/>
        <v>70</v>
      </c>
      <c r="Q278" s="27">
        <v>0</v>
      </c>
      <c r="R278" s="29">
        <f t="shared" si="18"/>
        <v>70</v>
      </c>
      <c r="S278" s="17" t="s">
        <v>729</v>
      </c>
    </row>
    <row r="279" spans="1:19" ht="12.75" customHeight="1" x14ac:dyDescent="0.2">
      <c r="A279" t="s">
        <v>601</v>
      </c>
      <c r="B279" t="s">
        <v>602</v>
      </c>
      <c r="C279" s="89" t="s">
        <v>57</v>
      </c>
      <c r="D279" s="27">
        <v>45</v>
      </c>
      <c r="E279" s="27">
        <v>0</v>
      </c>
      <c r="F279" s="27">
        <v>0</v>
      </c>
      <c r="G279" s="27">
        <v>0</v>
      </c>
      <c r="H279" s="28">
        <f t="shared" si="19"/>
        <v>45</v>
      </c>
      <c r="I279" s="27">
        <v>0</v>
      </c>
      <c r="J279" s="29">
        <f t="shared" si="20"/>
        <v>45</v>
      </c>
      <c r="K279" s="36" t="s">
        <v>729</v>
      </c>
      <c r="L279" s="27">
        <v>0</v>
      </c>
      <c r="M279" s="27">
        <v>137</v>
      </c>
      <c r="N279" s="27">
        <v>0</v>
      </c>
      <c r="O279" s="27">
        <v>7</v>
      </c>
      <c r="P279" s="29">
        <f t="shared" si="21"/>
        <v>144</v>
      </c>
      <c r="Q279" s="27">
        <v>0</v>
      </c>
      <c r="R279" s="29">
        <f t="shared" si="18"/>
        <v>144</v>
      </c>
      <c r="S279" s="17" t="s">
        <v>729</v>
      </c>
    </row>
    <row r="280" spans="1:19" ht="12.75" customHeight="1" x14ac:dyDescent="0.2">
      <c r="A280" t="s">
        <v>603</v>
      </c>
      <c r="B280" t="s">
        <v>604</v>
      </c>
      <c r="C280" s="89" t="s">
        <v>60</v>
      </c>
      <c r="D280" s="27">
        <v>10</v>
      </c>
      <c r="E280" s="27">
        <v>0</v>
      </c>
      <c r="F280" s="27">
        <v>0</v>
      </c>
      <c r="G280" s="27">
        <v>2</v>
      </c>
      <c r="H280" s="28">
        <f t="shared" si="19"/>
        <v>12</v>
      </c>
      <c r="I280" s="27">
        <v>0</v>
      </c>
      <c r="J280" s="29">
        <f t="shared" si="20"/>
        <v>12</v>
      </c>
      <c r="K280" s="36" t="s">
        <v>729</v>
      </c>
      <c r="L280" s="27">
        <v>0</v>
      </c>
      <c r="M280" s="27">
        <v>26</v>
      </c>
      <c r="N280" s="27">
        <v>0</v>
      </c>
      <c r="O280" s="27">
        <v>9</v>
      </c>
      <c r="P280" s="29">
        <f t="shared" si="21"/>
        <v>35</v>
      </c>
      <c r="Q280" s="27">
        <v>0</v>
      </c>
      <c r="R280" s="29">
        <f t="shared" si="18"/>
        <v>35</v>
      </c>
      <c r="S280" s="17" t="s">
        <v>729</v>
      </c>
    </row>
    <row r="281" spans="1:19" ht="12.75" customHeight="1" x14ac:dyDescent="0.2">
      <c r="A281" t="s">
        <v>605</v>
      </c>
      <c r="B281" t="s">
        <v>606</v>
      </c>
      <c r="C281" s="89" t="s">
        <v>80</v>
      </c>
      <c r="D281" s="27">
        <v>0</v>
      </c>
      <c r="E281" s="27">
        <v>4</v>
      </c>
      <c r="F281" s="27">
        <v>0</v>
      </c>
      <c r="G281" s="27">
        <v>0</v>
      </c>
      <c r="H281" s="28">
        <f t="shared" si="19"/>
        <v>4</v>
      </c>
      <c r="I281" s="27">
        <v>0</v>
      </c>
      <c r="J281" s="29">
        <f t="shared" si="20"/>
        <v>4</v>
      </c>
      <c r="K281" s="36" t="s">
        <v>729</v>
      </c>
      <c r="L281" s="27">
        <v>0</v>
      </c>
      <c r="M281" s="27">
        <v>143</v>
      </c>
      <c r="N281" s="27">
        <v>0</v>
      </c>
      <c r="O281" s="27">
        <v>26</v>
      </c>
      <c r="P281" s="29">
        <f t="shared" si="21"/>
        <v>169</v>
      </c>
      <c r="Q281" s="27">
        <v>0</v>
      </c>
      <c r="R281" s="29">
        <f t="shared" si="18"/>
        <v>169</v>
      </c>
      <c r="S281" s="17" t="s">
        <v>729</v>
      </c>
    </row>
    <row r="282" spans="1:19" ht="12.75" customHeight="1" x14ac:dyDescent="0.2">
      <c r="A282" t="s">
        <v>607</v>
      </c>
      <c r="B282" t="s">
        <v>608</v>
      </c>
      <c r="C282" s="89" t="s">
        <v>80</v>
      </c>
      <c r="D282" s="27">
        <v>12</v>
      </c>
      <c r="E282" s="27">
        <v>0</v>
      </c>
      <c r="F282" s="27">
        <v>0</v>
      </c>
      <c r="G282" s="27">
        <v>3</v>
      </c>
      <c r="H282" s="28">
        <f t="shared" si="19"/>
        <v>15</v>
      </c>
      <c r="I282" s="27">
        <v>0</v>
      </c>
      <c r="J282" s="29">
        <f t="shared" si="20"/>
        <v>15</v>
      </c>
      <c r="K282" s="36" t="s">
        <v>729</v>
      </c>
      <c r="L282" s="27">
        <v>0</v>
      </c>
      <c r="M282" s="27">
        <v>37</v>
      </c>
      <c r="N282" s="27">
        <v>0</v>
      </c>
      <c r="O282" s="27">
        <v>4</v>
      </c>
      <c r="P282" s="29">
        <f t="shared" si="21"/>
        <v>41</v>
      </c>
      <c r="Q282" s="27">
        <v>0</v>
      </c>
      <c r="R282" s="29">
        <f t="shared" si="18"/>
        <v>41</v>
      </c>
      <c r="S282" s="17" t="s">
        <v>729</v>
      </c>
    </row>
    <row r="283" spans="1:19" ht="12.75" customHeight="1" x14ac:dyDescent="0.2">
      <c r="A283" t="s">
        <v>609</v>
      </c>
      <c r="B283" t="s">
        <v>610</v>
      </c>
      <c r="C283" s="89" t="s">
        <v>80</v>
      </c>
      <c r="D283" s="27">
        <v>81</v>
      </c>
      <c r="E283" s="27">
        <v>20</v>
      </c>
      <c r="F283" s="27">
        <v>0</v>
      </c>
      <c r="G283" s="27">
        <v>6</v>
      </c>
      <c r="H283" s="28">
        <f t="shared" si="19"/>
        <v>107</v>
      </c>
      <c r="I283" s="27">
        <v>0</v>
      </c>
      <c r="J283" s="29">
        <f t="shared" si="20"/>
        <v>107</v>
      </c>
      <c r="K283" s="36" t="s">
        <v>729</v>
      </c>
      <c r="L283" s="27">
        <v>12</v>
      </c>
      <c r="M283" s="27">
        <v>10</v>
      </c>
      <c r="N283" s="27">
        <v>0</v>
      </c>
      <c r="O283" s="27">
        <v>14</v>
      </c>
      <c r="P283" s="29">
        <f t="shared" si="21"/>
        <v>36</v>
      </c>
      <c r="Q283" s="27">
        <v>0</v>
      </c>
      <c r="R283" s="29">
        <f t="shared" si="18"/>
        <v>36</v>
      </c>
      <c r="S283" s="17" t="s">
        <v>729</v>
      </c>
    </row>
    <row r="284" spans="1:19" ht="12.75" customHeight="1" x14ac:dyDescent="0.2">
      <c r="A284" t="s">
        <v>611</v>
      </c>
      <c r="B284" t="s">
        <v>612</v>
      </c>
      <c r="C284" s="89" t="s">
        <v>57</v>
      </c>
      <c r="D284" s="27">
        <v>0</v>
      </c>
      <c r="E284" s="27">
        <v>0</v>
      </c>
      <c r="F284" s="27">
        <v>0</v>
      </c>
      <c r="G284" s="27">
        <v>0</v>
      </c>
      <c r="H284" s="28">
        <f t="shared" si="19"/>
        <v>0</v>
      </c>
      <c r="I284" s="27">
        <v>0</v>
      </c>
      <c r="J284" s="29">
        <f t="shared" si="20"/>
        <v>0</v>
      </c>
      <c r="K284" s="36" t="s">
        <v>729</v>
      </c>
      <c r="L284" s="27">
        <v>0</v>
      </c>
      <c r="M284" s="27">
        <v>51</v>
      </c>
      <c r="N284" s="27">
        <v>0</v>
      </c>
      <c r="O284" s="27">
        <v>46</v>
      </c>
      <c r="P284" s="29">
        <f t="shared" si="21"/>
        <v>97</v>
      </c>
      <c r="Q284" s="27">
        <v>30</v>
      </c>
      <c r="R284" s="29">
        <f t="shared" si="18"/>
        <v>127</v>
      </c>
      <c r="S284" s="17" t="s">
        <v>729</v>
      </c>
    </row>
    <row r="285" spans="1:19" ht="12.75" customHeight="1" x14ac:dyDescent="0.2">
      <c r="A285" t="s">
        <v>613</v>
      </c>
      <c r="B285" t="s">
        <v>614</v>
      </c>
      <c r="C285" s="89" t="s">
        <v>80</v>
      </c>
      <c r="D285" s="27">
        <v>62</v>
      </c>
      <c r="E285" s="27">
        <v>112</v>
      </c>
      <c r="F285" s="27">
        <v>0</v>
      </c>
      <c r="G285" s="27">
        <v>50</v>
      </c>
      <c r="H285" s="28">
        <f t="shared" si="19"/>
        <v>224</v>
      </c>
      <c r="I285" s="27">
        <v>19</v>
      </c>
      <c r="J285" s="29">
        <f t="shared" si="20"/>
        <v>243</v>
      </c>
      <c r="K285" s="36" t="s">
        <v>729</v>
      </c>
      <c r="L285" s="27">
        <v>0</v>
      </c>
      <c r="M285" s="27">
        <v>441</v>
      </c>
      <c r="N285" s="27">
        <v>31</v>
      </c>
      <c r="O285" s="27">
        <v>175</v>
      </c>
      <c r="P285" s="29">
        <f t="shared" si="21"/>
        <v>647</v>
      </c>
      <c r="Q285" s="27">
        <v>109</v>
      </c>
      <c r="R285" s="29">
        <f t="shared" si="18"/>
        <v>756</v>
      </c>
      <c r="S285" s="17" t="s">
        <v>729</v>
      </c>
    </row>
    <row r="286" spans="1:19" ht="12.75" customHeight="1" x14ac:dyDescent="0.2">
      <c r="A286" t="s">
        <v>615</v>
      </c>
      <c r="B286" t="s">
        <v>616</v>
      </c>
      <c r="C286" s="89" t="s">
        <v>80</v>
      </c>
      <c r="D286" s="27">
        <v>5</v>
      </c>
      <c r="E286" s="27">
        <v>7</v>
      </c>
      <c r="F286" s="27">
        <v>0</v>
      </c>
      <c r="G286" s="27">
        <v>0</v>
      </c>
      <c r="H286" s="28">
        <f t="shared" si="19"/>
        <v>12</v>
      </c>
      <c r="I286" s="27">
        <v>0</v>
      </c>
      <c r="J286" s="29">
        <f t="shared" si="20"/>
        <v>12</v>
      </c>
      <c r="K286" s="36" t="s">
        <v>729</v>
      </c>
      <c r="L286" s="27">
        <v>0</v>
      </c>
      <c r="M286" s="27">
        <v>94</v>
      </c>
      <c r="N286" s="27">
        <v>6</v>
      </c>
      <c r="O286" s="27">
        <v>13</v>
      </c>
      <c r="P286" s="29">
        <f t="shared" si="21"/>
        <v>113</v>
      </c>
      <c r="Q286" s="27">
        <v>0</v>
      </c>
      <c r="R286" s="29">
        <f t="shared" si="18"/>
        <v>113</v>
      </c>
      <c r="S286" s="17" t="s">
        <v>729</v>
      </c>
    </row>
    <row r="287" spans="1:19" ht="12.75" customHeight="1" x14ac:dyDescent="0.2">
      <c r="A287" t="s">
        <v>617</v>
      </c>
      <c r="B287" s="13" t="s">
        <v>618</v>
      </c>
      <c r="C287" s="32" t="s">
        <v>80</v>
      </c>
      <c r="D287" s="27">
        <v>90</v>
      </c>
      <c r="E287" s="27">
        <v>0</v>
      </c>
      <c r="F287" s="27">
        <v>0</v>
      </c>
      <c r="G287" s="27">
        <v>9</v>
      </c>
      <c r="H287" s="28">
        <f t="shared" si="19"/>
        <v>99</v>
      </c>
      <c r="I287" s="27">
        <v>0</v>
      </c>
      <c r="J287" s="29">
        <f t="shared" si="20"/>
        <v>99</v>
      </c>
      <c r="K287" s="36" t="s">
        <v>729</v>
      </c>
      <c r="L287" s="27">
        <v>0</v>
      </c>
      <c r="M287" s="27">
        <v>15</v>
      </c>
      <c r="N287" s="27">
        <v>0</v>
      </c>
      <c r="O287" s="27">
        <v>9</v>
      </c>
      <c r="P287" s="29">
        <f t="shared" si="21"/>
        <v>24</v>
      </c>
      <c r="Q287" s="27">
        <v>0</v>
      </c>
      <c r="R287" s="29">
        <f t="shared" si="18"/>
        <v>24</v>
      </c>
      <c r="S287" s="17" t="s">
        <v>729</v>
      </c>
    </row>
    <row r="288" spans="1:19" ht="12.75" customHeight="1" x14ac:dyDescent="0.2">
      <c r="A288" t="s">
        <v>619</v>
      </c>
      <c r="B288" t="s">
        <v>620</v>
      </c>
      <c r="C288" s="89" t="s">
        <v>57</v>
      </c>
      <c r="D288" s="27">
        <v>71</v>
      </c>
      <c r="E288" s="27">
        <v>0</v>
      </c>
      <c r="F288" s="27">
        <v>0</v>
      </c>
      <c r="G288" s="27">
        <v>26</v>
      </c>
      <c r="H288" s="28">
        <f t="shared" si="19"/>
        <v>97</v>
      </c>
      <c r="I288" s="27">
        <v>58</v>
      </c>
      <c r="J288" s="29">
        <f t="shared" si="20"/>
        <v>155</v>
      </c>
      <c r="K288" s="36" t="s">
        <v>729</v>
      </c>
      <c r="L288" s="27">
        <v>9</v>
      </c>
      <c r="M288" s="27">
        <v>132</v>
      </c>
      <c r="N288" s="27">
        <v>0</v>
      </c>
      <c r="O288" s="27">
        <v>58</v>
      </c>
      <c r="P288" s="29">
        <f t="shared" si="21"/>
        <v>199</v>
      </c>
      <c r="Q288" s="27">
        <v>13</v>
      </c>
      <c r="R288" s="29">
        <f t="shared" si="18"/>
        <v>212</v>
      </c>
      <c r="S288" s="17" t="s">
        <v>729</v>
      </c>
    </row>
    <row r="289" spans="1:19" ht="12.75" customHeight="1" x14ac:dyDescent="0.2">
      <c r="A289" t="s">
        <v>621</v>
      </c>
      <c r="B289" s="13" t="s">
        <v>622</v>
      </c>
      <c r="C289" s="32" t="s">
        <v>54</v>
      </c>
      <c r="D289" s="27">
        <v>0</v>
      </c>
      <c r="E289" s="27">
        <v>0</v>
      </c>
      <c r="F289" s="27">
        <v>0</v>
      </c>
      <c r="G289" s="27">
        <v>0</v>
      </c>
      <c r="H289" s="28">
        <f t="shared" si="19"/>
        <v>0</v>
      </c>
      <c r="I289" s="27">
        <v>0</v>
      </c>
      <c r="J289" s="29">
        <f t="shared" si="20"/>
        <v>0</v>
      </c>
      <c r="K289" s="36" t="s">
        <v>729</v>
      </c>
      <c r="L289" s="27">
        <v>0</v>
      </c>
      <c r="M289" s="27">
        <v>8</v>
      </c>
      <c r="N289" s="27">
        <v>0</v>
      </c>
      <c r="O289" s="27">
        <v>23</v>
      </c>
      <c r="P289" s="29">
        <f t="shared" si="21"/>
        <v>31</v>
      </c>
      <c r="Q289" s="27">
        <v>0</v>
      </c>
      <c r="R289" s="29">
        <f t="shared" si="18"/>
        <v>31</v>
      </c>
      <c r="S289" s="17" t="s">
        <v>729</v>
      </c>
    </row>
    <row r="290" spans="1:19" ht="12.75" customHeight="1" x14ac:dyDescent="0.2">
      <c r="A290" t="s">
        <v>623</v>
      </c>
      <c r="B290" t="s">
        <v>624</v>
      </c>
      <c r="C290" s="89" t="s">
        <v>80</v>
      </c>
      <c r="D290" s="27">
        <v>0</v>
      </c>
      <c r="E290" s="27">
        <v>0</v>
      </c>
      <c r="F290" s="27">
        <v>0</v>
      </c>
      <c r="G290" s="27">
        <v>0</v>
      </c>
      <c r="H290" s="28">
        <f t="shared" si="19"/>
        <v>0</v>
      </c>
      <c r="I290" s="27">
        <v>0</v>
      </c>
      <c r="J290" s="29">
        <f t="shared" si="20"/>
        <v>0</v>
      </c>
      <c r="K290" s="36" t="s">
        <v>729</v>
      </c>
      <c r="L290" s="27">
        <v>0</v>
      </c>
      <c r="M290" s="27">
        <v>76</v>
      </c>
      <c r="N290" s="27">
        <v>0</v>
      </c>
      <c r="O290" s="27">
        <v>16</v>
      </c>
      <c r="P290" s="29">
        <f t="shared" si="21"/>
        <v>92</v>
      </c>
      <c r="Q290" s="27">
        <v>0</v>
      </c>
      <c r="R290" s="29">
        <f t="shared" si="18"/>
        <v>92</v>
      </c>
      <c r="S290" s="17" t="s">
        <v>729</v>
      </c>
    </row>
    <row r="291" spans="1:19" ht="12.75" customHeight="1" x14ac:dyDescent="0.2">
      <c r="A291" t="s">
        <v>625</v>
      </c>
      <c r="B291" t="s">
        <v>626</v>
      </c>
      <c r="C291" s="89" t="s">
        <v>60</v>
      </c>
      <c r="D291" s="27">
        <v>20</v>
      </c>
      <c r="E291" s="27">
        <v>23</v>
      </c>
      <c r="F291" s="27">
        <v>0</v>
      </c>
      <c r="G291" s="27">
        <v>9</v>
      </c>
      <c r="H291" s="28">
        <f t="shared" si="19"/>
        <v>52</v>
      </c>
      <c r="I291" s="27">
        <v>0</v>
      </c>
      <c r="J291" s="29">
        <f t="shared" si="20"/>
        <v>52</v>
      </c>
      <c r="K291" s="36" t="s">
        <v>729</v>
      </c>
      <c r="L291" s="27">
        <v>0</v>
      </c>
      <c r="M291" s="27">
        <v>7</v>
      </c>
      <c r="N291" s="27">
        <v>0</v>
      </c>
      <c r="O291" s="27">
        <v>51</v>
      </c>
      <c r="P291" s="29">
        <f t="shared" si="21"/>
        <v>58</v>
      </c>
      <c r="Q291" s="27">
        <v>13</v>
      </c>
      <c r="R291" s="29">
        <f t="shared" si="18"/>
        <v>71</v>
      </c>
      <c r="S291" s="17" t="s">
        <v>729</v>
      </c>
    </row>
    <row r="292" spans="1:19" ht="12.75" customHeight="1" x14ac:dyDescent="0.2">
      <c r="A292" t="s">
        <v>627</v>
      </c>
      <c r="B292" t="s">
        <v>628</v>
      </c>
      <c r="C292" s="89" t="s">
        <v>60</v>
      </c>
      <c r="D292" s="27">
        <v>22</v>
      </c>
      <c r="E292" s="27">
        <v>0</v>
      </c>
      <c r="F292" s="27">
        <v>0</v>
      </c>
      <c r="G292" s="27">
        <v>11</v>
      </c>
      <c r="H292" s="28">
        <f t="shared" si="19"/>
        <v>33</v>
      </c>
      <c r="I292" s="27">
        <v>0</v>
      </c>
      <c r="J292" s="29">
        <f t="shared" si="20"/>
        <v>33</v>
      </c>
      <c r="K292" s="36" t="s">
        <v>729</v>
      </c>
      <c r="L292" s="27">
        <v>37</v>
      </c>
      <c r="M292" s="27">
        <v>1</v>
      </c>
      <c r="N292" s="27">
        <v>0</v>
      </c>
      <c r="O292" s="27">
        <v>23</v>
      </c>
      <c r="P292" s="29">
        <f t="shared" si="21"/>
        <v>61</v>
      </c>
      <c r="Q292" s="27">
        <v>0</v>
      </c>
      <c r="R292" s="29">
        <f t="shared" si="18"/>
        <v>61</v>
      </c>
      <c r="S292" s="17" t="s">
        <v>729</v>
      </c>
    </row>
    <row r="293" spans="1:19" ht="12.75" customHeight="1" x14ac:dyDescent="0.2">
      <c r="A293" t="s">
        <v>629</v>
      </c>
      <c r="B293" s="13" t="s">
        <v>630</v>
      </c>
      <c r="C293" s="32" t="s">
        <v>54</v>
      </c>
      <c r="D293" s="27">
        <v>9</v>
      </c>
      <c r="E293" s="27">
        <v>0</v>
      </c>
      <c r="F293" s="27">
        <v>0</v>
      </c>
      <c r="G293" s="27">
        <v>0</v>
      </c>
      <c r="H293" s="28">
        <f t="shared" si="19"/>
        <v>9</v>
      </c>
      <c r="I293" s="27">
        <v>0</v>
      </c>
      <c r="J293" s="29">
        <f t="shared" si="20"/>
        <v>9</v>
      </c>
      <c r="K293" s="36" t="s">
        <v>729</v>
      </c>
      <c r="L293" s="27">
        <v>0</v>
      </c>
      <c r="M293" s="27">
        <v>7</v>
      </c>
      <c r="N293" s="27">
        <v>0</v>
      </c>
      <c r="O293" s="27">
        <v>6</v>
      </c>
      <c r="P293" s="29">
        <f t="shared" si="21"/>
        <v>13</v>
      </c>
      <c r="Q293" s="27">
        <v>0</v>
      </c>
      <c r="R293" s="29">
        <f t="shared" si="18"/>
        <v>13</v>
      </c>
      <c r="S293" s="17" t="s">
        <v>729</v>
      </c>
    </row>
    <row r="294" spans="1:19" ht="12.75" customHeight="1" x14ac:dyDescent="0.2">
      <c r="A294" t="s">
        <v>631</v>
      </c>
      <c r="B294" t="s">
        <v>632</v>
      </c>
      <c r="C294" s="89" t="s">
        <v>60</v>
      </c>
      <c r="D294" s="27">
        <v>24</v>
      </c>
      <c r="E294" s="27">
        <v>0</v>
      </c>
      <c r="F294" s="27">
        <v>0</v>
      </c>
      <c r="G294" s="27">
        <v>14</v>
      </c>
      <c r="H294" s="28">
        <f t="shared" si="19"/>
        <v>38</v>
      </c>
      <c r="I294" s="27">
        <v>0</v>
      </c>
      <c r="J294" s="29">
        <f t="shared" si="20"/>
        <v>38</v>
      </c>
      <c r="K294" s="36" t="s">
        <v>729</v>
      </c>
      <c r="L294" s="27">
        <v>0</v>
      </c>
      <c r="M294" s="27">
        <v>45</v>
      </c>
      <c r="N294" s="27">
        <v>3</v>
      </c>
      <c r="O294" s="27">
        <v>18</v>
      </c>
      <c r="P294" s="29">
        <f t="shared" si="21"/>
        <v>66</v>
      </c>
      <c r="Q294" s="27">
        <v>0</v>
      </c>
      <c r="R294" s="29">
        <f t="shared" si="18"/>
        <v>66</v>
      </c>
      <c r="S294" s="17" t="s">
        <v>729</v>
      </c>
    </row>
    <row r="295" spans="1:19" ht="12.75" customHeight="1" x14ac:dyDescent="0.2">
      <c r="A295" t="s">
        <v>633</v>
      </c>
      <c r="B295" t="s">
        <v>634</v>
      </c>
      <c r="C295" s="89" t="s">
        <v>54</v>
      </c>
      <c r="D295" s="27">
        <v>7</v>
      </c>
      <c r="E295" s="27">
        <v>46</v>
      </c>
      <c r="F295" s="27">
        <v>0</v>
      </c>
      <c r="G295" s="27">
        <v>27</v>
      </c>
      <c r="H295" s="28">
        <f t="shared" si="19"/>
        <v>80</v>
      </c>
      <c r="I295" s="27">
        <v>0</v>
      </c>
      <c r="J295" s="29">
        <f t="shared" si="20"/>
        <v>80</v>
      </c>
      <c r="K295" s="36" t="s">
        <v>729</v>
      </c>
      <c r="L295" s="27">
        <v>2</v>
      </c>
      <c r="M295" s="27">
        <v>33</v>
      </c>
      <c r="N295" s="27">
        <v>0</v>
      </c>
      <c r="O295" s="27">
        <v>23</v>
      </c>
      <c r="P295" s="29">
        <f t="shared" si="21"/>
        <v>58</v>
      </c>
      <c r="Q295" s="27">
        <v>0</v>
      </c>
      <c r="R295" s="29">
        <f t="shared" si="18"/>
        <v>58</v>
      </c>
      <c r="S295" s="17" t="s">
        <v>729</v>
      </c>
    </row>
    <row r="296" spans="1:19" ht="12.75" customHeight="1" x14ac:dyDescent="0.2">
      <c r="A296" t="s">
        <v>635</v>
      </c>
      <c r="B296" t="s">
        <v>636</v>
      </c>
      <c r="C296" s="89" t="s">
        <v>57</v>
      </c>
      <c r="D296" s="27">
        <v>0</v>
      </c>
      <c r="E296" s="27">
        <v>0</v>
      </c>
      <c r="F296" s="27">
        <v>0</v>
      </c>
      <c r="G296" s="27">
        <v>14</v>
      </c>
      <c r="H296" s="28">
        <f t="shared" si="19"/>
        <v>14</v>
      </c>
      <c r="I296" s="27">
        <v>0</v>
      </c>
      <c r="J296" s="29">
        <f t="shared" si="20"/>
        <v>14</v>
      </c>
      <c r="K296" s="36" t="s">
        <v>729</v>
      </c>
      <c r="L296" s="27">
        <v>0</v>
      </c>
      <c r="M296" s="27">
        <v>57</v>
      </c>
      <c r="N296" s="27">
        <v>0</v>
      </c>
      <c r="O296" s="27">
        <v>53</v>
      </c>
      <c r="P296" s="29">
        <f t="shared" si="21"/>
        <v>110</v>
      </c>
      <c r="Q296" s="27">
        <v>12</v>
      </c>
      <c r="R296" s="29">
        <f t="shared" si="18"/>
        <v>122</v>
      </c>
      <c r="S296" s="17" t="s">
        <v>729</v>
      </c>
    </row>
    <row r="297" spans="1:19" ht="12.75" customHeight="1" x14ac:dyDescent="0.2">
      <c r="A297" t="s">
        <v>637</v>
      </c>
      <c r="B297" t="s">
        <v>638</v>
      </c>
      <c r="C297" s="89" t="s">
        <v>60</v>
      </c>
      <c r="D297" s="27">
        <v>19</v>
      </c>
      <c r="E297" s="27">
        <v>0</v>
      </c>
      <c r="F297" s="27">
        <v>0</v>
      </c>
      <c r="G297" s="27">
        <v>3</v>
      </c>
      <c r="H297" s="28">
        <f t="shared" si="19"/>
        <v>22</v>
      </c>
      <c r="I297" s="27">
        <v>0</v>
      </c>
      <c r="J297" s="29">
        <f t="shared" si="20"/>
        <v>22</v>
      </c>
      <c r="K297" s="36" t="s">
        <v>729</v>
      </c>
      <c r="L297" s="27">
        <v>0</v>
      </c>
      <c r="M297" s="27">
        <v>35</v>
      </c>
      <c r="N297" s="27">
        <v>0</v>
      </c>
      <c r="O297" s="27">
        <v>11</v>
      </c>
      <c r="P297" s="29">
        <f t="shared" si="21"/>
        <v>46</v>
      </c>
      <c r="Q297" s="27">
        <v>0</v>
      </c>
      <c r="R297" s="29">
        <f t="shared" si="18"/>
        <v>46</v>
      </c>
      <c r="S297" s="17" t="s">
        <v>729</v>
      </c>
    </row>
    <row r="298" spans="1:19" ht="12.75" customHeight="1" x14ac:dyDescent="0.2">
      <c r="A298" t="s">
        <v>639</v>
      </c>
      <c r="B298" t="s">
        <v>640</v>
      </c>
      <c r="C298" s="89" t="s">
        <v>73</v>
      </c>
      <c r="D298" s="27">
        <v>0</v>
      </c>
      <c r="E298" s="27">
        <v>0</v>
      </c>
      <c r="F298" s="27">
        <v>0</v>
      </c>
      <c r="G298" s="27">
        <v>0</v>
      </c>
      <c r="H298" s="28">
        <f t="shared" si="19"/>
        <v>0</v>
      </c>
      <c r="I298" s="27">
        <v>0</v>
      </c>
      <c r="J298" s="29">
        <f t="shared" si="20"/>
        <v>0</v>
      </c>
      <c r="K298" s="36" t="s">
        <v>729</v>
      </c>
      <c r="L298" s="27">
        <v>39</v>
      </c>
      <c r="M298" s="27">
        <v>57</v>
      </c>
      <c r="N298" s="27">
        <v>32</v>
      </c>
      <c r="O298" s="27">
        <v>23</v>
      </c>
      <c r="P298" s="29">
        <f t="shared" si="21"/>
        <v>151</v>
      </c>
      <c r="Q298" s="27">
        <v>0</v>
      </c>
      <c r="R298" s="29">
        <f>SUM(P298:Q298)</f>
        <v>151</v>
      </c>
      <c r="S298" s="17" t="s">
        <v>729</v>
      </c>
    </row>
    <row r="299" spans="1:19" ht="14.25" x14ac:dyDescent="0.2">
      <c r="D299" s="34">
        <f t="shared" ref="D299:J299" si="22">SUM(D8:D298)</f>
        <v>7045</v>
      </c>
      <c r="E299" s="34">
        <f t="shared" si="22"/>
        <v>2281</v>
      </c>
      <c r="F299" s="34">
        <f t="shared" si="22"/>
        <v>0</v>
      </c>
      <c r="G299" s="34">
        <f t="shared" si="22"/>
        <v>1941</v>
      </c>
      <c r="H299" s="34">
        <f t="shared" si="22"/>
        <v>11267</v>
      </c>
      <c r="I299" s="34">
        <f t="shared" si="22"/>
        <v>4071</v>
      </c>
      <c r="J299" s="34">
        <f t="shared" si="22"/>
        <v>15338</v>
      </c>
      <c r="K299" s="36" t="s">
        <v>730</v>
      </c>
      <c r="L299" s="34">
        <f t="shared" ref="L299:R299" si="23">SUM(L8:L298)</f>
        <v>797</v>
      </c>
      <c r="M299" s="34">
        <f t="shared" si="23"/>
        <v>23141</v>
      </c>
      <c r="N299" s="34">
        <f t="shared" si="23"/>
        <v>851</v>
      </c>
      <c r="O299" s="34">
        <f t="shared" si="23"/>
        <v>10769</v>
      </c>
      <c r="P299" s="34">
        <f t="shared" si="23"/>
        <v>35558</v>
      </c>
      <c r="Q299" s="34">
        <f t="shared" si="23"/>
        <v>6543</v>
      </c>
      <c r="R299" s="34">
        <f t="shared" si="23"/>
        <v>42101</v>
      </c>
      <c r="S299" s="36" t="s">
        <v>730</v>
      </c>
    </row>
    <row r="300" spans="1:19" ht="14.25" x14ac:dyDescent="0.2">
      <c r="D300" s="31"/>
      <c r="E300" s="31"/>
      <c r="F300" s="31"/>
      <c r="G300" s="31"/>
      <c r="H300" s="31"/>
      <c r="I300" s="31"/>
      <c r="J300" s="31"/>
      <c r="K300" s="36"/>
      <c r="L300" s="31"/>
      <c r="M300" s="31"/>
      <c r="N300" s="31"/>
      <c r="O300" s="31"/>
      <c r="P300" s="31"/>
      <c r="Q300" s="31"/>
      <c r="R300" s="31"/>
      <c r="S300" s="35"/>
    </row>
    <row r="301" spans="1:19" ht="14.25" x14ac:dyDescent="0.2">
      <c r="B301" s="3"/>
      <c r="D301" s="31"/>
      <c r="E301" s="31"/>
      <c r="F301" s="31"/>
      <c r="G301" s="31"/>
      <c r="H301" s="31"/>
      <c r="I301" s="31"/>
      <c r="J301" s="31"/>
      <c r="K301" s="36"/>
      <c r="L301" s="31"/>
      <c r="M301" s="31"/>
      <c r="N301" s="31"/>
      <c r="O301" s="31"/>
      <c r="P301" s="31"/>
      <c r="Q301" s="31"/>
      <c r="R301" s="31"/>
      <c r="S301" s="35"/>
    </row>
    <row r="302" spans="1:19" ht="14.25" x14ac:dyDescent="0.2">
      <c r="B302" s="3" t="s">
        <v>642</v>
      </c>
      <c r="D302" s="31"/>
      <c r="E302" s="31"/>
      <c r="F302" s="31"/>
      <c r="G302" s="31"/>
      <c r="H302" s="31"/>
      <c r="I302" s="31"/>
      <c r="J302" s="31"/>
      <c r="K302" s="36"/>
      <c r="L302" s="31"/>
      <c r="M302" s="31"/>
      <c r="N302" s="31"/>
      <c r="O302" s="31"/>
      <c r="P302" s="31"/>
      <c r="Q302" s="31"/>
      <c r="R302" s="31"/>
      <c r="S302" s="35"/>
    </row>
    <row r="303" spans="1:19" ht="14.25" x14ac:dyDescent="0.2">
      <c r="D303" s="31"/>
      <c r="E303" s="31"/>
      <c r="F303" s="31"/>
      <c r="G303" s="31"/>
      <c r="H303" s="31"/>
      <c r="I303" s="31"/>
      <c r="J303" s="31"/>
      <c r="K303" s="36"/>
      <c r="L303" s="31"/>
      <c r="M303" s="31"/>
      <c r="N303" s="31"/>
      <c r="O303" s="31"/>
      <c r="P303" s="31"/>
      <c r="Q303" s="31"/>
      <c r="R303" s="31"/>
      <c r="S303" s="35"/>
    </row>
    <row r="304" spans="1:19" ht="14.25" x14ac:dyDescent="0.2">
      <c r="B304" s="6" t="s">
        <v>643</v>
      </c>
      <c r="C304" s="6" t="s">
        <v>54</v>
      </c>
      <c r="D304" s="65">
        <v>1191</v>
      </c>
      <c r="E304" s="27">
        <v>223</v>
      </c>
      <c r="F304" s="27">
        <v>0</v>
      </c>
      <c r="G304" s="27">
        <v>595</v>
      </c>
      <c r="H304" s="28">
        <f>SUM(D304:G304)</f>
        <v>2009</v>
      </c>
      <c r="I304" s="27">
        <v>1167</v>
      </c>
      <c r="J304" s="29">
        <f>SUM(H304:I304)</f>
        <v>3176</v>
      </c>
      <c r="K304" s="36" t="s">
        <v>729</v>
      </c>
      <c r="L304" s="27">
        <v>82</v>
      </c>
      <c r="M304" s="27">
        <v>6105</v>
      </c>
      <c r="N304" s="27">
        <v>256</v>
      </c>
      <c r="O304" s="93">
        <v>2452</v>
      </c>
      <c r="P304" s="28">
        <f>SUM(L304:O304)</f>
        <v>8895</v>
      </c>
      <c r="Q304" s="27">
        <v>1363</v>
      </c>
      <c r="R304" s="29">
        <f>SUM(P304:Q304)</f>
        <v>10258</v>
      </c>
      <c r="S304" s="17" t="s">
        <v>730</v>
      </c>
    </row>
    <row r="305" spans="1:19" ht="14.25" x14ac:dyDescent="0.2">
      <c r="B305" s="6" t="s">
        <v>644</v>
      </c>
      <c r="C305" s="6" t="s">
        <v>60</v>
      </c>
      <c r="D305" s="92">
        <v>1377</v>
      </c>
      <c r="E305" s="27">
        <v>729</v>
      </c>
      <c r="F305" s="27">
        <v>0</v>
      </c>
      <c r="G305" s="27">
        <v>571</v>
      </c>
      <c r="H305" s="28">
        <f>SUM(D305:G305)</f>
        <v>2677</v>
      </c>
      <c r="I305" s="27">
        <v>1654</v>
      </c>
      <c r="J305" s="29">
        <f>SUM(H305:I305)</f>
        <v>4331</v>
      </c>
      <c r="K305" s="36" t="s">
        <v>730</v>
      </c>
      <c r="L305" s="27">
        <v>194</v>
      </c>
      <c r="M305" s="27">
        <v>4183</v>
      </c>
      <c r="N305" s="27">
        <v>178</v>
      </c>
      <c r="O305" s="93">
        <v>2457</v>
      </c>
      <c r="P305" s="28">
        <f>SUM(L305:O305)</f>
        <v>7012</v>
      </c>
      <c r="Q305" s="27">
        <v>1848</v>
      </c>
      <c r="R305" s="29">
        <f>SUM(P305:Q305)</f>
        <v>8860</v>
      </c>
      <c r="S305" s="17" t="s">
        <v>730</v>
      </c>
    </row>
    <row r="306" spans="1:19" ht="14.25" x14ac:dyDescent="0.2">
      <c r="B306" s="6" t="s">
        <v>645</v>
      </c>
      <c r="C306" s="6" t="s">
        <v>73</v>
      </c>
      <c r="D306" s="92">
        <v>1241</v>
      </c>
      <c r="E306" s="27">
        <v>118</v>
      </c>
      <c r="F306" s="27">
        <v>0</v>
      </c>
      <c r="G306" s="27">
        <v>103</v>
      </c>
      <c r="H306" s="28">
        <f>SUM(D306:G306)</f>
        <v>1462</v>
      </c>
      <c r="I306" s="27">
        <v>498</v>
      </c>
      <c r="J306" s="29">
        <f>SUM(H306:I306)</f>
        <v>1960</v>
      </c>
      <c r="K306" s="36" t="s">
        <v>729</v>
      </c>
      <c r="L306" s="27">
        <v>262</v>
      </c>
      <c r="M306" s="27">
        <v>3774</v>
      </c>
      <c r="N306" s="27">
        <v>161</v>
      </c>
      <c r="O306" s="93">
        <v>1589</v>
      </c>
      <c r="P306" s="28">
        <f>SUM(L306:O306)</f>
        <v>5786</v>
      </c>
      <c r="Q306" s="27">
        <v>845</v>
      </c>
      <c r="R306" s="29">
        <f>SUM(P306:Q306)</f>
        <v>6631</v>
      </c>
      <c r="S306" s="17" t="s">
        <v>729</v>
      </c>
    </row>
    <row r="307" spans="1:19" ht="14.25" x14ac:dyDescent="0.2">
      <c r="B307" s="6" t="s">
        <v>641</v>
      </c>
      <c r="C307" s="6" t="s">
        <v>57</v>
      </c>
      <c r="D307" s="92">
        <v>1463</v>
      </c>
      <c r="E307" s="27">
        <v>212</v>
      </c>
      <c r="F307" s="27">
        <v>0</v>
      </c>
      <c r="G307" s="27">
        <v>150</v>
      </c>
      <c r="H307" s="28">
        <f>SUM(D307:G307)</f>
        <v>1825</v>
      </c>
      <c r="I307" s="27">
        <v>102</v>
      </c>
      <c r="J307" s="29">
        <f>SUM(H307:I307)</f>
        <v>1927</v>
      </c>
      <c r="K307" s="36" t="s">
        <v>729</v>
      </c>
      <c r="L307" s="27">
        <v>98</v>
      </c>
      <c r="M307" s="27">
        <v>3414</v>
      </c>
      <c r="N307" s="27">
        <v>33</v>
      </c>
      <c r="O307" s="93">
        <v>1804</v>
      </c>
      <c r="P307" s="28">
        <f>SUM(L307:O307)</f>
        <v>5349</v>
      </c>
      <c r="Q307" s="27">
        <v>973</v>
      </c>
      <c r="R307" s="29">
        <f>SUM(P307:Q307)</f>
        <v>6322</v>
      </c>
      <c r="S307" s="17" t="s">
        <v>729</v>
      </c>
    </row>
    <row r="308" spans="1:19" ht="14.25" x14ac:dyDescent="0.2">
      <c r="B308" s="6" t="s">
        <v>646</v>
      </c>
      <c r="C308" s="6" t="s">
        <v>80</v>
      </c>
      <c r="D308" s="92">
        <v>1773</v>
      </c>
      <c r="E308" s="27">
        <v>999</v>
      </c>
      <c r="F308" s="27">
        <v>0</v>
      </c>
      <c r="G308" s="27">
        <v>522</v>
      </c>
      <c r="H308" s="28">
        <f>SUM(D308:G308)</f>
        <v>3294</v>
      </c>
      <c r="I308" s="27">
        <v>650</v>
      </c>
      <c r="J308" s="29">
        <f>SUM(H308:I308)</f>
        <v>3944</v>
      </c>
      <c r="K308" s="36" t="s">
        <v>729</v>
      </c>
      <c r="L308" s="27">
        <v>161</v>
      </c>
      <c r="M308" s="27">
        <v>5665</v>
      </c>
      <c r="N308" s="27">
        <v>223</v>
      </c>
      <c r="O308" s="93">
        <v>2467</v>
      </c>
      <c r="P308" s="28">
        <f>SUM(L308:O308)</f>
        <v>8516</v>
      </c>
      <c r="Q308" s="27">
        <v>1514</v>
      </c>
      <c r="R308" s="29">
        <f>SUM(P308:Q308)</f>
        <v>10030</v>
      </c>
      <c r="S308" s="17" t="s">
        <v>729</v>
      </c>
    </row>
    <row r="309" spans="1:19" ht="14.25" x14ac:dyDescent="0.2">
      <c r="B309" s="52" t="s">
        <v>706</v>
      </c>
      <c r="D309" s="34">
        <f>SUM(D304:D308)</f>
        <v>7045</v>
      </c>
      <c r="E309" s="34">
        <f t="shared" ref="E309:J309" si="24">SUM(E304:E308)</f>
        <v>2281</v>
      </c>
      <c r="F309" s="34">
        <f t="shared" si="24"/>
        <v>0</v>
      </c>
      <c r="G309" s="34">
        <f t="shared" si="24"/>
        <v>1941</v>
      </c>
      <c r="H309" s="34">
        <f t="shared" si="24"/>
        <v>11267</v>
      </c>
      <c r="I309" s="34">
        <f t="shared" si="24"/>
        <v>4071</v>
      </c>
      <c r="J309" s="34">
        <f t="shared" si="24"/>
        <v>15338</v>
      </c>
      <c r="K309" s="36" t="s">
        <v>730</v>
      </c>
      <c r="L309" s="34">
        <f>SUM(L304:L308)</f>
        <v>797</v>
      </c>
      <c r="M309" s="34">
        <f t="shared" ref="M309:R309" si="25">SUM(M304:M308)</f>
        <v>23141</v>
      </c>
      <c r="N309" s="34">
        <f t="shared" si="25"/>
        <v>851</v>
      </c>
      <c r="O309" s="34">
        <f t="shared" si="25"/>
        <v>10769</v>
      </c>
      <c r="P309" s="34">
        <f t="shared" si="25"/>
        <v>35558</v>
      </c>
      <c r="Q309" s="34">
        <f t="shared" si="25"/>
        <v>6543</v>
      </c>
      <c r="R309" s="34">
        <f t="shared" si="25"/>
        <v>42101</v>
      </c>
      <c r="S309" s="36" t="s">
        <v>730</v>
      </c>
    </row>
    <row r="312" spans="1:19" ht="14.25" x14ac:dyDescent="0.2">
      <c r="A312" s="58" t="s">
        <v>773</v>
      </c>
    </row>
    <row r="313" spans="1:19" x14ac:dyDescent="0.2">
      <c r="A313"/>
    </row>
    <row r="315" spans="1:19" x14ac:dyDescent="0.2">
      <c r="A315" s="138"/>
      <c r="B315" s="138"/>
    </row>
  </sheetData>
  <mergeCells count="4">
    <mergeCell ref="A2:R2"/>
    <mergeCell ref="D6:J6"/>
    <mergeCell ref="L6:R6"/>
    <mergeCell ref="A315:B315"/>
  </mergeCells>
  <conditionalFormatting sqref="R8:R298">
    <cfRule type="cellIs" dxfId="1" priority="10" operator="notEqual">
      <formula>#REF!</formula>
    </cfRule>
  </conditionalFormatting>
  <printOptions horizontalCentered="1"/>
  <pageMargins left="0.70866141732283472" right="0.70866141732283472" top="0.74803149606299213" bottom="0.74803149606299213" header="0.31496062992125984" footer="0.31496062992125984"/>
  <pageSetup paperSize="8" scale="90" fitToHeight="0" orientation="landscape" r:id="rId1"/>
  <headerFooter>
    <oddFooter>Page &amp;P of &amp;N</oddFooter>
    <evenFooter>&amp;CPage &amp;P of &amp;N</evenFooter>
    <firstFooter>&amp;CPage &amp;P of &amp;N</firstFooter>
  </headerFooter>
  <rowBreaks count="1" manualBreakCount="1">
    <brk id="30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10"/>
  <sheetViews>
    <sheetView showGridLines="0" zoomScaleNormal="100" workbookViewId="0">
      <pane ySplit="7" topLeftCell="A8" activePane="bottomLeft" state="frozen"/>
      <selection pane="bottomLeft" activeCell="A8" sqref="A8"/>
    </sheetView>
  </sheetViews>
  <sheetFormatPr defaultColWidth="8.5703125" defaultRowHeight="12.75" x14ac:dyDescent="0.2"/>
  <cols>
    <col min="1" max="1" width="10.7109375" style="6" customWidth="1"/>
    <col min="2" max="2" width="33.85546875" style="6" customWidth="1"/>
    <col min="3" max="3" width="9.7109375" style="6" customWidth="1"/>
    <col min="4" max="10" width="10.85546875" style="6" customWidth="1"/>
    <col min="11" max="11" width="4" style="22" customWidth="1"/>
    <col min="12" max="18" width="10.85546875" style="6" customWidth="1"/>
    <col min="19" max="16384" width="8.5703125" style="6"/>
  </cols>
  <sheetData>
    <row r="1" spans="1:19" x14ac:dyDescent="0.2">
      <c r="R1" s="82" t="str">
        <f>'Table 1'!Q1</f>
        <v>Publication date: 12 June 2014</v>
      </c>
    </row>
    <row r="2" spans="1:19" ht="18" x14ac:dyDescent="0.25">
      <c r="A2" s="125" t="s">
        <v>43</v>
      </c>
      <c r="B2" s="126"/>
      <c r="C2" s="126"/>
      <c r="D2" s="126"/>
      <c r="E2" s="126"/>
      <c r="F2" s="126"/>
      <c r="G2" s="126"/>
      <c r="H2" s="126"/>
      <c r="I2" s="126"/>
      <c r="J2" s="126"/>
      <c r="K2" s="126"/>
      <c r="L2" s="126"/>
      <c r="M2" s="126"/>
      <c r="N2" s="126"/>
      <c r="O2" s="126"/>
      <c r="P2" s="126"/>
      <c r="Q2" s="126"/>
      <c r="R2" s="126"/>
    </row>
    <row r="3" spans="1:19" ht="7.5" customHeight="1" x14ac:dyDescent="0.2"/>
    <row r="4" spans="1:19" ht="18.75" x14ac:dyDescent="0.25">
      <c r="A4" s="5" t="s">
        <v>715</v>
      </c>
    </row>
    <row r="5" spans="1:19" ht="7.5" customHeight="1" x14ac:dyDescent="0.2">
      <c r="A5" s="144"/>
      <c r="B5" s="144"/>
      <c r="C5" s="144"/>
      <c r="D5" s="144"/>
      <c r="E5" s="144"/>
      <c r="F5" s="144"/>
      <c r="G5" s="144"/>
      <c r="H5" s="144"/>
      <c r="I5" s="144"/>
      <c r="J5" s="144"/>
      <c r="K5" s="144"/>
      <c r="L5" s="144"/>
      <c r="M5" s="144"/>
      <c r="N5" s="144"/>
      <c r="O5" s="144"/>
      <c r="P5" s="144"/>
      <c r="Q5" s="144"/>
      <c r="R5" s="144"/>
    </row>
    <row r="6" spans="1:19" ht="14.25" customHeight="1" x14ac:dyDescent="0.2">
      <c r="A6" s="24"/>
      <c r="B6" s="24"/>
      <c r="C6" s="24"/>
      <c r="D6" s="133" t="s">
        <v>3</v>
      </c>
      <c r="E6" s="134"/>
      <c r="F6" s="134"/>
      <c r="G6" s="134"/>
      <c r="H6" s="135"/>
      <c r="I6" s="135"/>
      <c r="J6" s="135"/>
      <c r="K6" s="83"/>
      <c r="L6" s="133" t="s">
        <v>4</v>
      </c>
      <c r="M6" s="136"/>
      <c r="N6" s="136"/>
      <c r="O6" s="136"/>
      <c r="P6" s="137"/>
      <c r="Q6" s="137"/>
      <c r="R6" s="137"/>
    </row>
    <row r="7" spans="1:19" ht="51" customHeight="1" x14ac:dyDescent="0.2">
      <c r="A7" s="140" t="s">
        <v>50</v>
      </c>
      <c r="B7" s="140" t="s">
        <v>775</v>
      </c>
      <c r="C7" s="141" t="s">
        <v>51</v>
      </c>
      <c r="D7" s="39" t="s">
        <v>28</v>
      </c>
      <c r="E7" s="39" t="s">
        <v>0</v>
      </c>
      <c r="F7" s="39" t="s">
        <v>2</v>
      </c>
      <c r="G7" s="39" t="s">
        <v>38</v>
      </c>
      <c r="H7" s="115" t="s">
        <v>782</v>
      </c>
      <c r="I7" s="64" t="s">
        <v>774</v>
      </c>
      <c r="J7" s="40" t="s">
        <v>5</v>
      </c>
      <c r="K7" s="150"/>
      <c r="L7" s="39" t="s">
        <v>28</v>
      </c>
      <c r="M7" s="39" t="s">
        <v>0</v>
      </c>
      <c r="N7" s="39" t="s">
        <v>2</v>
      </c>
      <c r="O7" s="39" t="s">
        <v>38</v>
      </c>
      <c r="P7" s="115" t="s">
        <v>782</v>
      </c>
      <c r="Q7" s="64" t="s">
        <v>774</v>
      </c>
      <c r="R7" s="40" t="s">
        <v>5</v>
      </c>
    </row>
    <row r="8" spans="1:19" ht="14.25" x14ac:dyDescent="0.2">
      <c r="A8" s="142" t="s">
        <v>52</v>
      </c>
      <c r="B8" s="142" t="s">
        <v>53</v>
      </c>
      <c r="C8" s="143" t="s">
        <v>54</v>
      </c>
      <c r="D8" s="10" t="s">
        <v>14</v>
      </c>
      <c r="E8" s="27">
        <v>85</v>
      </c>
      <c r="F8" s="27">
        <v>0</v>
      </c>
      <c r="G8" s="27">
        <v>43</v>
      </c>
      <c r="H8" s="29">
        <f>SUM(D8:G8)</f>
        <v>128</v>
      </c>
      <c r="I8" s="27">
        <v>67</v>
      </c>
      <c r="J8" s="29">
        <f t="shared" ref="J8:J71" si="0">SUM(H8:I8)</f>
        <v>195</v>
      </c>
      <c r="K8" s="152"/>
      <c r="L8" s="10" t="s">
        <v>14</v>
      </c>
      <c r="M8" s="27">
        <v>58</v>
      </c>
      <c r="N8" s="27">
        <v>0</v>
      </c>
      <c r="O8" s="27">
        <v>36</v>
      </c>
      <c r="P8" s="29">
        <f>SUM(L8:O8)</f>
        <v>94</v>
      </c>
      <c r="Q8" s="27">
        <v>14</v>
      </c>
      <c r="R8" s="29">
        <f t="shared" ref="R8:R71" si="1">SUM(P8:Q8)</f>
        <v>108</v>
      </c>
      <c r="S8" s="35"/>
    </row>
    <row r="9" spans="1:19" ht="14.25" x14ac:dyDescent="0.2">
      <c r="A9" t="s">
        <v>55</v>
      </c>
      <c r="B9" t="s">
        <v>56</v>
      </c>
      <c r="C9" s="89" t="s">
        <v>57</v>
      </c>
      <c r="D9" s="10" t="s">
        <v>14</v>
      </c>
      <c r="E9" s="27">
        <v>86</v>
      </c>
      <c r="F9" s="27">
        <v>0</v>
      </c>
      <c r="G9" s="27">
        <v>0</v>
      </c>
      <c r="H9" s="29">
        <f t="shared" ref="H9:H72" si="2">SUM(D9:G9)</f>
        <v>86</v>
      </c>
      <c r="I9" s="27">
        <v>0</v>
      </c>
      <c r="J9" s="29">
        <f t="shared" si="0"/>
        <v>86</v>
      </c>
      <c r="K9" s="30"/>
      <c r="L9" s="10" t="s">
        <v>14</v>
      </c>
      <c r="M9" s="27">
        <v>26</v>
      </c>
      <c r="N9" s="27">
        <v>0</v>
      </c>
      <c r="O9" s="27">
        <v>13</v>
      </c>
      <c r="P9" s="29">
        <f t="shared" ref="P9:P72" si="3">SUM(L9:O9)</f>
        <v>39</v>
      </c>
      <c r="Q9" s="27">
        <v>0</v>
      </c>
      <c r="R9" s="29">
        <f t="shared" si="1"/>
        <v>39</v>
      </c>
      <c r="S9" s="35"/>
    </row>
    <row r="10" spans="1:19" ht="14.25" x14ac:dyDescent="0.2">
      <c r="A10" t="s">
        <v>58</v>
      </c>
      <c r="B10" t="s">
        <v>59</v>
      </c>
      <c r="C10" s="89" t="s">
        <v>60</v>
      </c>
      <c r="D10" s="10" t="s">
        <v>14</v>
      </c>
      <c r="E10" s="27">
        <v>44</v>
      </c>
      <c r="F10" s="27">
        <v>0</v>
      </c>
      <c r="G10" s="27">
        <v>7</v>
      </c>
      <c r="H10" s="29">
        <f t="shared" si="2"/>
        <v>51</v>
      </c>
      <c r="I10" s="27">
        <v>0</v>
      </c>
      <c r="J10" s="29">
        <f t="shared" si="0"/>
        <v>51</v>
      </c>
      <c r="K10" s="30"/>
      <c r="L10" s="10" t="s">
        <v>14</v>
      </c>
      <c r="M10" s="27">
        <v>75</v>
      </c>
      <c r="N10" s="27">
        <v>0</v>
      </c>
      <c r="O10" s="27">
        <v>15</v>
      </c>
      <c r="P10" s="29">
        <f t="shared" si="3"/>
        <v>90</v>
      </c>
      <c r="Q10" s="27">
        <v>0</v>
      </c>
      <c r="R10" s="29">
        <f t="shared" si="1"/>
        <v>90</v>
      </c>
      <c r="S10" s="35"/>
    </row>
    <row r="11" spans="1:19" ht="14.25" x14ac:dyDescent="0.2">
      <c r="A11" t="s">
        <v>61</v>
      </c>
      <c r="B11" t="s">
        <v>62</v>
      </c>
      <c r="C11" s="89" t="s">
        <v>54</v>
      </c>
      <c r="D11" s="10" t="s">
        <v>14</v>
      </c>
      <c r="E11" s="27">
        <v>245</v>
      </c>
      <c r="F11" s="27">
        <v>59</v>
      </c>
      <c r="G11" s="27">
        <v>52</v>
      </c>
      <c r="H11" s="29">
        <f t="shared" si="2"/>
        <v>356</v>
      </c>
      <c r="I11" s="27">
        <v>16</v>
      </c>
      <c r="J11" s="29">
        <f t="shared" si="0"/>
        <v>372</v>
      </c>
      <c r="K11" s="36"/>
      <c r="L11" s="10" t="s">
        <v>14</v>
      </c>
      <c r="M11" s="27">
        <v>128</v>
      </c>
      <c r="N11" s="27">
        <v>0</v>
      </c>
      <c r="O11" s="27">
        <v>62</v>
      </c>
      <c r="P11" s="29">
        <f t="shared" si="3"/>
        <v>190</v>
      </c>
      <c r="Q11" s="27">
        <v>0</v>
      </c>
      <c r="R11" s="29">
        <f t="shared" si="1"/>
        <v>190</v>
      </c>
      <c r="S11" s="35"/>
    </row>
    <row r="12" spans="1:19" ht="14.25" x14ac:dyDescent="0.2">
      <c r="A12" t="s">
        <v>63</v>
      </c>
      <c r="B12" t="s">
        <v>64</v>
      </c>
      <c r="C12" s="89" t="s">
        <v>60</v>
      </c>
      <c r="D12" s="10" t="s">
        <v>14</v>
      </c>
      <c r="E12" s="27">
        <v>14</v>
      </c>
      <c r="F12" s="27">
        <v>0</v>
      </c>
      <c r="G12" s="27">
        <v>3</v>
      </c>
      <c r="H12" s="29">
        <f t="shared" si="2"/>
        <v>17</v>
      </c>
      <c r="I12" s="27">
        <v>3</v>
      </c>
      <c r="J12" s="29">
        <f t="shared" si="0"/>
        <v>20</v>
      </c>
      <c r="K12" s="30"/>
      <c r="L12" s="10" t="s">
        <v>14</v>
      </c>
      <c r="M12" s="27">
        <v>50</v>
      </c>
      <c r="N12" s="27">
        <v>0</v>
      </c>
      <c r="O12" s="27">
        <v>33</v>
      </c>
      <c r="P12" s="29">
        <f t="shared" si="3"/>
        <v>83</v>
      </c>
      <c r="Q12" s="27">
        <v>19</v>
      </c>
      <c r="R12" s="29">
        <f t="shared" si="1"/>
        <v>102</v>
      </c>
      <c r="S12" s="35"/>
    </row>
    <row r="13" spans="1:19" ht="14.25" x14ac:dyDescent="0.2">
      <c r="A13" t="s">
        <v>65</v>
      </c>
      <c r="B13" t="s">
        <v>66</v>
      </c>
      <c r="C13" s="89" t="s">
        <v>54</v>
      </c>
      <c r="D13" s="10" t="s">
        <v>14</v>
      </c>
      <c r="E13" s="27">
        <v>242</v>
      </c>
      <c r="F13" s="27">
        <v>5</v>
      </c>
      <c r="G13" s="27">
        <v>83</v>
      </c>
      <c r="H13" s="29">
        <f t="shared" si="2"/>
        <v>330</v>
      </c>
      <c r="I13" s="27">
        <v>33</v>
      </c>
      <c r="J13" s="29">
        <f t="shared" si="0"/>
        <v>363</v>
      </c>
      <c r="K13" s="36"/>
      <c r="L13" s="10" t="s">
        <v>14</v>
      </c>
      <c r="M13" s="27">
        <v>224</v>
      </c>
      <c r="N13" s="27">
        <v>0</v>
      </c>
      <c r="O13" s="27">
        <v>150</v>
      </c>
      <c r="P13" s="29">
        <f t="shared" si="3"/>
        <v>374</v>
      </c>
      <c r="Q13" s="27">
        <v>39</v>
      </c>
      <c r="R13" s="29">
        <f t="shared" si="1"/>
        <v>413</v>
      </c>
      <c r="S13" s="35"/>
    </row>
    <row r="14" spans="1:19" ht="14.25" x14ac:dyDescent="0.2">
      <c r="A14" t="s">
        <v>67</v>
      </c>
      <c r="B14" t="s">
        <v>68</v>
      </c>
      <c r="C14" s="89" t="s">
        <v>54</v>
      </c>
      <c r="D14" s="10" t="s">
        <v>14</v>
      </c>
      <c r="E14" s="27">
        <v>329</v>
      </c>
      <c r="F14" s="27">
        <v>4</v>
      </c>
      <c r="G14" s="27">
        <v>129</v>
      </c>
      <c r="H14" s="29">
        <f t="shared" si="2"/>
        <v>462</v>
      </c>
      <c r="I14" s="27">
        <v>26</v>
      </c>
      <c r="J14" s="29">
        <f t="shared" si="0"/>
        <v>488</v>
      </c>
      <c r="K14" s="30"/>
      <c r="L14" s="10" t="s">
        <v>14</v>
      </c>
      <c r="M14" s="27">
        <v>197</v>
      </c>
      <c r="N14" s="27">
        <v>4</v>
      </c>
      <c r="O14" s="27">
        <v>53</v>
      </c>
      <c r="P14" s="29">
        <f t="shared" si="3"/>
        <v>254</v>
      </c>
      <c r="Q14" s="27">
        <v>0</v>
      </c>
      <c r="R14" s="29">
        <f t="shared" si="1"/>
        <v>254</v>
      </c>
      <c r="S14" s="35"/>
    </row>
    <row r="15" spans="1:19" ht="14.25" x14ac:dyDescent="0.2">
      <c r="A15" t="s">
        <v>69</v>
      </c>
      <c r="B15" t="s">
        <v>70</v>
      </c>
      <c r="C15" s="89" t="s">
        <v>54</v>
      </c>
      <c r="D15" s="10" t="s">
        <v>14</v>
      </c>
      <c r="E15" s="27">
        <v>106</v>
      </c>
      <c r="F15" s="27">
        <v>12</v>
      </c>
      <c r="G15" s="27">
        <v>10</v>
      </c>
      <c r="H15" s="29">
        <f t="shared" si="2"/>
        <v>128</v>
      </c>
      <c r="I15" s="27">
        <v>0</v>
      </c>
      <c r="J15" s="29">
        <f t="shared" si="0"/>
        <v>128</v>
      </c>
      <c r="K15" s="30"/>
      <c r="L15" s="10" t="s">
        <v>14</v>
      </c>
      <c r="M15" s="27">
        <v>76</v>
      </c>
      <c r="N15" s="27">
        <v>12</v>
      </c>
      <c r="O15" s="27">
        <v>62</v>
      </c>
      <c r="P15" s="29">
        <f t="shared" si="3"/>
        <v>150</v>
      </c>
      <c r="Q15" s="27">
        <v>0</v>
      </c>
      <c r="R15" s="29">
        <f t="shared" si="1"/>
        <v>150</v>
      </c>
      <c r="S15" s="35"/>
    </row>
    <row r="16" spans="1:19" ht="14.25" x14ac:dyDescent="0.2">
      <c r="A16" t="s">
        <v>71</v>
      </c>
      <c r="B16" t="s">
        <v>72</v>
      </c>
      <c r="C16" s="89" t="s">
        <v>73</v>
      </c>
      <c r="D16" s="10" t="s">
        <v>14</v>
      </c>
      <c r="E16" s="27">
        <v>295</v>
      </c>
      <c r="F16" s="27">
        <v>0</v>
      </c>
      <c r="G16" s="27">
        <v>67</v>
      </c>
      <c r="H16" s="29">
        <f t="shared" si="2"/>
        <v>362</v>
      </c>
      <c r="I16" s="27">
        <v>267</v>
      </c>
      <c r="J16" s="29">
        <f t="shared" si="0"/>
        <v>629</v>
      </c>
      <c r="K16" s="36"/>
      <c r="L16" s="10" t="s">
        <v>14</v>
      </c>
      <c r="M16" s="27">
        <v>379</v>
      </c>
      <c r="N16" s="27">
        <v>0</v>
      </c>
      <c r="O16" s="27">
        <v>84</v>
      </c>
      <c r="P16" s="29">
        <f t="shared" si="3"/>
        <v>463</v>
      </c>
      <c r="Q16" s="27">
        <v>199</v>
      </c>
      <c r="R16" s="29">
        <f t="shared" si="1"/>
        <v>662</v>
      </c>
      <c r="S16" s="35"/>
    </row>
    <row r="17" spans="1:19" ht="14.25" x14ac:dyDescent="0.2">
      <c r="A17" t="s">
        <v>74</v>
      </c>
      <c r="B17" t="s">
        <v>75</v>
      </c>
      <c r="C17" s="89" t="s">
        <v>57</v>
      </c>
      <c r="D17" s="10" t="s">
        <v>14</v>
      </c>
      <c r="E17" s="27">
        <v>19</v>
      </c>
      <c r="F17" s="27">
        <v>0</v>
      </c>
      <c r="G17" s="27">
        <v>0</v>
      </c>
      <c r="H17" s="29">
        <f t="shared" si="2"/>
        <v>19</v>
      </c>
      <c r="I17" s="27">
        <v>0</v>
      </c>
      <c r="J17" s="29">
        <f t="shared" si="0"/>
        <v>19</v>
      </c>
      <c r="K17" s="30"/>
      <c r="L17" s="10" t="s">
        <v>14</v>
      </c>
      <c r="M17" s="27">
        <v>55</v>
      </c>
      <c r="N17" s="27">
        <v>0</v>
      </c>
      <c r="O17" s="27">
        <v>7</v>
      </c>
      <c r="P17" s="29">
        <f t="shared" si="3"/>
        <v>62</v>
      </c>
      <c r="Q17" s="27">
        <v>0</v>
      </c>
      <c r="R17" s="29">
        <f t="shared" si="1"/>
        <v>62</v>
      </c>
      <c r="S17" s="35"/>
    </row>
    <row r="18" spans="1:19" ht="14.25" x14ac:dyDescent="0.2">
      <c r="A18" t="s">
        <v>76</v>
      </c>
      <c r="B18" t="s">
        <v>77</v>
      </c>
      <c r="C18" s="89" t="s">
        <v>54</v>
      </c>
      <c r="D18" s="10" t="s">
        <v>14</v>
      </c>
      <c r="E18" s="27">
        <v>144</v>
      </c>
      <c r="F18" s="27">
        <v>4</v>
      </c>
      <c r="G18" s="27">
        <v>45</v>
      </c>
      <c r="H18" s="29">
        <f t="shared" si="2"/>
        <v>193</v>
      </c>
      <c r="I18" s="27">
        <v>148</v>
      </c>
      <c r="J18" s="29">
        <f t="shared" si="0"/>
        <v>341</v>
      </c>
      <c r="K18" s="36"/>
      <c r="L18" s="10" t="s">
        <v>14</v>
      </c>
      <c r="M18" s="27">
        <v>128</v>
      </c>
      <c r="N18" s="27">
        <v>0</v>
      </c>
      <c r="O18" s="27">
        <v>54</v>
      </c>
      <c r="P18" s="29">
        <f t="shared" si="3"/>
        <v>182</v>
      </c>
      <c r="Q18" s="27">
        <v>33</v>
      </c>
      <c r="R18" s="29">
        <f t="shared" si="1"/>
        <v>215</v>
      </c>
      <c r="S18" s="35"/>
    </row>
    <row r="19" spans="1:19" ht="14.25" x14ac:dyDescent="0.2">
      <c r="A19" t="s">
        <v>78</v>
      </c>
      <c r="B19" t="s">
        <v>79</v>
      </c>
      <c r="C19" s="89" t="s">
        <v>80</v>
      </c>
      <c r="D19" s="10" t="s">
        <v>14</v>
      </c>
      <c r="E19" s="27">
        <v>50</v>
      </c>
      <c r="F19" s="27">
        <v>0</v>
      </c>
      <c r="G19" s="27">
        <v>0</v>
      </c>
      <c r="H19" s="29">
        <f t="shared" si="2"/>
        <v>50</v>
      </c>
      <c r="I19" s="27">
        <v>206</v>
      </c>
      <c r="J19" s="29">
        <f t="shared" si="0"/>
        <v>256</v>
      </c>
      <c r="K19" s="30"/>
      <c r="L19" s="10" t="s">
        <v>14</v>
      </c>
      <c r="M19" s="27">
        <v>232</v>
      </c>
      <c r="N19" s="27">
        <v>0</v>
      </c>
      <c r="O19" s="27">
        <v>141</v>
      </c>
      <c r="P19" s="29">
        <f t="shared" si="3"/>
        <v>373</v>
      </c>
      <c r="Q19" s="27">
        <v>91</v>
      </c>
      <c r="R19" s="29">
        <f t="shared" si="1"/>
        <v>464</v>
      </c>
      <c r="S19" s="35"/>
    </row>
    <row r="20" spans="1:19" ht="14.25" x14ac:dyDescent="0.2">
      <c r="A20" t="s">
        <v>81</v>
      </c>
      <c r="B20" t="s">
        <v>82</v>
      </c>
      <c r="C20" s="89" t="s">
        <v>73</v>
      </c>
      <c r="D20" s="10" t="s">
        <v>14</v>
      </c>
      <c r="E20" s="27">
        <v>19</v>
      </c>
      <c r="F20" s="27">
        <v>0</v>
      </c>
      <c r="G20" s="27">
        <v>1</v>
      </c>
      <c r="H20" s="29">
        <f t="shared" si="2"/>
        <v>20</v>
      </c>
      <c r="I20" s="27">
        <v>34</v>
      </c>
      <c r="J20" s="29">
        <f t="shared" si="0"/>
        <v>54</v>
      </c>
      <c r="K20" s="36"/>
      <c r="L20" s="10" t="s">
        <v>14</v>
      </c>
      <c r="M20" s="27">
        <v>17</v>
      </c>
      <c r="N20" s="27">
        <v>0</v>
      </c>
      <c r="O20" s="27">
        <v>14</v>
      </c>
      <c r="P20" s="29">
        <f t="shared" si="3"/>
        <v>31</v>
      </c>
      <c r="Q20" s="27">
        <v>28</v>
      </c>
      <c r="R20" s="29">
        <f t="shared" si="1"/>
        <v>59</v>
      </c>
      <c r="S20" s="35"/>
    </row>
    <row r="21" spans="1:19" ht="14.25" x14ac:dyDescent="0.2">
      <c r="A21" t="s">
        <v>83</v>
      </c>
      <c r="B21" t="s">
        <v>84</v>
      </c>
      <c r="C21" s="89" t="s">
        <v>80</v>
      </c>
      <c r="D21" s="10" t="s">
        <v>14</v>
      </c>
      <c r="E21" s="27">
        <v>162</v>
      </c>
      <c r="F21" s="27">
        <v>16</v>
      </c>
      <c r="G21" s="27">
        <v>50</v>
      </c>
      <c r="H21" s="29">
        <f t="shared" si="2"/>
        <v>228</v>
      </c>
      <c r="I21" s="27">
        <v>99</v>
      </c>
      <c r="J21" s="29">
        <f t="shared" si="0"/>
        <v>327</v>
      </c>
      <c r="K21" s="30"/>
      <c r="L21" s="10" t="s">
        <v>14</v>
      </c>
      <c r="M21" s="27">
        <v>88</v>
      </c>
      <c r="N21" s="27">
        <v>0</v>
      </c>
      <c r="O21" s="27">
        <v>31</v>
      </c>
      <c r="P21" s="29">
        <f t="shared" si="3"/>
        <v>119</v>
      </c>
      <c r="Q21" s="27">
        <v>108</v>
      </c>
      <c r="R21" s="29">
        <f t="shared" si="1"/>
        <v>227</v>
      </c>
      <c r="S21" s="35"/>
    </row>
    <row r="22" spans="1:19" ht="14.25" x14ac:dyDescent="0.2">
      <c r="A22" t="s">
        <v>85</v>
      </c>
      <c r="B22" t="s">
        <v>86</v>
      </c>
      <c r="C22" s="89" t="s">
        <v>60</v>
      </c>
      <c r="D22" s="10" t="s">
        <v>14</v>
      </c>
      <c r="E22" s="27">
        <v>264</v>
      </c>
      <c r="F22" s="27">
        <v>7</v>
      </c>
      <c r="G22" s="27">
        <f>162+16</f>
        <v>178</v>
      </c>
      <c r="H22" s="29">
        <f t="shared" si="2"/>
        <v>449</v>
      </c>
      <c r="I22" s="27">
        <v>164</v>
      </c>
      <c r="J22" s="29">
        <f t="shared" si="0"/>
        <v>613</v>
      </c>
      <c r="K22" s="36"/>
      <c r="L22" s="10" t="s">
        <v>14</v>
      </c>
      <c r="M22" s="27">
        <v>235</v>
      </c>
      <c r="N22" s="27">
        <v>17</v>
      </c>
      <c r="O22" s="27">
        <v>156</v>
      </c>
      <c r="P22" s="29">
        <f t="shared" si="3"/>
        <v>408</v>
      </c>
      <c r="Q22" s="27">
        <v>104</v>
      </c>
      <c r="R22" s="29">
        <f t="shared" si="1"/>
        <v>512</v>
      </c>
      <c r="S22" s="35"/>
    </row>
    <row r="23" spans="1:19" ht="14.25" x14ac:dyDescent="0.2">
      <c r="A23" t="s">
        <v>87</v>
      </c>
      <c r="B23" t="s">
        <v>88</v>
      </c>
      <c r="C23" s="89" t="s">
        <v>60</v>
      </c>
      <c r="D23" s="10" t="s">
        <v>14</v>
      </c>
      <c r="E23" s="27">
        <v>365</v>
      </c>
      <c r="F23" s="27">
        <v>4</v>
      </c>
      <c r="G23" s="27">
        <v>175</v>
      </c>
      <c r="H23" s="29">
        <f t="shared" si="2"/>
        <v>544</v>
      </c>
      <c r="I23" s="27">
        <v>164</v>
      </c>
      <c r="J23" s="29">
        <f t="shared" si="0"/>
        <v>708</v>
      </c>
      <c r="K23" s="36"/>
      <c r="L23" s="10" t="s">
        <v>14</v>
      </c>
      <c r="M23" s="27">
        <v>622</v>
      </c>
      <c r="N23" s="27">
        <v>43</v>
      </c>
      <c r="O23" s="27">
        <v>383</v>
      </c>
      <c r="P23" s="29">
        <f t="shared" si="3"/>
        <v>1048</v>
      </c>
      <c r="Q23" s="27">
        <v>379</v>
      </c>
      <c r="R23" s="29">
        <f t="shared" si="1"/>
        <v>1427</v>
      </c>
      <c r="S23" s="35"/>
    </row>
    <row r="24" spans="1:19" ht="14.25" x14ac:dyDescent="0.2">
      <c r="A24" t="s">
        <v>89</v>
      </c>
      <c r="B24" t="s">
        <v>90</v>
      </c>
      <c r="C24" s="89" t="s">
        <v>60</v>
      </c>
      <c r="D24" s="10" t="s">
        <v>14</v>
      </c>
      <c r="E24" s="27">
        <v>0</v>
      </c>
      <c r="F24" s="27">
        <v>0</v>
      </c>
      <c r="G24" s="27">
        <v>0</v>
      </c>
      <c r="H24" s="29">
        <f t="shared" si="2"/>
        <v>0</v>
      </c>
      <c r="I24" s="27">
        <v>0</v>
      </c>
      <c r="J24" s="29">
        <f t="shared" si="0"/>
        <v>0</v>
      </c>
      <c r="K24" s="30"/>
      <c r="L24" s="10" t="s">
        <v>14</v>
      </c>
      <c r="M24" s="27">
        <v>52</v>
      </c>
      <c r="N24" s="27">
        <v>0</v>
      </c>
      <c r="O24" s="27">
        <v>38</v>
      </c>
      <c r="P24" s="29">
        <f t="shared" si="3"/>
        <v>90</v>
      </c>
      <c r="Q24" s="27">
        <v>27</v>
      </c>
      <c r="R24" s="29">
        <f t="shared" si="1"/>
        <v>117</v>
      </c>
      <c r="S24" s="35"/>
    </row>
    <row r="25" spans="1:19" ht="14.25" x14ac:dyDescent="0.2">
      <c r="A25" t="s">
        <v>91</v>
      </c>
      <c r="B25" t="s">
        <v>92</v>
      </c>
      <c r="C25" s="89" t="s">
        <v>57</v>
      </c>
      <c r="D25" s="10" t="s">
        <v>14</v>
      </c>
      <c r="E25" s="27">
        <v>31</v>
      </c>
      <c r="F25" s="27">
        <v>0</v>
      </c>
      <c r="G25" s="27">
        <v>11</v>
      </c>
      <c r="H25" s="29">
        <f t="shared" si="2"/>
        <v>42</v>
      </c>
      <c r="I25" s="27">
        <v>63</v>
      </c>
      <c r="J25" s="29">
        <f t="shared" si="0"/>
        <v>105</v>
      </c>
      <c r="K25" s="36"/>
      <c r="L25" s="10" t="s">
        <v>14</v>
      </c>
      <c r="M25" s="27">
        <v>96</v>
      </c>
      <c r="N25" s="27">
        <v>0</v>
      </c>
      <c r="O25" s="27">
        <v>32</v>
      </c>
      <c r="P25" s="29">
        <f t="shared" si="3"/>
        <v>128</v>
      </c>
      <c r="Q25" s="27">
        <v>67</v>
      </c>
      <c r="R25" s="29">
        <f t="shared" si="1"/>
        <v>195</v>
      </c>
      <c r="S25" s="35"/>
    </row>
    <row r="26" spans="1:19" ht="14.25" x14ac:dyDescent="0.2">
      <c r="A26" t="s">
        <v>93</v>
      </c>
      <c r="B26" t="s">
        <v>94</v>
      </c>
      <c r="C26" s="89" t="s">
        <v>57</v>
      </c>
      <c r="D26" s="10" t="s">
        <v>14</v>
      </c>
      <c r="E26" s="27">
        <v>40</v>
      </c>
      <c r="F26" s="27">
        <v>0</v>
      </c>
      <c r="G26" s="27">
        <v>31</v>
      </c>
      <c r="H26" s="29">
        <f t="shared" si="2"/>
        <v>71</v>
      </c>
      <c r="I26" s="27">
        <v>0</v>
      </c>
      <c r="J26" s="29">
        <f t="shared" si="0"/>
        <v>71</v>
      </c>
      <c r="K26" s="30"/>
      <c r="L26" s="10" t="s">
        <v>14</v>
      </c>
      <c r="M26" s="27">
        <v>170</v>
      </c>
      <c r="N26" s="27">
        <v>0</v>
      </c>
      <c r="O26" s="27">
        <v>62</v>
      </c>
      <c r="P26" s="29">
        <f t="shared" si="3"/>
        <v>232</v>
      </c>
      <c r="Q26" s="27">
        <v>0</v>
      </c>
      <c r="R26" s="29">
        <f t="shared" si="1"/>
        <v>232</v>
      </c>
      <c r="S26" s="35"/>
    </row>
    <row r="27" spans="1:19" ht="14.25" x14ac:dyDescent="0.2">
      <c r="A27" t="s">
        <v>95</v>
      </c>
      <c r="B27" t="s">
        <v>96</v>
      </c>
      <c r="C27" s="89" t="s">
        <v>73</v>
      </c>
      <c r="D27" s="10" t="s">
        <v>14</v>
      </c>
      <c r="E27" s="27">
        <v>27</v>
      </c>
      <c r="F27" s="27">
        <v>0</v>
      </c>
      <c r="G27" s="27">
        <v>4</v>
      </c>
      <c r="H27" s="29">
        <f t="shared" si="2"/>
        <v>31</v>
      </c>
      <c r="I27" s="27">
        <v>0</v>
      </c>
      <c r="J27" s="29">
        <f t="shared" si="0"/>
        <v>31</v>
      </c>
      <c r="K27" s="30"/>
      <c r="L27" s="10" t="s">
        <v>14</v>
      </c>
      <c r="M27" s="27">
        <v>17</v>
      </c>
      <c r="N27" s="27">
        <v>0</v>
      </c>
      <c r="O27" s="27">
        <v>12</v>
      </c>
      <c r="P27" s="29">
        <f t="shared" si="3"/>
        <v>29</v>
      </c>
      <c r="Q27" s="27">
        <v>0</v>
      </c>
      <c r="R27" s="29">
        <f t="shared" si="1"/>
        <v>29</v>
      </c>
      <c r="S27" s="35"/>
    </row>
    <row r="28" spans="1:19" ht="14.25" x14ac:dyDescent="0.2">
      <c r="A28" t="s">
        <v>97</v>
      </c>
      <c r="B28" t="s">
        <v>98</v>
      </c>
      <c r="C28" s="89" t="s">
        <v>57</v>
      </c>
      <c r="D28" s="10" t="s">
        <v>14</v>
      </c>
      <c r="E28" s="27">
        <v>79</v>
      </c>
      <c r="F28" s="27">
        <v>0</v>
      </c>
      <c r="G28" s="27">
        <v>0</v>
      </c>
      <c r="H28" s="29">
        <f t="shared" si="2"/>
        <v>79</v>
      </c>
      <c r="I28" s="27">
        <v>0</v>
      </c>
      <c r="J28" s="29">
        <f t="shared" si="0"/>
        <v>79</v>
      </c>
      <c r="K28" s="30"/>
      <c r="L28" s="10" t="s">
        <v>14</v>
      </c>
      <c r="M28" s="27">
        <v>140</v>
      </c>
      <c r="N28" s="27">
        <v>0</v>
      </c>
      <c r="O28" s="27">
        <v>66</v>
      </c>
      <c r="P28" s="29">
        <f t="shared" si="3"/>
        <v>206</v>
      </c>
      <c r="Q28" s="27">
        <v>0</v>
      </c>
      <c r="R28" s="29">
        <f t="shared" si="1"/>
        <v>206</v>
      </c>
      <c r="S28" s="35"/>
    </row>
    <row r="29" spans="1:19" ht="14.25" x14ac:dyDescent="0.2">
      <c r="A29" t="s">
        <v>99</v>
      </c>
      <c r="B29" t="s">
        <v>100</v>
      </c>
      <c r="C29" s="89" t="s">
        <v>60</v>
      </c>
      <c r="D29" s="10" t="s">
        <v>14</v>
      </c>
      <c r="E29" s="27">
        <v>32</v>
      </c>
      <c r="F29" s="27">
        <v>0</v>
      </c>
      <c r="G29" s="27">
        <v>9</v>
      </c>
      <c r="H29" s="29">
        <f t="shared" si="2"/>
        <v>41</v>
      </c>
      <c r="I29" s="27">
        <v>10</v>
      </c>
      <c r="J29" s="29">
        <f t="shared" si="0"/>
        <v>51</v>
      </c>
      <c r="K29" s="36"/>
      <c r="L29" s="10" t="s">
        <v>14</v>
      </c>
      <c r="M29" s="27">
        <v>57</v>
      </c>
      <c r="N29" s="27">
        <v>0</v>
      </c>
      <c r="O29" s="27">
        <v>29</v>
      </c>
      <c r="P29" s="29">
        <f t="shared" si="3"/>
        <v>86</v>
      </c>
      <c r="Q29" s="27">
        <v>21</v>
      </c>
      <c r="R29" s="29">
        <f t="shared" si="1"/>
        <v>107</v>
      </c>
      <c r="S29" s="35"/>
    </row>
    <row r="30" spans="1:19" ht="14.25" x14ac:dyDescent="0.2">
      <c r="A30" t="s">
        <v>101</v>
      </c>
      <c r="B30" t="s">
        <v>102</v>
      </c>
      <c r="C30" s="89" t="s">
        <v>80</v>
      </c>
      <c r="D30" s="10" t="s">
        <v>14</v>
      </c>
      <c r="E30" s="27">
        <v>0</v>
      </c>
      <c r="F30" s="27">
        <v>0</v>
      </c>
      <c r="G30" s="27">
        <v>0</v>
      </c>
      <c r="H30" s="29">
        <f t="shared" si="2"/>
        <v>0</v>
      </c>
      <c r="I30" s="27">
        <v>0</v>
      </c>
      <c r="J30" s="29">
        <f t="shared" si="0"/>
        <v>0</v>
      </c>
      <c r="K30" s="30"/>
      <c r="L30" s="10" t="s">
        <v>14</v>
      </c>
      <c r="M30" s="27">
        <v>101</v>
      </c>
      <c r="N30" s="27">
        <v>0</v>
      </c>
      <c r="O30" s="27">
        <v>7</v>
      </c>
      <c r="P30" s="29">
        <f t="shared" si="3"/>
        <v>108</v>
      </c>
      <c r="Q30" s="27">
        <v>0</v>
      </c>
      <c r="R30" s="29">
        <f t="shared" si="1"/>
        <v>108</v>
      </c>
      <c r="S30" s="35"/>
    </row>
    <row r="31" spans="1:19" ht="14.25" x14ac:dyDescent="0.2">
      <c r="A31" t="s">
        <v>103</v>
      </c>
      <c r="B31" t="s">
        <v>104</v>
      </c>
      <c r="C31" s="89" t="s">
        <v>80</v>
      </c>
      <c r="D31" s="10" t="s">
        <v>14</v>
      </c>
      <c r="E31" s="27">
        <v>47</v>
      </c>
      <c r="F31" s="27">
        <v>0</v>
      </c>
      <c r="G31" s="27">
        <v>39</v>
      </c>
      <c r="H31" s="29">
        <f t="shared" si="2"/>
        <v>86</v>
      </c>
      <c r="I31" s="27">
        <v>203</v>
      </c>
      <c r="J31" s="29">
        <f t="shared" si="0"/>
        <v>289</v>
      </c>
      <c r="K31" s="30"/>
      <c r="L31" s="10" t="s">
        <v>14</v>
      </c>
      <c r="M31" s="27">
        <v>26</v>
      </c>
      <c r="N31" s="27">
        <v>9</v>
      </c>
      <c r="O31" s="27">
        <v>33</v>
      </c>
      <c r="P31" s="29">
        <f t="shared" si="3"/>
        <v>68</v>
      </c>
      <c r="Q31" s="27">
        <v>58</v>
      </c>
      <c r="R31" s="29">
        <f t="shared" si="1"/>
        <v>126</v>
      </c>
      <c r="S31" s="35"/>
    </row>
    <row r="32" spans="1:19" ht="14.25" x14ac:dyDescent="0.2">
      <c r="A32" t="s">
        <v>105</v>
      </c>
      <c r="B32" t="s">
        <v>106</v>
      </c>
      <c r="C32" s="89" t="s">
        <v>73</v>
      </c>
      <c r="D32" s="10" t="s">
        <v>14</v>
      </c>
      <c r="E32" s="27">
        <v>153</v>
      </c>
      <c r="F32" s="27">
        <v>0</v>
      </c>
      <c r="G32" s="27">
        <v>9</v>
      </c>
      <c r="H32" s="29">
        <f t="shared" si="2"/>
        <v>162</v>
      </c>
      <c r="I32" s="27">
        <v>48</v>
      </c>
      <c r="J32" s="29">
        <f t="shared" si="0"/>
        <v>210</v>
      </c>
      <c r="K32" s="36"/>
      <c r="L32" s="10" t="s">
        <v>14</v>
      </c>
      <c r="M32" s="27">
        <v>182</v>
      </c>
      <c r="N32" s="27">
        <v>0</v>
      </c>
      <c r="O32" s="27">
        <v>65</v>
      </c>
      <c r="P32" s="29">
        <f t="shared" si="3"/>
        <v>247</v>
      </c>
      <c r="Q32" s="27">
        <v>6</v>
      </c>
      <c r="R32" s="29">
        <f t="shared" si="1"/>
        <v>253</v>
      </c>
      <c r="S32" s="35"/>
    </row>
    <row r="33" spans="1:19" ht="14.25" x14ac:dyDescent="0.2">
      <c r="A33" t="s">
        <v>107</v>
      </c>
      <c r="B33" t="s">
        <v>108</v>
      </c>
      <c r="C33" s="89" t="s">
        <v>54</v>
      </c>
      <c r="D33" s="10" t="s">
        <v>14</v>
      </c>
      <c r="E33" s="27">
        <v>72</v>
      </c>
      <c r="F33" s="27">
        <v>11</v>
      </c>
      <c r="G33" s="27">
        <v>0</v>
      </c>
      <c r="H33" s="29">
        <f t="shared" si="2"/>
        <v>83</v>
      </c>
      <c r="I33" s="27">
        <v>0</v>
      </c>
      <c r="J33" s="29">
        <f t="shared" si="0"/>
        <v>83</v>
      </c>
      <c r="K33" s="30"/>
      <c r="L33" s="10" t="s">
        <v>14</v>
      </c>
      <c r="M33" s="27">
        <v>112</v>
      </c>
      <c r="N33" s="27">
        <v>2</v>
      </c>
      <c r="O33" s="27">
        <v>33</v>
      </c>
      <c r="P33" s="29">
        <f t="shared" si="3"/>
        <v>147</v>
      </c>
      <c r="Q33" s="27">
        <v>0</v>
      </c>
      <c r="R33" s="29">
        <f t="shared" si="1"/>
        <v>147</v>
      </c>
      <c r="S33" s="35"/>
    </row>
    <row r="34" spans="1:19" ht="14.25" x14ac:dyDescent="0.2">
      <c r="A34" t="s">
        <v>109</v>
      </c>
      <c r="B34" t="s">
        <v>110</v>
      </c>
      <c r="C34" s="89" t="s">
        <v>54</v>
      </c>
      <c r="D34" s="10" t="s">
        <v>14</v>
      </c>
      <c r="E34" s="27">
        <v>139</v>
      </c>
      <c r="F34" s="27">
        <v>0</v>
      </c>
      <c r="G34" s="27">
        <v>11</v>
      </c>
      <c r="H34" s="29">
        <f t="shared" si="2"/>
        <v>150</v>
      </c>
      <c r="I34" s="27">
        <v>1</v>
      </c>
      <c r="J34" s="29">
        <f t="shared" si="0"/>
        <v>151</v>
      </c>
      <c r="K34" s="30"/>
      <c r="L34" s="10" t="s">
        <v>14</v>
      </c>
      <c r="M34" s="27">
        <v>100</v>
      </c>
      <c r="N34" s="27">
        <v>10</v>
      </c>
      <c r="O34" s="27">
        <v>23</v>
      </c>
      <c r="P34" s="29">
        <f t="shared" si="3"/>
        <v>133</v>
      </c>
      <c r="Q34" s="27">
        <v>5</v>
      </c>
      <c r="R34" s="29">
        <f t="shared" si="1"/>
        <v>138</v>
      </c>
      <c r="S34" s="35"/>
    </row>
    <row r="35" spans="1:19" ht="14.25" x14ac:dyDescent="0.2">
      <c r="A35" t="s">
        <v>111</v>
      </c>
      <c r="B35" t="s">
        <v>112</v>
      </c>
      <c r="C35" s="89" t="s">
        <v>54</v>
      </c>
      <c r="D35" s="10" t="s">
        <v>14</v>
      </c>
      <c r="E35" s="27">
        <v>50</v>
      </c>
      <c r="F35" s="27">
        <v>0</v>
      </c>
      <c r="G35" s="27">
        <v>21</v>
      </c>
      <c r="H35" s="29">
        <f t="shared" si="2"/>
        <v>71</v>
      </c>
      <c r="I35" s="27">
        <v>0</v>
      </c>
      <c r="J35" s="29">
        <f t="shared" si="0"/>
        <v>71</v>
      </c>
      <c r="K35" s="30"/>
      <c r="L35" s="10" t="s">
        <v>14</v>
      </c>
      <c r="M35" s="27">
        <v>4</v>
      </c>
      <c r="N35" s="27">
        <v>0</v>
      </c>
      <c r="O35" s="27">
        <v>29</v>
      </c>
      <c r="P35" s="29">
        <f t="shared" si="3"/>
        <v>33</v>
      </c>
      <c r="Q35" s="27">
        <v>0</v>
      </c>
      <c r="R35" s="29">
        <f t="shared" si="1"/>
        <v>33</v>
      </c>
      <c r="S35" s="35"/>
    </row>
    <row r="36" spans="1:19" ht="14.25" x14ac:dyDescent="0.2">
      <c r="A36" t="s">
        <v>113</v>
      </c>
      <c r="B36" t="s">
        <v>114</v>
      </c>
      <c r="C36" s="89" t="s">
        <v>54</v>
      </c>
      <c r="D36" s="10" t="s">
        <v>14</v>
      </c>
      <c r="E36" s="27">
        <v>78</v>
      </c>
      <c r="F36" s="27">
        <v>29</v>
      </c>
      <c r="G36" s="27">
        <v>90</v>
      </c>
      <c r="H36" s="29">
        <f t="shared" si="2"/>
        <v>197</v>
      </c>
      <c r="I36" s="27">
        <v>0</v>
      </c>
      <c r="J36" s="29">
        <f t="shared" si="0"/>
        <v>197</v>
      </c>
      <c r="K36" s="30"/>
      <c r="L36" s="10" t="s">
        <v>14</v>
      </c>
      <c r="M36" s="27">
        <v>23</v>
      </c>
      <c r="N36" s="27">
        <v>0</v>
      </c>
      <c r="O36" s="27">
        <v>49</v>
      </c>
      <c r="P36" s="29">
        <f t="shared" si="3"/>
        <v>72</v>
      </c>
      <c r="Q36" s="27">
        <v>0</v>
      </c>
      <c r="R36" s="29">
        <f t="shared" si="1"/>
        <v>72</v>
      </c>
      <c r="S36" s="35"/>
    </row>
    <row r="37" spans="1:19" ht="14.25" x14ac:dyDescent="0.2">
      <c r="A37" t="s">
        <v>115</v>
      </c>
      <c r="B37" t="s">
        <v>116</v>
      </c>
      <c r="C37" s="89" t="s">
        <v>80</v>
      </c>
      <c r="D37" s="10" t="s">
        <v>14</v>
      </c>
      <c r="E37" s="27">
        <v>221</v>
      </c>
      <c r="F37" s="27">
        <v>3</v>
      </c>
      <c r="G37" s="27">
        <v>48</v>
      </c>
      <c r="H37" s="29">
        <f t="shared" si="2"/>
        <v>272</v>
      </c>
      <c r="I37" s="27">
        <v>0</v>
      </c>
      <c r="J37" s="29">
        <f t="shared" si="0"/>
        <v>272</v>
      </c>
      <c r="K37" s="30"/>
      <c r="L37" s="10" t="s">
        <v>14</v>
      </c>
      <c r="M37" s="27">
        <v>308</v>
      </c>
      <c r="N37" s="27">
        <v>21</v>
      </c>
      <c r="O37" s="27">
        <v>199</v>
      </c>
      <c r="P37" s="29">
        <f t="shared" si="3"/>
        <v>528</v>
      </c>
      <c r="Q37" s="27">
        <v>122</v>
      </c>
      <c r="R37" s="29">
        <f t="shared" si="1"/>
        <v>650</v>
      </c>
      <c r="S37" s="35"/>
    </row>
    <row r="38" spans="1:19" ht="14.25" x14ac:dyDescent="0.2">
      <c r="A38" t="s">
        <v>117</v>
      </c>
      <c r="B38" t="s">
        <v>118</v>
      </c>
      <c r="C38" s="89" t="s">
        <v>54</v>
      </c>
      <c r="D38" s="10" t="s">
        <v>14</v>
      </c>
      <c r="E38" s="27">
        <v>78</v>
      </c>
      <c r="F38" s="27">
        <v>2</v>
      </c>
      <c r="G38" s="27">
        <v>8</v>
      </c>
      <c r="H38" s="29">
        <f t="shared" si="2"/>
        <v>88</v>
      </c>
      <c r="I38" s="27">
        <v>0</v>
      </c>
      <c r="J38" s="29">
        <f t="shared" si="0"/>
        <v>88</v>
      </c>
      <c r="K38" s="30"/>
      <c r="L38" s="10" t="s">
        <v>14</v>
      </c>
      <c r="M38" s="27">
        <v>27</v>
      </c>
      <c r="N38" s="27">
        <v>0</v>
      </c>
      <c r="O38" s="27">
        <v>18</v>
      </c>
      <c r="P38" s="29">
        <f t="shared" si="3"/>
        <v>45</v>
      </c>
      <c r="Q38" s="27">
        <v>0</v>
      </c>
      <c r="R38" s="29">
        <f t="shared" si="1"/>
        <v>45</v>
      </c>
      <c r="S38" s="35"/>
    </row>
    <row r="39" spans="1:19" ht="14.25" x14ac:dyDescent="0.2">
      <c r="A39" t="s">
        <v>119</v>
      </c>
      <c r="B39" t="s">
        <v>120</v>
      </c>
      <c r="C39" s="89" t="s">
        <v>60</v>
      </c>
      <c r="D39" s="10" t="s">
        <v>14</v>
      </c>
      <c r="E39" s="27">
        <v>80</v>
      </c>
      <c r="F39" s="27">
        <v>0</v>
      </c>
      <c r="G39" s="27">
        <v>0</v>
      </c>
      <c r="H39" s="29">
        <f t="shared" si="2"/>
        <v>80</v>
      </c>
      <c r="I39" s="27">
        <v>0</v>
      </c>
      <c r="J39" s="29">
        <f t="shared" si="0"/>
        <v>80</v>
      </c>
      <c r="K39" s="30"/>
      <c r="L39" s="10" t="s">
        <v>14</v>
      </c>
      <c r="M39" s="27">
        <v>48</v>
      </c>
      <c r="N39" s="27">
        <v>0</v>
      </c>
      <c r="O39" s="27">
        <v>8</v>
      </c>
      <c r="P39" s="29">
        <f t="shared" si="3"/>
        <v>56</v>
      </c>
      <c r="Q39" s="27">
        <v>0</v>
      </c>
      <c r="R39" s="29">
        <f t="shared" si="1"/>
        <v>56</v>
      </c>
      <c r="S39" s="35"/>
    </row>
    <row r="40" spans="1:19" ht="14.25" x14ac:dyDescent="0.2">
      <c r="A40" t="s">
        <v>121</v>
      </c>
      <c r="B40" t="s">
        <v>122</v>
      </c>
      <c r="C40" s="89" t="s">
        <v>54</v>
      </c>
      <c r="D40" s="10" t="s">
        <v>14</v>
      </c>
      <c r="E40" s="27">
        <v>27</v>
      </c>
      <c r="F40" s="27">
        <v>0</v>
      </c>
      <c r="G40" s="27">
        <v>0</v>
      </c>
      <c r="H40" s="29">
        <f t="shared" si="2"/>
        <v>27</v>
      </c>
      <c r="I40" s="27">
        <v>0</v>
      </c>
      <c r="J40" s="29">
        <f t="shared" si="0"/>
        <v>27</v>
      </c>
      <c r="K40" s="30"/>
      <c r="L40" s="10" t="s">
        <v>14</v>
      </c>
      <c r="M40" s="27">
        <v>40</v>
      </c>
      <c r="N40" s="27">
        <v>4</v>
      </c>
      <c r="O40" s="27">
        <v>47</v>
      </c>
      <c r="P40" s="29">
        <f t="shared" si="3"/>
        <v>91</v>
      </c>
      <c r="Q40" s="27">
        <v>24</v>
      </c>
      <c r="R40" s="29">
        <f t="shared" si="1"/>
        <v>115</v>
      </c>
      <c r="S40" s="35"/>
    </row>
    <row r="41" spans="1:19" ht="14.25" x14ac:dyDescent="0.2">
      <c r="A41" t="s">
        <v>123</v>
      </c>
      <c r="B41" t="s">
        <v>124</v>
      </c>
      <c r="C41" s="89" t="s">
        <v>60</v>
      </c>
      <c r="D41" s="10" t="s">
        <v>14</v>
      </c>
      <c r="E41" s="27">
        <v>38</v>
      </c>
      <c r="F41" s="27">
        <v>0</v>
      </c>
      <c r="G41" s="27">
        <v>19</v>
      </c>
      <c r="H41" s="29">
        <f t="shared" si="2"/>
        <v>57</v>
      </c>
      <c r="I41" s="27">
        <v>0</v>
      </c>
      <c r="J41" s="29">
        <f t="shared" si="0"/>
        <v>57</v>
      </c>
      <c r="K41" s="36"/>
      <c r="L41" s="10" t="s">
        <v>14</v>
      </c>
      <c r="M41" s="27">
        <v>73</v>
      </c>
      <c r="N41" s="27">
        <v>0</v>
      </c>
      <c r="O41" s="27">
        <v>13</v>
      </c>
      <c r="P41" s="29">
        <f t="shared" si="3"/>
        <v>86</v>
      </c>
      <c r="Q41" s="27">
        <v>0</v>
      </c>
      <c r="R41" s="29">
        <f t="shared" si="1"/>
        <v>86</v>
      </c>
      <c r="S41" s="35"/>
    </row>
    <row r="42" spans="1:19" ht="14.25" x14ac:dyDescent="0.2">
      <c r="A42" t="s">
        <v>125</v>
      </c>
      <c r="B42" t="s">
        <v>126</v>
      </c>
      <c r="C42" s="89" t="s">
        <v>57</v>
      </c>
      <c r="D42" s="10" t="s">
        <v>14</v>
      </c>
      <c r="E42" s="27">
        <v>38</v>
      </c>
      <c r="F42" s="27">
        <v>0</v>
      </c>
      <c r="G42" s="27">
        <v>0</v>
      </c>
      <c r="H42" s="29">
        <f t="shared" si="2"/>
        <v>38</v>
      </c>
      <c r="I42" s="27">
        <v>0</v>
      </c>
      <c r="J42" s="29">
        <f t="shared" si="0"/>
        <v>38</v>
      </c>
      <c r="K42" s="30"/>
      <c r="L42" s="10" t="s">
        <v>14</v>
      </c>
      <c r="M42" s="27">
        <v>40</v>
      </c>
      <c r="N42" s="27">
        <v>0</v>
      </c>
      <c r="O42" s="27">
        <v>2</v>
      </c>
      <c r="P42" s="29">
        <f t="shared" si="3"/>
        <v>42</v>
      </c>
      <c r="Q42" s="27">
        <v>0</v>
      </c>
      <c r="R42" s="29">
        <f t="shared" si="1"/>
        <v>42</v>
      </c>
      <c r="S42" s="35"/>
    </row>
    <row r="43" spans="1:19" ht="14.25" x14ac:dyDescent="0.2">
      <c r="A43" t="s">
        <v>127</v>
      </c>
      <c r="B43" t="s">
        <v>128</v>
      </c>
      <c r="C43" s="89" t="s">
        <v>57</v>
      </c>
      <c r="D43" s="10" t="s">
        <v>14</v>
      </c>
      <c r="E43" s="27">
        <v>42</v>
      </c>
      <c r="F43" s="27">
        <v>0</v>
      </c>
      <c r="G43" s="27">
        <v>22</v>
      </c>
      <c r="H43" s="29">
        <f t="shared" si="2"/>
        <v>64</v>
      </c>
      <c r="I43" s="27">
        <v>34</v>
      </c>
      <c r="J43" s="29">
        <f t="shared" si="0"/>
        <v>98</v>
      </c>
      <c r="K43" s="36"/>
      <c r="L43" s="10" t="s">
        <v>14</v>
      </c>
      <c r="M43" s="27">
        <v>24</v>
      </c>
      <c r="N43" s="27">
        <v>0</v>
      </c>
      <c r="O43" s="27">
        <v>40</v>
      </c>
      <c r="P43" s="29">
        <f t="shared" si="3"/>
        <v>64</v>
      </c>
      <c r="Q43" s="27">
        <v>0</v>
      </c>
      <c r="R43" s="29">
        <f t="shared" si="1"/>
        <v>64</v>
      </c>
      <c r="S43" s="35"/>
    </row>
    <row r="44" spans="1:19" ht="14.25" x14ac:dyDescent="0.2">
      <c r="A44" t="s">
        <v>129</v>
      </c>
      <c r="B44" t="s">
        <v>130</v>
      </c>
      <c r="C44" s="89" t="s">
        <v>73</v>
      </c>
      <c r="D44" s="10" t="s">
        <v>14</v>
      </c>
      <c r="E44" s="27">
        <v>88</v>
      </c>
      <c r="F44" s="27">
        <v>0</v>
      </c>
      <c r="G44" s="27">
        <v>8</v>
      </c>
      <c r="H44" s="29">
        <f t="shared" si="2"/>
        <v>96</v>
      </c>
      <c r="I44" s="27">
        <v>0</v>
      </c>
      <c r="J44" s="29">
        <f t="shared" si="0"/>
        <v>96</v>
      </c>
      <c r="K44" s="36"/>
      <c r="L44" s="10" t="s">
        <v>14</v>
      </c>
      <c r="M44" s="27">
        <v>34</v>
      </c>
      <c r="N44" s="27">
        <v>0</v>
      </c>
      <c r="O44" s="27">
        <v>23</v>
      </c>
      <c r="P44" s="29">
        <f t="shared" si="3"/>
        <v>57</v>
      </c>
      <c r="Q44" s="27">
        <v>5</v>
      </c>
      <c r="R44" s="29">
        <f t="shared" si="1"/>
        <v>62</v>
      </c>
      <c r="S44" s="35"/>
    </row>
    <row r="45" spans="1:19" ht="14.25" x14ac:dyDescent="0.2">
      <c r="A45" t="s">
        <v>131</v>
      </c>
      <c r="B45" t="s">
        <v>132</v>
      </c>
      <c r="C45" s="89" t="s">
        <v>54</v>
      </c>
      <c r="D45" s="10" t="s">
        <v>14</v>
      </c>
      <c r="E45" s="27">
        <v>59</v>
      </c>
      <c r="F45" s="27">
        <v>10</v>
      </c>
      <c r="G45" s="27">
        <v>10</v>
      </c>
      <c r="H45" s="29">
        <f t="shared" si="2"/>
        <v>79</v>
      </c>
      <c r="I45" s="27">
        <v>0</v>
      </c>
      <c r="J45" s="29">
        <f t="shared" si="0"/>
        <v>79</v>
      </c>
      <c r="K45" s="36"/>
      <c r="L45" s="10" t="s">
        <v>14</v>
      </c>
      <c r="M45" s="27">
        <v>104</v>
      </c>
      <c r="N45" s="27">
        <v>0</v>
      </c>
      <c r="O45" s="27">
        <v>20</v>
      </c>
      <c r="P45" s="29">
        <f t="shared" si="3"/>
        <v>124</v>
      </c>
      <c r="Q45" s="27">
        <v>0</v>
      </c>
      <c r="R45" s="29">
        <f t="shared" si="1"/>
        <v>124</v>
      </c>
      <c r="S45" s="35"/>
    </row>
    <row r="46" spans="1:19" ht="14.25" x14ac:dyDescent="0.2">
      <c r="A46" t="s">
        <v>133</v>
      </c>
      <c r="B46" t="s">
        <v>134</v>
      </c>
      <c r="C46" s="89" t="s">
        <v>60</v>
      </c>
      <c r="D46" s="10" t="s">
        <v>14</v>
      </c>
      <c r="E46" s="27">
        <v>47</v>
      </c>
      <c r="F46" s="27">
        <v>7</v>
      </c>
      <c r="G46" s="27">
        <v>33</v>
      </c>
      <c r="H46" s="29">
        <f t="shared" si="2"/>
        <v>87</v>
      </c>
      <c r="I46" s="27">
        <v>53</v>
      </c>
      <c r="J46" s="29">
        <f t="shared" si="0"/>
        <v>140</v>
      </c>
      <c r="K46" s="36"/>
      <c r="L46" s="10" t="s">
        <v>14</v>
      </c>
      <c r="M46" s="27">
        <v>98</v>
      </c>
      <c r="N46" s="27">
        <v>7</v>
      </c>
      <c r="O46" s="27">
        <v>60</v>
      </c>
      <c r="P46" s="29">
        <f t="shared" si="3"/>
        <v>165</v>
      </c>
      <c r="Q46" s="27">
        <v>12</v>
      </c>
      <c r="R46" s="29">
        <f t="shared" si="1"/>
        <v>177</v>
      </c>
      <c r="S46" s="35"/>
    </row>
    <row r="47" spans="1:19" ht="14.25" x14ac:dyDescent="0.2">
      <c r="A47" t="s">
        <v>135</v>
      </c>
      <c r="B47" t="s">
        <v>136</v>
      </c>
      <c r="C47" s="89" t="s">
        <v>54</v>
      </c>
      <c r="D47" s="10" t="s">
        <v>14</v>
      </c>
      <c r="E47" s="27">
        <v>81</v>
      </c>
      <c r="F47" s="27">
        <v>0</v>
      </c>
      <c r="G47" s="27">
        <v>9</v>
      </c>
      <c r="H47" s="29">
        <f t="shared" si="2"/>
        <v>90</v>
      </c>
      <c r="I47" s="27">
        <v>0</v>
      </c>
      <c r="J47" s="29">
        <f t="shared" si="0"/>
        <v>90</v>
      </c>
      <c r="K47" s="30"/>
      <c r="L47" s="10" t="s">
        <v>14</v>
      </c>
      <c r="M47" s="27">
        <v>61</v>
      </c>
      <c r="N47" s="27">
        <v>40</v>
      </c>
      <c r="O47" s="27">
        <v>30</v>
      </c>
      <c r="P47" s="29">
        <f t="shared" si="3"/>
        <v>131</v>
      </c>
      <c r="Q47" s="27">
        <v>0</v>
      </c>
      <c r="R47" s="29">
        <f t="shared" si="1"/>
        <v>131</v>
      </c>
      <c r="S47" s="35"/>
    </row>
    <row r="48" spans="1:19" ht="14.25" x14ac:dyDescent="0.2">
      <c r="A48" t="s">
        <v>137</v>
      </c>
      <c r="B48" t="s">
        <v>138</v>
      </c>
      <c r="C48" s="89" t="s">
        <v>57</v>
      </c>
      <c r="D48" s="10" t="s">
        <v>14</v>
      </c>
      <c r="E48" s="27">
        <v>61</v>
      </c>
      <c r="F48" s="27">
        <v>0</v>
      </c>
      <c r="G48" s="27">
        <v>19</v>
      </c>
      <c r="H48" s="29">
        <f t="shared" si="2"/>
        <v>80</v>
      </c>
      <c r="I48" s="27">
        <v>0</v>
      </c>
      <c r="J48" s="29">
        <f t="shared" si="0"/>
        <v>80</v>
      </c>
      <c r="K48" s="30"/>
      <c r="L48" s="10" t="s">
        <v>14</v>
      </c>
      <c r="M48" s="27">
        <v>93</v>
      </c>
      <c r="N48" s="27">
        <v>0</v>
      </c>
      <c r="O48" s="27">
        <v>41</v>
      </c>
      <c r="P48" s="29">
        <f t="shared" si="3"/>
        <v>134</v>
      </c>
      <c r="Q48" s="27">
        <v>0</v>
      </c>
      <c r="R48" s="29">
        <f t="shared" si="1"/>
        <v>134</v>
      </c>
      <c r="S48" s="35"/>
    </row>
    <row r="49" spans="1:19" ht="14.25" x14ac:dyDescent="0.2">
      <c r="A49" t="s">
        <v>139</v>
      </c>
      <c r="B49" t="s">
        <v>140</v>
      </c>
      <c r="C49" s="89" t="s">
        <v>54</v>
      </c>
      <c r="D49" s="10" t="s">
        <v>14</v>
      </c>
      <c r="E49" s="27">
        <v>22</v>
      </c>
      <c r="F49" s="27">
        <v>0</v>
      </c>
      <c r="G49" s="27">
        <v>0</v>
      </c>
      <c r="H49" s="29">
        <f t="shared" si="2"/>
        <v>22</v>
      </c>
      <c r="I49" s="27">
        <v>0</v>
      </c>
      <c r="J49" s="29">
        <f t="shared" si="0"/>
        <v>22</v>
      </c>
      <c r="K49" s="30"/>
      <c r="L49" s="10" t="s">
        <v>14</v>
      </c>
      <c r="M49" s="27">
        <v>0</v>
      </c>
      <c r="N49" s="27">
        <v>0</v>
      </c>
      <c r="O49" s="27">
        <v>3</v>
      </c>
      <c r="P49" s="29">
        <f t="shared" si="3"/>
        <v>3</v>
      </c>
      <c r="Q49" s="27">
        <v>0</v>
      </c>
      <c r="R49" s="29">
        <f t="shared" si="1"/>
        <v>3</v>
      </c>
      <c r="S49" s="35"/>
    </row>
    <row r="50" spans="1:19" ht="14.25" x14ac:dyDescent="0.2">
      <c r="A50" t="s">
        <v>141</v>
      </c>
      <c r="B50" t="s">
        <v>142</v>
      </c>
      <c r="C50" s="89" t="s">
        <v>60</v>
      </c>
      <c r="D50" s="10" t="s">
        <v>14</v>
      </c>
      <c r="E50" s="27">
        <v>188</v>
      </c>
      <c r="F50" s="27">
        <v>0</v>
      </c>
      <c r="G50" s="27">
        <f>136-16</f>
        <v>120</v>
      </c>
      <c r="H50" s="29">
        <f t="shared" si="2"/>
        <v>308</v>
      </c>
      <c r="I50" s="27">
        <v>67</v>
      </c>
      <c r="J50" s="29">
        <f t="shared" si="0"/>
        <v>375</v>
      </c>
      <c r="K50" s="36"/>
      <c r="L50" s="10" t="s">
        <v>14</v>
      </c>
      <c r="M50" s="27">
        <v>196</v>
      </c>
      <c r="N50" s="27">
        <v>0</v>
      </c>
      <c r="O50" s="27">
        <v>164</v>
      </c>
      <c r="P50" s="29">
        <f t="shared" si="3"/>
        <v>360</v>
      </c>
      <c r="Q50" s="27">
        <v>1</v>
      </c>
      <c r="R50" s="29">
        <f t="shared" si="1"/>
        <v>361</v>
      </c>
      <c r="S50" s="35"/>
    </row>
    <row r="51" spans="1:19" ht="14.25" x14ac:dyDescent="0.2">
      <c r="A51" t="s">
        <v>143</v>
      </c>
      <c r="B51" t="s">
        <v>144</v>
      </c>
      <c r="C51" s="89" t="s">
        <v>60</v>
      </c>
      <c r="D51" s="10" t="s">
        <v>14</v>
      </c>
      <c r="E51" s="27">
        <v>43</v>
      </c>
      <c r="F51" s="27">
        <v>0</v>
      </c>
      <c r="G51" s="27">
        <v>39</v>
      </c>
      <c r="H51" s="29">
        <f t="shared" si="2"/>
        <v>82</v>
      </c>
      <c r="I51" s="27">
        <v>20</v>
      </c>
      <c r="J51" s="29">
        <f t="shared" si="0"/>
        <v>102</v>
      </c>
      <c r="K51" s="36"/>
      <c r="L51" s="10" t="s">
        <v>14</v>
      </c>
      <c r="M51" s="27">
        <v>142</v>
      </c>
      <c r="N51" s="27">
        <v>0</v>
      </c>
      <c r="O51" s="27">
        <v>62</v>
      </c>
      <c r="P51" s="29">
        <f t="shared" si="3"/>
        <v>204</v>
      </c>
      <c r="Q51" s="27">
        <v>0</v>
      </c>
      <c r="R51" s="29">
        <f t="shared" si="1"/>
        <v>204</v>
      </c>
      <c r="S51" s="35"/>
    </row>
    <row r="52" spans="1:19" ht="14.25" x14ac:dyDescent="0.2">
      <c r="A52" t="s">
        <v>145</v>
      </c>
      <c r="B52" t="s">
        <v>146</v>
      </c>
      <c r="C52" s="89" t="s">
        <v>54</v>
      </c>
      <c r="D52" s="10" t="s">
        <v>14</v>
      </c>
      <c r="E52" s="27">
        <v>26</v>
      </c>
      <c r="F52" s="27">
        <v>0</v>
      </c>
      <c r="G52" s="27">
        <v>10</v>
      </c>
      <c r="H52" s="29">
        <f t="shared" si="2"/>
        <v>36</v>
      </c>
      <c r="I52" s="27">
        <v>0</v>
      </c>
      <c r="J52" s="29">
        <f t="shared" si="0"/>
        <v>36</v>
      </c>
      <c r="K52" s="30"/>
      <c r="L52" s="10" t="s">
        <v>14</v>
      </c>
      <c r="M52" s="27">
        <v>54</v>
      </c>
      <c r="N52" s="27">
        <v>3</v>
      </c>
      <c r="O52" s="27">
        <v>2</v>
      </c>
      <c r="P52" s="29">
        <f t="shared" si="3"/>
        <v>59</v>
      </c>
      <c r="Q52" s="27">
        <v>0</v>
      </c>
      <c r="R52" s="29">
        <f t="shared" si="1"/>
        <v>59</v>
      </c>
      <c r="S52" s="35"/>
    </row>
    <row r="53" spans="1:19" ht="14.25" x14ac:dyDescent="0.2">
      <c r="A53" t="s">
        <v>147</v>
      </c>
      <c r="B53" t="s">
        <v>148</v>
      </c>
      <c r="C53" s="89" t="s">
        <v>80</v>
      </c>
      <c r="D53" s="10" t="s">
        <v>14</v>
      </c>
      <c r="E53" s="27">
        <v>46</v>
      </c>
      <c r="F53" s="27">
        <v>0</v>
      </c>
      <c r="G53" s="27">
        <v>20</v>
      </c>
      <c r="H53" s="29">
        <f t="shared" si="2"/>
        <v>66</v>
      </c>
      <c r="I53" s="27">
        <v>0</v>
      </c>
      <c r="J53" s="29">
        <f t="shared" si="0"/>
        <v>66</v>
      </c>
      <c r="K53" s="30"/>
      <c r="L53" s="10" t="s">
        <v>14</v>
      </c>
      <c r="M53" s="27">
        <v>20</v>
      </c>
      <c r="N53" s="27">
        <v>0</v>
      </c>
      <c r="O53" s="27">
        <v>19</v>
      </c>
      <c r="P53" s="29">
        <f t="shared" si="3"/>
        <v>39</v>
      </c>
      <c r="Q53" s="27">
        <v>0</v>
      </c>
      <c r="R53" s="29">
        <f t="shared" si="1"/>
        <v>39</v>
      </c>
      <c r="S53" s="35"/>
    </row>
    <row r="54" spans="1:19" ht="14.25" x14ac:dyDescent="0.2">
      <c r="A54" t="s">
        <v>149</v>
      </c>
      <c r="B54" t="s">
        <v>150</v>
      </c>
      <c r="C54" s="89" t="s">
        <v>80</v>
      </c>
      <c r="D54" s="10" t="s">
        <v>14</v>
      </c>
      <c r="E54" s="27">
        <v>241</v>
      </c>
      <c r="F54" s="27">
        <v>0</v>
      </c>
      <c r="G54" s="27">
        <v>49</v>
      </c>
      <c r="H54" s="29">
        <f t="shared" si="2"/>
        <v>290</v>
      </c>
      <c r="I54" s="27">
        <v>0</v>
      </c>
      <c r="J54" s="29">
        <f t="shared" si="0"/>
        <v>290</v>
      </c>
      <c r="K54" s="30"/>
      <c r="L54" s="10" t="s">
        <v>14</v>
      </c>
      <c r="M54" s="27">
        <v>37</v>
      </c>
      <c r="N54" s="27">
        <v>0</v>
      </c>
      <c r="O54" s="27">
        <v>56</v>
      </c>
      <c r="P54" s="29">
        <f t="shared" si="3"/>
        <v>93</v>
      </c>
      <c r="Q54" s="27">
        <v>0</v>
      </c>
      <c r="R54" s="29">
        <f t="shared" si="1"/>
        <v>93</v>
      </c>
      <c r="S54" s="35"/>
    </row>
    <row r="55" spans="1:19" ht="14.25" x14ac:dyDescent="0.2">
      <c r="A55" t="s">
        <v>151</v>
      </c>
      <c r="B55" t="s">
        <v>152</v>
      </c>
      <c r="C55" s="89" t="s">
        <v>57</v>
      </c>
      <c r="D55" s="10" t="s">
        <v>14</v>
      </c>
      <c r="E55" s="27">
        <v>80</v>
      </c>
      <c r="F55" s="27">
        <v>6</v>
      </c>
      <c r="G55" s="27">
        <v>23</v>
      </c>
      <c r="H55" s="29">
        <f t="shared" si="2"/>
        <v>109</v>
      </c>
      <c r="I55" s="27">
        <v>0</v>
      </c>
      <c r="J55" s="29">
        <f t="shared" si="0"/>
        <v>109</v>
      </c>
      <c r="K55" s="30"/>
      <c r="L55" s="10" t="s">
        <v>14</v>
      </c>
      <c r="M55" s="27">
        <v>173</v>
      </c>
      <c r="N55" s="27">
        <v>0</v>
      </c>
      <c r="O55" s="27">
        <v>49</v>
      </c>
      <c r="P55" s="29">
        <f t="shared" si="3"/>
        <v>222</v>
      </c>
      <c r="Q55" s="27">
        <v>0</v>
      </c>
      <c r="R55" s="29">
        <f t="shared" si="1"/>
        <v>222</v>
      </c>
      <c r="S55" s="35"/>
    </row>
    <row r="56" spans="1:19" ht="14.25" x14ac:dyDescent="0.2">
      <c r="A56" t="s">
        <v>153</v>
      </c>
      <c r="B56" t="s">
        <v>154</v>
      </c>
      <c r="C56" s="89" t="s">
        <v>57</v>
      </c>
      <c r="D56" s="10" t="s">
        <v>14</v>
      </c>
      <c r="E56" s="27">
        <v>85</v>
      </c>
      <c r="F56" s="27">
        <v>0</v>
      </c>
      <c r="G56" s="27">
        <v>38</v>
      </c>
      <c r="H56" s="29">
        <f t="shared" si="2"/>
        <v>123</v>
      </c>
      <c r="I56" s="27">
        <v>0</v>
      </c>
      <c r="J56" s="29">
        <f t="shared" si="0"/>
        <v>123</v>
      </c>
      <c r="K56" s="30"/>
      <c r="L56" s="10" t="s">
        <v>14</v>
      </c>
      <c r="M56" s="27">
        <v>244</v>
      </c>
      <c r="N56" s="27">
        <v>0</v>
      </c>
      <c r="O56" s="27">
        <v>71</v>
      </c>
      <c r="P56" s="29">
        <f t="shared" si="3"/>
        <v>315</v>
      </c>
      <c r="Q56" s="27">
        <v>15</v>
      </c>
      <c r="R56" s="29">
        <f t="shared" si="1"/>
        <v>330</v>
      </c>
      <c r="S56" s="35"/>
    </row>
    <row r="57" spans="1:19" ht="14.25" x14ac:dyDescent="0.2">
      <c r="A57" t="s">
        <v>155</v>
      </c>
      <c r="B57" t="s">
        <v>156</v>
      </c>
      <c r="C57" s="89" t="s">
        <v>73</v>
      </c>
      <c r="D57" s="10" t="s">
        <v>14</v>
      </c>
      <c r="E57" s="27">
        <v>4</v>
      </c>
      <c r="F57" s="27">
        <v>0</v>
      </c>
      <c r="G57" s="27">
        <v>0</v>
      </c>
      <c r="H57" s="29">
        <f t="shared" si="2"/>
        <v>4</v>
      </c>
      <c r="I57" s="27">
        <v>0</v>
      </c>
      <c r="J57" s="29">
        <f t="shared" si="0"/>
        <v>4</v>
      </c>
      <c r="K57" s="30"/>
      <c r="L57" s="10" t="s">
        <v>14</v>
      </c>
      <c r="M57" s="27">
        <v>4</v>
      </c>
      <c r="N57" s="27">
        <v>0</v>
      </c>
      <c r="O57" s="27">
        <v>5</v>
      </c>
      <c r="P57" s="29">
        <f t="shared" si="3"/>
        <v>9</v>
      </c>
      <c r="Q57" s="27">
        <v>0</v>
      </c>
      <c r="R57" s="29">
        <f t="shared" si="1"/>
        <v>9</v>
      </c>
      <c r="S57" s="35"/>
    </row>
    <row r="58" spans="1:19" ht="14.25" x14ac:dyDescent="0.2">
      <c r="A58" t="s">
        <v>157</v>
      </c>
      <c r="B58" t="s">
        <v>158</v>
      </c>
      <c r="C58" s="89" t="s">
        <v>54</v>
      </c>
      <c r="D58" s="10" t="s">
        <v>14</v>
      </c>
      <c r="E58" s="27">
        <v>146</v>
      </c>
      <c r="F58" s="27">
        <v>0</v>
      </c>
      <c r="G58" s="27">
        <v>42</v>
      </c>
      <c r="H58" s="29">
        <f t="shared" si="2"/>
        <v>188</v>
      </c>
      <c r="I58" s="27">
        <v>0</v>
      </c>
      <c r="J58" s="29">
        <f t="shared" si="0"/>
        <v>188</v>
      </c>
      <c r="K58" s="30"/>
      <c r="L58" s="10" t="s">
        <v>14</v>
      </c>
      <c r="M58" s="27">
        <v>113</v>
      </c>
      <c r="N58" s="27">
        <v>6</v>
      </c>
      <c r="O58" s="27">
        <v>44</v>
      </c>
      <c r="P58" s="29">
        <f t="shared" si="3"/>
        <v>163</v>
      </c>
      <c r="Q58" s="27">
        <v>20</v>
      </c>
      <c r="R58" s="29">
        <f t="shared" si="1"/>
        <v>183</v>
      </c>
      <c r="S58" s="35"/>
    </row>
    <row r="59" spans="1:19" ht="14.25" x14ac:dyDescent="0.2">
      <c r="A59" t="s">
        <v>159</v>
      </c>
      <c r="B59" t="s">
        <v>160</v>
      </c>
      <c r="C59" s="89" t="s">
        <v>54</v>
      </c>
      <c r="D59" s="10" t="s">
        <v>14</v>
      </c>
      <c r="E59" s="27">
        <v>26</v>
      </c>
      <c r="F59" s="27">
        <v>0</v>
      </c>
      <c r="G59" s="27">
        <v>3</v>
      </c>
      <c r="H59" s="29">
        <f t="shared" si="2"/>
        <v>29</v>
      </c>
      <c r="I59" s="27">
        <v>0</v>
      </c>
      <c r="J59" s="29">
        <f t="shared" si="0"/>
        <v>29</v>
      </c>
      <c r="K59" s="30"/>
      <c r="L59" s="10" t="s">
        <v>14</v>
      </c>
      <c r="M59" s="27">
        <v>26</v>
      </c>
      <c r="N59" s="27">
        <v>0</v>
      </c>
      <c r="O59" s="27">
        <v>0</v>
      </c>
      <c r="P59" s="29">
        <f t="shared" si="3"/>
        <v>26</v>
      </c>
      <c r="Q59" s="27">
        <v>0</v>
      </c>
      <c r="R59" s="29">
        <f t="shared" si="1"/>
        <v>26</v>
      </c>
      <c r="S59" s="35"/>
    </row>
    <row r="60" spans="1:19" ht="14.25" x14ac:dyDescent="0.2">
      <c r="A60" t="s">
        <v>161</v>
      </c>
      <c r="B60" t="s">
        <v>162</v>
      </c>
      <c r="C60" s="89" t="s">
        <v>57</v>
      </c>
      <c r="D60" s="10" t="s">
        <v>14</v>
      </c>
      <c r="E60" s="27">
        <v>81</v>
      </c>
      <c r="F60" s="27">
        <v>0</v>
      </c>
      <c r="G60" s="27">
        <v>7</v>
      </c>
      <c r="H60" s="29">
        <f t="shared" si="2"/>
        <v>88</v>
      </c>
      <c r="I60" s="27">
        <v>12</v>
      </c>
      <c r="J60" s="29">
        <f t="shared" si="0"/>
        <v>100</v>
      </c>
      <c r="K60" s="36"/>
      <c r="L60" s="10" t="s">
        <v>14</v>
      </c>
      <c r="M60" s="27">
        <v>64</v>
      </c>
      <c r="N60" s="27">
        <v>0</v>
      </c>
      <c r="O60" s="27">
        <v>101</v>
      </c>
      <c r="P60" s="29">
        <f t="shared" si="3"/>
        <v>165</v>
      </c>
      <c r="Q60" s="27">
        <v>2</v>
      </c>
      <c r="R60" s="29">
        <f t="shared" si="1"/>
        <v>167</v>
      </c>
      <c r="S60" s="35"/>
    </row>
    <row r="61" spans="1:19" ht="14.25" x14ac:dyDescent="0.2">
      <c r="A61" t="s">
        <v>163</v>
      </c>
      <c r="B61" t="s">
        <v>164</v>
      </c>
      <c r="C61" s="89" t="s">
        <v>80</v>
      </c>
      <c r="D61" s="10" t="s">
        <v>14</v>
      </c>
      <c r="E61" s="27">
        <v>7</v>
      </c>
      <c r="F61" s="27">
        <v>0</v>
      </c>
      <c r="G61" s="27">
        <v>0</v>
      </c>
      <c r="H61" s="29">
        <f t="shared" si="2"/>
        <v>7</v>
      </c>
      <c r="I61" s="27">
        <v>0</v>
      </c>
      <c r="J61" s="29">
        <f t="shared" si="0"/>
        <v>7</v>
      </c>
      <c r="K61" s="30"/>
      <c r="L61" s="10" t="s">
        <v>14</v>
      </c>
      <c r="M61" s="27">
        <v>7</v>
      </c>
      <c r="N61" s="27">
        <v>0</v>
      </c>
      <c r="O61" s="27">
        <v>2</v>
      </c>
      <c r="P61" s="29">
        <f t="shared" si="3"/>
        <v>9</v>
      </c>
      <c r="Q61" s="27">
        <v>0</v>
      </c>
      <c r="R61" s="29">
        <f t="shared" si="1"/>
        <v>9</v>
      </c>
      <c r="S61" s="35"/>
    </row>
    <row r="62" spans="1:19" ht="14.25" x14ac:dyDescent="0.2">
      <c r="A62" t="s">
        <v>165</v>
      </c>
      <c r="B62" t="s">
        <v>166</v>
      </c>
      <c r="C62" s="89" t="s">
        <v>54</v>
      </c>
      <c r="D62" s="10" t="s">
        <v>14</v>
      </c>
      <c r="E62" s="27">
        <v>276</v>
      </c>
      <c r="F62" s="27">
        <v>64</v>
      </c>
      <c r="G62" s="27">
        <v>3</v>
      </c>
      <c r="H62" s="29">
        <f t="shared" si="2"/>
        <v>343</v>
      </c>
      <c r="I62" s="27">
        <v>158</v>
      </c>
      <c r="J62" s="29">
        <f t="shared" si="0"/>
        <v>501</v>
      </c>
      <c r="K62" s="36"/>
      <c r="L62" s="10" t="s">
        <v>14</v>
      </c>
      <c r="M62" s="27">
        <v>117</v>
      </c>
      <c r="N62" s="27">
        <v>1</v>
      </c>
      <c r="O62" s="27">
        <v>61</v>
      </c>
      <c r="P62" s="29">
        <f t="shared" si="3"/>
        <v>179</v>
      </c>
      <c r="Q62" s="27">
        <v>25</v>
      </c>
      <c r="R62" s="29">
        <f t="shared" si="1"/>
        <v>204</v>
      </c>
      <c r="S62" s="35"/>
    </row>
    <row r="63" spans="1:19" ht="14.25" x14ac:dyDescent="0.2">
      <c r="A63" t="s">
        <v>167</v>
      </c>
      <c r="B63" t="s">
        <v>168</v>
      </c>
      <c r="C63" s="89" t="s">
        <v>57</v>
      </c>
      <c r="D63" s="10" t="s">
        <v>14</v>
      </c>
      <c r="E63" s="27">
        <v>58</v>
      </c>
      <c r="F63" s="27">
        <v>0</v>
      </c>
      <c r="G63" s="27">
        <v>5</v>
      </c>
      <c r="H63" s="29">
        <f t="shared" si="2"/>
        <v>63</v>
      </c>
      <c r="I63" s="27">
        <v>0</v>
      </c>
      <c r="J63" s="29">
        <f t="shared" si="0"/>
        <v>63</v>
      </c>
      <c r="K63" s="30"/>
      <c r="L63" s="10" t="s">
        <v>14</v>
      </c>
      <c r="M63" s="27">
        <v>41</v>
      </c>
      <c r="N63" s="27">
        <v>0</v>
      </c>
      <c r="O63" s="27">
        <v>5</v>
      </c>
      <c r="P63" s="29">
        <f t="shared" si="3"/>
        <v>46</v>
      </c>
      <c r="Q63" s="27">
        <v>0</v>
      </c>
      <c r="R63" s="29">
        <f t="shared" si="1"/>
        <v>46</v>
      </c>
      <c r="S63" s="35"/>
    </row>
    <row r="64" spans="1:19" ht="14.25" x14ac:dyDescent="0.2">
      <c r="A64" t="s">
        <v>169</v>
      </c>
      <c r="B64" t="s">
        <v>170</v>
      </c>
      <c r="C64" s="89" t="s">
        <v>60</v>
      </c>
      <c r="D64" s="10" t="s">
        <v>14</v>
      </c>
      <c r="E64" s="27">
        <v>57</v>
      </c>
      <c r="F64" s="27">
        <v>0</v>
      </c>
      <c r="G64" s="27">
        <v>54</v>
      </c>
      <c r="H64" s="29">
        <f t="shared" si="2"/>
        <v>111</v>
      </c>
      <c r="I64" s="27">
        <v>4</v>
      </c>
      <c r="J64" s="29">
        <f t="shared" si="0"/>
        <v>115</v>
      </c>
      <c r="K64" s="36"/>
      <c r="L64" s="10" t="s">
        <v>14</v>
      </c>
      <c r="M64" s="27">
        <v>89</v>
      </c>
      <c r="N64" s="27">
        <v>0</v>
      </c>
      <c r="O64" s="27">
        <v>77</v>
      </c>
      <c r="P64" s="29">
        <f t="shared" si="3"/>
        <v>166</v>
      </c>
      <c r="Q64" s="27">
        <v>221</v>
      </c>
      <c r="R64" s="29">
        <f t="shared" si="1"/>
        <v>387</v>
      </c>
      <c r="S64" s="35"/>
    </row>
    <row r="65" spans="1:19" ht="14.25" x14ac:dyDescent="0.2">
      <c r="A65" t="s">
        <v>171</v>
      </c>
      <c r="B65" t="s">
        <v>172</v>
      </c>
      <c r="C65" s="89" t="s">
        <v>80</v>
      </c>
      <c r="D65" s="10" t="s">
        <v>14</v>
      </c>
      <c r="E65" s="27">
        <v>209</v>
      </c>
      <c r="F65" s="27">
        <v>5</v>
      </c>
      <c r="G65" s="27">
        <v>79</v>
      </c>
      <c r="H65" s="29">
        <f t="shared" si="2"/>
        <v>293</v>
      </c>
      <c r="I65" s="27">
        <v>63</v>
      </c>
      <c r="J65" s="29">
        <f t="shared" si="0"/>
        <v>356</v>
      </c>
      <c r="K65" s="36"/>
      <c r="L65" s="10" t="s">
        <v>14</v>
      </c>
      <c r="M65" s="27">
        <v>560</v>
      </c>
      <c r="N65" s="27">
        <v>0</v>
      </c>
      <c r="O65" s="27">
        <v>183</v>
      </c>
      <c r="P65" s="29">
        <f t="shared" si="3"/>
        <v>743</v>
      </c>
      <c r="Q65" s="27">
        <v>42</v>
      </c>
      <c r="R65" s="29">
        <f t="shared" si="1"/>
        <v>785</v>
      </c>
      <c r="S65" s="35"/>
    </row>
    <row r="66" spans="1:19" ht="14.25" x14ac:dyDescent="0.2">
      <c r="A66" t="s">
        <v>173</v>
      </c>
      <c r="B66" t="s">
        <v>174</v>
      </c>
      <c r="C66" s="89" t="s">
        <v>80</v>
      </c>
      <c r="D66" s="10" t="s">
        <v>14</v>
      </c>
      <c r="E66" s="27">
        <v>10</v>
      </c>
      <c r="F66" s="27">
        <v>0</v>
      </c>
      <c r="G66" s="27">
        <v>30</v>
      </c>
      <c r="H66" s="29">
        <f t="shared" si="2"/>
        <v>40</v>
      </c>
      <c r="I66" s="27">
        <v>144</v>
      </c>
      <c r="J66" s="29">
        <f t="shared" si="0"/>
        <v>184</v>
      </c>
      <c r="K66" s="30"/>
      <c r="L66" s="10" t="s">
        <v>14</v>
      </c>
      <c r="M66" s="27">
        <v>43</v>
      </c>
      <c r="N66" s="27">
        <v>0</v>
      </c>
      <c r="O66" s="27">
        <v>24</v>
      </c>
      <c r="P66" s="29">
        <f t="shared" si="3"/>
        <v>67</v>
      </c>
      <c r="Q66" s="27">
        <v>4</v>
      </c>
      <c r="R66" s="29">
        <f t="shared" si="1"/>
        <v>71</v>
      </c>
      <c r="S66" s="35"/>
    </row>
    <row r="67" spans="1:19" ht="14.25" x14ac:dyDescent="0.2">
      <c r="A67" t="s">
        <v>175</v>
      </c>
      <c r="B67" t="s">
        <v>176</v>
      </c>
      <c r="C67" s="89" t="s">
        <v>73</v>
      </c>
      <c r="D67" s="10" t="s">
        <v>14</v>
      </c>
      <c r="E67" s="27">
        <v>195</v>
      </c>
      <c r="F67" s="27">
        <v>7</v>
      </c>
      <c r="G67" s="27">
        <v>33</v>
      </c>
      <c r="H67" s="29">
        <f t="shared" si="2"/>
        <v>235</v>
      </c>
      <c r="I67" s="27">
        <v>173</v>
      </c>
      <c r="J67" s="29">
        <f t="shared" si="0"/>
        <v>408</v>
      </c>
      <c r="K67" s="30"/>
      <c r="L67" s="10" t="s">
        <v>14</v>
      </c>
      <c r="M67" s="27">
        <v>265</v>
      </c>
      <c r="N67" s="27">
        <v>12</v>
      </c>
      <c r="O67" s="27">
        <v>93</v>
      </c>
      <c r="P67" s="29">
        <f t="shared" si="3"/>
        <v>370</v>
      </c>
      <c r="Q67" s="27">
        <v>84</v>
      </c>
      <c r="R67" s="29">
        <f t="shared" si="1"/>
        <v>454</v>
      </c>
      <c r="S67" s="35"/>
    </row>
    <row r="68" spans="1:19" ht="14.25" x14ac:dyDescent="0.2">
      <c r="A68" t="s">
        <v>177</v>
      </c>
      <c r="B68" t="s">
        <v>178</v>
      </c>
      <c r="C68" s="89" t="s">
        <v>60</v>
      </c>
      <c r="D68" s="10" t="s">
        <v>14</v>
      </c>
      <c r="E68" s="27">
        <v>194</v>
      </c>
      <c r="F68" s="27">
        <v>0</v>
      </c>
      <c r="G68" s="27">
        <v>16</v>
      </c>
      <c r="H68" s="29">
        <f t="shared" si="2"/>
        <v>210</v>
      </c>
      <c r="I68" s="27">
        <v>98</v>
      </c>
      <c r="J68" s="29">
        <f t="shared" si="0"/>
        <v>308</v>
      </c>
      <c r="K68" s="30"/>
      <c r="L68" s="10" t="s">
        <v>14</v>
      </c>
      <c r="M68" s="27">
        <v>134</v>
      </c>
      <c r="N68" s="27">
        <v>38</v>
      </c>
      <c r="O68" s="27">
        <v>95</v>
      </c>
      <c r="P68" s="29">
        <f t="shared" si="3"/>
        <v>267</v>
      </c>
      <c r="Q68" s="27">
        <v>74</v>
      </c>
      <c r="R68" s="29">
        <f t="shared" si="1"/>
        <v>341</v>
      </c>
      <c r="S68" s="35"/>
    </row>
    <row r="69" spans="1:19" ht="14.25" x14ac:dyDescent="0.2">
      <c r="A69" t="s">
        <v>179</v>
      </c>
      <c r="B69" t="s">
        <v>180</v>
      </c>
      <c r="C69" s="89" t="s">
        <v>73</v>
      </c>
      <c r="D69" s="10" t="s">
        <v>14</v>
      </c>
      <c r="E69" s="27">
        <v>31</v>
      </c>
      <c r="F69" s="27">
        <v>0</v>
      </c>
      <c r="G69" s="27">
        <v>11</v>
      </c>
      <c r="H69" s="29">
        <f t="shared" si="2"/>
        <v>42</v>
      </c>
      <c r="I69" s="27">
        <v>0</v>
      </c>
      <c r="J69" s="29">
        <f t="shared" si="0"/>
        <v>42</v>
      </c>
      <c r="K69" s="30"/>
      <c r="L69" s="10" t="s">
        <v>14</v>
      </c>
      <c r="M69" s="27">
        <v>86</v>
      </c>
      <c r="N69" s="27">
        <v>0</v>
      </c>
      <c r="O69" s="27">
        <v>21</v>
      </c>
      <c r="P69" s="29">
        <f t="shared" si="3"/>
        <v>107</v>
      </c>
      <c r="Q69" s="27">
        <v>0</v>
      </c>
      <c r="R69" s="29">
        <f t="shared" si="1"/>
        <v>107</v>
      </c>
      <c r="S69" s="35"/>
    </row>
    <row r="70" spans="1:19" ht="14.25" x14ac:dyDescent="0.2">
      <c r="A70" t="s">
        <v>181</v>
      </c>
      <c r="B70" t="s">
        <v>182</v>
      </c>
      <c r="C70" s="89" t="s">
        <v>54</v>
      </c>
      <c r="D70" s="10" t="s">
        <v>14</v>
      </c>
      <c r="E70" s="27">
        <v>41</v>
      </c>
      <c r="F70" s="27">
        <v>0</v>
      </c>
      <c r="G70" s="27">
        <v>9</v>
      </c>
      <c r="H70" s="29">
        <f t="shared" si="2"/>
        <v>50</v>
      </c>
      <c r="I70" s="27">
        <v>0</v>
      </c>
      <c r="J70" s="29">
        <f t="shared" si="0"/>
        <v>50</v>
      </c>
      <c r="K70" s="30"/>
      <c r="L70" s="10" t="s">
        <v>14</v>
      </c>
      <c r="M70" s="27">
        <v>87</v>
      </c>
      <c r="N70" s="27">
        <v>20</v>
      </c>
      <c r="O70" s="27">
        <v>45</v>
      </c>
      <c r="P70" s="29">
        <f t="shared" si="3"/>
        <v>152</v>
      </c>
      <c r="Q70" s="27">
        <v>0</v>
      </c>
      <c r="R70" s="29">
        <f t="shared" si="1"/>
        <v>152</v>
      </c>
      <c r="S70" s="35"/>
    </row>
    <row r="71" spans="1:19" ht="14.25" x14ac:dyDescent="0.2">
      <c r="A71" t="s">
        <v>183</v>
      </c>
      <c r="B71" t="s">
        <v>184</v>
      </c>
      <c r="C71" s="89" t="s">
        <v>54</v>
      </c>
      <c r="D71" s="10" t="s">
        <v>14</v>
      </c>
      <c r="E71" s="27">
        <v>88</v>
      </c>
      <c r="F71" s="27">
        <v>12</v>
      </c>
      <c r="G71" s="27">
        <v>13</v>
      </c>
      <c r="H71" s="29">
        <f t="shared" si="2"/>
        <v>113</v>
      </c>
      <c r="I71" s="27">
        <v>0</v>
      </c>
      <c r="J71" s="29">
        <f t="shared" si="0"/>
        <v>113</v>
      </c>
      <c r="K71" s="30"/>
      <c r="L71" s="10" t="s">
        <v>14</v>
      </c>
      <c r="M71" s="27">
        <v>49</v>
      </c>
      <c r="N71" s="27">
        <v>0</v>
      </c>
      <c r="O71" s="27">
        <v>12</v>
      </c>
      <c r="P71" s="29">
        <f t="shared" si="3"/>
        <v>61</v>
      </c>
      <c r="Q71" s="27">
        <v>43</v>
      </c>
      <c r="R71" s="29">
        <f t="shared" si="1"/>
        <v>104</v>
      </c>
      <c r="S71" s="35"/>
    </row>
    <row r="72" spans="1:19" ht="14.25" x14ac:dyDescent="0.2">
      <c r="A72" t="s">
        <v>185</v>
      </c>
      <c r="B72" t="s">
        <v>186</v>
      </c>
      <c r="C72" s="89" t="s">
        <v>73</v>
      </c>
      <c r="D72" s="10" t="s">
        <v>14</v>
      </c>
      <c r="E72" s="27">
        <v>87</v>
      </c>
      <c r="F72" s="27">
        <v>42</v>
      </c>
      <c r="G72" s="27">
        <v>0</v>
      </c>
      <c r="H72" s="29">
        <f t="shared" si="2"/>
        <v>129</v>
      </c>
      <c r="I72" s="27">
        <v>0</v>
      </c>
      <c r="J72" s="29">
        <f t="shared" ref="J72:J135" si="4">SUM(H72:I72)</f>
        <v>129</v>
      </c>
      <c r="K72" s="30"/>
      <c r="L72" s="10" t="s">
        <v>14</v>
      </c>
      <c r="M72" s="27">
        <v>47</v>
      </c>
      <c r="N72" s="27">
        <v>5</v>
      </c>
      <c r="O72" s="27">
        <v>26</v>
      </c>
      <c r="P72" s="29">
        <f t="shared" si="3"/>
        <v>78</v>
      </c>
      <c r="Q72" s="27">
        <v>0</v>
      </c>
      <c r="R72" s="29">
        <f t="shared" ref="R72:R135" si="5">SUM(P72:Q72)</f>
        <v>78</v>
      </c>
      <c r="S72" s="35"/>
    </row>
    <row r="73" spans="1:19" ht="14.25" x14ac:dyDescent="0.2">
      <c r="A73" t="s">
        <v>187</v>
      </c>
      <c r="B73" t="s">
        <v>188</v>
      </c>
      <c r="C73" s="89" t="s">
        <v>54</v>
      </c>
      <c r="D73" s="10" t="s">
        <v>14</v>
      </c>
      <c r="E73" s="27">
        <v>28</v>
      </c>
      <c r="F73" s="27">
        <v>0</v>
      </c>
      <c r="G73" s="27">
        <v>82</v>
      </c>
      <c r="H73" s="29">
        <f t="shared" ref="H73:H136" si="6">SUM(D73:G73)</f>
        <v>110</v>
      </c>
      <c r="I73" s="27">
        <v>29</v>
      </c>
      <c r="J73" s="29">
        <f t="shared" si="4"/>
        <v>139</v>
      </c>
      <c r="K73" s="36"/>
      <c r="L73" s="10" t="s">
        <v>14</v>
      </c>
      <c r="M73" s="27">
        <v>43</v>
      </c>
      <c r="N73" s="27">
        <v>0</v>
      </c>
      <c r="O73" s="27">
        <v>134</v>
      </c>
      <c r="P73" s="29">
        <f t="shared" ref="P73:P136" si="7">SUM(L73:O73)</f>
        <v>177</v>
      </c>
      <c r="Q73" s="27">
        <v>45</v>
      </c>
      <c r="R73" s="29">
        <f t="shared" si="5"/>
        <v>222</v>
      </c>
      <c r="S73" s="35"/>
    </row>
    <row r="74" spans="1:19" ht="14.25" x14ac:dyDescent="0.2">
      <c r="A74" t="s">
        <v>189</v>
      </c>
      <c r="B74" t="s">
        <v>190</v>
      </c>
      <c r="C74" s="89" t="s">
        <v>60</v>
      </c>
      <c r="D74" s="10" t="s">
        <v>14</v>
      </c>
      <c r="E74" s="27">
        <v>12</v>
      </c>
      <c r="F74" s="27">
        <v>0</v>
      </c>
      <c r="G74" s="27">
        <v>1</v>
      </c>
      <c r="H74" s="29">
        <f t="shared" si="6"/>
        <v>13</v>
      </c>
      <c r="I74" s="27">
        <v>0</v>
      </c>
      <c r="J74" s="29">
        <f t="shared" si="4"/>
        <v>13</v>
      </c>
      <c r="K74" s="30"/>
      <c r="L74" s="10" t="s">
        <v>14</v>
      </c>
      <c r="M74" s="27">
        <v>26</v>
      </c>
      <c r="N74" s="27">
        <v>0</v>
      </c>
      <c r="O74" s="27">
        <v>22</v>
      </c>
      <c r="P74" s="29">
        <f t="shared" si="7"/>
        <v>48</v>
      </c>
      <c r="Q74" s="27">
        <v>0</v>
      </c>
      <c r="R74" s="29">
        <f t="shared" si="5"/>
        <v>48</v>
      </c>
      <c r="S74" s="35"/>
    </row>
    <row r="75" spans="1:19" ht="14.25" x14ac:dyDescent="0.2">
      <c r="A75" t="s">
        <v>191</v>
      </c>
      <c r="B75" t="s">
        <v>192</v>
      </c>
      <c r="C75" s="89" t="s">
        <v>60</v>
      </c>
      <c r="D75" s="10" t="s">
        <v>14</v>
      </c>
      <c r="E75" s="27">
        <v>96</v>
      </c>
      <c r="F75" s="27">
        <v>0</v>
      </c>
      <c r="G75" s="27">
        <v>20</v>
      </c>
      <c r="H75" s="29">
        <f t="shared" si="6"/>
        <v>116</v>
      </c>
      <c r="I75" s="27">
        <v>30</v>
      </c>
      <c r="J75" s="29">
        <f t="shared" si="4"/>
        <v>146</v>
      </c>
      <c r="K75" s="30"/>
      <c r="L75" s="10" t="s">
        <v>14</v>
      </c>
      <c r="M75" s="27">
        <v>211</v>
      </c>
      <c r="N75" s="27">
        <v>0</v>
      </c>
      <c r="O75" s="27">
        <v>69</v>
      </c>
      <c r="P75" s="29">
        <f t="shared" si="7"/>
        <v>280</v>
      </c>
      <c r="Q75" s="27">
        <v>105</v>
      </c>
      <c r="R75" s="29">
        <f t="shared" si="5"/>
        <v>385</v>
      </c>
      <c r="S75" s="35"/>
    </row>
    <row r="76" spans="1:19" ht="14.25" x14ac:dyDescent="0.2">
      <c r="A76" t="s">
        <v>193</v>
      </c>
      <c r="B76" t="s">
        <v>194</v>
      </c>
      <c r="C76" s="89" t="s">
        <v>60</v>
      </c>
      <c r="D76" s="10" t="s">
        <v>14</v>
      </c>
      <c r="E76" s="27">
        <v>33</v>
      </c>
      <c r="F76" s="27">
        <v>0</v>
      </c>
      <c r="G76" s="27">
        <v>4</v>
      </c>
      <c r="H76" s="29">
        <f t="shared" si="6"/>
        <v>37</v>
      </c>
      <c r="I76" s="27">
        <v>0</v>
      </c>
      <c r="J76" s="29">
        <f t="shared" si="4"/>
        <v>37</v>
      </c>
      <c r="K76" s="30"/>
      <c r="L76" s="10" t="s">
        <v>14</v>
      </c>
      <c r="M76" s="27">
        <v>56</v>
      </c>
      <c r="N76" s="27">
        <v>0</v>
      </c>
      <c r="O76" s="27">
        <v>8</v>
      </c>
      <c r="P76" s="29">
        <f t="shared" si="7"/>
        <v>64</v>
      </c>
      <c r="Q76" s="27">
        <v>0</v>
      </c>
      <c r="R76" s="29">
        <f t="shared" si="5"/>
        <v>64</v>
      </c>
      <c r="S76" s="35"/>
    </row>
    <row r="77" spans="1:19" ht="14.25" x14ac:dyDescent="0.2">
      <c r="A77" t="s">
        <v>195</v>
      </c>
      <c r="B77" t="s">
        <v>196</v>
      </c>
      <c r="C77" s="89" t="s">
        <v>73</v>
      </c>
      <c r="D77" s="10" t="s">
        <v>14</v>
      </c>
      <c r="E77" s="27">
        <v>79</v>
      </c>
      <c r="F77" s="27">
        <v>12</v>
      </c>
      <c r="G77" s="27">
        <v>0</v>
      </c>
      <c r="H77" s="29">
        <f t="shared" si="6"/>
        <v>91</v>
      </c>
      <c r="I77" s="27">
        <v>22</v>
      </c>
      <c r="J77" s="29">
        <f t="shared" si="4"/>
        <v>113</v>
      </c>
      <c r="K77" s="36"/>
      <c r="L77" s="10" t="s">
        <v>14</v>
      </c>
      <c r="M77" s="27">
        <v>60</v>
      </c>
      <c r="N77" s="27">
        <v>0</v>
      </c>
      <c r="O77" s="27">
        <v>55</v>
      </c>
      <c r="P77" s="29">
        <f t="shared" si="7"/>
        <v>115</v>
      </c>
      <c r="Q77" s="27">
        <v>8</v>
      </c>
      <c r="R77" s="29">
        <f t="shared" si="5"/>
        <v>123</v>
      </c>
      <c r="S77" s="35"/>
    </row>
    <row r="78" spans="1:19" ht="14.25" x14ac:dyDescent="0.2">
      <c r="A78" t="s">
        <v>197</v>
      </c>
      <c r="B78" t="s">
        <v>198</v>
      </c>
      <c r="C78" s="89" t="s">
        <v>54</v>
      </c>
      <c r="D78" s="10" t="s">
        <v>14</v>
      </c>
      <c r="E78" s="27">
        <v>99</v>
      </c>
      <c r="F78" s="27">
        <v>0</v>
      </c>
      <c r="G78" s="27">
        <v>7</v>
      </c>
      <c r="H78" s="29">
        <f t="shared" si="6"/>
        <v>106</v>
      </c>
      <c r="I78" s="27">
        <v>0</v>
      </c>
      <c r="J78" s="29">
        <f t="shared" si="4"/>
        <v>106</v>
      </c>
      <c r="K78" s="36"/>
      <c r="L78" s="10" t="s">
        <v>14</v>
      </c>
      <c r="M78" s="27">
        <v>21</v>
      </c>
      <c r="N78" s="27">
        <v>0</v>
      </c>
      <c r="O78" s="27">
        <v>2</v>
      </c>
      <c r="P78" s="29">
        <f t="shared" si="7"/>
        <v>23</v>
      </c>
      <c r="Q78" s="27">
        <v>0</v>
      </c>
      <c r="R78" s="29">
        <f t="shared" si="5"/>
        <v>23</v>
      </c>
      <c r="S78" s="35"/>
    </row>
    <row r="79" spans="1:19" ht="14.25" x14ac:dyDescent="0.2">
      <c r="A79" t="s">
        <v>199</v>
      </c>
      <c r="B79" t="s">
        <v>200</v>
      </c>
      <c r="C79" s="89" t="s">
        <v>60</v>
      </c>
      <c r="D79" s="10" t="s">
        <v>14</v>
      </c>
      <c r="E79" s="27">
        <v>215</v>
      </c>
      <c r="F79" s="27">
        <v>0</v>
      </c>
      <c r="G79" s="27">
        <v>26</v>
      </c>
      <c r="H79" s="29">
        <f t="shared" si="6"/>
        <v>241</v>
      </c>
      <c r="I79" s="27">
        <v>105</v>
      </c>
      <c r="J79" s="29">
        <f t="shared" si="4"/>
        <v>346</v>
      </c>
      <c r="K79" s="36"/>
      <c r="L79" s="10" t="s">
        <v>14</v>
      </c>
      <c r="M79" s="27">
        <v>63</v>
      </c>
      <c r="N79" s="27">
        <v>0</v>
      </c>
      <c r="O79" s="27">
        <v>100</v>
      </c>
      <c r="P79" s="29">
        <f t="shared" si="7"/>
        <v>163</v>
      </c>
      <c r="Q79" s="27">
        <v>12</v>
      </c>
      <c r="R79" s="29">
        <f t="shared" si="5"/>
        <v>175</v>
      </c>
      <c r="S79" s="35"/>
    </row>
    <row r="80" spans="1:19" ht="14.25" x14ac:dyDescent="0.2">
      <c r="A80" t="s">
        <v>201</v>
      </c>
      <c r="B80" t="s">
        <v>202</v>
      </c>
      <c r="C80" s="89" t="s">
        <v>54</v>
      </c>
      <c r="D80" s="10" t="s">
        <v>14</v>
      </c>
      <c r="E80" s="27">
        <v>36</v>
      </c>
      <c r="F80" s="27">
        <v>0</v>
      </c>
      <c r="G80" s="27">
        <v>6</v>
      </c>
      <c r="H80" s="29">
        <f t="shared" si="6"/>
        <v>42</v>
      </c>
      <c r="I80" s="27">
        <v>0</v>
      </c>
      <c r="J80" s="29">
        <f t="shared" si="4"/>
        <v>42</v>
      </c>
      <c r="K80" s="30"/>
      <c r="L80" s="10" t="s">
        <v>14</v>
      </c>
      <c r="M80" s="27">
        <v>105</v>
      </c>
      <c r="N80" s="27">
        <v>0</v>
      </c>
      <c r="O80" s="27">
        <v>47</v>
      </c>
      <c r="P80" s="29">
        <f t="shared" si="7"/>
        <v>152</v>
      </c>
      <c r="Q80" s="27">
        <v>0</v>
      </c>
      <c r="R80" s="29">
        <f t="shared" si="5"/>
        <v>152</v>
      </c>
      <c r="S80" s="35"/>
    </row>
    <row r="81" spans="1:19" ht="14.25" x14ac:dyDescent="0.2">
      <c r="A81" t="s">
        <v>203</v>
      </c>
      <c r="B81" t="s">
        <v>204</v>
      </c>
      <c r="C81" s="89" t="s">
        <v>80</v>
      </c>
      <c r="D81" s="10" t="s">
        <v>14</v>
      </c>
      <c r="E81" s="27">
        <v>283</v>
      </c>
      <c r="F81" s="27">
        <v>0</v>
      </c>
      <c r="G81" s="27">
        <v>103</v>
      </c>
      <c r="H81" s="29">
        <f t="shared" si="6"/>
        <v>386</v>
      </c>
      <c r="I81" s="27">
        <v>0</v>
      </c>
      <c r="J81" s="29">
        <f t="shared" si="4"/>
        <v>386</v>
      </c>
      <c r="K81" s="30"/>
      <c r="L81" s="10" t="s">
        <v>14</v>
      </c>
      <c r="M81" s="27">
        <v>86</v>
      </c>
      <c r="N81" s="27">
        <v>0</v>
      </c>
      <c r="O81" s="27">
        <v>14</v>
      </c>
      <c r="P81" s="29">
        <f t="shared" si="7"/>
        <v>100</v>
      </c>
      <c r="Q81" s="27">
        <v>0</v>
      </c>
      <c r="R81" s="29">
        <f t="shared" si="5"/>
        <v>100</v>
      </c>
      <c r="S81" s="35"/>
    </row>
    <row r="82" spans="1:19" ht="14.25" x14ac:dyDescent="0.2">
      <c r="A82" t="s">
        <v>205</v>
      </c>
      <c r="B82" t="s">
        <v>206</v>
      </c>
      <c r="C82" s="89" t="s">
        <v>80</v>
      </c>
      <c r="D82" s="10" t="s">
        <v>14</v>
      </c>
      <c r="E82" s="27">
        <v>3</v>
      </c>
      <c r="F82" s="27">
        <v>0</v>
      </c>
      <c r="G82" s="27">
        <v>0</v>
      </c>
      <c r="H82" s="29">
        <f t="shared" si="6"/>
        <v>3</v>
      </c>
      <c r="I82" s="27">
        <v>0</v>
      </c>
      <c r="J82" s="29">
        <f t="shared" si="4"/>
        <v>3</v>
      </c>
      <c r="K82" s="30"/>
      <c r="L82" s="10" t="s">
        <v>14</v>
      </c>
      <c r="M82" s="27">
        <v>17</v>
      </c>
      <c r="N82" s="27">
        <v>0</v>
      </c>
      <c r="O82" s="27">
        <v>0</v>
      </c>
      <c r="P82" s="29">
        <f t="shared" si="7"/>
        <v>17</v>
      </c>
      <c r="Q82" s="27">
        <v>0</v>
      </c>
      <c r="R82" s="29">
        <f t="shared" si="5"/>
        <v>17</v>
      </c>
      <c r="S82" s="35"/>
    </row>
    <row r="83" spans="1:19" ht="14.25" x14ac:dyDescent="0.2">
      <c r="A83" t="s">
        <v>207</v>
      </c>
      <c r="B83" t="s">
        <v>208</v>
      </c>
      <c r="C83" s="89" t="s">
        <v>80</v>
      </c>
      <c r="D83" s="10" t="s">
        <v>14</v>
      </c>
      <c r="E83" s="27">
        <v>70</v>
      </c>
      <c r="F83" s="27">
        <v>0</v>
      </c>
      <c r="G83" s="27">
        <v>2</v>
      </c>
      <c r="H83" s="29">
        <f t="shared" si="6"/>
        <v>72</v>
      </c>
      <c r="I83" s="27">
        <v>0</v>
      </c>
      <c r="J83" s="29">
        <f t="shared" si="4"/>
        <v>72</v>
      </c>
      <c r="K83" s="30"/>
      <c r="L83" s="10" t="s">
        <v>14</v>
      </c>
      <c r="M83" s="27">
        <v>57</v>
      </c>
      <c r="N83" s="27">
        <v>0</v>
      </c>
      <c r="O83" s="27">
        <v>10</v>
      </c>
      <c r="P83" s="29">
        <f t="shared" si="7"/>
        <v>67</v>
      </c>
      <c r="Q83" s="27">
        <v>0</v>
      </c>
      <c r="R83" s="29">
        <f t="shared" si="5"/>
        <v>67</v>
      </c>
      <c r="S83" s="35"/>
    </row>
    <row r="84" spans="1:19" ht="14.25" x14ac:dyDescent="0.2">
      <c r="A84" t="s">
        <v>209</v>
      </c>
      <c r="B84" t="s">
        <v>210</v>
      </c>
      <c r="C84" s="89" t="s">
        <v>54</v>
      </c>
      <c r="D84" s="10" t="s">
        <v>14</v>
      </c>
      <c r="E84" s="27">
        <v>57</v>
      </c>
      <c r="F84" s="27">
        <v>0</v>
      </c>
      <c r="G84" s="27">
        <v>5</v>
      </c>
      <c r="H84" s="29">
        <f t="shared" si="6"/>
        <v>62</v>
      </c>
      <c r="I84" s="27">
        <v>0</v>
      </c>
      <c r="J84" s="29">
        <f t="shared" si="4"/>
        <v>62</v>
      </c>
      <c r="K84" s="30"/>
      <c r="L84" s="10" t="s">
        <v>14</v>
      </c>
      <c r="M84" s="27">
        <v>90</v>
      </c>
      <c r="N84" s="27">
        <v>0</v>
      </c>
      <c r="O84" s="27">
        <v>2</v>
      </c>
      <c r="P84" s="29">
        <f t="shared" si="7"/>
        <v>92</v>
      </c>
      <c r="Q84" s="27">
        <v>0</v>
      </c>
      <c r="R84" s="29">
        <f t="shared" si="5"/>
        <v>92</v>
      </c>
      <c r="S84" s="35"/>
    </row>
    <row r="85" spans="1:19" ht="14.25" x14ac:dyDescent="0.2">
      <c r="A85" t="s">
        <v>211</v>
      </c>
      <c r="B85" t="s">
        <v>212</v>
      </c>
      <c r="C85" s="89" t="s">
        <v>60</v>
      </c>
      <c r="D85" s="10" t="s">
        <v>14</v>
      </c>
      <c r="E85" s="27">
        <v>32</v>
      </c>
      <c r="F85" s="27">
        <v>0</v>
      </c>
      <c r="G85" s="27">
        <v>5</v>
      </c>
      <c r="H85" s="29">
        <f t="shared" si="6"/>
        <v>37</v>
      </c>
      <c r="I85" s="27">
        <v>0</v>
      </c>
      <c r="J85" s="29">
        <f t="shared" si="4"/>
        <v>37</v>
      </c>
      <c r="K85" s="30"/>
      <c r="L85" s="10" t="s">
        <v>14</v>
      </c>
      <c r="M85" s="27">
        <v>44</v>
      </c>
      <c r="N85" s="27">
        <v>0</v>
      </c>
      <c r="O85" s="27">
        <v>35</v>
      </c>
      <c r="P85" s="29">
        <f t="shared" si="7"/>
        <v>79</v>
      </c>
      <c r="Q85" s="27">
        <v>0</v>
      </c>
      <c r="R85" s="29">
        <f t="shared" si="5"/>
        <v>79</v>
      </c>
      <c r="S85" s="35"/>
    </row>
    <row r="86" spans="1:19" ht="14.25" x14ac:dyDescent="0.2">
      <c r="A86" t="s">
        <v>213</v>
      </c>
      <c r="B86" t="s">
        <v>214</v>
      </c>
      <c r="C86" s="89" t="s">
        <v>60</v>
      </c>
      <c r="D86" s="10" t="s">
        <v>14</v>
      </c>
      <c r="E86" s="27">
        <v>41</v>
      </c>
      <c r="F86" s="27">
        <v>0</v>
      </c>
      <c r="G86" s="27">
        <v>2</v>
      </c>
      <c r="H86" s="29">
        <f t="shared" si="6"/>
        <v>43</v>
      </c>
      <c r="I86" s="27">
        <v>0</v>
      </c>
      <c r="J86" s="29">
        <f t="shared" si="4"/>
        <v>43</v>
      </c>
      <c r="K86" s="30"/>
      <c r="L86" s="10" t="s">
        <v>14</v>
      </c>
      <c r="M86" s="27">
        <v>91</v>
      </c>
      <c r="N86" s="27">
        <v>0</v>
      </c>
      <c r="O86" s="27">
        <v>30</v>
      </c>
      <c r="P86" s="29">
        <f t="shared" si="7"/>
        <v>121</v>
      </c>
      <c r="Q86" s="27">
        <v>0</v>
      </c>
      <c r="R86" s="29">
        <f t="shared" si="5"/>
        <v>121</v>
      </c>
      <c r="S86" s="35"/>
    </row>
    <row r="87" spans="1:19" ht="14.25" x14ac:dyDescent="0.2">
      <c r="A87" t="s">
        <v>215</v>
      </c>
      <c r="B87" t="s">
        <v>216</v>
      </c>
      <c r="C87" s="89" t="s">
        <v>73</v>
      </c>
      <c r="D87" s="10" t="s">
        <v>14</v>
      </c>
      <c r="E87" s="27">
        <v>154</v>
      </c>
      <c r="F87" s="27">
        <v>0</v>
      </c>
      <c r="G87" s="27">
        <v>8</v>
      </c>
      <c r="H87" s="29">
        <f t="shared" si="6"/>
        <v>162</v>
      </c>
      <c r="I87" s="27">
        <v>45</v>
      </c>
      <c r="J87" s="29">
        <f t="shared" si="4"/>
        <v>207</v>
      </c>
      <c r="K87" s="30"/>
      <c r="L87" s="10" t="s">
        <v>14</v>
      </c>
      <c r="M87" s="27">
        <v>223</v>
      </c>
      <c r="N87" s="27">
        <v>0</v>
      </c>
      <c r="O87" s="27">
        <v>54</v>
      </c>
      <c r="P87" s="29">
        <f t="shared" si="7"/>
        <v>277</v>
      </c>
      <c r="Q87" s="27">
        <v>53</v>
      </c>
      <c r="R87" s="29">
        <f t="shared" si="5"/>
        <v>330</v>
      </c>
      <c r="S87" s="35"/>
    </row>
    <row r="88" spans="1:19" ht="14.25" x14ac:dyDescent="0.2">
      <c r="A88" t="s">
        <v>217</v>
      </c>
      <c r="B88" t="s">
        <v>218</v>
      </c>
      <c r="C88" s="89" t="s">
        <v>60</v>
      </c>
      <c r="D88" s="10" t="s">
        <v>14</v>
      </c>
      <c r="E88" s="27">
        <v>52</v>
      </c>
      <c r="F88" s="27">
        <v>0</v>
      </c>
      <c r="G88" s="27">
        <v>0</v>
      </c>
      <c r="H88" s="29">
        <f t="shared" si="6"/>
        <v>52</v>
      </c>
      <c r="I88" s="27">
        <v>0</v>
      </c>
      <c r="J88" s="29">
        <f t="shared" si="4"/>
        <v>52</v>
      </c>
      <c r="K88" s="36"/>
      <c r="L88" s="10" t="s">
        <v>14</v>
      </c>
      <c r="M88" s="27">
        <v>87</v>
      </c>
      <c r="N88" s="27">
        <v>10</v>
      </c>
      <c r="O88" s="27">
        <v>30</v>
      </c>
      <c r="P88" s="29">
        <f t="shared" si="7"/>
        <v>127</v>
      </c>
      <c r="Q88" s="27">
        <v>12</v>
      </c>
      <c r="R88" s="29">
        <f t="shared" si="5"/>
        <v>139</v>
      </c>
      <c r="S88" s="35"/>
    </row>
    <row r="89" spans="1:19" ht="14.25" x14ac:dyDescent="0.2">
      <c r="A89" t="s">
        <v>219</v>
      </c>
      <c r="B89" t="s">
        <v>220</v>
      </c>
      <c r="C89" s="89" t="s">
        <v>54</v>
      </c>
      <c r="D89" s="10" t="s">
        <v>14</v>
      </c>
      <c r="E89" s="27">
        <v>30</v>
      </c>
      <c r="F89" s="27">
        <v>0</v>
      </c>
      <c r="G89" s="27">
        <v>0</v>
      </c>
      <c r="H89" s="29">
        <f t="shared" si="6"/>
        <v>30</v>
      </c>
      <c r="I89" s="27">
        <v>0</v>
      </c>
      <c r="J89" s="29">
        <f t="shared" si="4"/>
        <v>30</v>
      </c>
      <c r="K89" s="30"/>
      <c r="L89" s="10" t="s">
        <v>14</v>
      </c>
      <c r="M89" s="27">
        <v>39</v>
      </c>
      <c r="N89" s="27">
        <v>0</v>
      </c>
      <c r="O89" s="27">
        <v>2</v>
      </c>
      <c r="P89" s="29">
        <f t="shared" si="7"/>
        <v>41</v>
      </c>
      <c r="Q89" s="27">
        <v>0</v>
      </c>
      <c r="R89" s="29">
        <f t="shared" si="5"/>
        <v>41</v>
      </c>
      <c r="S89" s="35"/>
    </row>
    <row r="90" spans="1:19" ht="14.25" x14ac:dyDescent="0.2">
      <c r="A90" t="s">
        <v>221</v>
      </c>
      <c r="B90" t="s">
        <v>222</v>
      </c>
      <c r="C90" s="89" t="s">
        <v>80</v>
      </c>
      <c r="D90" s="10" t="s">
        <v>14</v>
      </c>
      <c r="E90" s="27">
        <v>101</v>
      </c>
      <c r="F90" s="27">
        <v>0</v>
      </c>
      <c r="G90" s="27">
        <v>30</v>
      </c>
      <c r="H90" s="29">
        <f t="shared" si="6"/>
        <v>131</v>
      </c>
      <c r="I90" s="27">
        <v>4</v>
      </c>
      <c r="J90" s="29">
        <f t="shared" si="4"/>
        <v>135</v>
      </c>
      <c r="K90" s="30"/>
      <c r="L90" s="10" t="s">
        <v>14</v>
      </c>
      <c r="M90" s="27">
        <v>94</v>
      </c>
      <c r="N90" s="27">
        <v>0</v>
      </c>
      <c r="O90" s="27">
        <v>75</v>
      </c>
      <c r="P90" s="29">
        <f t="shared" si="7"/>
        <v>169</v>
      </c>
      <c r="Q90" s="27">
        <v>71</v>
      </c>
      <c r="R90" s="29">
        <f t="shared" si="5"/>
        <v>240</v>
      </c>
      <c r="S90" s="35"/>
    </row>
    <row r="91" spans="1:19" ht="14.25" x14ac:dyDescent="0.2">
      <c r="A91" t="s">
        <v>223</v>
      </c>
      <c r="B91" t="s">
        <v>224</v>
      </c>
      <c r="C91" s="89" t="s">
        <v>57</v>
      </c>
      <c r="D91" s="10" t="s">
        <v>14</v>
      </c>
      <c r="E91" s="27">
        <v>67</v>
      </c>
      <c r="F91" s="27">
        <v>0</v>
      </c>
      <c r="G91" s="27">
        <v>6</v>
      </c>
      <c r="H91" s="29">
        <f t="shared" si="6"/>
        <v>73</v>
      </c>
      <c r="I91" s="27">
        <v>0</v>
      </c>
      <c r="J91" s="29">
        <f t="shared" si="4"/>
        <v>73</v>
      </c>
      <c r="K91" s="30"/>
      <c r="L91" s="10" t="s">
        <v>14</v>
      </c>
      <c r="M91" s="27">
        <v>22</v>
      </c>
      <c r="N91" s="27">
        <v>0</v>
      </c>
      <c r="O91" s="27">
        <v>5</v>
      </c>
      <c r="P91" s="29">
        <f t="shared" si="7"/>
        <v>27</v>
      </c>
      <c r="Q91" s="27">
        <v>0</v>
      </c>
      <c r="R91" s="29">
        <f t="shared" si="5"/>
        <v>27</v>
      </c>
      <c r="S91" s="35"/>
    </row>
    <row r="92" spans="1:19" ht="14.25" x14ac:dyDescent="0.2">
      <c r="A92" t="s">
        <v>225</v>
      </c>
      <c r="B92" t="s">
        <v>226</v>
      </c>
      <c r="C92" s="89" t="s">
        <v>54</v>
      </c>
      <c r="D92" s="10" t="s">
        <v>14</v>
      </c>
      <c r="E92" s="27">
        <v>21</v>
      </c>
      <c r="F92" s="27">
        <v>0</v>
      </c>
      <c r="G92" s="27">
        <v>31</v>
      </c>
      <c r="H92" s="29">
        <f t="shared" si="6"/>
        <v>52</v>
      </c>
      <c r="I92" s="27">
        <v>0</v>
      </c>
      <c r="J92" s="29">
        <f t="shared" si="4"/>
        <v>52</v>
      </c>
      <c r="K92" s="30"/>
      <c r="L92" s="10" t="s">
        <v>14</v>
      </c>
      <c r="M92" s="27">
        <v>89</v>
      </c>
      <c r="N92" s="27">
        <v>0</v>
      </c>
      <c r="O92" s="27">
        <v>94</v>
      </c>
      <c r="P92" s="29">
        <f t="shared" si="7"/>
        <v>183</v>
      </c>
      <c r="Q92" s="27">
        <v>0</v>
      </c>
      <c r="R92" s="29">
        <f t="shared" si="5"/>
        <v>183</v>
      </c>
      <c r="S92" s="35"/>
    </row>
    <row r="93" spans="1:19" ht="14.25" x14ac:dyDescent="0.2">
      <c r="A93" t="s">
        <v>227</v>
      </c>
      <c r="B93" t="s">
        <v>228</v>
      </c>
      <c r="C93" s="89" t="s">
        <v>54</v>
      </c>
      <c r="D93" s="10" t="s">
        <v>14</v>
      </c>
      <c r="E93" s="27">
        <v>0</v>
      </c>
      <c r="F93" s="27">
        <v>0</v>
      </c>
      <c r="G93" s="27">
        <v>0</v>
      </c>
      <c r="H93" s="29">
        <f t="shared" si="6"/>
        <v>0</v>
      </c>
      <c r="I93" s="27">
        <v>0</v>
      </c>
      <c r="J93" s="29">
        <f t="shared" si="4"/>
        <v>0</v>
      </c>
      <c r="K93" s="30"/>
      <c r="L93" s="10" t="s">
        <v>14</v>
      </c>
      <c r="M93" s="27">
        <v>98</v>
      </c>
      <c r="N93" s="27">
        <v>0</v>
      </c>
      <c r="O93" s="27">
        <v>46</v>
      </c>
      <c r="P93" s="29">
        <f t="shared" si="7"/>
        <v>144</v>
      </c>
      <c r="Q93" s="27">
        <v>50</v>
      </c>
      <c r="R93" s="29">
        <f t="shared" si="5"/>
        <v>194</v>
      </c>
      <c r="S93" s="35"/>
    </row>
    <row r="94" spans="1:19" ht="14.25" x14ac:dyDescent="0.2">
      <c r="A94" t="s">
        <v>229</v>
      </c>
      <c r="B94" t="s">
        <v>230</v>
      </c>
      <c r="C94" s="89" t="s">
        <v>54</v>
      </c>
      <c r="D94" s="10" t="s">
        <v>14</v>
      </c>
      <c r="E94" s="27">
        <v>33</v>
      </c>
      <c r="F94" s="27">
        <v>0</v>
      </c>
      <c r="G94" s="27">
        <v>31</v>
      </c>
      <c r="H94" s="29">
        <f t="shared" si="6"/>
        <v>64</v>
      </c>
      <c r="I94" s="27">
        <v>43</v>
      </c>
      <c r="J94" s="29">
        <f t="shared" si="4"/>
        <v>107</v>
      </c>
      <c r="K94" s="30"/>
      <c r="L94" s="10" t="s">
        <v>14</v>
      </c>
      <c r="M94" s="27">
        <v>6</v>
      </c>
      <c r="N94" s="27">
        <v>0</v>
      </c>
      <c r="O94" s="27">
        <v>25</v>
      </c>
      <c r="P94" s="29">
        <f t="shared" si="7"/>
        <v>31</v>
      </c>
      <c r="Q94" s="27">
        <v>117</v>
      </c>
      <c r="R94" s="29">
        <f t="shared" si="5"/>
        <v>148</v>
      </c>
      <c r="S94" s="35"/>
    </row>
    <row r="95" spans="1:19" ht="14.25" x14ac:dyDescent="0.2">
      <c r="A95" t="s">
        <v>231</v>
      </c>
      <c r="B95" t="s">
        <v>232</v>
      </c>
      <c r="C95" s="89" t="s">
        <v>60</v>
      </c>
      <c r="D95" s="10" t="s">
        <v>14</v>
      </c>
      <c r="E95" s="27">
        <v>10</v>
      </c>
      <c r="F95" s="27">
        <v>0</v>
      </c>
      <c r="G95" s="27">
        <v>2</v>
      </c>
      <c r="H95" s="29">
        <f t="shared" si="6"/>
        <v>12</v>
      </c>
      <c r="I95" s="27">
        <v>0</v>
      </c>
      <c r="J95" s="29">
        <f t="shared" si="4"/>
        <v>12</v>
      </c>
      <c r="K95" s="30"/>
      <c r="L95" s="10" t="s">
        <v>14</v>
      </c>
      <c r="M95" s="27">
        <v>58</v>
      </c>
      <c r="N95" s="27">
        <v>0</v>
      </c>
      <c r="O95" s="27">
        <v>39</v>
      </c>
      <c r="P95" s="29">
        <f t="shared" si="7"/>
        <v>97</v>
      </c>
      <c r="Q95" s="27">
        <v>0</v>
      </c>
      <c r="R95" s="29">
        <f t="shared" si="5"/>
        <v>97</v>
      </c>
      <c r="S95" s="35"/>
    </row>
    <row r="96" spans="1:19" ht="14.25" x14ac:dyDescent="0.2">
      <c r="A96" t="s">
        <v>233</v>
      </c>
      <c r="B96" t="s">
        <v>234</v>
      </c>
      <c r="C96" s="89" t="s">
        <v>80</v>
      </c>
      <c r="D96" s="10" t="s">
        <v>14</v>
      </c>
      <c r="E96" s="27">
        <v>45</v>
      </c>
      <c r="F96" s="27">
        <v>0</v>
      </c>
      <c r="G96" s="27">
        <v>15</v>
      </c>
      <c r="H96" s="29">
        <f t="shared" si="6"/>
        <v>60</v>
      </c>
      <c r="I96" s="27">
        <v>0</v>
      </c>
      <c r="J96" s="29">
        <f t="shared" si="4"/>
        <v>60</v>
      </c>
      <c r="K96" s="30"/>
      <c r="L96" s="10" t="s">
        <v>14</v>
      </c>
      <c r="M96" s="27">
        <v>168</v>
      </c>
      <c r="N96" s="27">
        <v>0</v>
      </c>
      <c r="O96" s="27">
        <v>53</v>
      </c>
      <c r="P96" s="29">
        <f t="shared" si="7"/>
        <v>221</v>
      </c>
      <c r="Q96" s="27">
        <v>37</v>
      </c>
      <c r="R96" s="29">
        <f t="shared" si="5"/>
        <v>258</v>
      </c>
      <c r="S96" s="35"/>
    </row>
    <row r="97" spans="1:19" ht="14.25" x14ac:dyDescent="0.2">
      <c r="A97" t="s">
        <v>235</v>
      </c>
      <c r="B97" t="s">
        <v>236</v>
      </c>
      <c r="C97" s="89" t="s">
        <v>80</v>
      </c>
      <c r="D97" s="10" t="s">
        <v>14</v>
      </c>
      <c r="E97" s="27">
        <v>32</v>
      </c>
      <c r="F97" s="27">
        <v>0</v>
      </c>
      <c r="G97" s="27">
        <v>13</v>
      </c>
      <c r="H97" s="29">
        <f t="shared" si="6"/>
        <v>45</v>
      </c>
      <c r="I97" s="27">
        <v>11</v>
      </c>
      <c r="J97" s="29">
        <f t="shared" si="4"/>
        <v>56</v>
      </c>
      <c r="K97" s="30"/>
      <c r="L97" s="10" t="s">
        <v>14</v>
      </c>
      <c r="M97" s="27">
        <v>94</v>
      </c>
      <c r="N97" s="27">
        <v>41</v>
      </c>
      <c r="O97" s="27">
        <v>37</v>
      </c>
      <c r="P97" s="29">
        <f t="shared" si="7"/>
        <v>172</v>
      </c>
      <c r="Q97" s="27">
        <v>9</v>
      </c>
      <c r="R97" s="29">
        <f t="shared" si="5"/>
        <v>181</v>
      </c>
      <c r="S97" s="35"/>
    </row>
    <row r="98" spans="1:19" ht="14.25" x14ac:dyDescent="0.2">
      <c r="A98" t="s">
        <v>237</v>
      </c>
      <c r="B98" t="s">
        <v>238</v>
      </c>
      <c r="C98" s="89" t="s">
        <v>54</v>
      </c>
      <c r="D98" s="10" t="s">
        <v>14</v>
      </c>
      <c r="E98" s="27">
        <v>97</v>
      </c>
      <c r="F98" s="27">
        <v>0</v>
      </c>
      <c r="G98" s="27">
        <v>15</v>
      </c>
      <c r="H98" s="29">
        <f t="shared" si="6"/>
        <v>112</v>
      </c>
      <c r="I98" s="27">
        <v>0</v>
      </c>
      <c r="J98" s="29">
        <f t="shared" si="4"/>
        <v>112</v>
      </c>
      <c r="K98" s="30"/>
      <c r="L98" s="10" t="s">
        <v>14</v>
      </c>
      <c r="M98" s="27">
        <v>96</v>
      </c>
      <c r="N98" s="27">
        <v>0</v>
      </c>
      <c r="O98" s="27">
        <v>5</v>
      </c>
      <c r="P98" s="29">
        <f t="shared" si="7"/>
        <v>101</v>
      </c>
      <c r="Q98" s="27">
        <v>0</v>
      </c>
      <c r="R98" s="29">
        <f t="shared" si="5"/>
        <v>101</v>
      </c>
      <c r="S98" s="35"/>
    </row>
    <row r="99" spans="1:19" ht="14.25" x14ac:dyDescent="0.2">
      <c r="A99" t="s">
        <v>239</v>
      </c>
      <c r="B99" t="s">
        <v>240</v>
      </c>
      <c r="C99" s="89" t="s">
        <v>54</v>
      </c>
      <c r="D99" s="10" t="s">
        <v>14</v>
      </c>
      <c r="E99" s="27">
        <v>60</v>
      </c>
      <c r="F99" s="27">
        <v>3</v>
      </c>
      <c r="G99" s="27">
        <v>15</v>
      </c>
      <c r="H99" s="29">
        <f t="shared" si="6"/>
        <v>78</v>
      </c>
      <c r="I99" s="27">
        <v>0</v>
      </c>
      <c r="J99" s="29">
        <f t="shared" si="4"/>
        <v>78</v>
      </c>
      <c r="K99" s="30"/>
      <c r="L99" s="10" t="s">
        <v>14</v>
      </c>
      <c r="M99" s="27">
        <v>106</v>
      </c>
      <c r="N99" s="27">
        <v>0</v>
      </c>
      <c r="O99" s="27">
        <v>27</v>
      </c>
      <c r="P99" s="29">
        <f t="shared" si="7"/>
        <v>133</v>
      </c>
      <c r="Q99" s="27">
        <v>0</v>
      </c>
      <c r="R99" s="29">
        <f t="shared" si="5"/>
        <v>133</v>
      </c>
      <c r="S99" s="35"/>
    </row>
    <row r="100" spans="1:19" ht="14.25" x14ac:dyDescent="0.2">
      <c r="A100" t="s">
        <v>241</v>
      </c>
      <c r="B100" t="s">
        <v>242</v>
      </c>
      <c r="C100" s="89" t="s">
        <v>80</v>
      </c>
      <c r="D100" s="10" t="s">
        <v>14</v>
      </c>
      <c r="E100" s="27">
        <v>108</v>
      </c>
      <c r="F100" s="27">
        <v>0</v>
      </c>
      <c r="G100" s="27">
        <v>30</v>
      </c>
      <c r="H100" s="29">
        <f t="shared" si="6"/>
        <v>138</v>
      </c>
      <c r="I100" s="27">
        <v>73</v>
      </c>
      <c r="J100" s="29">
        <f t="shared" si="4"/>
        <v>211</v>
      </c>
      <c r="K100" s="36"/>
      <c r="L100" s="10" t="s">
        <v>14</v>
      </c>
      <c r="M100" s="27">
        <v>86</v>
      </c>
      <c r="N100" s="27">
        <v>0</v>
      </c>
      <c r="O100" s="27">
        <v>12</v>
      </c>
      <c r="P100" s="29">
        <f t="shared" si="7"/>
        <v>98</v>
      </c>
      <c r="Q100" s="27">
        <v>69</v>
      </c>
      <c r="R100" s="29">
        <f t="shared" si="5"/>
        <v>167</v>
      </c>
      <c r="S100" s="35"/>
    </row>
    <row r="101" spans="1:19" ht="14.25" x14ac:dyDescent="0.2">
      <c r="A101" t="s">
        <v>243</v>
      </c>
      <c r="B101" t="s">
        <v>244</v>
      </c>
      <c r="C101" s="89" t="s">
        <v>57</v>
      </c>
      <c r="D101" s="10" t="s">
        <v>14</v>
      </c>
      <c r="E101" s="27">
        <v>29</v>
      </c>
      <c r="F101" s="27">
        <v>0</v>
      </c>
      <c r="G101" s="27">
        <v>36</v>
      </c>
      <c r="H101" s="29">
        <f t="shared" si="6"/>
        <v>65</v>
      </c>
      <c r="I101" s="27">
        <v>22</v>
      </c>
      <c r="J101" s="29">
        <f t="shared" si="4"/>
        <v>87</v>
      </c>
      <c r="K101" s="36"/>
      <c r="L101" s="10" t="s">
        <v>14</v>
      </c>
      <c r="M101" s="27">
        <v>114</v>
      </c>
      <c r="N101" s="27">
        <v>0</v>
      </c>
      <c r="O101" s="27">
        <v>11</v>
      </c>
      <c r="P101" s="29">
        <f t="shared" si="7"/>
        <v>125</v>
      </c>
      <c r="Q101" s="27">
        <v>0</v>
      </c>
      <c r="R101" s="29">
        <f t="shared" si="5"/>
        <v>125</v>
      </c>
      <c r="S101" s="35"/>
    </row>
    <row r="102" spans="1:19" ht="14.25" x14ac:dyDescent="0.2">
      <c r="A102" t="s">
        <v>245</v>
      </c>
      <c r="B102" t="s">
        <v>246</v>
      </c>
      <c r="C102" s="89" t="s">
        <v>73</v>
      </c>
      <c r="D102" s="10" t="s">
        <v>14</v>
      </c>
      <c r="E102" s="27">
        <v>46</v>
      </c>
      <c r="F102" s="27">
        <v>0</v>
      </c>
      <c r="G102" s="27">
        <v>0</v>
      </c>
      <c r="H102" s="29">
        <f t="shared" si="6"/>
        <v>46</v>
      </c>
      <c r="I102" s="27">
        <v>0</v>
      </c>
      <c r="J102" s="29">
        <f t="shared" si="4"/>
        <v>46</v>
      </c>
      <c r="K102" s="30"/>
      <c r="L102" s="10" t="s">
        <v>14</v>
      </c>
      <c r="M102" s="27">
        <v>76</v>
      </c>
      <c r="N102" s="27">
        <v>0</v>
      </c>
      <c r="O102" s="27">
        <v>33</v>
      </c>
      <c r="P102" s="29">
        <f t="shared" si="7"/>
        <v>109</v>
      </c>
      <c r="Q102" s="27">
        <v>0</v>
      </c>
      <c r="R102" s="29">
        <f t="shared" si="5"/>
        <v>109</v>
      </c>
      <c r="S102" s="35"/>
    </row>
    <row r="103" spans="1:19" ht="14.25" x14ac:dyDescent="0.2">
      <c r="A103" t="s">
        <v>247</v>
      </c>
      <c r="B103" t="s">
        <v>248</v>
      </c>
      <c r="C103" s="89" t="s">
        <v>60</v>
      </c>
      <c r="D103" s="10" t="s">
        <v>14</v>
      </c>
      <c r="E103" s="27">
        <v>37</v>
      </c>
      <c r="F103" s="27">
        <v>0</v>
      </c>
      <c r="G103" s="27">
        <v>6</v>
      </c>
      <c r="H103" s="29">
        <f t="shared" si="6"/>
        <v>43</v>
      </c>
      <c r="I103" s="27">
        <v>6</v>
      </c>
      <c r="J103" s="29">
        <f t="shared" si="4"/>
        <v>49</v>
      </c>
      <c r="K103" s="30"/>
      <c r="L103" s="10" t="s">
        <v>14</v>
      </c>
      <c r="M103" s="27">
        <v>16</v>
      </c>
      <c r="N103" s="27">
        <v>0</v>
      </c>
      <c r="O103" s="27">
        <v>9</v>
      </c>
      <c r="P103" s="29">
        <f t="shared" si="7"/>
        <v>25</v>
      </c>
      <c r="Q103" s="27">
        <v>6</v>
      </c>
      <c r="R103" s="29">
        <f t="shared" si="5"/>
        <v>31</v>
      </c>
      <c r="S103" s="35"/>
    </row>
    <row r="104" spans="1:19" ht="14.25" x14ac:dyDescent="0.2">
      <c r="A104" t="s">
        <v>249</v>
      </c>
      <c r="B104" t="s">
        <v>250</v>
      </c>
      <c r="C104" s="89" t="s">
        <v>80</v>
      </c>
      <c r="D104" s="10" t="s">
        <v>14</v>
      </c>
      <c r="E104" s="27">
        <v>51</v>
      </c>
      <c r="F104" s="27">
        <v>0</v>
      </c>
      <c r="G104" s="27">
        <v>36</v>
      </c>
      <c r="H104" s="29">
        <f t="shared" si="6"/>
        <v>87</v>
      </c>
      <c r="I104" s="27">
        <v>0</v>
      </c>
      <c r="J104" s="29">
        <f t="shared" si="4"/>
        <v>87</v>
      </c>
      <c r="K104" s="30"/>
      <c r="L104" s="10" t="s">
        <v>14</v>
      </c>
      <c r="M104" s="27">
        <v>147</v>
      </c>
      <c r="N104" s="27">
        <v>0</v>
      </c>
      <c r="O104" s="27">
        <v>127</v>
      </c>
      <c r="P104" s="29">
        <f t="shared" si="7"/>
        <v>274</v>
      </c>
      <c r="Q104" s="27">
        <v>44</v>
      </c>
      <c r="R104" s="29">
        <f t="shared" si="5"/>
        <v>318</v>
      </c>
      <c r="S104" s="35"/>
    </row>
    <row r="105" spans="1:19" ht="14.25" x14ac:dyDescent="0.2">
      <c r="A105" t="s">
        <v>251</v>
      </c>
      <c r="B105" t="s">
        <v>252</v>
      </c>
      <c r="C105" s="89" t="s">
        <v>80</v>
      </c>
      <c r="D105" s="10" t="s">
        <v>14</v>
      </c>
      <c r="E105" s="27">
        <v>265</v>
      </c>
      <c r="F105" s="27">
        <v>0</v>
      </c>
      <c r="G105" s="27">
        <v>0</v>
      </c>
      <c r="H105" s="29">
        <f t="shared" si="6"/>
        <v>265</v>
      </c>
      <c r="I105" s="27">
        <v>177</v>
      </c>
      <c r="J105" s="29">
        <f t="shared" si="4"/>
        <v>442</v>
      </c>
      <c r="K105" s="36"/>
      <c r="L105" s="10" t="s">
        <v>14</v>
      </c>
      <c r="M105" s="27">
        <v>125</v>
      </c>
      <c r="N105" s="27">
        <v>0</v>
      </c>
      <c r="O105" s="27">
        <v>44</v>
      </c>
      <c r="P105" s="29">
        <f t="shared" si="7"/>
        <v>169</v>
      </c>
      <c r="Q105" s="27">
        <v>52</v>
      </c>
      <c r="R105" s="29">
        <f t="shared" si="5"/>
        <v>221</v>
      </c>
      <c r="S105" s="35"/>
    </row>
    <row r="106" spans="1:19" ht="14.25" x14ac:dyDescent="0.2">
      <c r="A106" t="s">
        <v>253</v>
      </c>
      <c r="B106" t="s">
        <v>254</v>
      </c>
      <c r="C106" s="89" t="s">
        <v>54</v>
      </c>
      <c r="D106" s="10" t="s">
        <v>14</v>
      </c>
      <c r="E106" s="27">
        <v>72</v>
      </c>
      <c r="F106" s="27">
        <v>6</v>
      </c>
      <c r="G106" s="27">
        <v>18</v>
      </c>
      <c r="H106" s="29">
        <f t="shared" si="6"/>
        <v>96</v>
      </c>
      <c r="I106" s="27">
        <v>0</v>
      </c>
      <c r="J106" s="29">
        <f t="shared" si="4"/>
        <v>96</v>
      </c>
      <c r="K106" s="30"/>
      <c r="L106" s="10" t="s">
        <v>14</v>
      </c>
      <c r="M106" s="27">
        <v>65</v>
      </c>
      <c r="N106" s="27">
        <v>9</v>
      </c>
      <c r="O106" s="27">
        <v>18</v>
      </c>
      <c r="P106" s="29">
        <f t="shared" si="7"/>
        <v>92</v>
      </c>
      <c r="Q106" s="27">
        <v>0</v>
      </c>
      <c r="R106" s="29">
        <f t="shared" si="5"/>
        <v>92</v>
      </c>
      <c r="S106" s="35"/>
    </row>
    <row r="107" spans="1:19" ht="14.25" x14ac:dyDescent="0.2">
      <c r="A107" t="s">
        <v>255</v>
      </c>
      <c r="B107" t="s">
        <v>256</v>
      </c>
      <c r="C107" s="89" t="s">
        <v>54</v>
      </c>
      <c r="D107" s="10" t="s">
        <v>14</v>
      </c>
      <c r="E107" s="27">
        <v>101</v>
      </c>
      <c r="F107" s="27">
        <v>0</v>
      </c>
      <c r="G107" s="27">
        <v>0</v>
      </c>
      <c r="H107" s="29">
        <f t="shared" si="6"/>
        <v>101</v>
      </c>
      <c r="I107" s="27">
        <v>0</v>
      </c>
      <c r="J107" s="29">
        <f t="shared" si="4"/>
        <v>101</v>
      </c>
      <c r="K107" s="30"/>
      <c r="L107" s="10" t="s">
        <v>14</v>
      </c>
      <c r="M107" s="27">
        <v>53</v>
      </c>
      <c r="N107" s="27">
        <v>0</v>
      </c>
      <c r="O107" s="27">
        <v>3</v>
      </c>
      <c r="P107" s="29">
        <f t="shared" si="7"/>
        <v>56</v>
      </c>
      <c r="Q107" s="27">
        <v>0</v>
      </c>
      <c r="R107" s="29">
        <f t="shared" si="5"/>
        <v>56</v>
      </c>
      <c r="S107" s="35"/>
    </row>
    <row r="108" spans="1:19" ht="14.25" x14ac:dyDescent="0.2">
      <c r="A108" t="s">
        <v>257</v>
      </c>
      <c r="B108" t="s">
        <v>258</v>
      </c>
      <c r="C108" s="89" t="s">
        <v>54</v>
      </c>
      <c r="D108" s="10" t="s">
        <v>14</v>
      </c>
      <c r="E108" s="27">
        <v>17</v>
      </c>
      <c r="F108" s="27">
        <v>0</v>
      </c>
      <c r="G108" s="27">
        <v>13</v>
      </c>
      <c r="H108" s="29">
        <f t="shared" si="6"/>
        <v>30</v>
      </c>
      <c r="I108" s="27">
        <v>0</v>
      </c>
      <c r="J108" s="29">
        <f t="shared" si="4"/>
        <v>30</v>
      </c>
      <c r="K108" s="30"/>
      <c r="L108" s="10" t="s">
        <v>14</v>
      </c>
      <c r="M108" s="27">
        <v>70</v>
      </c>
      <c r="N108" s="27">
        <v>0</v>
      </c>
      <c r="O108" s="27">
        <v>14</v>
      </c>
      <c r="P108" s="29">
        <f t="shared" si="7"/>
        <v>84</v>
      </c>
      <c r="Q108" s="27">
        <v>0</v>
      </c>
      <c r="R108" s="29">
        <f t="shared" si="5"/>
        <v>84</v>
      </c>
      <c r="S108" s="35"/>
    </row>
    <row r="109" spans="1:19" ht="14.25" x14ac:dyDescent="0.2">
      <c r="A109" t="s">
        <v>259</v>
      </c>
      <c r="B109" t="s">
        <v>260</v>
      </c>
      <c r="C109" s="89" t="s">
        <v>57</v>
      </c>
      <c r="D109" s="10" t="s">
        <v>14</v>
      </c>
      <c r="E109" s="27">
        <v>144</v>
      </c>
      <c r="F109" s="27">
        <v>0</v>
      </c>
      <c r="G109" s="27">
        <v>39</v>
      </c>
      <c r="H109" s="29">
        <f t="shared" si="6"/>
        <v>183</v>
      </c>
      <c r="I109" s="27">
        <v>0</v>
      </c>
      <c r="J109" s="29">
        <f t="shared" si="4"/>
        <v>183</v>
      </c>
      <c r="K109" s="30"/>
      <c r="L109" s="10" t="s">
        <v>14</v>
      </c>
      <c r="M109" s="27">
        <v>117</v>
      </c>
      <c r="N109" s="27">
        <v>0</v>
      </c>
      <c r="O109" s="27">
        <v>48</v>
      </c>
      <c r="P109" s="29">
        <f t="shared" si="7"/>
        <v>165</v>
      </c>
      <c r="Q109" s="27">
        <v>20</v>
      </c>
      <c r="R109" s="29">
        <f t="shared" si="5"/>
        <v>185</v>
      </c>
      <c r="S109" s="35"/>
    </row>
    <row r="110" spans="1:19" ht="14.25" x14ac:dyDescent="0.2">
      <c r="A110" t="s">
        <v>261</v>
      </c>
      <c r="B110" t="s">
        <v>262</v>
      </c>
      <c r="C110" s="89" t="s">
        <v>73</v>
      </c>
      <c r="D110" s="10" t="s">
        <v>14</v>
      </c>
      <c r="E110" s="27">
        <v>40</v>
      </c>
      <c r="F110" s="27">
        <v>0</v>
      </c>
      <c r="G110" s="27">
        <v>12</v>
      </c>
      <c r="H110" s="29">
        <f t="shared" si="6"/>
        <v>52</v>
      </c>
      <c r="I110" s="27">
        <v>0</v>
      </c>
      <c r="J110" s="29">
        <f t="shared" si="4"/>
        <v>52</v>
      </c>
      <c r="K110" s="30"/>
      <c r="L110" s="10" t="s">
        <v>14</v>
      </c>
      <c r="M110" s="27">
        <v>75</v>
      </c>
      <c r="N110" s="27">
        <v>0</v>
      </c>
      <c r="O110" s="27">
        <v>26</v>
      </c>
      <c r="P110" s="29">
        <f t="shared" si="7"/>
        <v>101</v>
      </c>
      <c r="Q110" s="27">
        <v>0</v>
      </c>
      <c r="R110" s="29">
        <f t="shared" si="5"/>
        <v>101</v>
      </c>
      <c r="S110" s="35"/>
    </row>
    <row r="111" spans="1:19" ht="14.25" x14ac:dyDescent="0.2">
      <c r="A111" t="s">
        <v>263</v>
      </c>
      <c r="B111" t="s">
        <v>264</v>
      </c>
      <c r="C111" s="89" t="s">
        <v>60</v>
      </c>
      <c r="D111" s="10" t="s">
        <v>14</v>
      </c>
      <c r="E111" s="27">
        <v>2</v>
      </c>
      <c r="F111" s="27">
        <v>0</v>
      </c>
      <c r="G111" s="27">
        <v>12</v>
      </c>
      <c r="H111" s="29">
        <f t="shared" si="6"/>
        <v>14</v>
      </c>
      <c r="I111" s="27">
        <v>0</v>
      </c>
      <c r="J111" s="29">
        <f t="shared" si="4"/>
        <v>14</v>
      </c>
      <c r="K111" s="30"/>
      <c r="L111" s="10" t="s">
        <v>14</v>
      </c>
      <c r="M111" s="27">
        <v>75</v>
      </c>
      <c r="N111" s="27">
        <v>0</v>
      </c>
      <c r="O111" s="27">
        <v>43</v>
      </c>
      <c r="P111" s="29">
        <f t="shared" si="7"/>
        <v>118</v>
      </c>
      <c r="Q111" s="27">
        <v>0</v>
      </c>
      <c r="R111" s="29">
        <f t="shared" si="5"/>
        <v>118</v>
      </c>
      <c r="S111" s="35"/>
    </row>
    <row r="112" spans="1:19" ht="14.25" x14ac:dyDescent="0.2">
      <c r="A112" t="s">
        <v>265</v>
      </c>
      <c r="B112" t="s">
        <v>266</v>
      </c>
      <c r="C112" s="89" t="s">
        <v>54</v>
      </c>
      <c r="D112" s="10" t="s">
        <v>14</v>
      </c>
      <c r="E112" s="27">
        <v>50</v>
      </c>
      <c r="F112" s="27">
        <v>0</v>
      </c>
      <c r="G112" s="27">
        <v>64</v>
      </c>
      <c r="H112" s="29">
        <f t="shared" si="6"/>
        <v>114</v>
      </c>
      <c r="I112" s="27">
        <v>82</v>
      </c>
      <c r="J112" s="29">
        <f t="shared" si="4"/>
        <v>196</v>
      </c>
      <c r="K112" s="36"/>
      <c r="L112" s="10" t="s">
        <v>14</v>
      </c>
      <c r="M112" s="27">
        <v>84</v>
      </c>
      <c r="N112" s="27">
        <v>0</v>
      </c>
      <c r="O112" s="27">
        <v>34</v>
      </c>
      <c r="P112" s="29">
        <f t="shared" si="7"/>
        <v>118</v>
      </c>
      <c r="Q112" s="27">
        <v>10</v>
      </c>
      <c r="R112" s="29">
        <f t="shared" si="5"/>
        <v>128</v>
      </c>
      <c r="S112" s="35"/>
    </row>
    <row r="113" spans="1:19" ht="14.25" x14ac:dyDescent="0.2">
      <c r="A113" t="s">
        <v>267</v>
      </c>
      <c r="B113" t="s">
        <v>268</v>
      </c>
      <c r="C113" s="89" t="s">
        <v>73</v>
      </c>
      <c r="D113" s="10" t="s">
        <v>14</v>
      </c>
      <c r="E113" s="27">
        <v>41</v>
      </c>
      <c r="F113" s="27">
        <v>0</v>
      </c>
      <c r="G113" s="27">
        <v>4</v>
      </c>
      <c r="H113" s="29">
        <f t="shared" si="6"/>
        <v>45</v>
      </c>
      <c r="I113" s="27">
        <v>0</v>
      </c>
      <c r="J113" s="29">
        <f t="shared" si="4"/>
        <v>45</v>
      </c>
      <c r="K113" s="30"/>
      <c r="L113" s="10" t="s">
        <v>14</v>
      </c>
      <c r="M113" s="27">
        <v>27</v>
      </c>
      <c r="N113" s="27">
        <v>0</v>
      </c>
      <c r="O113" s="27">
        <v>4</v>
      </c>
      <c r="P113" s="29">
        <f t="shared" si="7"/>
        <v>31</v>
      </c>
      <c r="Q113" s="27">
        <v>0</v>
      </c>
      <c r="R113" s="29">
        <f t="shared" si="5"/>
        <v>31</v>
      </c>
      <c r="S113" s="35"/>
    </row>
    <row r="114" spans="1:19" ht="14.25" x14ac:dyDescent="0.2">
      <c r="A114" t="s">
        <v>269</v>
      </c>
      <c r="B114" s="13" t="s">
        <v>270</v>
      </c>
      <c r="C114" s="32" t="s">
        <v>80</v>
      </c>
      <c r="D114" s="10" t="s">
        <v>14</v>
      </c>
      <c r="E114" s="27">
        <v>51</v>
      </c>
      <c r="F114" s="27">
        <v>0</v>
      </c>
      <c r="G114" s="27">
        <v>30</v>
      </c>
      <c r="H114" s="29">
        <f t="shared" si="6"/>
        <v>81</v>
      </c>
      <c r="I114" s="27">
        <v>0</v>
      </c>
      <c r="J114" s="29">
        <f t="shared" si="4"/>
        <v>81</v>
      </c>
      <c r="K114" s="30"/>
      <c r="L114" s="10" t="s">
        <v>14</v>
      </c>
      <c r="M114" s="27">
        <v>4</v>
      </c>
      <c r="N114" s="27">
        <v>0</v>
      </c>
      <c r="O114" s="27">
        <v>57</v>
      </c>
      <c r="P114" s="29">
        <f t="shared" si="7"/>
        <v>61</v>
      </c>
      <c r="Q114" s="27">
        <v>0</v>
      </c>
      <c r="R114" s="29">
        <f t="shared" si="5"/>
        <v>61</v>
      </c>
      <c r="S114" s="35"/>
    </row>
    <row r="115" spans="1:19" ht="14.25" x14ac:dyDescent="0.2">
      <c r="A115" t="s">
        <v>271</v>
      </c>
      <c r="B115" t="s">
        <v>272</v>
      </c>
      <c r="C115" s="89" t="s">
        <v>73</v>
      </c>
      <c r="D115" s="10" t="s">
        <v>14</v>
      </c>
      <c r="E115" s="27">
        <v>71</v>
      </c>
      <c r="F115" s="27">
        <v>20</v>
      </c>
      <c r="G115" s="27">
        <v>25</v>
      </c>
      <c r="H115" s="29">
        <f t="shared" si="6"/>
        <v>116</v>
      </c>
      <c r="I115" s="27">
        <v>18</v>
      </c>
      <c r="J115" s="29">
        <f t="shared" si="4"/>
        <v>134</v>
      </c>
      <c r="K115" s="36"/>
      <c r="L115" s="10" t="s">
        <v>14</v>
      </c>
      <c r="M115" s="27">
        <v>104</v>
      </c>
      <c r="N115" s="27">
        <v>18</v>
      </c>
      <c r="O115" s="27">
        <v>36</v>
      </c>
      <c r="P115" s="29">
        <f t="shared" si="7"/>
        <v>158</v>
      </c>
      <c r="Q115" s="27">
        <v>30</v>
      </c>
      <c r="R115" s="29">
        <f t="shared" si="5"/>
        <v>188</v>
      </c>
      <c r="S115" s="35"/>
    </row>
    <row r="116" spans="1:19" ht="14.25" x14ac:dyDescent="0.2">
      <c r="A116" t="s">
        <v>273</v>
      </c>
      <c r="B116" t="s">
        <v>274</v>
      </c>
      <c r="C116" s="89" t="s">
        <v>54</v>
      </c>
      <c r="D116" s="10" t="s">
        <v>14</v>
      </c>
      <c r="E116" s="27">
        <v>52</v>
      </c>
      <c r="F116" s="27">
        <v>0</v>
      </c>
      <c r="G116" s="27">
        <v>20</v>
      </c>
      <c r="H116" s="29">
        <f t="shared" si="6"/>
        <v>72</v>
      </c>
      <c r="I116" s="27">
        <v>5</v>
      </c>
      <c r="J116" s="29">
        <f t="shared" si="4"/>
        <v>77</v>
      </c>
      <c r="K116" s="30"/>
      <c r="L116" s="10" t="s">
        <v>14</v>
      </c>
      <c r="M116" s="27">
        <v>49</v>
      </c>
      <c r="N116" s="27">
        <v>0</v>
      </c>
      <c r="O116" s="27">
        <v>3</v>
      </c>
      <c r="P116" s="29">
        <f t="shared" si="7"/>
        <v>52</v>
      </c>
      <c r="Q116" s="27">
        <v>5</v>
      </c>
      <c r="R116" s="29">
        <f t="shared" si="5"/>
        <v>57</v>
      </c>
      <c r="S116" s="35"/>
    </row>
    <row r="117" spans="1:19" ht="14.25" x14ac:dyDescent="0.2">
      <c r="A117" t="s">
        <v>275</v>
      </c>
      <c r="B117" t="s">
        <v>276</v>
      </c>
      <c r="C117" s="89" t="s">
        <v>80</v>
      </c>
      <c r="D117" s="10" t="s">
        <v>14</v>
      </c>
      <c r="E117" s="27">
        <v>23</v>
      </c>
      <c r="F117" s="27">
        <v>0</v>
      </c>
      <c r="G117" s="27">
        <v>4</v>
      </c>
      <c r="H117" s="29">
        <f t="shared" si="6"/>
        <v>27</v>
      </c>
      <c r="I117" s="27">
        <v>0</v>
      </c>
      <c r="J117" s="29">
        <f t="shared" si="4"/>
        <v>27</v>
      </c>
      <c r="K117" s="30"/>
      <c r="L117" s="10" t="s">
        <v>14</v>
      </c>
      <c r="M117" s="27">
        <v>70</v>
      </c>
      <c r="N117" s="27">
        <v>8</v>
      </c>
      <c r="O117" s="27">
        <v>43</v>
      </c>
      <c r="P117" s="29">
        <f t="shared" si="7"/>
        <v>121</v>
      </c>
      <c r="Q117" s="27">
        <v>0</v>
      </c>
      <c r="R117" s="29">
        <f t="shared" si="5"/>
        <v>121</v>
      </c>
      <c r="S117" s="35"/>
    </row>
    <row r="118" spans="1:19" ht="14.25" x14ac:dyDescent="0.2">
      <c r="A118" t="s">
        <v>277</v>
      </c>
      <c r="B118" t="s">
        <v>278</v>
      </c>
      <c r="C118" s="89" t="s">
        <v>60</v>
      </c>
      <c r="D118" s="10" t="s">
        <v>14</v>
      </c>
      <c r="E118" s="27">
        <v>41</v>
      </c>
      <c r="F118" s="27">
        <v>0</v>
      </c>
      <c r="G118" s="27">
        <v>15</v>
      </c>
      <c r="H118" s="29">
        <f t="shared" si="6"/>
        <v>56</v>
      </c>
      <c r="I118" s="27">
        <v>0</v>
      </c>
      <c r="J118" s="29">
        <f t="shared" si="4"/>
        <v>56</v>
      </c>
      <c r="K118" s="30"/>
      <c r="L118" s="10" t="s">
        <v>14</v>
      </c>
      <c r="M118" s="27">
        <v>68</v>
      </c>
      <c r="N118" s="27">
        <v>0</v>
      </c>
      <c r="O118" s="27">
        <v>30</v>
      </c>
      <c r="P118" s="29">
        <f t="shared" si="7"/>
        <v>98</v>
      </c>
      <c r="Q118" s="27">
        <v>0</v>
      </c>
      <c r="R118" s="29">
        <f t="shared" si="5"/>
        <v>98</v>
      </c>
      <c r="S118" s="35"/>
    </row>
    <row r="119" spans="1:19" ht="14.25" x14ac:dyDescent="0.2">
      <c r="A119" t="s">
        <v>279</v>
      </c>
      <c r="B119" t="s">
        <v>280</v>
      </c>
      <c r="C119" s="89" t="s">
        <v>54</v>
      </c>
      <c r="D119" s="10" t="s">
        <v>14</v>
      </c>
      <c r="E119" s="27">
        <v>42</v>
      </c>
      <c r="F119" s="27">
        <v>0</v>
      </c>
      <c r="G119" s="27">
        <v>58</v>
      </c>
      <c r="H119" s="29">
        <f t="shared" si="6"/>
        <v>100</v>
      </c>
      <c r="I119" s="27">
        <v>0</v>
      </c>
      <c r="J119" s="29">
        <f t="shared" si="4"/>
        <v>100</v>
      </c>
      <c r="K119" s="30"/>
      <c r="L119" s="10" t="s">
        <v>14</v>
      </c>
      <c r="M119" s="27">
        <v>41</v>
      </c>
      <c r="N119" s="27">
        <v>0</v>
      </c>
      <c r="O119" s="27">
        <v>13</v>
      </c>
      <c r="P119" s="29">
        <f t="shared" si="7"/>
        <v>54</v>
      </c>
      <c r="Q119" s="27">
        <v>0</v>
      </c>
      <c r="R119" s="29">
        <f t="shared" si="5"/>
        <v>54</v>
      </c>
      <c r="S119" s="35"/>
    </row>
    <row r="120" spans="1:19" ht="14.25" x14ac:dyDescent="0.2">
      <c r="A120" t="s">
        <v>281</v>
      </c>
      <c r="B120" t="s">
        <v>282</v>
      </c>
      <c r="C120" s="89" t="s">
        <v>60</v>
      </c>
      <c r="D120" s="10" t="s">
        <v>14</v>
      </c>
      <c r="E120" s="27">
        <v>22</v>
      </c>
      <c r="F120" s="27">
        <v>0</v>
      </c>
      <c r="G120" s="27">
        <v>7</v>
      </c>
      <c r="H120" s="29">
        <f t="shared" si="6"/>
        <v>29</v>
      </c>
      <c r="I120" s="27">
        <v>0</v>
      </c>
      <c r="J120" s="29">
        <f t="shared" si="4"/>
        <v>29</v>
      </c>
      <c r="K120" s="30"/>
      <c r="L120" s="10" t="s">
        <v>14</v>
      </c>
      <c r="M120" s="27">
        <v>17</v>
      </c>
      <c r="N120" s="27">
        <v>0</v>
      </c>
      <c r="O120" s="27">
        <v>2</v>
      </c>
      <c r="P120" s="29">
        <f t="shared" si="7"/>
        <v>19</v>
      </c>
      <c r="Q120" s="27">
        <v>0</v>
      </c>
      <c r="R120" s="29">
        <f t="shared" si="5"/>
        <v>19</v>
      </c>
      <c r="S120" s="35"/>
    </row>
    <row r="121" spans="1:19" ht="14.25" x14ac:dyDescent="0.2">
      <c r="A121" t="s">
        <v>283</v>
      </c>
      <c r="B121" t="s">
        <v>284</v>
      </c>
      <c r="C121" s="89" t="s">
        <v>60</v>
      </c>
      <c r="D121" s="10" t="s">
        <v>14</v>
      </c>
      <c r="E121" s="27">
        <v>63</v>
      </c>
      <c r="F121" s="27">
        <v>0</v>
      </c>
      <c r="G121" s="27">
        <v>22</v>
      </c>
      <c r="H121" s="29">
        <f t="shared" si="6"/>
        <v>85</v>
      </c>
      <c r="I121" s="27">
        <v>0</v>
      </c>
      <c r="J121" s="29">
        <f t="shared" si="4"/>
        <v>85</v>
      </c>
      <c r="K121" s="30"/>
      <c r="L121" s="10" t="s">
        <v>14</v>
      </c>
      <c r="M121" s="27">
        <v>36</v>
      </c>
      <c r="N121" s="27">
        <v>0</v>
      </c>
      <c r="O121" s="27">
        <v>21</v>
      </c>
      <c r="P121" s="29">
        <f t="shared" si="7"/>
        <v>57</v>
      </c>
      <c r="Q121" s="27">
        <v>0</v>
      </c>
      <c r="R121" s="29">
        <f t="shared" si="5"/>
        <v>57</v>
      </c>
      <c r="S121" s="35"/>
    </row>
    <row r="122" spans="1:19" ht="14.25" x14ac:dyDescent="0.2">
      <c r="A122" t="s">
        <v>285</v>
      </c>
      <c r="B122" t="s">
        <v>286</v>
      </c>
      <c r="C122" s="89" t="s">
        <v>54</v>
      </c>
      <c r="D122" s="10" t="s">
        <v>14</v>
      </c>
      <c r="E122" s="27">
        <v>103</v>
      </c>
      <c r="F122" s="27">
        <v>0</v>
      </c>
      <c r="G122" s="27">
        <v>32</v>
      </c>
      <c r="H122" s="29">
        <f t="shared" si="6"/>
        <v>135</v>
      </c>
      <c r="I122" s="27">
        <v>0</v>
      </c>
      <c r="J122" s="29">
        <f t="shared" si="4"/>
        <v>135</v>
      </c>
      <c r="K122" s="30"/>
      <c r="L122" s="10" t="s">
        <v>14</v>
      </c>
      <c r="M122" s="27">
        <v>55</v>
      </c>
      <c r="N122" s="27">
        <v>0</v>
      </c>
      <c r="O122" s="27">
        <v>12</v>
      </c>
      <c r="P122" s="29">
        <f t="shared" si="7"/>
        <v>67</v>
      </c>
      <c r="Q122" s="27">
        <v>0</v>
      </c>
      <c r="R122" s="29">
        <f t="shared" si="5"/>
        <v>67</v>
      </c>
      <c r="S122" s="35"/>
    </row>
    <row r="123" spans="1:19" ht="14.25" x14ac:dyDescent="0.2">
      <c r="A123" t="s">
        <v>287</v>
      </c>
      <c r="B123" t="s">
        <v>288</v>
      </c>
      <c r="C123" s="89" t="s">
        <v>54</v>
      </c>
      <c r="D123" s="10" t="s">
        <v>14</v>
      </c>
      <c r="E123" s="27">
        <v>95</v>
      </c>
      <c r="F123" s="27">
        <v>0</v>
      </c>
      <c r="G123" s="27">
        <v>52</v>
      </c>
      <c r="H123" s="29">
        <f t="shared" si="6"/>
        <v>147</v>
      </c>
      <c r="I123" s="27">
        <v>54</v>
      </c>
      <c r="J123" s="29">
        <f t="shared" si="4"/>
        <v>201</v>
      </c>
      <c r="K123" s="36"/>
      <c r="L123" s="10" t="s">
        <v>14</v>
      </c>
      <c r="M123" s="27">
        <v>260</v>
      </c>
      <c r="N123" s="27">
        <v>0</v>
      </c>
      <c r="O123" s="27">
        <v>155</v>
      </c>
      <c r="P123" s="29">
        <f t="shared" si="7"/>
        <v>415</v>
      </c>
      <c r="Q123" s="27">
        <v>38</v>
      </c>
      <c r="R123" s="29">
        <f t="shared" si="5"/>
        <v>453</v>
      </c>
      <c r="S123" s="35"/>
    </row>
    <row r="124" spans="1:19" ht="14.25" x14ac:dyDescent="0.2">
      <c r="A124" t="s">
        <v>289</v>
      </c>
      <c r="B124" t="s">
        <v>290</v>
      </c>
      <c r="C124" s="89" t="s">
        <v>57</v>
      </c>
      <c r="D124" s="10" t="s">
        <v>14</v>
      </c>
      <c r="E124" s="27">
        <v>6</v>
      </c>
      <c r="F124" s="27">
        <v>0</v>
      </c>
      <c r="G124" s="27">
        <v>0</v>
      </c>
      <c r="H124" s="29">
        <f t="shared" si="6"/>
        <v>6</v>
      </c>
      <c r="I124" s="27">
        <v>18</v>
      </c>
      <c r="J124" s="29">
        <f t="shared" si="4"/>
        <v>24</v>
      </c>
      <c r="K124" s="30"/>
      <c r="L124" s="10" t="s">
        <v>14</v>
      </c>
      <c r="M124" s="27">
        <v>22</v>
      </c>
      <c r="N124" s="27">
        <v>0</v>
      </c>
      <c r="O124" s="27">
        <v>1</v>
      </c>
      <c r="P124" s="29">
        <f t="shared" si="7"/>
        <v>23</v>
      </c>
      <c r="Q124" s="27">
        <v>22</v>
      </c>
      <c r="R124" s="29">
        <f t="shared" si="5"/>
        <v>45</v>
      </c>
      <c r="S124" s="35"/>
    </row>
    <row r="125" spans="1:19" ht="14.25" x14ac:dyDescent="0.2">
      <c r="A125" t="s">
        <v>291</v>
      </c>
      <c r="B125" t="s">
        <v>292</v>
      </c>
      <c r="C125" s="89" t="s">
        <v>54</v>
      </c>
      <c r="D125" s="10" t="s">
        <v>14</v>
      </c>
      <c r="E125" s="27">
        <v>221</v>
      </c>
      <c r="F125" s="27">
        <v>0</v>
      </c>
      <c r="G125" s="27">
        <v>66</v>
      </c>
      <c r="H125" s="29">
        <f t="shared" si="6"/>
        <v>287</v>
      </c>
      <c r="I125" s="27">
        <v>42</v>
      </c>
      <c r="J125" s="29">
        <f t="shared" si="4"/>
        <v>329</v>
      </c>
      <c r="K125" s="36"/>
      <c r="L125" s="10" t="s">
        <v>14</v>
      </c>
      <c r="M125" s="27">
        <v>110</v>
      </c>
      <c r="N125" s="27">
        <v>0</v>
      </c>
      <c r="O125" s="27">
        <v>23</v>
      </c>
      <c r="P125" s="29">
        <f t="shared" si="7"/>
        <v>133</v>
      </c>
      <c r="Q125" s="27">
        <v>0</v>
      </c>
      <c r="R125" s="29">
        <f t="shared" si="5"/>
        <v>133</v>
      </c>
      <c r="S125" s="35"/>
    </row>
    <row r="126" spans="1:19" ht="14.25" x14ac:dyDescent="0.2">
      <c r="A126" t="s">
        <v>293</v>
      </c>
      <c r="B126" t="s">
        <v>294</v>
      </c>
      <c r="C126" s="89" t="s">
        <v>80</v>
      </c>
      <c r="D126" s="10" t="s">
        <v>14</v>
      </c>
      <c r="E126" s="27">
        <v>92</v>
      </c>
      <c r="F126" s="27">
        <v>0</v>
      </c>
      <c r="G126" s="27">
        <v>21</v>
      </c>
      <c r="H126" s="29">
        <f t="shared" si="6"/>
        <v>113</v>
      </c>
      <c r="I126" s="27">
        <v>0</v>
      </c>
      <c r="J126" s="29">
        <f t="shared" si="4"/>
        <v>113</v>
      </c>
      <c r="K126" s="30"/>
      <c r="L126" s="10" t="s">
        <v>14</v>
      </c>
      <c r="M126" s="27">
        <v>14</v>
      </c>
      <c r="N126" s="27">
        <v>50</v>
      </c>
      <c r="O126" s="27">
        <v>33</v>
      </c>
      <c r="P126" s="29">
        <f t="shared" si="7"/>
        <v>97</v>
      </c>
      <c r="Q126" s="27">
        <v>0</v>
      </c>
      <c r="R126" s="29">
        <f t="shared" si="5"/>
        <v>97</v>
      </c>
      <c r="S126" s="35"/>
    </row>
    <row r="127" spans="1:19" ht="14.25" x14ac:dyDescent="0.2">
      <c r="A127" t="s">
        <v>295</v>
      </c>
      <c r="B127" t="s">
        <v>296</v>
      </c>
      <c r="C127" s="89" t="s">
        <v>80</v>
      </c>
      <c r="D127" s="10" t="s">
        <v>14</v>
      </c>
      <c r="E127" s="27">
        <v>1</v>
      </c>
      <c r="F127" s="27">
        <v>0</v>
      </c>
      <c r="G127" s="27">
        <v>0</v>
      </c>
      <c r="H127" s="29">
        <f t="shared" si="6"/>
        <v>1</v>
      </c>
      <c r="I127" s="27">
        <v>0</v>
      </c>
      <c r="J127" s="29">
        <f t="shared" si="4"/>
        <v>1</v>
      </c>
      <c r="K127" s="30"/>
      <c r="L127" s="10" t="s">
        <v>14</v>
      </c>
      <c r="M127" s="27">
        <v>7</v>
      </c>
      <c r="N127" s="27">
        <v>0</v>
      </c>
      <c r="O127" s="27">
        <v>0</v>
      </c>
      <c r="P127" s="29">
        <f t="shared" si="7"/>
        <v>7</v>
      </c>
      <c r="Q127" s="27">
        <v>0</v>
      </c>
      <c r="R127" s="29">
        <f t="shared" si="5"/>
        <v>7</v>
      </c>
      <c r="S127" s="35"/>
    </row>
    <row r="128" spans="1:19" ht="14.25" x14ac:dyDescent="0.2">
      <c r="A128" t="s">
        <v>297</v>
      </c>
      <c r="B128" t="s">
        <v>298</v>
      </c>
      <c r="C128" s="89" t="s">
        <v>60</v>
      </c>
      <c r="D128" s="10" t="s">
        <v>14</v>
      </c>
      <c r="E128" s="27">
        <v>119</v>
      </c>
      <c r="F128" s="27">
        <v>0</v>
      </c>
      <c r="G128" s="27">
        <v>62</v>
      </c>
      <c r="H128" s="29">
        <f t="shared" si="6"/>
        <v>181</v>
      </c>
      <c r="I128" s="27">
        <v>5</v>
      </c>
      <c r="J128" s="29">
        <f t="shared" si="4"/>
        <v>186</v>
      </c>
      <c r="K128" s="30"/>
      <c r="L128" s="10" t="s">
        <v>14</v>
      </c>
      <c r="M128" s="27">
        <v>153</v>
      </c>
      <c r="N128" s="27">
        <v>0</v>
      </c>
      <c r="O128" s="27">
        <v>63</v>
      </c>
      <c r="P128" s="29">
        <f t="shared" si="7"/>
        <v>216</v>
      </c>
      <c r="Q128" s="27">
        <v>0</v>
      </c>
      <c r="R128" s="29">
        <f t="shared" si="5"/>
        <v>216</v>
      </c>
      <c r="S128" s="35"/>
    </row>
    <row r="129" spans="1:19" ht="14.25" x14ac:dyDescent="0.2">
      <c r="A129" t="s">
        <v>299</v>
      </c>
      <c r="B129" t="s">
        <v>300</v>
      </c>
      <c r="C129" s="89" t="s">
        <v>54</v>
      </c>
      <c r="D129" s="10" t="s">
        <v>14</v>
      </c>
      <c r="E129" s="27">
        <v>164</v>
      </c>
      <c r="F129" s="27">
        <v>0</v>
      </c>
      <c r="G129" s="27">
        <v>36</v>
      </c>
      <c r="H129" s="29">
        <f t="shared" si="6"/>
        <v>200</v>
      </c>
      <c r="I129" s="27">
        <v>0</v>
      </c>
      <c r="J129" s="29">
        <f t="shared" si="4"/>
        <v>200</v>
      </c>
      <c r="K129" s="30"/>
      <c r="L129" s="10" t="s">
        <v>14</v>
      </c>
      <c r="M129" s="27">
        <v>126</v>
      </c>
      <c r="N129" s="27">
        <v>10</v>
      </c>
      <c r="O129" s="27">
        <v>27</v>
      </c>
      <c r="P129" s="29">
        <f t="shared" si="7"/>
        <v>163</v>
      </c>
      <c r="Q129" s="27">
        <v>22</v>
      </c>
      <c r="R129" s="29">
        <f t="shared" si="5"/>
        <v>185</v>
      </c>
      <c r="S129" s="35"/>
    </row>
    <row r="130" spans="1:19" ht="14.25" x14ac:dyDescent="0.2">
      <c r="A130" t="s">
        <v>301</v>
      </c>
      <c r="B130" t="s">
        <v>302</v>
      </c>
      <c r="C130" s="89" t="s">
        <v>73</v>
      </c>
      <c r="D130" s="10" t="s">
        <v>14</v>
      </c>
      <c r="E130" s="27">
        <v>71</v>
      </c>
      <c r="F130" s="27">
        <v>0</v>
      </c>
      <c r="G130" s="27">
        <v>0</v>
      </c>
      <c r="H130" s="29">
        <f t="shared" si="6"/>
        <v>71</v>
      </c>
      <c r="I130" s="27">
        <v>6</v>
      </c>
      <c r="J130" s="29">
        <f t="shared" si="4"/>
        <v>77</v>
      </c>
      <c r="K130" s="30"/>
      <c r="L130" s="10" t="s">
        <v>14</v>
      </c>
      <c r="M130" s="27">
        <v>178</v>
      </c>
      <c r="N130" s="27">
        <v>0</v>
      </c>
      <c r="O130" s="27">
        <v>74</v>
      </c>
      <c r="P130" s="29">
        <f t="shared" si="7"/>
        <v>252</v>
      </c>
      <c r="Q130" s="27">
        <v>61</v>
      </c>
      <c r="R130" s="29">
        <f t="shared" si="5"/>
        <v>313</v>
      </c>
      <c r="S130" s="35"/>
    </row>
    <row r="131" spans="1:19" ht="14.25" x14ac:dyDescent="0.2">
      <c r="A131" t="s">
        <v>303</v>
      </c>
      <c r="B131" t="s">
        <v>304</v>
      </c>
      <c r="C131" s="89" t="s">
        <v>73</v>
      </c>
      <c r="D131" s="10" t="s">
        <v>14</v>
      </c>
      <c r="E131" s="27">
        <v>56</v>
      </c>
      <c r="F131" s="27">
        <v>0</v>
      </c>
      <c r="G131" s="27">
        <v>14</v>
      </c>
      <c r="H131" s="29">
        <f t="shared" si="6"/>
        <v>70</v>
      </c>
      <c r="I131" s="27">
        <v>23</v>
      </c>
      <c r="J131" s="29">
        <f t="shared" si="4"/>
        <v>93</v>
      </c>
      <c r="K131" s="30"/>
      <c r="L131" s="10" t="s">
        <v>14</v>
      </c>
      <c r="M131" s="27">
        <v>79</v>
      </c>
      <c r="N131" s="27">
        <v>15</v>
      </c>
      <c r="O131" s="27">
        <v>71</v>
      </c>
      <c r="P131" s="29">
        <f t="shared" si="7"/>
        <v>165</v>
      </c>
      <c r="Q131" s="27">
        <v>74</v>
      </c>
      <c r="R131" s="29">
        <f t="shared" si="5"/>
        <v>239</v>
      </c>
      <c r="S131" s="35"/>
    </row>
    <row r="132" spans="1:19" ht="14.25" x14ac:dyDescent="0.2">
      <c r="A132" t="s">
        <v>305</v>
      </c>
      <c r="B132" t="s">
        <v>306</v>
      </c>
      <c r="C132" s="89" t="s">
        <v>57</v>
      </c>
      <c r="D132" s="10" t="s">
        <v>14</v>
      </c>
      <c r="E132" s="27">
        <v>153</v>
      </c>
      <c r="F132" s="27">
        <v>8</v>
      </c>
      <c r="G132" s="27">
        <v>18</v>
      </c>
      <c r="H132" s="29">
        <f t="shared" si="6"/>
        <v>179</v>
      </c>
      <c r="I132" s="27">
        <v>15</v>
      </c>
      <c r="J132" s="29">
        <f t="shared" si="4"/>
        <v>194</v>
      </c>
      <c r="K132" s="36"/>
      <c r="L132" s="10" t="s">
        <v>14</v>
      </c>
      <c r="M132" s="27">
        <v>104</v>
      </c>
      <c r="N132" s="27">
        <v>5</v>
      </c>
      <c r="O132" s="27">
        <v>73</v>
      </c>
      <c r="P132" s="29">
        <f t="shared" si="7"/>
        <v>182</v>
      </c>
      <c r="Q132" s="27">
        <v>2</v>
      </c>
      <c r="R132" s="29">
        <f t="shared" si="5"/>
        <v>184</v>
      </c>
      <c r="S132" s="35"/>
    </row>
    <row r="133" spans="1:19" ht="14.25" x14ac:dyDescent="0.2">
      <c r="A133" t="s">
        <v>307</v>
      </c>
      <c r="B133" t="s">
        <v>308</v>
      </c>
      <c r="C133" s="89" t="s">
        <v>57</v>
      </c>
      <c r="D133" s="10" t="s">
        <v>14</v>
      </c>
      <c r="E133" s="27">
        <v>30</v>
      </c>
      <c r="F133" s="27">
        <v>0</v>
      </c>
      <c r="G133" s="27">
        <v>23</v>
      </c>
      <c r="H133" s="29">
        <f t="shared" si="6"/>
        <v>53</v>
      </c>
      <c r="I133" s="27">
        <v>0</v>
      </c>
      <c r="J133" s="29">
        <f t="shared" si="4"/>
        <v>53</v>
      </c>
      <c r="K133" s="30"/>
      <c r="L133" s="10" t="s">
        <v>14</v>
      </c>
      <c r="M133" s="27">
        <v>22</v>
      </c>
      <c r="N133" s="27">
        <v>0</v>
      </c>
      <c r="O133" s="27">
        <v>26</v>
      </c>
      <c r="P133" s="29">
        <f t="shared" si="7"/>
        <v>48</v>
      </c>
      <c r="Q133" s="27">
        <v>0</v>
      </c>
      <c r="R133" s="29">
        <f t="shared" si="5"/>
        <v>48</v>
      </c>
      <c r="S133" s="35"/>
    </row>
    <row r="134" spans="1:19" ht="14.25" x14ac:dyDescent="0.2">
      <c r="A134" t="s">
        <v>309</v>
      </c>
      <c r="B134" t="s">
        <v>310</v>
      </c>
      <c r="C134" s="89" t="s">
        <v>73</v>
      </c>
      <c r="D134" s="10" t="s">
        <v>14</v>
      </c>
      <c r="E134" s="27">
        <v>100</v>
      </c>
      <c r="F134" s="27">
        <v>0</v>
      </c>
      <c r="G134" s="27">
        <v>134</v>
      </c>
      <c r="H134" s="29">
        <f t="shared" si="6"/>
        <v>234</v>
      </c>
      <c r="I134" s="27">
        <v>28</v>
      </c>
      <c r="J134" s="29">
        <f t="shared" si="4"/>
        <v>262</v>
      </c>
      <c r="K134" s="36"/>
      <c r="L134" s="10" t="s">
        <v>14</v>
      </c>
      <c r="M134" s="27">
        <v>337</v>
      </c>
      <c r="N134" s="27">
        <v>6</v>
      </c>
      <c r="O134" s="27">
        <v>424</v>
      </c>
      <c r="P134" s="29">
        <f t="shared" si="7"/>
        <v>767</v>
      </c>
      <c r="Q134" s="27">
        <v>306</v>
      </c>
      <c r="R134" s="29">
        <f t="shared" si="5"/>
        <v>1073</v>
      </c>
      <c r="S134" s="35"/>
    </row>
    <row r="135" spans="1:19" ht="14.25" x14ac:dyDescent="0.2">
      <c r="A135" t="s">
        <v>311</v>
      </c>
      <c r="B135" t="s">
        <v>312</v>
      </c>
      <c r="C135" s="89" t="s">
        <v>60</v>
      </c>
      <c r="D135" s="10" t="s">
        <v>14</v>
      </c>
      <c r="E135" s="27">
        <v>65</v>
      </c>
      <c r="F135" s="27">
        <v>0</v>
      </c>
      <c r="G135" s="27">
        <v>37</v>
      </c>
      <c r="H135" s="29">
        <f t="shared" si="6"/>
        <v>102</v>
      </c>
      <c r="I135" s="27">
        <v>30</v>
      </c>
      <c r="J135" s="29">
        <f t="shared" si="4"/>
        <v>132</v>
      </c>
      <c r="K135" s="36"/>
      <c r="L135" s="10" t="s">
        <v>14</v>
      </c>
      <c r="M135" s="27">
        <v>402</v>
      </c>
      <c r="N135" s="27">
        <v>6</v>
      </c>
      <c r="O135" s="27">
        <v>57</v>
      </c>
      <c r="P135" s="29">
        <f t="shared" si="7"/>
        <v>465</v>
      </c>
      <c r="Q135" s="27">
        <v>40</v>
      </c>
      <c r="R135" s="29">
        <f t="shared" si="5"/>
        <v>505</v>
      </c>
      <c r="S135" s="35"/>
    </row>
    <row r="136" spans="1:19" ht="14.25" x14ac:dyDescent="0.2">
      <c r="A136" t="s">
        <v>313</v>
      </c>
      <c r="B136" t="s">
        <v>314</v>
      </c>
      <c r="C136" s="89" t="s">
        <v>54</v>
      </c>
      <c r="D136" s="10" t="s">
        <v>14</v>
      </c>
      <c r="E136" s="27">
        <v>104</v>
      </c>
      <c r="F136" s="27">
        <v>0</v>
      </c>
      <c r="G136" s="27">
        <v>45</v>
      </c>
      <c r="H136" s="29">
        <f t="shared" si="6"/>
        <v>149</v>
      </c>
      <c r="I136" s="27">
        <v>1</v>
      </c>
      <c r="J136" s="29">
        <f t="shared" ref="J136:J199" si="8">SUM(H136:I136)</f>
        <v>150</v>
      </c>
      <c r="K136" s="30"/>
      <c r="L136" s="10" t="s">
        <v>14</v>
      </c>
      <c r="M136" s="27">
        <v>23</v>
      </c>
      <c r="N136" s="27">
        <v>0</v>
      </c>
      <c r="O136" s="27">
        <v>26</v>
      </c>
      <c r="P136" s="29">
        <f t="shared" si="7"/>
        <v>49</v>
      </c>
      <c r="Q136" s="27">
        <v>1</v>
      </c>
      <c r="R136" s="29">
        <f t="shared" ref="R136:R199" si="9">SUM(P136:Q136)</f>
        <v>50</v>
      </c>
      <c r="S136" s="35"/>
    </row>
    <row r="137" spans="1:19" ht="14.25" x14ac:dyDescent="0.2">
      <c r="A137" t="s">
        <v>315</v>
      </c>
      <c r="B137" t="s">
        <v>316</v>
      </c>
      <c r="C137" s="89" t="s">
        <v>60</v>
      </c>
      <c r="D137" s="10" t="s">
        <v>14</v>
      </c>
      <c r="E137" s="27">
        <v>56</v>
      </c>
      <c r="F137" s="27">
        <v>0</v>
      </c>
      <c r="G137" s="27">
        <v>17</v>
      </c>
      <c r="H137" s="29">
        <f t="shared" ref="H137:H200" si="10">SUM(D137:G137)</f>
        <v>73</v>
      </c>
      <c r="I137" s="27">
        <v>0</v>
      </c>
      <c r="J137" s="29">
        <f t="shared" si="8"/>
        <v>73</v>
      </c>
      <c r="K137" s="36"/>
      <c r="L137" s="10" t="s">
        <v>14</v>
      </c>
      <c r="M137" s="27">
        <v>7</v>
      </c>
      <c r="N137" s="27">
        <v>0</v>
      </c>
      <c r="O137" s="27">
        <v>22</v>
      </c>
      <c r="P137" s="29">
        <f t="shared" ref="P137:P200" si="11">SUM(L137:O137)</f>
        <v>29</v>
      </c>
      <c r="Q137" s="27">
        <v>0</v>
      </c>
      <c r="R137" s="29">
        <f t="shared" si="9"/>
        <v>29</v>
      </c>
      <c r="S137" s="35"/>
    </row>
    <row r="138" spans="1:19" ht="14.25" x14ac:dyDescent="0.2">
      <c r="A138" t="s">
        <v>317</v>
      </c>
      <c r="B138" t="s">
        <v>318</v>
      </c>
      <c r="C138" s="89" t="s">
        <v>60</v>
      </c>
      <c r="D138" s="10" t="s">
        <v>14</v>
      </c>
      <c r="E138" s="27">
        <v>29</v>
      </c>
      <c r="F138" s="27">
        <v>0</v>
      </c>
      <c r="G138" s="27">
        <v>4</v>
      </c>
      <c r="H138" s="29">
        <f t="shared" si="10"/>
        <v>33</v>
      </c>
      <c r="I138" s="27">
        <v>0</v>
      </c>
      <c r="J138" s="29">
        <f t="shared" si="8"/>
        <v>33</v>
      </c>
      <c r="K138" s="30"/>
      <c r="L138" s="10" t="s">
        <v>14</v>
      </c>
      <c r="M138" s="27">
        <v>147</v>
      </c>
      <c r="N138" s="27">
        <v>0</v>
      </c>
      <c r="O138" s="27">
        <v>58</v>
      </c>
      <c r="P138" s="29">
        <f t="shared" si="11"/>
        <v>205</v>
      </c>
      <c r="Q138" s="27">
        <v>34</v>
      </c>
      <c r="R138" s="29">
        <f t="shared" si="9"/>
        <v>239</v>
      </c>
      <c r="S138" s="35"/>
    </row>
    <row r="139" spans="1:19" ht="14.25" x14ac:dyDescent="0.2">
      <c r="A139" t="s">
        <v>319</v>
      </c>
      <c r="B139" t="s">
        <v>320</v>
      </c>
      <c r="C139" s="89" t="s">
        <v>57</v>
      </c>
      <c r="D139" s="10" t="s">
        <v>14</v>
      </c>
      <c r="E139" s="27">
        <v>339</v>
      </c>
      <c r="F139" s="27">
        <v>21</v>
      </c>
      <c r="G139" s="27">
        <v>68</v>
      </c>
      <c r="H139" s="29">
        <f t="shared" si="10"/>
        <v>428</v>
      </c>
      <c r="I139" s="27">
        <v>100</v>
      </c>
      <c r="J139" s="29">
        <f t="shared" si="8"/>
        <v>528</v>
      </c>
      <c r="K139" s="36"/>
      <c r="L139" s="10" t="s">
        <v>14</v>
      </c>
      <c r="M139" s="27">
        <v>142</v>
      </c>
      <c r="N139" s="27">
        <v>8</v>
      </c>
      <c r="O139" s="27">
        <v>146</v>
      </c>
      <c r="P139" s="29">
        <f t="shared" si="11"/>
        <v>296</v>
      </c>
      <c r="Q139" s="27">
        <v>331</v>
      </c>
      <c r="R139" s="29">
        <f t="shared" si="9"/>
        <v>627</v>
      </c>
      <c r="S139" s="35"/>
    </row>
    <row r="140" spans="1:19" ht="14.25" x14ac:dyDescent="0.2">
      <c r="A140" t="s">
        <v>321</v>
      </c>
      <c r="B140" t="s">
        <v>322</v>
      </c>
      <c r="C140" s="89" t="s">
        <v>60</v>
      </c>
      <c r="D140" s="10" t="s">
        <v>14</v>
      </c>
      <c r="E140" s="27">
        <v>113</v>
      </c>
      <c r="F140" s="27">
        <v>8</v>
      </c>
      <c r="G140" s="27">
        <v>53</v>
      </c>
      <c r="H140" s="29">
        <f t="shared" si="10"/>
        <v>174</v>
      </c>
      <c r="I140" s="27">
        <v>0</v>
      </c>
      <c r="J140" s="29">
        <f t="shared" si="8"/>
        <v>174</v>
      </c>
      <c r="K140" s="30"/>
      <c r="L140" s="10" t="s">
        <v>14</v>
      </c>
      <c r="M140" s="27">
        <v>169</v>
      </c>
      <c r="N140" s="27">
        <v>0</v>
      </c>
      <c r="O140" s="27">
        <v>12</v>
      </c>
      <c r="P140" s="29">
        <f t="shared" si="11"/>
        <v>181</v>
      </c>
      <c r="Q140" s="27">
        <v>0</v>
      </c>
      <c r="R140" s="29">
        <f t="shared" si="9"/>
        <v>181</v>
      </c>
      <c r="S140" s="35"/>
    </row>
    <row r="141" spans="1:19" ht="14.25" x14ac:dyDescent="0.2">
      <c r="A141" t="s">
        <v>323</v>
      </c>
      <c r="B141" t="s">
        <v>324</v>
      </c>
      <c r="C141" s="89" t="s">
        <v>54</v>
      </c>
      <c r="D141" s="10" t="s">
        <v>14</v>
      </c>
      <c r="E141" s="27">
        <v>238</v>
      </c>
      <c r="F141" s="27">
        <v>0</v>
      </c>
      <c r="G141" s="27">
        <v>61</v>
      </c>
      <c r="H141" s="29">
        <f t="shared" si="10"/>
        <v>299</v>
      </c>
      <c r="I141" s="27">
        <v>4</v>
      </c>
      <c r="J141" s="29">
        <f t="shared" si="8"/>
        <v>303</v>
      </c>
      <c r="K141" s="30"/>
      <c r="L141" s="10" t="s">
        <v>14</v>
      </c>
      <c r="M141" s="27">
        <v>180</v>
      </c>
      <c r="N141" s="27">
        <v>30</v>
      </c>
      <c r="O141" s="27">
        <v>67</v>
      </c>
      <c r="P141" s="29">
        <f t="shared" si="11"/>
        <v>277</v>
      </c>
      <c r="Q141" s="27">
        <v>49</v>
      </c>
      <c r="R141" s="29">
        <f t="shared" si="9"/>
        <v>326</v>
      </c>
      <c r="S141" s="35"/>
    </row>
    <row r="142" spans="1:19" ht="14.25" x14ac:dyDescent="0.2">
      <c r="A142" t="s">
        <v>325</v>
      </c>
      <c r="B142" s="13" t="s">
        <v>326</v>
      </c>
      <c r="C142" s="32" t="s">
        <v>54</v>
      </c>
      <c r="D142" s="10" t="s">
        <v>14</v>
      </c>
      <c r="E142" s="27">
        <v>45</v>
      </c>
      <c r="F142" s="27">
        <v>10</v>
      </c>
      <c r="G142" s="27">
        <v>5</v>
      </c>
      <c r="H142" s="29">
        <f t="shared" si="10"/>
        <v>60</v>
      </c>
      <c r="I142" s="27">
        <v>0</v>
      </c>
      <c r="J142" s="29">
        <f t="shared" si="8"/>
        <v>60</v>
      </c>
      <c r="K142" s="30"/>
      <c r="L142" s="10" t="s">
        <v>14</v>
      </c>
      <c r="M142" s="27">
        <v>0</v>
      </c>
      <c r="N142" s="27">
        <v>0</v>
      </c>
      <c r="O142" s="27">
        <v>0</v>
      </c>
      <c r="P142" s="29">
        <f t="shared" si="11"/>
        <v>0</v>
      </c>
      <c r="Q142" s="27">
        <v>0</v>
      </c>
      <c r="R142" s="29">
        <f t="shared" si="9"/>
        <v>0</v>
      </c>
      <c r="S142" s="35"/>
    </row>
    <row r="143" spans="1:19" ht="14.25" x14ac:dyDescent="0.2">
      <c r="A143" t="s">
        <v>327</v>
      </c>
      <c r="B143" t="s">
        <v>328</v>
      </c>
      <c r="C143" s="89" t="s">
        <v>60</v>
      </c>
      <c r="D143" s="10" t="s">
        <v>14</v>
      </c>
      <c r="E143" s="27">
        <v>48</v>
      </c>
      <c r="F143" s="27">
        <v>0</v>
      </c>
      <c r="G143" s="27">
        <v>22</v>
      </c>
      <c r="H143" s="29">
        <f t="shared" si="10"/>
        <v>70</v>
      </c>
      <c r="I143" s="27">
        <v>0</v>
      </c>
      <c r="J143" s="29">
        <f t="shared" si="8"/>
        <v>70</v>
      </c>
      <c r="K143" s="30"/>
      <c r="L143" s="10" t="s">
        <v>14</v>
      </c>
      <c r="M143" s="27">
        <v>16</v>
      </c>
      <c r="N143" s="27">
        <v>0</v>
      </c>
      <c r="O143" s="27">
        <v>35</v>
      </c>
      <c r="P143" s="29">
        <f t="shared" si="11"/>
        <v>51</v>
      </c>
      <c r="Q143" s="27">
        <v>3</v>
      </c>
      <c r="R143" s="29">
        <f t="shared" si="9"/>
        <v>54</v>
      </c>
      <c r="S143" s="35"/>
    </row>
    <row r="144" spans="1:19" ht="14.25" x14ac:dyDescent="0.2">
      <c r="A144" t="s">
        <v>329</v>
      </c>
      <c r="B144" t="s">
        <v>330</v>
      </c>
      <c r="C144" s="89" t="s">
        <v>57</v>
      </c>
      <c r="D144" s="10" t="s">
        <v>14</v>
      </c>
      <c r="E144" s="27">
        <v>395</v>
      </c>
      <c r="F144" s="27">
        <v>0</v>
      </c>
      <c r="G144" s="27">
        <v>80</v>
      </c>
      <c r="H144" s="29">
        <f t="shared" si="10"/>
        <v>475</v>
      </c>
      <c r="I144" s="27">
        <v>28</v>
      </c>
      <c r="J144" s="29">
        <f t="shared" si="8"/>
        <v>503</v>
      </c>
      <c r="K144" s="36"/>
      <c r="L144" s="10" t="s">
        <v>14</v>
      </c>
      <c r="M144" s="27">
        <v>204</v>
      </c>
      <c r="N144" s="27">
        <v>0</v>
      </c>
      <c r="O144" s="27">
        <v>156</v>
      </c>
      <c r="P144" s="29">
        <f t="shared" si="11"/>
        <v>360</v>
      </c>
      <c r="Q144" s="27">
        <v>212</v>
      </c>
      <c r="R144" s="29">
        <f t="shared" si="9"/>
        <v>572</v>
      </c>
      <c r="S144" s="35"/>
    </row>
    <row r="145" spans="1:19" ht="14.25" x14ac:dyDescent="0.2">
      <c r="A145" t="s">
        <v>331</v>
      </c>
      <c r="B145" t="s">
        <v>332</v>
      </c>
      <c r="C145" s="89" t="s">
        <v>60</v>
      </c>
      <c r="D145" s="10" t="s">
        <v>14</v>
      </c>
      <c r="E145" s="27">
        <v>14</v>
      </c>
      <c r="F145" s="27">
        <v>0</v>
      </c>
      <c r="G145" s="27">
        <v>0</v>
      </c>
      <c r="H145" s="29">
        <f t="shared" si="10"/>
        <v>14</v>
      </c>
      <c r="I145" s="27">
        <v>96</v>
      </c>
      <c r="J145" s="29">
        <f t="shared" si="8"/>
        <v>110</v>
      </c>
      <c r="K145" s="36"/>
      <c r="L145" s="10" t="s">
        <v>14</v>
      </c>
      <c r="M145" s="27">
        <v>35</v>
      </c>
      <c r="N145" s="27">
        <v>0</v>
      </c>
      <c r="O145" s="27">
        <v>35</v>
      </c>
      <c r="P145" s="29">
        <f t="shared" si="11"/>
        <v>70</v>
      </c>
      <c r="Q145" s="27">
        <v>146</v>
      </c>
      <c r="R145" s="29">
        <f t="shared" si="9"/>
        <v>216</v>
      </c>
      <c r="S145" s="35"/>
    </row>
    <row r="146" spans="1:19" ht="14.25" x14ac:dyDescent="0.2">
      <c r="A146" t="s">
        <v>333</v>
      </c>
      <c r="B146" t="s">
        <v>334</v>
      </c>
      <c r="C146" s="89" t="s">
        <v>54</v>
      </c>
      <c r="D146" s="10" t="s">
        <v>14</v>
      </c>
      <c r="E146" s="27">
        <v>421</v>
      </c>
      <c r="F146" s="27">
        <v>0</v>
      </c>
      <c r="G146" s="27">
        <v>203</v>
      </c>
      <c r="H146" s="29">
        <f t="shared" si="10"/>
        <v>624</v>
      </c>
      <c r="I146" s="27">
        <v>117</v>
      </c>
      <c r="J146" s="29">
        <f t="shared" si="8"/>
        <v>741</v>
      </c>
      <c r="K146" s="36"/>
      <c r="L146" s="10" t="s">
        <v>14</v>
      </c>
      <c r="M146" s="27">
        <v>232</v>
      </c>
      <c r="N146" s="27">
        <v>9</v>
      </c>
      <c r="O146" s="27">
        <v>107</v>
      </c>
      <c r="P146" s="29">
        <f t="shared" si="11"/>
        <v>348</v>
      </c>
      <c r="Q146" s="27">
        <v>17</v>
      </c>
      <c r="R146" s="29">
        <f t="shared" si="9"/>
        <v>365</v>
      </c>
      <c r="S146" s="35"/>
    </row>
    <row r="147" spans="1:19" ht="14.25" x14ac:dyDescent="0.2">
      <c r="A147" t="s">
        <v>335</v>
      </c>
      <c r="B147" t="s">
        <v>336</v>
      </c>
      <c r="C147" s="89" t="s">
        <v>60</v>
      </c>
      <c r="D147" s="10" t="s">
        <v>14</v>
      </c>
      <c r="E147" s="27">
        <v>14</v>
      </c>
      <c r="F147" s="27">
        <v>0</v>
      </c>
      <c r="G147" s="27">
        <v>20</v>
      </c>
      <c r="H147" s="29">
        <f t="shared" si="10"/>
        <v>34</v>
      </c>
      <c r="I147" s="27">
        <v>18</v>
      </c>
      <c r="J147" s="29">
        <f t="shared" si="8"/>
        <v>52</v>
      </c>
      <c r="K147" s="36"/>
      <c r="L147" s="10" t="s">
        <v>14</v>
      </c>
      <c r="M147" s="27">
        <v>34</v>
      </c>
      <c r="N147" s="27">
        <v>0</v>
      </c>
      <c r="O147" s="27">
        <v>22</v>
      </c>
      <c r="P147" s="29">
        <f t="shared" si="11"/>
        <v>56</v>
      </c>
      <c r="Q147" s="27">
        <v>0</v>
      </c>
      <c r="R147" s="29">
        <f t="shared" si="9"/>
        <v>56</v>
      </c>
      <c r="S147" s="35"/>
    </row>
    <row r="148" spans="1:19" ht="14.25" x14ac:dyDescent="0.2">
      <c r="A148" t="s">
        <v>337</v>
      </c>
      <c r="B148" t="s">
        <v>338</v>
      </c>
      <c r="C148" s="89" t="s">
        <v>80</v>
      </c>
      <c r="D148" s="10" t="s">
        <v>14</v>
      </c>
      <c r="E148" s="27">
        <v>115</v>
      </c>
      <c r="F148" s="27">
        <v>0</v>
      </c>
      <c r="G148" s="27">
        <v>24</v>
      </c>
      <c r="H148" s="29">
        <f t="shared" si="10"/>
        <v>139</v>
      </c>
      <c r="I148" s="27">
        <v>0</v>
      </c>
      <c r="J148" s="29">
        <f t="shared" si="8"/>
        <v>139</v>
      </c>
      <c r="K148" s="30"/>
      <c r="L148" s="10" t="s">
        <v>14</v>
      </c>
      <c r="M148" s="27">
        <v>47</v>
      </c>
      <c r="N148" s="27">
        <v>0</v>
      </c>
      <c r="O148" s="27">
        <v>40</v>
      </c>
      <c r="P148" s="29">
        <f t="shared" si="11"/>
        <v>87</v>
      </c>
      <c r="Q148" s="27">
        <v>10</v>
      </c>
      <c r="R148" s="29">
        <f t="shared" si="9"/>
        <v>97</v>
      </c>
      <c r="S148" s="35"/>
    </row>
    <row r="149" spans="1:19" ht="14.25" x14ac:dyDescent="0.2">
      <c r="A149" t="s">
        <v>339</v>
      </c>
      <c r="B149" t="s">
        <v>340</v>
      </c>
      <c r="C149" s="89" t="s">
        <v>80</v>
      </c>
      <c r="D149" s="10" t="s">
        <v>14</v>
      </c>
      <c r="E149" s="27">
        <v>11</v>
      </c>
      <c r="F149" s="27">
        <v>0</v>
      </c>
      <c r="G149" s="27">
        <v>1</v>
      </c>
      <c r="H149" s="29">
        <f t="shared" si="10"/>
        <v>12</v>
      </c>
      <c r="I149" s="27">
        <v>0</v>
      </c>
      <c r="J149" s="29">
        <f t="shared" si="8"/>
        <v>12</v>
      </c>
      <c r="K149" s="30"/>
      <c r="L149" s="10" t="s">
        <v>14</v>
      </c>
      <c r="M149" s="27">
        <v>43</v>
      </c>
      <c r="N149" s="27">
        <v>0</v>
      </c>
      <c r="O149" s="27">
        <v>5</v>
      </c>
      <c r="P149" s="29">
        <f t="shared" si="11"/>
        <v>48</v>
      </c>
      <c r="Q149" s="27">
        <v>0</v>
      </c>
      <c r="R149" s="29">
        <f t="shared" si="9"/>
        <v>48</v>
      </c>
      <c r="S149" s="35"/>
    </row>
    <row r="150" spans="1:19" ht="14.25" x14ac:dyDescent="0.2">
      <c r="A150" t="s">
        <v>341</v>
      </c>
      <c r="B150" t="s">
        <v>342</v>
      </c>
      <c r="C150" s="89" t="s">
        <v>54</v>
      </c>
      <c r="D150" s="10" t="s">
        <v>14</v>
      </c>
      <c r="E150" s="27">
        <v>100</v>
      </c>
      <c r="F150" s="27">
        <v>0</v>
      </c>
      <c r="G150" s="27">
        <v>32</v>
      </c>
      <c r="H150" s="29">
        <f t="shared" si="10"/>
        <v>132</v>
      </c>
      <c r="I150" s="27">
        <v>5</v>
      </c>
      <c r="J150" s="29">
        <f t="shared" si="8"/>
        <v>137</v>
      </c>
      <c r="K150" s="36"/>
      <c r="L150" s="10" t="s">
        <v>14</v>
      </c>
      <c r="M150" s="27">
        <v>45</v>
      </c>
      <c r="N150" s="27">
        <v>0</v>
      </c>
      <c r="O150" s="27">
        <v>42</v>
      </c>
      <c r="P150" s="29">
        <f t="shared" si="11"/>
        <v>87</v>
      </c>
      <c r="Q150" s="27">
        <v>0</v>
      </c>
      <c r="R150" s="29">
        <f t="shared" si="9"/>
        <v>87</v>
      </c>
      <c r="S150" s="35"/>
    </row>
    <row r="151" spans="1:19" ht="14.25" x14ac:dyDescent="0.2">
      <c r="A151" t="s">
        <v>343</v>
      </c>
      <c r="B151" t="s">
        <v>344</v>
      </c>
      <c r="C151" s="89" t="s">
        <v>54</v>
      </c>
      <c r="D151" s="10" t="s">
        <v>14</v>
      </c>
      <c r="E151" s="27">
        <v>189</v>
      </c>
      <c r="F151" s="27">
        <v>0</v>
      </c>
      <c r="G151" s="27">
        <v>63</v>
      </c>
      <c r="H151" s="29">
        <f t="shared" si="10"/>
        <v>252</v>
      </c>
      <c r="I151" s="27">
        <v>0</v>
      </c>
      <c r="J151" s="29">
        <f t="shared" si="8"/>
        <v>252</v>
      </c>
      <c r="K151" s="30"/>
      <c r="L151" s="10" t="s">
        <v>14</v>
      </c>
      <c r="M151" s="27">
        <v>69</v>
      </c>
      <c r="N151" s="27">
        <v>0</v>
      </c>
      <c r="O151" s="27">
        <v>26</v>
      </c>
      <c r="P151" s="29">
        <f t="shared" si="11"/>
        <v>95</v>
      </c>
      <c r="Q151" s="27">
        <v>0</v>
      </c>
      <c r="R151" s="29">
        <f t="shared" si="9"/>
        <v>95</v>
      </c>
      <c r="S151" s="35"/>
    </row>
    <row r="152" spans="1:19" ht="14.25" x14ac:dyDescent="0.2">
      <c r="A152" t="s">
        <v>345</v>
      </c>
      <c r="B152" t="s">
        <v>346</v>
      </c>
      <c r="C152" s="89" t="s">
        <v>73</v>
      </c>
      <c r="D152" s="10" t="s">
        <v>14</v>
      </c>
      <c r="E152" s="27">
        <v>63</v>
      </c>
      <c r="F152" s="27">
        <v>0</v>
      </c>
      <c r="G152" s="27">
        <v>0</v>
      </c>
      <c r="H152" s="29">
        <f t="shared" si="10"/>
        <v>63</v>
      </c>
      <c r="I152" s="27">
        <v>80</v>
      </c>
      <c r="J152" s="29">
        <f t="shared" si="8"/>
        <v>143</v>
      </c>
      <c r="K152" s="30"/>
      <c r="L152" s="10" t="s">
        <v>14</v>
      </c>
      <c r="M152" s="27">
        <v>119</v>
      </c>
      <c r="N152" s="27">
        <v>56</v>
      </c>
      <c r="O152" s="27">
        <v>40</v>
      </c>
      <c r="P152" s="29">
        <f t="shared" si="11"/>
        <v>215</v>
      </c>
      <c r="Q152" s="27">
        <v>7</v>
      </c>
      <c r="R152" s="29">
        <f t="shared" si="9"/>
        <v>222</v>
      </c>
      <c r="S152" s="35"/>
    </row>
    <row r="153" spans="1:19" ht="14.25" x14ac:dyDescent="0.2">
      <c r="A153" t="s">
        <v>347</v>
      </c>
      <c r="B153" t="s">
        <v>348</v>
      </c>
      <c r="C153" s="89" t="s">
        <v>60</v>
      </c>
      <c r="D153" s="10" t="s">
        <v>14</v>
      </c>
      <c r="E153" s="27">
        <v>269</v>
      </c>
      <c r="F153" s="27">
        <v>14</v>
      </c>
      <c r="G153" s="27">
        <v>135</v>
      </c>
      <c r="H153" s="29">
        <f t="shared" si="10"/>
        <v>418</v>
      </c>
      <c r="I153" s="27">
        <v>284</v>
      </c>
      <c r="J153" s="29">
        <f t="shared" si="8"/>
        <v>702</v>
      </c>
      <c r="K153" s="36"/>
      <c r="L153" s="10" t="s">
        <v>14</v>
      </c>
      <c r="M153" s="27">
        <v>196</v>
      </c>
      <c r="N153" s="27">
        <v>25</v>
      </c>
      <c r="O153" s="27">
        <v>276</v>
      </c>
      <c r="P153" s="29">
        <f t="shared" si="11"/>
        <v>497</v>
      </c>
      <c r="Q153" s="27">
        <v>486</v>
      </c>
      <c r="R153" s="29">
        <f t="shared" si="9"/>
        <v>983</v>
      </c>
      <c r="S153" s="35"/>
    </row>
    <row r="154" spans="1:19" ht="14.25" x14ac:dyDescent="0.2">
      <c r="A154" t="s">
        <v>349</v>
      </c>
      <c r="B154" t="s">
        <v>350</v>
      </c>
      <c r="C154" s="89" t="s">
        <v>54</v>
      </c>
      <c r="D154" s="10" t="s">
        <v>14</v>
      </c>
      <c r="E154" s="27">
        <v>38</v>
      </c>
      <c r="F154" s="27">
        <v>10</v>
      </c>
      <c r="G154" s="27">
        <v>25</v>
      </c>
      <c r="H154" s="29">
        <f t="shared" si="10"/>
        <v>73</v>
      </c>
      <c r="I154" s="27">
        <v>0</v>
      </c>
      <c r="J154" s="29">
        <f t="shared" si="8"/>
        <v>73</v>
      </c>
      <c r="K154" s="30"/>
      <c r="L154" s="10" t="s">
        <v>14</v>
      </c>
      <c r="M154" s="27">
        <v>15</v>
      </c>
      <c r="N154" s="27">
        <v>0</v>
      </c>
      <c r="O154" s="27">
        <v>6</v>
      </c>
      <c r="P154" s="29">
        <f t="shared" si="11"/>
        <v>21</v>
      </c>
      <c r="Q154" s="27">
        <v>0</v>
      </c>
      <c r="R154" s="29">
        <f t="shared" si="9"/>
        <v>21</v>
      </c>
      <c r="S154" s="35"/>
    </row>
    <row r="155" spans="1:19" ht="14.25" x14ac:dyDescent="0.2">
      <c r="A155" t="s">
        <v>351</v>
      </c>
      <c r="B155" t="s">
        <v>352</v>
      </c>
      <c r="C155" s="89" t="s">
        <v>80</v>
      </c>
      <c r="D155" s="10" t="s">
        <v>14</v>
      </c>
      <c r="E155" s="27">
        <v>67</v>
      </c>
      <c r="F155" s="27">
        <v>0</v>
      </c>
      <c r="G155" s="27">
        <v>5</v>
      </c>
      <c r="H155" s="29">
        <f t="shared" si="10"/>
        <v>72</v>
      </c>
      <c r="I155" s="27">
        <v>0</v>
      </c>
      <c r="J155" s="29">
        <f t="shared" si="8"/>
        <v>72</v>
      </c>
      <c r="K155" s="30"/>
      <c r="L155" s="10" t="s">
        <v>14</v>
      </c>
      <c r="M155" s="27">
        <v>43</v>
      </c>
      <c r="N155" s="27">
        <v>0</v>
      </c>
      <c r="O155" s="27">
        <v>23</v>
      </c>
      <c r="P155" s="29">
        <f t="shared" si="11"/>
        <v>66</v>
      </c>
      <c r="Q155" s="27">
        <v>0</v>
      </c>
      <c r="R155" s="29">
        <f t="shared" si="9"/>
        <v>66</v>
      </c>
      <c r="S155" s="35"/>
    </row>
    <row r="156" spans="1:19" ht="14.25" x14ac:dyDescent="0.2">
      <c r="A156" t="s">
        <v>353</v>
      </c>
      <c r="B156" t="s">
        <v>354</v>
      </c>
      <c r="C156" s="89" t="s">
        <v>60</v>
      </c>
      <c r="D156" s="10" t="s">
        <v>14</v>
      </c>
      <c r="E156" s="27">
        <v>50</v>
      </c>
      <c r="F156" s="27">
        <v>0</v>
      </c>
      <c r="G156" s="27">
        <v>7</v>
      </c>
      <c r="H156" s="29">
        <f t="shared" si="10"/>
        <v>57</v>
      </c>
      <c r="I156" s="27">
        <v>0</v>
      </c>
      <c r="J156" s="29">
        <f t="shared" si="8"/>
        <v>57</v>
      </c>
      <c r="K156" s="30"/>
      <c r="L156" s="10" t="s">
        <v>14</v>
      </c>
      <c r="M156" s="27">
        <v>84</v>
      </c>
      <c r="N156" s="27">
        <v>0</v>
      </c>
      <c r="O156" s="27">
        <v>27</v>
      </c>
      <c r="P156" s="29">
        <f t="shared" si="11"/>
        <v>111</v>
      </c>
      <c r="Q156" s="27">
        <v>0</v>
      </c>
      <c r="R156" s="29">
        <f t="shared" si="9"/>
        <v>111</v>
      </c>
      <c r="S156" s="35"/>
    </row>
    <row r="157" spans="1:19" ht="14.25" x14ac:dyDescent="0.2">
      <c r="A157" t="s">
        <v>355</v>
      </c>
      <c r="B157" t="s">
        <v>356</v>
      </c>
      <c r="C157" s="89" t="s">
        <v>73</v>
      </c>
      <c r="D157" s="10" t="s">
        <v>14</v>
      </c>
      <c r="E157" s="27">
        <v>144</v>
      </c>
      <c r="F157" s="27">
        <v>0</v>
      </c>
      <c r="G157" s="27">
        <v>14</v>
      </c>
      <c r="H157" s="29">
        <f t="shared" si="10"/>
        <v>158</v>
      </c>
      <c r="I157" s="27">
        <v>0</v>
      </c>
      <c r="J157" s="29">
        <f t="shared" si="8"/>
        <v>158</v>
      </c>
      <c r="K157" s="30"/>
      <c r="L157" s="10" t="s">
        <v>14</v>
      </c>
      <c r="M157" s="27">
        <v>171</v>
      </c>
      <c r="N157" s="27">
        <v>0</v>
      </c>
      <c r="O157" s="27">
        <v>8</v>
      </c>
      <c r="P157" s="29">
        <f t="shared" si="11"/>
        <v>179</v>
      </c>
      <c r="Q157" s="27">
        <v>0</v>
      </c>
      <c r="R157" s="29">
        <f t="shared" si="9"/>
        <v>179</v>
      </c>
      <c r="S157" s="35"/>
    </row>
    <row r="158" spans="1:19" ht="14.25" x14ac:dyDescent="0.2">
      <c r="A158" t="s">
        <v>357</v>
      </c>
      <c r="B158" t="s">
        <v>358</v>
      </c>
      <c r="C158" s="89" t="s">
        <v>60</v>
      </c>
      <c r="D158" s="10" t="s">
        <v>14</v>
      </c>
      <c r="E158" s="27">
        <v>25</v>
      </c>
      <c r="F158" s="27">
        <v>0</v>
      </c>
      <c r="G158" s="27">
        <v>0</v>
      </c>
      <c r="H158" s="29">
        <f t="shared" si="10"/>
        <v>25</v>
      </c>
      <c r="I158" s="27">
        <v>0</v>
      </c>
      <c r="J158" s="29">
        <f t="shared" si="8"/>
        <v>25</v>
      </c>
      <c r="K158" s="30"/>
      <c r="L158" s="10" t="s">
        <v>14</v>
      </c>
      <c r="M158" s="27">
        <v>82</v>
      </c>
      <c r="N158" s="27">
        <v>32</v>
      </c>
      <c r="O158" s="27">
        <v>36</v>
      </c>
      <c r="P158" s="29">
        <f t="shared" si="11"/>
        <v>150</v>
      </c>
      <c r="Q158" s="27">
        <v>25</v>
      </c>
      <c r="R158" s="29">
        <f t="shared" si="9"/>
        <v>175</v>
      </c>
      <c r="S158" s="35"/>
    </row>
    <row r="159" spans="1:19" ht="14.25" x14ac:dyDescent="0.2">
      <c r="A159" t="s">
        <v>359</v>
      </c>
      <c r="B159" t="s">
        <v>360</v>
      </c>
      <c r="C159" s="89" t="s">
        <v>80</v>
      </c>
      <c r="D159" s="10" t="s">
        <v>14</v>
      </c>
      <c r="E159" s="27">
        <v>56</v>
      </c>
      <c r="F159" s="27">
        <v>0</v>
      </c>
      <c r="G159" s="27">
        <v>13</v>
      </c>
      <c r="H159" s="29">
        <f t="shared" si="10"/>
        <v>69</v>
      </c>
      <c r="I159" s="27">
        <v>0</v>
      </c>
      <c r="J159" s="29">
        <f t="shared" si="8"/>
        <v>69</v>
      </c>
      <c r="K159" s="30"/>
      <c r="L159" s="10" t="s">
        <v>14</v>
      </c>
      <c r="M159" s="27">
        <v>34</v>
      </c>
      <c r="N159" s="27">
        <v>0</v>
      </c>
      <c r="O159" s="27">
        <v>10</v>
      </c>
      <c r="P159" s="29">
        <f t="shared" si="11"/>
        <v>44</v>
      </c>
      <c r="Q159" s="27">
        <v>0</v>
      </c>
      <c r="R159" s="29">
        <f t="shared" si="9"/>
        <v>44</v>
      </c>
      <c r="S159" s="35"/>
    </row>
    <row r="160" spans="1:19" ht="14.25" x14ac:dyDescent="0.2">
      <c r="A160" t="s">
        <v>361</v>
      </c>
      <c r="B160" t="s">
        <v>362</v>
      </c>
      <c r="C160" s="89" t="s">
        <v>80</v>
      </c>
      <c r="D160" s="10" t="s">
        <v>14</v>
      </c>
      <c r="E160" s="27">
        <v>52</v>
      </c>
      <c r="F160" s="27">
        <v>0</v>
      </c>
      <c r="G160" s="27">
        <v>9</v>
      </c>
      <c r="H160" s="29">
        <f t="shared" si="10"/>
        <v>61</v>
      </c>
      <c r="I160" s="27">
        <v>0</v>
      </c>
      <c r="J160" s="29">
        <f t="shared" si="8"/>
        <v>61</v>
      </c>
      <c r="K160" s="30"/>
      <c r="L160" s="10" t="s">
        <v>14</v>
      </c>
      <c r="M160" s="27">
        <v>154</v>
      </c>
      <c r="N160" s="27">
        <v>0</v>
      </c>
      <c r="O160" s="27">
        <v>66</v>
      </c>
      <c r="P160" s="29">
        <f t="shared" si="11"/>
        <v>220</v>
      </c>
      <c r="Q160" s="27">
        <v>55</v>
      </c>
      <c r="R160" s="29">
        <f t="shared" si="9"/>
        <v>275</v>
      </c>
      <c r="S160" s="35"/>
    </row>
    <row r="161" spans="1:19" ht="14.25" x14ac:dyDescent="0.2">
      <c r="A161" t="s">
        <v>363</v>
      </c>
      <c r="B161" t="s">
        <v>364</v>
      </c>
      <c r="C161" s="89" t="s">
        <v>73</v>
      </c>
      <c r="D161" s="10" t="s">
        <v>14</v>
      </c>
      <c r="E161" s="27">
        <v>17</v>
      </c>
      <c r="F161" s="27">
        <v>0</v>
      </c>
      <c r="G161" s="27">
        <v>13</v>
      </c>
      <c r="H161" s="29">
        <f t="shared" si="10"/>
        <v>30</v>
      </c>
      <c r="I161" s="27">
        <v>0</v>
      </c>
      <c r="J161" s="29">
        <f t="shared" si="8"/>
        <v>30</v>
      </c>
      <c r="K161" s="30"/>
      <c r="L161" s="10" t="s">
        <v>14</v>
      </c>
      <c r="M161" s="27">
        <v>0</v>
      </c>
      <c r="N161" s="27">
        <v>0</v>
      </c>
      <c r="O161" s="27">
        <v>7</v>
      </c>
      <c r="P161" s="29">
        <f t="shared" si="11"/>
        <v>7</v>
      </c>
      <c r="Q161" s="27">
        <v>0</v>
      </c>
      <c r="R161" s="29">
        <f t="shared" si="9"/>
        <v>7</v>
      </c>
      <c r="S161" s="35"/>
    </row>
    <row r="162" spans="1:19" ht="14.25" x14ac:dyDescent="0.2">
      <c r="A162" t="s">
        <v>365</v>
      </c>
      <c r="B162" t="s">
        <v>366</v>
      </c>
      <c r="C162" s="89" t="s">
        <v>73</v>
      </c>
      <c r="D162" s="10" t="s">
        <v>14</v>
      </c>
      <c r="E162" s="27">
        <v>114</v>
      </c>
      <c r="F162" s="27">
        <v>0</v>
      </c>
      <c r="G162" s="27">
        <v>30</v>
      </c>
      <c r="H162" s="29">
        <f t="shared" si="10"/>
        <v>144</v>
      </c>
      <c r="I162" s="27">
        <v>0</v>
      </c>
      <c r="J162" s="29">
        <f t="shared" si="8"/>
        <v>144</v>
      </c>
      <c r="K162" s="30"/>
      <c r="L162" s="10" t="s">
        <v>14</v>
      </c>
      <c r="M162" s="27">
        <v>92</v>
      </c>
      <c r="N162" s="27">
        <v>0</v>
      </c>
      <c r="O162" s="27">
        <v>80</v>
      </c>
      <c r="P162" s="29">
        <f t="shared" si="11"/>
        <v>172</v>
      </c>
      <c r="Q162" s="27">
        <v>56</v>
      </c>
      <c r="R162" s="29">
        <f t="shared" si="9"/>
        <v>228</v>
      </c>
      <c r="S162" s="35"/>
    </row>
    <row r="163" spans="1:19" ht="14.25" x14ac:dyDescent="0.2">
      <c r="A163" t="s">
        <v>367</v>
      </c>
      <c r="B163" t="s">
        <v>368</v>
      </c>
      <c r="C163" s="89" t="s">
        <v>54</v>
      </c>
      <c r="D163" s="10" t="s">
        <v>14</v>
      </c>
      <c r="E163" s="27">
        <v>96</v>
      </c>
      <c r="F163" s="27">
        <v>0</v>
      </c>
      <c r="G163" s="27">
        <v>10</v>
      </c>
      <c r="H163" s="29">
        <f t="shared" si="10"/>
        <v>106</v>
      </c>
      <c r="I163" s="27">
        <v>0</v>
      </c>
      <c r="J163" s="29">
        <f t="shared" si="8"/>
        <v>106</v>
      </c>
      <c r="K163" s="30"/>
      <c r="L163" s="10" t="s">
        <v>14</v>
      </c>
      <c r="M163" s="27">
        <v>49</v>
      </c>
      <c r="N163" s="27">
        <v>3</v>
      </c>
      <c r="O163" s="27">
        <v>39</v>
      </c>
      <c r="P163" s="29">
        <f t="shared" si="11"/>
        <v>91</v>
      </c>
      <c r="Q163" s="27">
        <v>0</v>
      </c>
      <c r="R163" s="29">
        <f t="shared" si="9"/>
        <v>91</v>
      </c>
      <c r="S163" s="35"/>
    </row>
    <row r="164" spans="1:19" ht="14.25" x14ac:dyDescent="0.2">
      <c r="A164" t="s">
        <v>369</v>
      </c>
      <c r="B164" t="s">
        <v>370</v>
      </c>
      <c r="C164" s="89" t="s">
        <v>60</v>
      </c>
      <c r="D164" s="10" t="s">
        <v>14</v>
      </c>
      <c r="E164" s="27">
        <v>90</v>
      </c>
      <c r="F164" s="27">
        <v>0</v>
      </c>
      <c r="G164" s="27">
        <v>23</v>
      </c>
      <c r="H164" s="29">
        <f t="shared" si="10"/>
        <v>113</v>
      </c>
      <c r="I164" s="27">
        <v>0</v>
      </c>
      <c r="J164" s="29">
        <f t="shared" si="8"/>
        <v>113</v>
      </c>
      <c r="K164" s="30"/>
      <c r="L164" s="10" t="s">
        <v>14</v>
      </c>
      <c r="M164" s="27">
        <v>138</v>
      </c>
      <c r="N164" s="27">
        <v>0</v>
      </c>
      <c r="O164" s="27">
        <v>67</v>
      </c>
      <c r="P164" s="29">
        <f t="shared" si="11"/>
        <v>205</v>
      </c>
      <c r="Q164" s="27">
        <v>0</v>
      </c>
      <c r="R164" s="29">
        <f t="shared" si="9"/>
        <v>205</v>
      </c>
      <c r="S164" s="35"/>
    </row>
    <row r="165" spans="1:19" ht="14.25" x14ac:dyDescent="0.2">
      <c r="A165" t="s">
        <v>371</v>
      </c>
      <c r="B165" t="s">
        <v>372</v>
      </c>
      <c r="C165" s="89" t="s">
        <v>73</v>
      </c>
      <c r="D165" s="10" t="s">
        <v>14</v>
      </c>
      <c r="E165" s="27">
        <v>64</v>
      </c>
      <c r="F165" s="27">
        <v>0</v>
      </c>
      <c r="G165" s="27">
        <v>16</v>
      </c>
      <c r="H165" s="29">
        <f t="shared" si="10"/>
        <v>80</v>
      </c>
      <c r="I165" s="27">
        <v>45</v>
      </c>
      <c r="J165" s="29">
        <f t="shared" si="8"/>
        <v>125</v>
      </c>
      <c r="K165" s="36"/>
      <c r="L165" s="10" t="s">
        <v>14</v>
      </c>
      <c r="M165" s="27">
        <v>43</v>
      </c>
      <c r="N165" s="27">
        <v>0</v>
      </c>
      <c r="O165" s="27">
        <v>47</v>
      </c>
      <c r="P165" s="29">
        <f t="shared" si="11"/>
        <v>90</v>
      </c>
      <c r="Q165" s="27">
        <v>8</v>
      </c>
      <c r="R165" s="29">
        <f t="shared" si="9"/>
        <v>98</v>
      </c>
      <c r="S165" s="35"/>
    </row>
    <row r="166" spans="1:19" ht="14.25" x14ac:dyDescent="0.2">
      <c r="A166" t="s">
        <v>373</v>
      </c>
      <c r="B166" t="s">
        <v>374</v>
      </c>
      <c r="C166" s="89" t="s">
        <v>54</v>
      </c>
      <c r="D166" s="10" t="s">
        <v>14</v>
      </c>
      <c r="E166" s="27">
        <v>19</v>
      </c>
      <c r="F166" s="27">
        <v>0</v>
      </c>
      <c r="G166" s="27">
        <v>0</v>
      </c>
      <c r="H166" s="29">
        <f t="shared" si="10"/>
        <v>19</v>
      </c>
      <c r="I166" s="27">
        <v>0</v>
      </c>
      <c r="J166" s="29">
        <f t="shared" si="8"/>
        <v>19</v>
      </c>
      <c r="K166" s="30"/>
      <c r="L166" s="10" t="s">
        <v>14</v>
      </c>
      <c r="M166" s="27">
        <v>80</v>
      </c>
      <c r="N166" s="27">
        <v>0</v>
      </c>
      <c r="O166" s="27">
        <v>8</v>
      </c>
      <c r="P166" s="29">
        <f t="shared" si="11"/>
        <v>88</v>
      </c>
      <c r="Q166" s="27">
        <v>0</v>
      </c>
      <c r="R166" s="29">
        <f t="shared" si="9"/>
        <v>88</v>
      </c>
      <c r="S166" s="35"/>
    </row>
    <row r="167" spans="1:19" ht="14.25" x14ac:dyDescent="0.2">
      <c r="A167" t="s">
        <v>375</v>
      </c>
      <c r="B167" t="s">
        <v>376</v>
      </c>
      <c r="C167" s="89" t="s">
        <v>80</v>
      </c>
      <c r="D167" s="10" t="s">
        <v>14</v>
      </c>
      <c r="E167" s="27">
        <v>32</v>
      </c>
      <c r="F167" s="27">
        <v>0</v>
      </c>
      <c r="G167" s="27">
        <v>7</v>
      </c>
      <c r="H167" s="29">
        <f t="shared" si="10"/>
        <v>39</v>
      </c>
      <c r="I167" s="27">
        <v>44</v>
      </c>
      <c r="J167" s="29">
        <f t="shared" si="8"/>
        <v>83</v>
      </c>
      <c r="K167" s="30"/>
      <c r="L167" s="10" t="s">
        <v>14</v>
      </c>
      <c r="M167" s="27">
        <v>55</v>
      </c>
      <c r="N167" s="27">
        <v>0</v>
      </c>
      <c r="O167" s="27">
        <v>48</v>
      </c>
      <c r="P167" s="29">
        <f t="shared" si="11"/>
        <v>103</v>
      </c>
      <c r="Q167" s="27">
        <v>88</v>
      </c>
      <c r="R167" s="29">
        <f t="shared" si="9"/>
        <v>191</v>
      </c>
      <c r="S167" s="35"/>
    </row>
    <row r="168" spans="1:19" ht="14.25" x14ac:dyDescent="0.2">
      <c r="A168" t="s">
        <v>377</v>
      </c>
      <c r="B168" t="s">
        <v>378</v>
      </c>
      <c r="C168" s="89" t="s">
        <v>73</v>
      </c>
      <c r="D168" s="10" t="s">
        <v>14</v>
      </c>
      <c r="E168" s="27">
        <v>42</v>
      </c>
      <c r="F168" s="27">
        <v>0</v>
      </c>
      <c r="G168" s="27">
        <v>0</v>
      </c>
      <c r="H168" s="29">
        <f t="shared" si="10"/>
        <v>42</v>
      </c>
      <c r="I168" s="27">
        <v>0</v>
      </c>
      <c r="J168" s="29">
        <f t="shared" si="8"/>
        <v>42</v>
      </c>
      <c r="K168" s="30"/>
      <c r="L168" s="10" t="s">
        <v>14</v>
      </c>
      <c r="M168" s="27">
        <v>77</v>
      </c>
      <c r="N168" s="27">
        <v>0</v>
      </c>
      <c r="O168" s="27">
        <v>50</v>
      </c>
      <c r="P168" s="29">
        <f t="shared" si="11"/>
        <v>127</v>
      </c>
      <c r="Q168" s="27">
        <v>13</v>
      </c>
      <c r="R168" s="29">
        <f t="shared" si="9"/>
        <v>140</v>
      </c>
      <c r="S168" s="35"/>
    </row>
    <row r="169" spans="1:19" ht="14.25" x14ac:dyDescent="0.2">
      <c r="A169" t="s">
        <v>379</v>
      </c>
      <c r="B169" t="s">
        <v>380</v>
      </c>
      <c r="C169" s="89" t="s">
        <v>60</v>
      </c>
      <c r="D169" s="10" t="s">
        <v>14</v>
      </c>
      <c r="E169" s="27">
        <v>37</v>
      </c>
      <c r="F169" s="27">
        <v>0</v>
      </c>
      <c r="G169" s="27">
        <v>4</v>
      </c>
      <c r="H169" s="29">
        <f t="shared" si="10"/>
        <v>41</v>
      </c>
      <c r="I169" s="27">
        <v>0</v>
      </c>
      <c r="J169" s="29">
        <f t="shared" si="8"/>
        <v>41</v>
      </c>
      <c r="K169" s="30"/>
      <c r="L169" s="10" t="s">
        <v>14</v>
      </c>
      <c r="M169" s="27">
        <v>94</v>
      </c>
      <c r="N169" s="27">
        <v>0</v>
      </c>
      <c r="O169" s="27">
        <v>6</v>
      </c>
      <c r="P169" s="29">
        <f t="shared" si="11"/>
        <v>100</v>
      </c>
      <c r="Q169" s="27">
        <v>0</v>
      </c>
      <c r="R169" s="29">
        <f t="shared" si="9"/>
        <v>100</v>
      </c>
      <c r="S169" s="35"/>
    </row>
    <row r="170" spans="1:19" ht="14.25" x14ac:dyDescent="0.2">
      <c r="A170" t="s">
        <v>381</v>
      </c>
      <c r="B170" t="s">
        <v>382</v>
      </c>
      <c r="C170" s="89" t="s">
        <v>60</v>
      </c>
      <c r="D170" s="10" t="s">
        <v>14</v>
      </c>
      <c r="E170" s="27">
        <v>23</v>
      </c>
      <c r="F170" s="27">
        <v>0</v>
      </c>
      <c r="G170" s="27">
        <v>4</v>
      </c>
      <c r="H170" s="29">
        <f t="shared" si="10"/>
        <v>27</v>
      </c>
      <c r="I170" s="27">
        <v>0</v>
      </c>
      <c r="J170" s="29">
        <f t="shared" si="8"/>
        <v>27</v>
      </c>
      <c r="K170" s="30"/>
      <c r="L170" s="10" t="s">
        <v>14</v>
      </c>
      <c r="M170" s="27">
        <v>46</v>
      </c>
      <c r="N170" s="27">
        <v>0</v>
      </c>
      <c r="O170" s="27">
        <v>15</v>
      </c>
      <c r="P170" s="29">
        <f t="shared" si="11"/>
        <v>61</v>
      </c>
      <c r="Q170" s="27">
        <v>0</v>
      </c>
      <c r="R170" s="29">
        <f t="shared" si="9"/>
        <v>61</v>
      </c>
      <c r="S170" s="35"/>
    </row>
    <row r="171" spans="1:19" ht="14.25" x14ac:dyDescent="0.2">
      <c r="A171" t="s">
        <v>383</v>
      </c>
      <c r="B171" t="s">
        <v>384</v>
      </c>
      <c r="C171" s="89" t="s">
        <v>60</v>
      </c>
      <c r="D171" s="10" t="s">
        <v>14</v>
      </c>
      <c r="E171" s="27">
        <v>143</v>
      </c>
      <c r="F171" s="27">
        <v>0</v>
      </c>
      <c r="G171" s="27">
        <v>46</v>
      </c>
      <c r="H171" s="29">
        <f t="shared" si="10"/>
        <v>189</v>
      </c>
      <c r="I171" s="27">
        <v>0</v>
      </c>
      <c r="J171" s="29">
        <f t="shared" si="8"/>
        <v>189</v>
      </c>
      <c r="K171" s="30"/>
      <c r="L171" s="10" t="s">
        <v>14</v>
      </c>
      <c r="M171" s="27">
        <v>82</v>
      </c>
      <c r="N171" s="27">
        <v>0</v>
      </c>
      <c r="O171" s="27">
        <v>78</v>
      </c>
      <c r="P171" s="29">
        <f t="shared" si="11"/>
        <v>160</v>
      </c>
      <c r="Q171" s="27">
        <v>63</v>
      </c>
      <c r="R171" s="29">
        <f t="shared" si="9"/>
        <v>223</v>
      </c>
      <c r="S171" s="35"/>
    </row>
    <row r="172" spans="1:19" ht="14.25" x14ac:dyDescent="0.2">
      <c r="A172" t="s">
        <v>385</v>
      </c>
      <c r="B172" t="s">
        <v>386</v>
      </c>
      <c r="C172" s="89" t="s">
        <v>73</v>
      </c>
      <c r="D172" s="10" t="s">
        <v>14</v>
      </c>
      <c r="E172" s="27">
        <v>43</v>
      </c>
      <c r="F172" s="27">
        <v>0</v>
      </c>
      <c r="G172" s="27">
        <v>5</v>
      </c>
      <c r="H172" s="29">
        <f t="shared" si="10"/>
        <v>48</v>
      </c>
      <c r="I172" s="27">
        <v>23</v>
      </c>
      <c r="J172" s="29">
        <f t="shared" si="8"/>
        <v>71</v>
      </c>
      <c r="K172" s="36"/>
      <c r="L172" s="10" t="s">
        <v>14</v>
      </c>
      <c r="M172" s="27">
        <v>114</v>
      </c>
      <c r="N172" s="27">
        <v>0</v>
      </c>
      <c r="O172" s="27">
        <v>54</v>
      </c>
      <c r="P172" s="29">
        <f t="shared" si="11"/>
        <v>168</v>
      </c>
      <c r="Q172" s="27">
        <v>0</v>
      </c>
      <c r="R172" s="29">
        <f t="shared" si="9"/>
        <v>168</v>
      </c>
      <c r="S172" s="35"/>
    </row>
    <row r="173" spans="1:19" ht="14.25" x14ac:dyDescent="0.2">
      <c r="A173" t="s">
        <v>387</v>
      </c>
      <c r="B173" t="s">
        <v>388</v>
      </c>
      <c r="C173" s="89" t="s">
        <v>54</v>
      </c>
      <c r="D173" s="10" t="s">
        <v>14</v>
      </c>
      <c r="E173" s="27">
        <v>189</v>
      </c>
      <c r="F173" s="27">
        <v>0</v>
      </c>
      <c r="G173" s="27">
        <v>0</v>
      </c>
      <c r="H173" s="29">
        <f t="shared" si="10"/>
        <v>189</v>
      </c>
      <c r="I173" s="27">
        <v>0</v>
      </c>
      <c r="J173" s="29">
        <f t="shared" si="8"/>
        <v>189</v>
      </c>
      <c r="K173" s="30"/>
      <c r="L173" s="10" t="s">
        <v>14</v>
      </c>
      <c r="M173" s="27">
        <v>104</v>
      </c>
      <c r="N173" s="27">
        <v>0</v>
      </c>
      <c r="O173" s="27">
        <v>28</v>
      </c>
      <c r="P173" s="29">
        <f t="shared" si="11"/>
        <v>132</v>
      </c>
      <c r="Q173" s="27">
        <v>0</v>
      </c>
      <c r="R173" s="29">
        <f t="shared" si="9"/>
        <v>132</v>
      </c>
      <c r="S173" s="35"/>
    </row>
    <row r="174" spans="1:19" ht="14.25" x14ac:dyDescent="0.2">
      <c r="A174" t="s">
        <v>389</v>
      </c>
      <c r="B174" t="s">
        <v>390</v>
      </c>
      <c r="C174" s="89" t="s">
        <v>60</v>
      </c>
      <c r="D174" s="10" t="s">
        <v>14</v>
      </c>
      <c r="E174" s="27">
        <v>65</v>
      </c>
      <c r="F174" s="27">
        <v>19</v>
      </c>
      <c r="G174" s="27">
        <v>23</v>
      </c>
      <c r="H174" s="29">
        <f t="shared" si="10"/>
        <v>107</v>
      </c>
      <c r="I174" s="27">
        <v>42</v>
      </c>
      <c r="J174" s="29">
        <f t="shared" si="8"/>
        <v>149</v>
      </c>
      <c r="K174" s="30"/>
      <c r="L174" s="10" t="s">
        <v>14</v>
      </c>
      <c r="M174" s="27">
        <v>168</v>
      </c>
      <c r="N174" s="27">
        <v>0</v>
      </c>
      <c r="O174" s="27">
        <v>95</v>
      </c>
      <c r="P174" s="29">
        <f t="shared" si="11"/>
        <v>263</v>
      </c>
      <c r="Q174" s="27">
        <v>55</v>
      </c>
      <c r="R174" s="29">
        <f t="shared" si="9"/>
        <v>318</v>
      </c>
      <c r="S174" s="35"/>
    </row>
    <row r="175" spans="1:19" ht="14.25" x14ac:dyDescent="0.2">
      <c r="A175" t="s">
        <v>391</v>
      </c>
      <c r="B175" t="s">
        <v>392</v>
      </c>
      <c r="C175" s="89" t="s">
        <v>60</v>
      </c>
      <c r="D175" s="10" t="s">
        <v>14</v>
      </c>
      <c r="E175" s="27">
        <v>107</v>
      </c>
      <c r="F175" s="27">
        <v>0</v>
      </c>
      <c r="G175" s="27">
        <v>25</v>
      </c>
      <c r="H175" s="29">
        <f t="shared" si="10"/>
        <v>132</v>
      </c>
      <c r="I175" s="27">
        <v>0</v>
      </c>
      <c r="J175" s="29">
        <f t="shared" si="8"/>
        <v>132</v>
      </c>
      <c r="K175" s="30"/>
      <c r="L175" s="10" t="s">
        <v>14</v>
      </c>
      <c r="M175" s="27">
        <v>101</v>
      </c>
      <c r="N175" s="27">
        <v>6</v>
      </c>
      <c r="O175" s="27">
        <v>48</v>
      </c>
      <c r="P175" s="29">
        <f t="shared" si="11"/>
        <v>155</v>
      </c>
      <c r="Q175" s="27">
        <v>47</v>
      </c>
      <c r="R175" s="29">
        <f t="shared" si="9"/>
        <v>202</v>
      </c>
      <c r="S175" s="35"/>
    </row>
    <row r="176" spans="1:19" ht="14.25" x14ac:dyDescent="0.2">
      <c r="A176" t="s">
        <v>393</v>
      </c>
      <c r="B176" t="s">
        <v>394</v>
      </c>
      <c r="C176" s="89" t="s">
        <v>60</v>
      </c>
      <c r="D176" s="10" t="s">
        <v>14</v>
      </c>
      <c r="E176" s="27">
        <v>0</v>
      </c>
      <c r="F176" s="27">
        <v>0</v>
      </c>
      <c r="G176" s="27">
        <v>6</v>
      </c>
      <c r="H176" s="29">
        <f t="shared" si="10"/>
        <v>6</v>
      </c>
      <c r="I176" s="27">
        <v>0</v>
      </c>
      <c r="J176" s="29">
        <f t="shared" si="8"/>
        <v>6</v>
      </c>
      <c r="K176" s="30"/>
      <c r="L176" s="10" t="s">
        <v>14</v>
      </c>
      <c r="M176" s="27">
        <v>8</v>
      </c>
      <c r="N176" s="27">
        <v>0</v>
      </c>
      <c r="O176" s="27">
        <v>12</v>
      </c>
      <c r="P176" s="29">
        <f t="shared" si="11"/>
        <v>20</v>
      </c>
      <c r="Q176" s="27">
        <v>0</v>
      </c>
      <c r="R176" s="29">
        <f t="shared" si="9"/>
        <v>20</v>
      </c>
      <c r="S176" s="35"/>
    </row>
    <row r="177" spans="1:19" ht="14.25" x14ac:dyDescent="0.2">
      <c r="A177" t="s">
        <v>395</v>
      </c>
      <c r="B177" t="s">
        <v>396</v>
      </c>
      <c r="C177" s="89" t="s">
        <v>57</v>
      </c>
      <c r="D177" s="10" t="s">
        <v>14</v>
      </c>
      <c r="E177" s="27">
        <v>80</v>
      </c>
      <c r="F177" s="27">
        <v>0</v>
      </c>
      <c r="G177" s="27">
        <v>19</v>
      </c>
      <c r="H177" s="29">
        <f t="shared" si="10"/>
        <v>99</v>
      </c>
      <c r="I177" s="27">
        <v>0</v>
      </c>
      <c r="J177" s="29">
        <f t="shared" si="8"/>
        <v>99</v>
      </c>
      <c r="K177" s="30"/>
      <c r="L177" s="10" t="s">
        <v>14</v>
      </c>
      <c r="M177" s="27">
        <v>39</v>
      </c>
      <c r="N177" s="27">
        <v>0</v>
      </c>
      <c r="O177" s="27">
        <v>51</v>
      </c>
      <c r="P177" s="29">
        <f t="shared" si="11"/>
        <v>90</v>
      </c>
      <c r="Q177" s="27">
        <v>0</v>
      </c>
      <c r="R177" s="29">
        <f t="shared" si="9"/>
        <v>90</v>
      </c>
      <c r="S177" s="35"/>
    </row>
    <row r="178" spans="1:19" ht="14.25" x14ac:dyDescent="0.2">
      <c r="A178" t="s">
        <v>397</v>
      </c>
      <c r="B178" t="s">
        <v>398</v>
      </c>
      <c r="C178" s="89" t="s">
        <v>80</v>
      </c>
      <c r="D178" s="10" t="s">
        <v>14</v>
      </c>
      <c r="E178" s="27">
        <v>54</v>
      </c>
      <c r="F178" s="27">
        <v>0</v>
      </c>
      <c r="G178" s="27">
        <v>21</v>
      </c>
      <c r="H178" s="29">
        <f t="shared" si="10"/>
        <v>75</v>
      </c>
      <c r="I178" s="27">
        <v>0</v>
      </c>
      <c r="J178" s="29">
        <f t="shared" si="8"/>
        <v>75</v>
      </c>
      <c r="K178" s="30"/>
      <c r="L178" s="10" t="s">
        <v>14</v>
      </c>
      <c r="M178" s="27">
        <v>188</v>
      </c>
      <c r="N178" s="27">
        <v>0</v>
      </c>
      <c r="O178" s="27">
        <v>47</v>
      </c>
      <c r="P178" s="29">
        <f t="shared" si="11"/>
        <v>235</v>
      </c>
      <c r="Q178" s="27">
        <v>0</v>
      </c>
      <c r="R178" s="29">
        <f t="shared" si="9"/>
        <v>235</v>
      </c>
      <c r="S178" s="35"/>
    </row>
    <row r="179" spans="1:19" ht="14.25" x14ac:dyDescent="0.2">
      <c r="A179" t="s">
        <v>399</v>
      </c>
      <c r="B179" t="s">
        <v>400</v>
      </c>
      <c r="C179" s="89" t="s">
        <v>57</v>
      </c>
      <c r="D179" s="10" t="s">
        <v>14</v>
      </c>
      <c r="E179" s="27">
        <v>9</v>
      </c>
      <c r="F179" s="27">
        <v>0</v>
      </c>
      <c r="G179" s="27">
        <v>0</v>
      </c>
      <c r="H179" s="29">
        <f t="shared" si="10"/>
        <v>9</v>
      </c>
      <c r="I179" s="27">
        <v>0</v>
      </c>
      <c r="J179" s="29">
        <f t="shared" si="8"/>
        <v>9</v>
      </c>
      <c r="K179" s="30"/>
      <c r="L179" s="10" t="s">
        <v>14</v>
      </c>
      <c r="M179" s="27">
        <v>10</v>
      </c>
      <c r="N179" s="27">
        <v>0</v>
      </c>
      <c r="O179" s="27">
        <v>1</v>
      </c>
      <c r="P179" s="29">
        <f t="shared" si="11"/>
        <v>11</v>
      </c>
      <c r="Q179" s="27">
        <v>7</v>
      </c>
      <c r="R179" s="29">
        <f t="shared" si="9"/>
        <v>18</v>
      </c>
      <c r="S179" s="35"/>
    </row>
    <row r="180" spans="1:19" ht="14.25" x14ac:dyDescent="0.2">
      <c r="A180" t="s">
        <v>401</v>
      </c>
      <c r="B180" t="s">
        <v>402</v>
      </c>
      <c r="C180" s="89" t="s">
        <v>54</v>
      </c>
      <c r="D180" s="10" t="s">
        <v>14</v>
      </c>
      <c r="E180" s="27">
        <v>282</v>
      </c>
      <c r="F180" s="27">
        <v>0</v>
      </c>
      <c r="G180" s="27">
        <v>101</v>
      </c>
      <c r="H180" s="29">
        <f t="shared" si="10"/>
        <v>383</v>
      </c>
      <c r="I180" s="27">
        <v>59</v>
      </c>
      <c r="J180" s="29">
        <f t="shared" si="8"/>
        <v>442</v>
      </c>
      <c r="K180" s="36"/>
      <c r="L180" s="10" t="s">
        <v>14</v>
      </c>
      <c r="M180" s="27">
        <v>254</v>
      </c>
      <c r="N180" s="27">
        <v>7</v>
      </c>
      <c r="O180" s="27">
        <v>134</v>
      </c>
      <c r="P180" s="29">
        <f t="shared" si="11"/>
        <v>395</v>
      </c>
      <c r="Q180" s="27">
        <v>58</v>
      </c>
      <c r="R180" s="29">
        <f t="shared" si="9"/>
        <v>453</v>
      </c>
      <c r="S180" s="35"/>
    </row>
    <row r="181" spans="1:19" ht="14.25" x14ac:dyDescent="0.2">
      <c r="A181" t="s">
        <v>403</v>
      </c>
      <c r="B181" t="s">
        <v>404</v>
      </c>
      <c r="C181" s="89" t="s">
        <v>80</v>
      </c>
      <c r="D181" s="10" t="s">
        <v>14</v>
      </c>
      <c r="E181" s="27">
        <v>185</v>
      </c>
      <c r="F181" s="27">
        <v>4</v>
      </c>
      <c r="G181" s="27">
        <v>86</v>
      </c>
      <c r="H181" s="29">
        <f t="shared" si="10"/>
        <v>275</v>
      </c>
      <c r="I181" s="27">
        <v>104</v>
      </c>
      <c r="J181" s="29">
        <f t="shared" si="8"/>
        <v>379</v>
      </c>
      <c r="K181" s="36"/>
      <c r="L181" s="10" t="s">
        <v>14</v>
      </c>
      <c r="M181" s="27">
        <v>240</v>
      </c>
      <c r="N181" s="27">
        <v>0</v>
      </c>
      <c r="O181" s="27">
        <v>97</v>
      </c>
      <c r="P181" s="29">
        <f t="shared" si="11"/>
        <v>337</v>
      </c>
      <c r="Q181" s="27">
        <v>108</v>
      </c>
      <c r="R181" s="29">
        <f t="shared" si="9"/>
        <v>445</v>
      </c>
      <c r="S181" s="35"/>
    </row>
    <row r="182" spans="1:19" ht="14.25" x14ac:dyDescent="0.2">
      <c r="A182" t="s">
        <v>405</v>
      </c>
      <c r="B182" t="s">
        <v>406</v>
      </c>
      <c r="C182" s="89" t="s">
        <v>80</v>
      </c>
      <c r="D182" s="10" t="s">
        <v>14</v>
      </c>
      <c r="E182" s="27">
        <v>33</v>
      </c>
      <c r="F182" s="27">
        <v>0</v>
      </c>
      <c r="G182" s="27">
        <v>14</v>
      </c>
      <c r="H182" s="29">
        <f t="shared" si="10"/>
        <v>47</v>
      </c>
      <c r="I182" s="27">
        <v>0</v>
      </c>
      <c r="J182" s="29">
        <f t="shared" si="8"/>
        <v>47</v>
      </c>
      <c r="K182" s="30"/>
      <c r="L182" s="10" t="s">
        <v>14</v>
      </c>
      <c r="M182" s="27">
        <v>81</v>
      </c>
      <c r="N182" s="27">
        <v>5</v>
      </c>
      <c r="O182" s="27">
        <v>28</v>
      </c>
      <c r="P182" s="29">
        <f t="shared" si="11"/>
        <v>114</v>
      </c>
      <c r="Q182" s="27">
        <v>0</v>
      </c>
      <c r="R182" s="29">
        <f t="shared" si="9"/>
        <v>114</v>
      </c>
      <c r="S182" s="35"/>
    </row>
    <row r="183" spans="1:19" ht="14.25" x14ac:dyDescent="0.2">
      <c r="A183" t="s">
        <v>407</v>
      </c>
      <c r="B183" t="s">
        <v>408</v>
      </c>
      <c r="C183" s="89" t="s">
        <v>80</v>
      </c>
      <c r="D183" s="10" t="s">
        <v>14</v>
      </c>
      <c r="E183" s="27">
        <v>116</v>
      </c>
      <c r="F183" s="27">
        <v>0</v>
      </c>
      <c r="G183" s="27">
        <v>9</v>
      </c>
      <c r="H183" s="29">
        <f t="shared" si="10"/>
        <v>125</v>
      </c>
      <c r="I183" s="27">
        <v>0</v>
      </c>
      <c r="J183" s="29">
        <f t="shared" si="8"/>
        <v>125</v>
      </c>
      <c r="K183" s="30"/>
      <c r="L183" s="10" t="s">
        <v>14</v>
      </c>
      <c r="M183" s="27">
        <v>86</v>
      </c>
      <c r="N183" s="27">
        <v>5</v>
      </c>
      <c r="O183" s="27">
        <v>70</v>
      </c>
      <c r="P183" s="29">
        <f t="shared" si="11"/>
        <v>161</v>
      </c>
      <c r="Q183" s="27">
        <v>0</v>
      </c>
      <c r="R183" s="29">
        <f t="shared" si="9"/>
        <v>161</v>
      </c>
      <c r="S183" s="35"/>
    </row>
    <row r="184" spans="1:19" ht="14.25" x14ac:dyDescent="0.2">
      <c r="A184" t="s">
        <v>409</v>
      </c>
      <c r="B184" t="s">
        <v>410</v>
      </c>
      <c r="C184" s="89" t="s">
        <v>57</v>
      </c>
      <c r="D184" s="10" t="s">
        <v>14</v>
      </c>
      <c r="E184" s="27">
        <v>25</v>
      </c>
      <c r="F184" s="27">
        <v>0</v>
      </c>
      <c r="G184" s="27">
        <v>61</v>
      </c>
      <c r="H184" s="29">
        <f t="shared" si="10"/>
        <v>86</v>
      </c>
      <c r="I184" s="27">
        <v>23</v>
      </c>
      <c r="J184" s="29">
        <f t="shared" si="8"/>
        <v>109</v>
      </c>
      <c r="K184" s="30"/>
      <c r="L184" s="10" t="s">
        <v>14</v>
      </c>
      <c r="M184" s="27">
        <v>0</v>
      </c>
      <c r="N184" s="27">
        <v>0</v>
      </c>
      <c r="O184" s="27">
        <v>10</v>
      </c>
      <c r="P184" s="29">
        <f t="shared" si="11"/>
        <v>10</v>
      </c>
      <c r="Q184" s="27">
        <v>0</v>
      </c>
      <c r="R184" s="29">
        <f t="shared" si="9"/>
        <v>10</v>
      </c>
      <c r="S184" s="35"/>
    </row>
    <row r="185" spans="1:19" ht="14.25" x14ac:dyDescent="0.2">
      <c r="A185" t="s">
        <v>411</v>
      </c>
      <c r="B185" t="s">
        <v>412</v>
      </c>
      <c r="C185" s="89" t="s">
        <v>80</v>
      </c>
      <c r="D185" s="10" t="s">
        <v>14</v>
      </c>
      <c r="E185" s="27">
        <v>8</v>
      </c>
      <c r="F185" s="27">
        <v>0</v>
      </c>
      <c r="G185" s="27">
        <v>0</v>
      </c>
      <c r="H185" s="29">
        <f t="shared" si="10"/>
        <v>8</v>
      </c>
      <c r="I185" s="27">
        <v>0</v>
      </c>
      <c r="J185" s="29">
        <f t="shared" si="8"/>
        <v>8</v>
      </c>
      <c r="K185" s="30"/>
      <c r="L185" s="10" t="s">
        <v>14</v>
      </c>
      <c r="M185" s="27">
        <v>8</v>
      </c>
      <c r="N185" s="27">
        <v>0</v>
      </c>
      <c r="O185" s="27">
        <v>14</v>
      </c>
      <c r="P185" s="29">
        <f t="shared" si="11"/>
        <v>22</v>
      </c>
      <c r="Q185" s="27">
        <v>0</v>
      </c>
      <c r="R185" s="29">
        <f t="shared" si="9"/>
        <v>22</v>
      </c>
      <c r="S185" s="35"/>
    </row>
    <row r="186" spans="1:19" ht="14.25" x14ac:dyDescent="0.2">
      <c r="A186" t="s">
        <v>413</v>
      </c>
      <c r="B186" t="s">
        <v>414</v>
      </c>
      <c r="C186" s="89" t="s">
        <v>80</v>
      </c>
      <c r="D186" s="10" t="s">
        <v>14</v>
      </c>
      <c r="E186" s="27">
        <v>153</v>
      </c>
      <c r="F186" s="27">
        <v>0</v>
      </c>
      <c r="G186" s="27">
        <v>8</v>
      </c>
      <c r="H186" s="29">
        <f t="shared" si="10"/>
        <v>161</v>
      </c>
      <c r="I186" s="27">
        <v>0</v>
      </c>
      <c r="J186" s="29">
        <f t="shared" si="8"/>
        <v>161</v>
      </c>
      <c r="K186" s="30"/>
      <c r="L186" s="10" t="s">
        <v>14</v>
      </c>
      <c r="M186" s="27">
        <v>108</v>
      </c>
      <c r="N186" s="27">
        <v>0</v>
      </c>
      <c r="O186" s="27">
        <v>16</v>
      </c>
      <c r="P186" s="29">
        <f t="shared" si="11"/>
        <v>124</v>
      </c>
      <c r="Q186" s="27">
        <v>0</v>
      </c>
      <c r="R186" s="29">
        <f t="shared" si="9"/>
        <v>124</v>
      </c>
      <c r="S186" s="35"/>
    </row>
    <row r="187" spans="1:19" ht="14.25" x14ac:dyDescent="0.2">
      <c r="A187" t="s">
        <v>415</v>
      </c>
      <c r="B187" t="s">
        <v>416</v>
      </c>
      <c r="C187" s="89" t="s">
        <v>73</v>
      </c>
      <c r="D187" s="10" t="s">
        <v>14</v>
      </c>
      <c r="E187" s="27">
        <v>25</v>
      </c>
      <c r="F187" s="27">
        <v>0</v>
      </c>
      <c r="G187" s="27">
        <v>20</v>
      </c>
      <c r="H187" s="29">
        <f t="shared" si="10"/>
        <v>45</v>
      </c>
      <c r="I187" s="27">
        <v>0</v>
      </c>
      <c r="J187" s="29">
        <f t="shared" si="8"/>
        <v>45</v>
      </c>
      <c r="K187" s="30"/>
      <c r="L187" s="10" t="s">
        <v>14</v>
      </c>
      <c r="M187" s="27">
        <v>103</v>
      </c>
      <c r="N187" s="27">
        <v>0</v>
      </c>
      <c r="O187" s="27">
        <v>37</v>
      </c>
      <c r="P187" s="29">
        <f t="shared" si="11"/>
        <v>140</v>
      </c>
      <c r="Q187" s="27">
        <v>39</v>
      </c>
      <c r="R187" s="29">
        <f t="shared" si="9"/>
        <v>179</v>
      </c>
      <c r="S187" s="35"/>
    </row>
    <row r="188" spans="1:19" ht="14.25" x14ac:dyDescent="0.2">
      <c r="A188" t="s">
        <v>417</v>
      </c>
      <c r="B188" t="s">
        <v>418</v>
      </c>
      <c r="C188" s="89" t="s">
        <v>60</v>
      </c>
      <c r="D188" s="10" t="s">
        <v>14</v>
      </c>
      <c r="E188" s="27">
        <v>0</v>
      </c>
      <c r="F188" s="27">
        <v>0</v>
      </c>
      <c r="G188" s="27">
        <v>0</v>
      </c>
      <c r="H188" s="29">
        <f t="shared" si="10"/>
        <v>0</v>
      </c>
      <c r="I188" s="27">
        <v>0</v>
      </c>
      <c r="J188" s="29">
        <f t="shared" si="8"/>
        <v>0</v>
      </c>
      <c r="K188" s="30"/>
      <c r="L188" s="10" t="s">
        <v>14</v>
      </c>
      <c r="M188" s="27">
        <v>13</v>
      </c>
      <c r="N188" s="27">
        <v>21</v>
      </c>
      <c r="O188" s="27">
        <v>66</v>
      </c>
      <c r="P188" s="29">
        <f t="shared" si="11"/>
        <v>100</v>
      </c>
      <c r="Q188" s="27">
        <v>27</v>
      </c>
      <c r="R188" s="29">
        <f t="shared" si="9"/>
        <v>127</v>
      </c>
      <c r="S188" s="35"/>
    </row>
    <row r="189" spans="1:19" ht="14.25" x14ac:dyDescent="0.2">
      <c r="A189" t="s">
        <v>419</v>
      </c>
      <c r="B189" t="s">
        <v>420</v>
      </c>
      <c r="C189" s="89" t="s">
        <v>54</v>
      </c>
      <c r="D189" s="10" t="s">
        <v>14</v>
      </c>
      <c r="E189" s="27">
        <v>38</v>
      </c>
      <c r="F189" s="27">
        <v>0</v>
      </c>
      <c r="G189" s="27">
        <v>54</v>
      </c>
      <c r="H189" s="29">
        <f t="shared" si="10"/>
        <v>92</v>
      </c>
      <c r="I189" s="27">
        <v>0</v>
      </c>
      <c r="J189" s="29">
        <f t="shared" si="8"/>
        <v>92</v>
      </c>
      <c r="K189" s="36"/>
      <c r="L189" s="10" t="s">
        <v>14</v>
      </c>
      <c r="M189" s="27">
        <v>76</v>
      </c>
      <c r="N189" s="27">
        <v>5</v>
      </c>
      <c r="O189" s="27">
        <v>75</v>
      </c>
      <c r="P189" s="29">
        <f t="shared" si="11"/>
        <v>156</v>
      </c>
      <c r="Q189" s="27">
        <v>0</v>
      </c>
      <c r="R189" s="29">
        <f t="shared" si="9"/>
        <v>156</v>
      </c>
      <c r="S189" s="35"/>
    </row>
    <row r="190" spans="1:19" ht="14.25" x14ac:dyDescent="0.2">
      <c r="A190" t="s">
        <v>421</v>
      </c>
      <c r="B190" t="s">
        <v>422</v>
      </c>
      <c r="C190" s="89" t="s">
        <v>57</v>
      </c>
      <c r="D190" s="10" t="s">
        <v>14</v>
      </c>
      <c r="E190" s="27">
        <v>45</v>
      </c>
      <c r="F190" s="27">
        <v>0</v>
      </c>
      <c r="G190" s="27">
        <v>17</v>
      </c>
      <c r="H190" s="29">
        <f t="shared" si="10"/>
        <v>62</v>
      </c>
      <c r="I190" s="27">
        <v>0</v>
      </c>
      <c r="J190" s="29">
        <f t="shared" si="8"/>
        <v>62</v>
      </c>
      <c r="K190" s="30"/>
      <c r="L190" s="10" t="s">
        <v>14</v>
      </c>
      <c r="M190" s="27">
        <v>23</v>
      </c>
      <c r="N190" s="27">
        <v>0</v>
      </c>
      <c r="O190" s="27">
        <v>7</v>
      </c>
      <c r="P190" s="29">
        <f t="shared" si="11"/>
        <v>30</v>
      </c>
      <c r="Q190" s="27">
        <v>0</v>
      </c>
      <c r="R190" s="29">
        <f t="shared" si="9"/>
        <v>30</v>
      </c>
      <c r="S190" s="35"/>
    </row>
    <row r="191" spans="1:19" ht="14.25" x14ac:dyDescent="0.2">
      <c r="A191" t="s">
        <v>423</v>
      </c>
      <c r="B191" t="s">
        <v>424</v>
      </c>
      <c r="C191" s="89" t="s">
        <v>73</v>
      </c>
      <c r="D191" s="10" t="s">
        <v>14</v>
      </c>
      <c r="E191" s="27">
        <v>14</v>
      </c>
      <c r="F191" s="27">
        <v>0</v>
      </c>
      <c r="G191" s="27">
        <v>0</v>
      </c>
      <c r="H191" s="29">
        <f t="shared" si="10"/>
        <v>14</v>
      </c>
      <c r="I191" s="27">
        <v>0</v>
      </c>
      <c r="J191" s="29">
        <f t="shared" si="8"/>
        <v>14</v>
      </c>
      <c r="K191" s="30"/>
      <c r="L191" s="10" t="s">
        <v>14</v>
      </c>
      <c r="M191" s="27">
        <v>51</v>
      </c>
      <c r="N191" s="27">
        <v>5</v>
      </c>
      <c r="O191" s="27">
        <v>2</v>
      </c>
      <c r="P191" s="29">
        <f t="shared" si="11"/>
        <v>58</v>
      </c>
      <c r="Q191" s="27">
        <v>7</v>
      </c>
      <c r="R191" s="29">
        <f t="shared" si="9"/>
        <v>65</v>
      </c>
      <c r="S191" s="35"/>
    </row>
    <row r="192" spans="1:19" ht="14.25" x14ac:dyDescent="0.2">
      <c r="A192" t="s">
        <v>425</v>
      </c>
      <c r="B192" t="s">
        <v>426</v>
      </c>
      <c r="C192" s="89" t="s">
        <v>57</v>
      </c>
      <c r="D192" s="10" t="s">
        <v>14</v>
      </c>
      <c r="E192" s="27">
        <v>104</v>
      </c>
      <c r="F192" s="27">
        <v>0</v>
      </c>
      <c r="G192" s="27">
        <v>15</v>
      </c>
      <c r="H192" s="29">
        <f t="shared" si="10"/>
        <v>119</v>
      </c>
      <c r="I192" s="27">
        <v>0</v>
      </c>
      <c r="J192" s="29">
        <f t="shared" si="8"/>
        <v>119</v>
      </c>
      <c r="K192" s="30"/>
      <c r="L192" s="10" t="s">
        <v>14</v>
      </c>
      <c r="M192" s="27">
        <v>145</v>
      </c>
      <c r="N192" s="27">
        <v>5</v>
      </c>
      <c r="O192" s="27">
        <v>85</v>
      </c>
      <c r="P192" s="29">
        <f t="shared" si="11"/>
        <v>235</v>
      </c>
      <c r="Q192" s="27">
        <v>43</v>
      </c>
      <c r="R192" s="29">
        <f t="shared" si="9"/>
        <v>278</v>
      </c>
      <c r="S192" s="35"/>
    </row>
    <row r="193" spans="1:19" ht="14.25" x14ac:dyDescent="0.2">
      <c r="A193" t="s">
        <v>427</v>
      </c>
      <c r="B193" t="s">
        <v>428</v>
      </c>
      <c r="C193" s="89" t="s">
        <v>54</v>
      </c>
      <c r="D193" s="10" t="s">
        <v>14</v>
      </c>
      <c r="E193" s="27">
        <v>23</v>
      </c>
      <c r="F193" s="27">
        <v>0</v>
      </c>
      <c r="G193" s="27">
        <v>0</v>
      </c>
      <c r="H193" s="29">
        <f t="shared" si="10"/>
        <v>23</v>
      </c>
      <c r="I193" s="27">
        <v>0</v>
      </c>
      <c r="J193" s="29">
        <f t="shared" si="8"/>
        <v>23</v>
      </c>
      <c r="K193" s="30"/>
      <c r="L193" s="10" t="s">
        <v>14</v>
      </c>
      <c r="M193" s="27">
        <v>0</v>
      </c>
      <c r="N193" s="27">
        <v>0</v>
      </c>
      <c r="O193" s="27">
        <v>0</v>
      </c>
      <c r="P193" s="29">
        <f t="shared" si="11"/>
        <v>0</v>
      </c>
      <c r="Q193" s="27">
        <v>0</v>
      </c>
      <c r="R193" s="29">
        <f t="shared" si="9"/>
        <v>0</v>
      </c>
      <c r="S193" s="35"/>
    </row>
    <row r="194" spans="1:19" ht="14.25" x14ac:dyDescent="0.2">
      <c r="A194" t="s">
        <v>429</v>
      </c>
      <c r="B194" t="s">
        <v>430</v>
      </c>
      <c r="C194" s="89" t="s">
        <v>57</v>
      </c>
      <c r="D194" s="10" t="s">
        <v>14</v>
      </c>
      <c r="E194" s="27">
        <v>30</v>
      </c>
      <c r="F194" s="27">
        <v>0</v>
      </c>
      <c r="G194" s="27">
        <v>0</v>
      </c>
      <c r="H194" s="29">
        <f t="shared" si="10"/>
        <v>30</v>
      </c>
      <c r="I194" s="27">
        <v>0</v>
      </c>
      <c r="J194" s="29">
        <f t="shared" si="8"/>
        <v>30</v>
      </c>
      <c r="K194" s="30"/>
      <c r="L194" s="10" t="s">
        <v>14</v>
      </c>
      <c r="M194" s="27">
        <v>24</v>
      </c>
      <c r="N194" s="27">
        <v>0</v>
      </c>
      <c r="O194" s="27">
        <v>8</v>
      </c>
      <c r="P194" s="29">
        <f t="shared" si="11"/>
        <v>32</v>
      </c>
      <c r="Q194" s="27">
        <v>0</v>
      </c>
      <c r="R194" s="29">
        <f t="shared" si="9"/>
        <v>32</v>
      </c>
      <c r="S194" s="35"/>
    </row>
    <row r="195" spans="1:19" ht="14.25" x14ac:dyDescent="0.2">
      <c r="A195" t="s">
        <v>431</v>
      </c>
      <c r="B195" t="s">
        <v>432</v>
      </c>
      <c r="C195" s="89" t="s">
        <v>54</v>
      </c>
      <c r="D195" s="10" t="s">
        <v>14</v>
      </c>
      <c r="E195" s="27">
        <v>16</v>
      </c>
      <c r="F195" s="27">
        <v>0</v>
      </c>
      <c r="G195" s="27">
        <v>0</v>
      </c>
      <c r="H195" s="29">
        <f t="shared" si="10"/>
        <v>16</v>
      </c>
      <c r="I195" s="27">
        <v>0</v>
      </c>
      <c r="J195" s="29">
        <f t="shared" si="8"/>
        <v>16</v>
      </c>
      <c r="K195" s="30"/>
      <c r="L195" s="10" t="s">
        <v>14</v>
      </c>
      <c r="M195" s="27">
        <v>42</v>
      </c>
      <c r="N195" s="27">
        <v>0</v>
      </c>
      <c r="O195" s="27">
        <v>18</v>
      </c>
      <c r="P195" s="29">
        <f t="shared" si="11"/>
        <v>60</v>
      </c>
      <c r="Q195" s="27">
        <v>0</v>
      </c>
      <c r="R195" s="29">
        <f t="shared" si="9"/>
        <v>60</v>
      </c>
      <c r="S195" s="35"/>
    </row>
    <row r="196" spans="1:19" ht="14.25" x14ac:dyDescent="0.2">
      <c r="A196" t="s">
        <v>433</v>
      </c>
      <c r="B196" t="s">
        <v>434</v>
      </c>
      <c r="C196" s="89" t="s">
        <v>73</v>
      </c>
      <c r="D196" s="10" t="s">
        <v>14</v>
      </c>
      <c r="E196" s="27">
        <v>174</v>
      </c>
      <c r="F196" s="27">
        <v>0</v>
      </c>
      <c r="G196" s="27">
        <v>71</v>
      </c>
      <c r="H196" s="29">
        <f t="shared" si="10"/>
        <v>245</v>
      </c>
      <c r="I196" s="27">
        <v>8</v>
      </c>
      <c r="J196" s="29">
        <f t="shared" si="8"/>
        <v>253</v>
      </c>
      <c r="K196" s="36"/>
      <c r="L196" s="10" t="s">
        <v>14</v>
      </c>
      <c r="M196" s="27">
        <v>147</v>
      </c>
      <c r="N196" s="27">
        <v>0</v>
      </c>
      <c r="O196" s="27">
        <v>72</v>
      </c>
      <c r="P196" s="29">
        <f t="shared" si="11"/>
        <v>219</v>
      </c>
      <c r="Q196" s="27">
        <v>18</v>
      </c>
      <c r="R196" s="29">
        <f t="shared" si="9"/>
        <v>237</v>
      </c>
      <c r="S196" s="35"/>
    </row>
    <row r="197" spans="1:19" ht="14.25" x14ac:dyDescent="0.2">
      <c r="A197" t="s">
        <v>435</v>
      </c>
      <c r="B197" t="s">
        <v>436</v>
      </c>
      <c r="C197" s="89" t="s">
        <v>60</v>
      </c>
      <c r="D197" s="10" t="s">
        <v>14</v>
      </c>
      <c r="E197" s="27">
        <v>159</v>
      </c>
      <c r="F197" s="27">
        <v>28</v>
      </c>
      <c r="G197" s="27">
        <v>34</v>
      </c>
      <c r="H197" s="29">
        <f t="shared" si="10"/>
        <v>221</v>
      </c>
      <c r="I197" s="27">
        <v>0</v>
      </c>
      <c r="J197" s="29">
        <f t="shared" si="8"/>
        <v>221</v>
      </c>
      <c r="K197" s="30"/>
      <c r="L197" s="10" t="s">
        <v>14</v>
      </c>
      <c r="M197" s="27">
        <v>38</v>
      </c>
      <c r="N197" s="27">
        <v>0</v>
      </c>
      <c r="O197" s="27">
        <v>48</v>
      </c>
      <c r="P197" s="29">
        <f t="shared" si="11"/>
        <v>86</v>
      </c>
      <c r="Q197" s="27">
        <v>0</v>
      </c>
      <c r="R197" s="29">
        <f t="shared" si="9"/>
        <v>86</v>
      </c>
      <c r="S197" s="35"/>
    </row>
    <row r="198" spans="1:19" ht="14.25" x14ac:dyDescent="0.2">
      <c r="A198" t="s">
        <v>437</v>
      </c>
      <c r="B198" t="s">
        <v>438</v>
      </c>
      <c r="C198" s="89" t="s">
        <v>54</v>
      </c>
      <c r="D198" s="10" t="s">
        <v>14</v>
      </c>
      <c r="E198" s="27">
        <v>28</v>
      </c>
      <c r="F198" s="27">
        <v>0</v>
      </c>
      <c r="G198" s="27">
        <v>0</v>
      </c>
      <c r="H198" s="29">
        <f t="shared" si="10"/>
        <v>28</v>
      </c>
      <c r="I198" s="27">
        <v>0</v>
      </c>
      <c r="J198" s="29">
        <f t="shared" si="8"/>
        <v>28</v>
      </c>
      <c r="K198" s="30"/>
      <c r="L198" s="10" t="s">
        <v>14</v>
      </c>
      <c r="M198" s="27">
        <v>80</v>
      </c>
      <c r="N198" s="27">
        <v>0</v>
      </c>
      <c r="O198" s="27">
        <v>6</v>
      </c>
      <c r="P198" s="29">
        <f t="shared" si="11"/>
        <v>86</v>
      </c>
      <c r="Q198" s="27">
        <v>0</v>
      </c>
      <c r="R198" s="29">
        <f t="shared" si="9"/>
        <v>86</v>
      </c>
      <c r="S198" s="35"/>
    </row>
    <row r="199" spans="1:19" ht="14.25" x14ac:dyDescent="0.2">
      <c r="A199" t="s">
        <v>439</v>
      </c>
      <c r="B199" t="s">
        <v>440</v>
      </c>
      <c r="C199" s="89" t="s">
        <v>60</v>
      </c>
      <c r="D199" s="10" t="s">
        <v>14</v>
      </c>
      <c r="E199" s="27">
        <v>5</v>
      </c>
      <c r="F199" s="27">
        <v>0</v>
      </c>
      <c r="G199" s="27">
        <v>17</v>
      </c>
      <c r="H199" s="29">
        <f t="shared" si="10"/>
        <v>22</v>
      </c>
      <c r="I199" s="27">
        <v>15</v>
      </c>
      <c r="J199" s="29">
        <f t="shared" si="8"/>
        <v>37</v>
      </c>
      <c r="K199" s="36"/>
      <c r="L199" s="10" t="s">
        <v>14</v>
      </c>
      <c r="M199" s="27">
        <v>8</v>
      </c>
      <c r="N199" s="27">
        <v>0</v>
      </c>
      <c r="O199" s="27">
        <v>9</v>
      </c>
      <c r="P199" s="29">
        <f t="shared" si="11"/>
        <v>17</v>
      </c>
      <c r="Q199" s="27">
        <v>0</v>
      </c>
      <c r="R199" s="29">
        <f t="shared" si="9"/>
        <v>17</v>
      </c>
      <c r="S199" s="35"/>
    </row>
    <row r="200" spans="1:19" ht="14.25" x14ac:dyDescent="0.2">
      <c r="A200" t="s">
        <v>441</v>
      </c>
      <c r="B200" t="s">
        <v>442</v>
      </c>
      <c r="C200" s="89" t="s">
        <v>80</v>
      </c>
      <c r="D200" s="10" t="s">
        <v>14</v>
      </c>
      <c r="E200" s="27">
        <v>12</v>
      </c>
      <c r="F200" s="27">
        <v>0</v>
      </c>
      <c r="G200" s="27">
        <v>13</v>
      </c>
      <c r="H200" s="29">
        <f t="shared" si="10"/>
        <v>25</v>
      </c>
      <c r="I200" s="27">
        <v>84</v>
      </c>
      <c r="J200" s="29">
        <f t="shared" ref="J200:J263" si="12">SUM(H200:I200)</f>
        <v>109</v>
      </c>
      <c r="K200" s="36"/>
      <c r="L200" s="10" t="s">
        <v>14</v>
      </c>
      <c r="M200" s="27">
        <v>52</v>
      </c>
      <c r="N200" s="27">
        <v>0</v>
      </c>
      <c r="O200" s="27">
        <v>23</v>
      </c>
      <c r="P200" s="29">
        <f t="shared" si="11"/>
        <v>75</v>
      </c>
      <c r="Q200" s="27">
        <v>24</v>
      </c>
      <c r="R200" s="29">
        <f t="shared" ref="R200:R263" si="13">SUM(P200:Q200)</f>
        <v>99</v>
      </c>
      <c r="S200" s="35"/>
    </row>
    <row r="201" spans="1:19" ht="14.25" x14ac:dyDescent="0.2">
      <c r="A201" t="s">
        <v>443</v>
      </c>
      <c r="B201" t="s">
        <v>444</v>
      </c>
      <c r="C201" s="89" t="s">
        <v>60</v>
      </c>
      <c r="D201" s="10" t="s">
        <v>14</v>
      </c>
      <c r="E201" s="27">
        <v>20</v>
      </c>
      <c r="F201" s="27">
        <v>0</v>
      </c>
      <c r="G201" s="27">
        <v>6</v>
      </c>
      <c r="H201" s="29">
        <f t="shared" ref="H201:H264" si="14">SUM(D201:G201)</f>
        <v>26</v>
      </c>
      <c r="I201" s="27">
        <v>0</v>
      </c>
      <c r="J201" s="29">
        <f t="shared" si="12"/>
        <v>26</v>
      </c>
      <c r="K201" s="30"/>
      <c r="L201" s="10" t="s">
        <v>14</v>
      </c>
      <c r="M201" s="27">
        <v>26</v>
      </c>
      <c r="N201" s="27">
        <v>0</v>
      </c>
      <c r="O201" s="27">
        <v>3</v>
      </c>
      <c r="P201" s="29">
        <f t="shared" ref="P201:P264" si="15">SUM(L201:O201)</f>
        <v>29</v>
      </c>
      <c r="Q201" s="27">
        <v>7</v>
      </c>
      <c r="R201" s="29">
        <f t="shared" si="13"/>
        <v>36</v>
      </c>
      <c r="S201" s="35"/>
    </row>
    <row r="202" spans="1:19" ht="14.25" x14ac:dyDescent="0.2">
      <c r="A202" t="s">
        <v>445</v>
      </c>
      <c r="B202" t="s">
        <v>446</v>
      </c>
      <c r="C202" s="89" t="s">
        <v>73</v>
      </c>
      <c r="D202" s="10" t="s">
        <v>14</v>
      </c>
      <c r="E202" s="27">
        <v>50</v>
      </c>
      <c r="F202" s="27">
        <v>0</v>
      </c>
      <c r="G202" s="27">
        <v>15</v>
      </c>
      <c r="H202" s="29">
        <f t="shared" si="14"/>
        <v>65</v>
      </c>
      <c r="I202" s="27">
        <v>0</v>
      </c>
      <c r="J202" s="29">
        <f t="shared" si="12"/>
        <v>65</v>
      </c>
      <c r="K202" s="30"/>
      <c r="L202" s="10" t="s">
        <v>14</v>
      </c>
      <c r="M202" s="27">
        <v>31</v>
      </c>
      <c r="N202" s="27">
        <v>0</v>
      </c>
      <c r="O202" s="27">
        <v>14</v>
      </c>
      <c r="P202" s="29">
        <f t="shared" si="15"/>
        <v>45</v>
      </c>
      <c r="Q202" s="27">
        <v>0</v>
      </c>
      <c r="R202" s="29">
        <f t="shared" si="13"/>
        <v>45</v>
      </c>
      <c r="S202" s="35"/>
    </row>
    <row r="203" spans="1:19" ht="14.25" x14ac:dyDescent="0.2">
      <c r="A203" t="s">
        <v>447</v>
      </c>
      <c r="B203" t="s">
        <v>448</v>
      </c>
      <c r="C203" s="89" t="s">
        <v>57</v>
      </c>
      <c r="D203" s="10" t="s">
        <v>14</v>
      </c>
      <c r="E203" s="27">
        <v>197</v>
      </c>
      <c r="F203" s="27">
        <v>0</v>
      </c>
      <c r="G203" s="27">
        <v>47</v>
      </c>
      <c r="H203" s="29">
        <f t="shared" si="14"/>
        <v>244</v>
      </c>
      <c r="I203" s="27">
        <v>45</v>
      </c>
      <c r="J203" s="29">
        <f t="shared" si="12"/>
        <v>289</v>
      </c>
      <c r="K203" s="36"/>
      <c r="L203" s="10" t="s">
        <v>14</v>
      </c>
      <c r="M203" s="27">
        <v>220</v>
      </c>
      <c r="N203" s="27">
        <v>0</v>
      </c>
      <c r="O203" s="27">
        <v>88</v>
      </c>
      <c r="P203" s="29">
        <f t="shared" si="15"/>
        <v>308</v>
      </c>
      <c r="Q203" s="27">
        <v>91</v>
      </c>
      <c r="R203" s="29">
        <f t="shared" si="13"/>
        <v>399</v>
      </c>
      <c r="S203" s="35"/>
    </row>
    <row r="204" spans="1:19" ht="14.25" x14ac:dyDescent="0.2">
      <c r="A204" t="s">
        <v>449</v>
      </c>
      <c r="B204" t="s">
        <v>450</v>
      </c>
      <c r="C204" s="89" t="s">
        <v>60</v>
      </c>
      <c r="D204" s="10" t="s">
        <v>14</v>
      </c>
      <c r="E204" s="27">
        <v>85</v>
      </c>
      <c r="F204" s="27">
        <v>9</v>
      </c>
      <c r="G204" s="27">
        <f>37+11</f>
        <v>48</v>
      </c>
      <c r="H204" s="29">
        <f t="shared" si="14"/>
        <v>142</v>
      </c>
      <c r="I204" s="27">
        <v>0</v>
      </c>
      <c r="J204" s="29">
        <f t="shared" si="12"/>
        <v>142</v>
      </c>
      <c r="K204" s="36"/>
      <c r="L204" s="10" t="s">
        <v>14</v>
      </c>
      <c r="M204" s="27">
        <v>171</v>
      </c>
      <c r="N204" s="27">
        <v>0</v>
      </c>
      <c r="O204" s="27">
        <v>160</v>
      </c>
      <c r="P204" s="29">
        <f t="shared" si="15"/>
        <v>331</v>
      </c>
      <c r="Q204" s="27">
        <v>86</v>
      </c>
      <c r="R204" s="29">
        <f t="shared" si="13"/>
        <v>417</v>
      </c>
      <c r="S204" s="35"/>
    </row>
    <row r="205" spans="1:19" ht="14.25" x14ac:dyDescent="0.2">
      <c r="A205" t="s">
        <v>451</v>
      </c>
      <c r="B205" t="s">
        <v>452</v>
      </c>
      <c r="C205" s="89" t="s">
        <v>73</v>
      </c>
      <c r="D205" s="10" t="s">
        <v>14</v>
      </c>
      <c r="E205" s="27">
        <v>51</v>
      </c>
      <c r="F205" s="27">
        <v>0</v>
      </c>
      <c r="G205" s="27">
        <v>44</v>
      </c>
      <c r="H205" s="29">
        <f t="shared" si="14"/>
        <v>95</v>
      </c>
      <c r="I205" s="27">
        <v>0</v>
      </c>
      <c r="J205" s="29">
        <f t="shared" si="12"/>
        <v>95</v>
      </c>
      <c r="K205" s="30"/>
      <c r="L205" s="10" t="s">
        <v>14</v>
      </c>
      <c r="M205" s="27">
        <v>35</v>
      </c>
      <c r="N205" s="27">
        <v>0</v>
      </c>
      <c r="O205" s="27">
        <v>20</v>
      </c>
      <c r="P205" s="29">
        <f t="shared" si="15"/>
        <v>55</v>
      </c>
      <c r="Q205" s="27">
        <v>0</v>
      </c>
      <c r="R205" s="29">
        <f t="shared" si="13"/>
        <v>55</v>
      </c>
      <c r="S205" s="35"/>
    </row>
    <row r="206" spans="1:19" ht="14.25" x14ac:dyDescent="0.2">
      <c r="A206" t="s">
        <v>453</v>
      </c>
      <c r="B206" t="s">
        <v>454</v>
      </c>
      <c r="C206" s="89" t="s">
        <v>80</v>
      </c>
      <c r="D206" s="10" t="s">
        <v>14</v>
      </c>
      <c r="E206" s="27">
        <v>206</v>
      </c>
      <c r="F206" s="27">
        <v>0</v>
      </c>
      <c r="G206" s="27">
        <v>100</v>
      </c>
      <c r="H206" s="29">
        <f t="shared" si="14"/>
        <v>306</v>
      </c>
      <c r="I206" s="27">
        <v>78</v>
      </c>
      <c r="J206" s="29">
        <f t="shared" si="12"/>
        <v>384</v>
      </c>
      <c r="K206" s="36"/>
      <c r="L206" s="10" t="s">
        <v>14</v>
      </c>
      <c r="M206" s="27">
        <v>238</v>
      </c>
      <c r="N206" s="27">
        <v>0</v>
      </c>
      <c r="O206" s="27">
        <v>85</v>
      </c>
      <c r="P206" s="29">
        <f t="shared" si="15"/>
        <v>323</v>
      </c>
      <c r="Q206" s="27">
        <v>0</v>
      </c>
      <c r="R206" s="29">
        <f t="shared" si="13"/>
        <v>323</v>
      </c>
      <c r="S206" s="35"/>
    </row>
    <row r="207" spans="1:19" ht="14.25" x14ac:dyDescent="0.2">
      <c r="A207" t="s">
        <v>455</v>
      </c>
      <c r="B207" t="s">
        <v>456</v>
      </c>
      <c r="C207" s="89" t="s">
        <v>57</v>
      </c>
      <c r="D207" s="10" t="s">
        <v>14</v>
      </c>
      <c r="E207" s="27">
        <v>247</v>
      </c>
      <c r="F207" s="27">
        <v>10</v>
      </c>
      <c r="G207" s="27">
        <v>39</v>
      </c>
      <c r="H207" s="29">
        <f t="shared" si="14"/>
        <v>296</v>
      </c>
      <c r="I207" s="27">
        <v>47</v>
      </c>
      <c r="J207" s="29">
        <f t="shared" si="12"/>
        <v>343</v>
      </c>
      <c r="K207" s="36"/>
      <c r="L207" s="10" t="s">
        <v>14</v>
      </c>
      <c r="M207" s="27">
        <v>169</v>
      </c>
      <c r="N207" s="27">
        <v>0</v>
      </c>
      <c r="O207" s="27">
        <v>39</v>
      </c>
      <c r="P207" s="29">
        <f t="shared" si="15"/>
        <v>208</v>
      </c>
      <c r="Q207" s="27">
        <v>0</v>
      </c>
      <c r="R207" s="29">
        <f t="shared" si="13"/>
        <v>208</v>
      </c>
      <c r="S207" s="35"/>
    </row>
    <row r="208" spans="1:19" ht="14.25" x14ac:dyDescent="0.2">
      <c r="A208" t="s">
        <v>457</v>
      </c>
      <c r="B208" t="s">
        <v>458</v>
      </c>
      <c r="C208" s="89" t="s">
        <v>73</v>
      </c>
      <c r="D208" s="10" t="s">
        <v>14</v>
      </c>
      <c r="E208" s="27">
        <v>41</v>
      </c>
      <c r="F208" s="27">
        <v>2</v>
      </c>
      <c r="G208" s="27">
        <v>0</v>
      </c>
      <c r="H208" s="29">
        <f t="shared" si="14"/>
        <v>43</v>
      </c>
      <c r="I208" s="27">
        <v>37</v>
      </c>
      <c r="J208" s="29">
        <f t="shared" si="12"/>
        <v>80</v>
      </c>
      <c r="K208" s="36"/>
      <c r="L208" s="10" t="s">
        <v>14</v>
      </c>
      <c r="M208" s="27">
        <v>119</v>
      </c>
      <c r="N208" s="27">
        <v>0</v>
      </c>
      <c r="O208" s="27">
        <v>44</v>
      </c>
      <c r="P208" s="29">
        <f t="shared" si="15"/>
        <v>163</v>
      </c>
      <c r="Q208" s="27">
        <v>16</v>
      </c>
      <c r="R208" s="29">
        <f t="shared" si="13"/>
        <v>179</v>
      </c>
      <c r="S208" s="35"/>
    </row>
    <row r="209" spans="1:19" ht="14.25" x14ac:dyDescent="0.2">
      <c r="A209" t="s">
        <v>459</v>
      </c>
      <c r="B209" t="s">
        <v>460</v>
      </c>
      <c r="C209" s="89" t="s">
        <v>54</v>
      </c>
      <c r="D209" s="10" t="s">
        <v>14</v>
      </c>
      <c r="E209" s="27">
        <v>40</v>
      </c>
      <c r="F209" s="27">
        <v>0</v>
      </c>
      <c r="G209" s="27">
        <v>12</v>
      </c>
      <c r="H209" s="29">
        <f t="shared" si="14"/>
        <v>52</v>
      </c>
      <c r="I209" s="27">
        <v>0</v>
      </c>
      <c r="J209" s="29">
        <f t="shared" si="12"/>
        <v>52</v>
      </c>
      <c r="K209" s="30"/>
      <c r="L209" s="10" t="s">
        <v>14</v>
      </c>
      <c r="M209" s="27">
        <v>29</v>
      </c>
      <c r="N209" s="27">
        <v>6</v>
      </c>
      <c r="O209" s="27">
        <v>19</v>
      </c>
      <c r="P209" s="29">
        <f t="shared" si="15"/>
        <v>54</v>
      </c>
      <c r="Q209" s="27">
        <v>0</v>
      </c>
      <c r="R209" s="29">
        <f t="shared" si="13"/>
        <v>54</v>
      </c>
      <c r="S209" s="35"/>
    </row>
    <row r="210" spans="1:19" ht="14.25" x14ac:dyDescent="0.2">
      <c r="A210" t="s">
        <v>461</v>
      </c>
      <c r="B210" t="s">
        <v>462</v>
      </c>
      <c r="C210" s="89" t="s">
        <v>73</v>
      </c>
      <c r="D210" s="10" t="s">
        <v>14</v>
      </c>
      <c r="E210" s="27">
        <v>78</v>
      </c>
      <c r="F210" s="27">
        <v>0</v>
      </c>
      <c r="G210" s="27">
        <v>16</v>
      </c>
      <c r="H210" s="29">
        <f t="shared" si="14"/>
        <v>94</v>
      </c>
      <c r="I210" s="27">
        <v>14</v>
      </c>
      <c r="J210" s="29">
        <f t="shared" si="12"/>
        <v>108</v>
      </c>
      <c r="K210" s="36"/>
      <c r="L210" s="10" t="s">
        <v>14</v>
      </c>
      <c r="M210" s="27">
        <v>126</v>
      </c>
      <c r="N210" s="27">
        <v>0</v>
      </c>
      <c r="O210" s="27">
        <v>68</v>
      </c>
      <c r="P210" s="29">
        <f t="shared" si="15"/>
        <v>194</v>
      </c>
      <c r="Q210" s="27">
        <v>6</v>
      </c>
      <c r="R210" s="29">
        <f t="shared" si="13"/>
        <v>200</v>
      </c>
      <c r="S210" s="35"/>
    </row>
    <row r="211" spans="1:19" ht="14.25" x14ac:dyDescent="0.2">
      <c r="A211" t="s">
        <v>463</v>
      </c>
      <c r="B211" t="s">
        <v>464</v>
      </c>
      <c r="C211" s="89" t="s">
        <v>54</v>
      </c>
      <c r="D211" s="10" t="s">
        <v>14</v>
      </c>
      <c r="E211" s="27">
        <v>43</v>
      </c>
      <c r="F211" s="27">
        <v>8</v>
      </c>
      <c r="G211" s="27">
        <v>0</v>
      </c>
      <c r="H211" s="29">
        <f t="shared" si="14"/>
        <v>51</v>
      </c>
      <c r="I211" s="27">
        <v>0</v>
      </c>
      <c r="J211" s="29">
        <f t="shared" si="12"/>
        <v>51</v>
      </c>
      <c r="K211" s="36"/>
      <c r="L211" s="10" t="s">
        <v>14</v>
      </c>
      <c r="M211" s="27">
        <v>10</v>
      </c>
      <c r="N211" s="27">
        <v>8</v>
      </c>
      <c r="O211" s="27">
        <v>1</v>
      </c>
      <c r="P211" s="29">
        <f t="shared" si="15"/>
        <v>19</v>
      </c>
      <c r="Q211" s="27">
        <v>0</v>
      </c>
      <c r="R211" s="29">
        <f t="shared" si="13"/>
        <v>19</v>
      </c>
      <c r="S211" s="35"/>
    </row>
    <row r="212" spans="1:19" ht="14.25" x14ac:dyDescent="0.2">
      <c r="A212" t="s">
        <v>465</v>
      </c>
      <c r="B212" t="s">
        <v>466</v>
      </c>
      <c r="C212" s="89" t="s">
        <v>60</v>
      </c>
      <c r="D212" s="10" t="s">
        <v>14</v>
      </c>
      <c r="E212" s="27">
        <v>78</v>
      </c>
      <c r="F212" s="27">
        <v>0</v>
      </c>
      <c r="G212" s="27">
        <v>21</v>
      </c>
      <c r="H212" s="29">
        <f t="shared" si="14"/>
        <v>99</v>
      </c>
      <c r="I212" s="27">
        <v>92</v>
      </c>
      <c r="J212" s="29">
        <f t="shared" si="12"/>
        <v>191</v>
      </c>
      <c r="K212" s="36"/>
      <c r="L212" s="10" t="s">
        <v>14</v>
      </c>
      <c r="M212" s="27">
        <v>245</v>
      </c>
      <c r="N212" s="27">
        <v>0</v>
      </c>
      <c r="O212" s="27">
        <v>68</v>
      </c>
      <c r="P212" s="29">
        <f t="shared" si="15"/>
        <v>313</v>
      </c>
      <c r="Q212" s="27">
        <v>28</v>
      </c>
      <c r="R212" s="29">
        <f t="shared" si="13"/>
        <v>341</v>
      </c>
      <c r="S212" s="35"/>
    </row>
    <row r="213" spans="1:19" ht="14.25" x14ac:dyDescent="0.2">
      <c r="A213" t="s">
        <v>467</v>
      </c>
      <c r="B213" t="s">
        <v>468</v>
      </c>
      <c r="C213" s="89" t="s">
        <v>80</v>
      </c>
      <c r="D213" s="10" t="s">
        <v>14</v>
      </c>
      <c r="E213" s="27">
        <v>99</v>
      </c>
      <c r="F213" s="27">
        <v>0</v>
      </c>
      <c r="G213" s="27">
        <v>4</v>
      </c>
      <c r="H213" s="29">
        <f t="shared" si="14"/>
        <v>103</v>
      </c>
      <c r="I213" s="27">
        <v>0</v>
      </c>
      <c r="J213" s="29">
        <f t="shared" si="12"/>
        <v>103</v>
      </c>
      <c r="K213" s="30"/>
      <c r="L213" s="10" t="s">
        <v>14</v>
      </c>
      <c r="M213" s="27">
        <v>113</v>
      </c>
      <c r="N213" s="27">
        <v>0</v>
      </c>
      <c r="O213" s="27">
        <v>17</v>
      </c>
      <c r="P213" s="29">
        <f t="shared" si="15"/>
        <v>130</v>
      </c>
      <c r="Q213" s="27">
        <v>0</v>
      </c>
      <c r="R213" s="29">
        <f t="shared" si="13"/>
        <v>130</v>
      </c>
      <c r="S213" s="35"/>
    </row>
    <row r="214" spans="1:19" ht="14.25" x14ac:dyDescent="0.2">
      <c r="A214" t="s">
        <v>469</v>
      </c>
      <c r="B214" t="s">
        <v>470</v>
      </c>
      <c r="C214" s="89" t="s">
        <v>60</v>
      </c>
      <c r="D214" s="10" t="s">
        <v>14</v>
      </c>
      <c r="E214" s="27">
        <v>125</v>
      </c>
      <c r="F214" s="27">
        <v>0</v>
      </c>
      <c r="G214" s="27">
        <v>8</v>
      </c>
      <c r="H214" s="29">
        <f t="shared" si="14"/>
        <v>133</v>
      </c>
      <c r="I214" s="27">
        <v>0</v>
      </c>
      <c r="J214" s="29">
        <f t="shared" si="12"/>
        <v>133</v>
      </c>
      <c r="K214" s="30"/>
      <c r="L214" s="10" t="s">
        <v>14</v>
      </c>
      <c r="M214" s="27">
        <v>159</v>
      </c>
      <c r="N214" s="27">
        <v>0</v>
      </c>
      <c r="O214" s="27">
        <v>43</v>
      </c>
      <c r="P214" s="29">
        <f t="shared" si="15"/>
        <v>202</v>
      </c>
      <c r="Q214" s="27">
        <v>45</v>
      </c>
      <c r="R214" s="29">
        <f t="shared" si="13"/>
        <v>247</v>
      </c>
      <c r="S214" s="35"/>
    </row>
    <row r="215" spans="1:19" ht="14.25" x14ac:dyDescent="0.2">
      <c r="A215" t="s">
        <v>471</v>
      </c>
      <c r="B215" t="s">
        <v>472</v>
      </c>
      <c r="C215" s="89" t="s">
        <v>54</v>
      </c>
      <c r="D215" s="10" t="s">
        <v>14</v>
      </c>
      <c r="E215" s="27">
        <v>28</v>
      </c>
      <c r="F215" s="27">
        <v>0</v>
      </c>
      <c r="G215" s="27">
        <v>11</v>
      </c>
      <c r="H215" s="29">
        <f t="shared" si="14"/>
        <v>39</v>
      </c>
      <c r="I215" s="27">
        <v>0</v>
      </c>
      <c r="J215" s="29">
        <f t="shared" si="12"/>
        <v>39</v>
      </c>
      <c r="K215" s="30"/>
      <c r="L215" s="10" t="s">
        <v>14</v>
      </c>
      <c r="M215" s="27">
        <v>0</v>
      </c>
      <c r="N215" s="27">
        <v>0</v>
      </c>
      <c r="O215" s="27">
        <v>11</v>
      </c>
      <c r="P215" s="29">
        <f t="shared" si="15"/>
        <v>11</v>
      </c>
      <c r="Q215" s="27">
        <v>0</v>
      </c>
      <c r="R215" s="29">
        <f t="shared" si="13"/>
        <v>11</v>
      </c>
      <c r="S215" s="35"/>
    </row>
    <row r="216" spans="1:19" ht="14.25" x14ac:dyDescent="0.2">
      <c r="A216" t="s">
        <v>473</v>
      </c>
      <c r="B216" t="s">
        <v>474</v>
      </c>
      <c r="C216" s="89" t="s">
        <v>54</v>
      </c>
      <c r="D216" s="10" t="s">
        <v>14</v>
      </c>
      <c r="E216" s="27">
        <v>158</v>
      </c>
      <c r="F216" s="27">
        <v>0</v>
      </c>
      <c r="G216" s="27">
        <v>82</v>
      </c>
      <c r="H216" s="29">
        <f t="shared" si="14"/>
        <v>240</v>
      </c>
      <c r="I216" s="27">
        <v>0</v>
      </c>
      <c r="J216" s="29">
        <f t="shared" si="12"/>
        <v>240</v>
      </c>
      <c r="K216" s="30"/>
      <c r="L216" s="10" t="s">
        <v>14</v>
      </c>
      <c r="M216" s="27">
        <v>159</v>
      </c>
      <c r="N216" s="27">
        <v>0</v>
      </c>
      <c r="O216" s="27">
        <v>52</v>
      </c>
      <c r="P216" s="29">
        <f t="shared" si="15"/>
        <v>211</v>
      </c>
      <c r="Q216" s="27">
        <v>0</v>
      </c>
      <c r="R216" s="29">
        <f t="shared" si="13"/>
        <v>211</v>
      </c>
      <c r="S216" s="35"/>
    </row>
    <row r="217" spans="1:19" ht="14.25" x14ac:dyDescent="0.2">
      <c r="A217" t="s">
        <v>475</v>
      </c>
      <c r="B217" t="s">
        <v>476</v>
      </c>
      <c r="C217" s="89" t="s">
        <v>60</v>
      </c>
      <c r="D217" s="10" t="s">
        <v>14</v>
      </c>
      <c r="E217" s="27">
        <v>58</v>
      </c>
      <c r="F217" s="27">
        <v>0</v>
      </c>
      <c r="G217" s="27">
        <v>19</v>
      </c>
      <c r="H217" s="29">
        <f t="shared" si="14"/>
        <v>77</v>
      </c>
      <c r="I217" s="27">
        <v>0</v>
      </c>
      <c r="J217" s="29">
        <f t="shared" si="12"/>
        <v>77</v>
      </c>
      <c r="K217" s="30"/>
      <c r="L217" s="10" t="s">
        <v>14</v>
      </c>
      <c r="M217" s="27">
        <v>64</v>
      </c>
      <c r="N217" s="27">
        <v>0</v>
      </c>
      <c r="O217" s="27">
        <v>45</v>
      </c>
      <c r="P217" s="29">
        <f t="shared" si="15"/>
        <v>109</v>
      </c>
      <c r="Q217" s="27">
        <v>0</v>
      </c>
      <c r="R217" s="29">
        <f t="shared" si="13"/>
        <v>109</v>
      </c>
      <c r="S217" s="35"/>
    </row>
    <row r="218" spans="1:19" ht="14.25" x14ac:dyDescent="0.2">
      <c r="A218" t="s">
        <v>477</v>
      </c>
      <c r="B218" t="s">
        <v>478</v>
      </c>
      <c r="C218" s="89" t="s">
        <v>80</v>
      </c>
      <c r="D218" s="10" t="s">
        <v>14</v>
      </c>
      <c r="E218" s="27">
        <v>117</v>
      </c>
      <c r="F218" s="27">
        <v>0</v>
      </c>
      <c r="G218" s="27">
        <v>18</v>
      </c>
      <c r="H218" s="29">
        <f t="shared" si="14"/>
        <v>135</v>
      </c>
      <c r="I218" s="27">
        <v>9</v>
      </c>
      <c r="J218" s="29">
        <f t="shared" si="12"/>
        <v>144</v>
      </c>
      <c r="K218" s="30"/>
      <c r="L218" s="10" t="s">
        <v>14</v>
      </c>
      <c r="M218" s="27">
        <v>244</v>
      </c>
      <c r="N218" s="27">
        <v>16</v>
      </c>
      <c r="O218" s="27">
        <v>80</v>
      </c>
      <c r="P218" s="29">
        <f t="shared" si="15"/>
        <v>340</v>
      </c>
      <c r="Q218" s="27">
        <v>63</v>
      </c>
      <c r="R218" s="29">
        <f t="shared" si="13"/>
        <v>403</v>
      </c>
      <c r="S218" s="35"/>
    </row>
    <row r="219" spans="1:19" ht="14.25" x14ac:dyDescent="0.2">
      <c r="A219" t="s">
        <v>479</v>
      </c>
      <c r="B219" t="s">
        <v>480</v>
      </c>
      <c r="C219" s="89" t="s">
        <v>80</v>
      </c>
      <c r="D219" s="10" t="s">
        <v>14</v>
      </c>
      <c r="E219" s="27">
        <v>54</v>
      </c>
      <c r="F219" s="27">
        <v>0</v>
      </c>
      <c r="G219" s="27">
        <v>24</v>
      </c>
      <c r="H219" s="29">
        <f t="shared" si="14"/>
        <v>78</v>
      </c>
      <c r="I219" s="27">
        <v>0</v>
      </c>
      <c r="J219" s="29">
        <f t="shared" si="12"/>
        <v>78</v>
      </c>
      <c r="K219" s="30"/>
      <c r="L219" s="10" t="s">
        <v>14</v>
      </c>
      <c r="M219" s="27">
        <v>19</v>
      </c>
      <c r="N219" s="27">
        <v>0</v>
      </c>
      <c r="O219" s="27">
        <v>10</v>
      </c>
      <c r="P219" s="29">
        <f t="shared" si="15"/>
        <v>29</v>
      </c>
      <c r="Q219" s="27">
        <v>0</v>
      </c>
      <c r="R219" s="29">
        <f t="shared" si="13"/>
        <v>29</v>
      </c>
      <c r="S219" s="35"/>
    </row>
    <row r="220" spans="1:19" ht="14.25" x14ac:dyDescent="0.2">
      <c r="A220" t="s">
        <v>481</v>
      </c>
      <c r="B220" t="s">
        <v>482</v>
      </c>
      <c r="C220" s="89" t="s">
        <v>60</v>
      </c>
      <c r="D220" s="10" t="s">
        <v>14</v>
      </c>
      <c r="E220" s="27">
        <v>71</v>
      </c>
      <c r="F220" s="27">
        <v>0</v>
      </c>
      <c r="G220" s="27">
        <v>39</v>
      </c>
      <c r="H220" s="29">
        <f t="shared" si="14"/>
        <v>110</v>
      </c>
      <c r="I220" s="27">
        <v>0</v>
      </c>
      <c r="J220" s="29">
        <f t="shared" si="12"/>
        <v>110</v>
      </c>
      <c r="K220" s="36"/>
      <c r="L220" s="10" t="s">
        <v>14</v>
      </c>
      <c r="M220" s="27">
        <v>52</v>
      </c>
      <c r="N220" s="27">
        <v>0</v>
      </c>
      <c r="O220" s="27">
        <v>22</v>
      </c>
      <c r="P220" s="29">
        <f t="shared" si="15"/>
        <v>74</v>
      </c>
      <c r="Q220" s="27">
        <v>0</v>
      </c>
      <c r="R220" s="29">
        <f t="shared" si="13"/>
        <v>74</v>
      </c>
      <c r="S220" s="35"/>
    </row>
    <row r="221" spans="1:19" ht="14.25" x14ac:dyDescent="0.2">
      <c r="A221" t="s">
        <v>483</v>
      </c>
      <c r="B221" t="s">
        <v>484</v>
      </c>
      <c r="C221" s="89" t="s">
        <v>60</v>
      </c>
      <c r="D221" s="10" t="s">
        <v>14</v>
      </c>
      <c r="E221" s="27">
        <v>39</v>
      </c>
      <c r="F221" s="27">
        <v>0</v>
      </c>
      <c r="G221" s="27">
        <v>24</v>
      </c>
      <c r="H221" s="29">
        <f t="shared" si="14"/>
        <v>63</v>
      </c>
      <c r="I221" s="27">
        <v>4</v>
      </c>
      <c r="J221" s="29">
        <f t="shared" si="12"/>
        <v>67</v>
      </c>
      <c r="K221" s="36"/>
      <c r="L221" s="10" t="s">
        <v>14</v>
      </c>
      <c r="M221" s="27">
        <v>161</v>
      </c>
      <c r="N221" s="27">
        <v>0</v>
      </c>
      <c r="O221" s="27">
        <v>62</v>
      </c>
      <c r="P221" s="29">
        <f t="shared" si="15"/>
        <v>223</v>
      </c>
      <c r="Q221" s="27">
        <v>38</v>
      </c>
      <c r="R221" s="29">
        <f t="shared" si="13"/>
        <v>261</v>
      </c>
      <c r="S221" s="35"/>
    </row>
    <row r="222" spans="1:19" ht="14.25" x14ac:dyDescent="0.2">
      <c r="A222" t="s">
        <v>485</v>
      </c>
      <c r="B222" t="s">
        <v>486</v>
      </c>
      <c r="C222" s="89" t="s">
        <v>57</v>
      </c>
      <c r="D222" s="10" t="s">
        <v>14</v>
      </c>
      <c r="E222" s="27">
        <v>83</v>
      </c>
      <c r="F222" s="27">
        <v>0</v>
      </c>
      <c r="G222" s="27">
        <v>0</v>
      </c>
      <c r="H222" s="29">
        <f t="shared" si="14"/>
        <v>83</v>
      </c>
      <c r="I222" s="27">
        <v>0</v>
      </c>
      <c r="J222" s="29">
        <f t="shared" si="12"/>
        <v>83</v>
      </c>
      <c r="K222" s="30"/>
      <c r="L222" s="10" t="s">
        <v>14</v>
      </c>
      <c r="M222" s="27">
        <v>36</v>
      </c>
      <c r="N222" s="27">
        <v>0</v>
      </c>
      <c r="O222" s="27">
        <v>4</v>
      </c>
      <c r="P222" s="29">
        <f t="shared" si="15"/>
        <v>40</v>
      </c>
      <c r="Q222" s="27">
        <v>0</v>
      </c>
      <c r="R222" s="29">
        <f t="shared" si="13"/>
        <v>40</v>
      </c>
      <c r="S222" s="35"/>
    </row>
    <row r="223" spans="1:19" ht="14.25" x14ac:dyDescent="0.2">
      <c r="A223" t="s">
        <v>487</v>
      </c>
      <c r="B223" t="s">
        <v>488</v>
      </c>
      <c r="C223" s="89" t="s">
        <v>54</v>
      </c>
      <c r="D223" s="10" t="s">
        <v>14</v>
      </c>
      <c r="E223" s="27">
        <v>108</v>
      </c>
      <c r="F223" s="27">
        <v>0</v>
      </c>
      <c r="G223" s="27">
        <v>31</v>
      </c>
      <c r="H223" s="29">
        <f t="shared" si="14"/>
        <v>139</v>
      </c>
      <c r="I223" s="27">
        <v>8</v>
      </c>
      <c r="J223" s="29">
        <f t="shared" si="12"/>
        <v>147</v>
      </c>
      <c r="K223" s="36"/>
      <c r="L223" s="10" t="s">
        <v>14</v>
      </c>
      <c r="M223" s="27">
        <v>88</v>
      </c>
      <c r="N223" s="27">
        <v>2</v>
      </c>
      <c r="O223" s="27">
        <v>69</v>
      </c>
      <c r="P223" s="29">
        <f t="shared" si="15"/>
        <v>159</v>
      </c>
      <c r="Q223" s="27">
        <v>9</v>
      </c>
      <c r="R223" s="29">
        <f t="shared" si="13"/>
        <v>168</v>
      </c>
      <c r="S223" s="35"/>
    </row>
    <row r="224" spans="1:19" ht="14.25" x14ac:dyDescent="0.2">
      <c r="A224" t="s">
        <v>489</v>
      </c>
      <c r="B224" t="s">
        <v>490</v>
      </c>
      <c r="C224" s="89" t="s">
        <v>60</v>
      </c>
      <c r="D224" s="10" t="s">
        <v>14</v>
      </c>
      <c r="E224" s="27">
        <v>48</v>
      </c>
      <c r="F224" s="27">
        <v>0</v>
      </c>
      <c r="G224" s="27">
        <v>10</v>
      </c>
      <c r="H224" s="29">
        <f t="shared" si="14"/>
        <v>58</v>
      </c>
      <c r="I224" s="27">
        <v>0</v>
      </c>
      <c r="J224" s="29">
        <f t="shared" si="12"/>
        <v>58</v>
      </c>
      <c r="K224" s="30"/>
      <c r="L224" s="10" t="s">
        <v>14</v>
      </c>
      <c r="M224" s="27">
        <v>49</v>
      </c>
      <c r="N224" s="27">
        <v>0</v>
      </c>
      <c r="O224" s="27">
        <v>17</v>
      </c>
      <c r="P224" s="29">
        <f t="shared" si="15"/>
        <v>66</v>
      </c>
      <c r="Q224" s="27">
        <v>0</v>
      </c>
      <c r="R224" s="29">
        <f t="shared" si="13"/>
        <v>66</v>
      </c>
      <c r="S224" s="35"/>
    </row>
    <row r="225" spans="1:19" ht="14.25" x14ac:dyDescent="0.2">
      <c r="A225" t="s">
        <v>491</v>
      </c>
      <c r="B225" t="s">
        <v>492</v>
      </c>
      <c r="C225" s="89" t="s">
        <v>80</v>
      </c>
      <c r="D225" s="10" t="s">
        <v>14</v>
      </c>
      <c r="E225" s="27">
        <v>179</v>
      </c>
      <c r="F225" s="27">
        <v>0</v>
      </c>
      <c r="G225" s="27">
        <v>54</v>
      </c>
      <c r="H225" s="29">
        <f t="shared" si="14"/>
        <v>233</v>
      </c>
      <c r="I225" s="27">
        <v>90</v>
      </c>
      <c r="J225" s="29">
        <f t="shared" si="12"/>
        <v>323</v>
      </c>
      <c r="K225" s="30"/>
      <c r="L225" s="10" t="s">
        <v>14</v>
      </c>
      <c r="M225" s="27">
        <v>40</v>
      </c>
      <c r="N225" s="27">
        <v>0</v>
      </c>
      <c r="O225" s="27">
        <v>7</v>
      </c>
      <c r="P225" s="29">
        <f t="shared" si="15"/>
        <v>47</v>
      </c>
      <c r="Q225" s="27">
        <v>0</v>
      </c>
      <c r="R225" s="29">
        <f t="shared" si="13"/>
        <v>47</v>
      </c>
      <c r="S225" s="35"/>
    </row>
    <row r="226" spans="1:19" ht="14.25" x14ac:dyDescent="0.2">
      <c r="A226" t="s">
        <v>493</v>
      </c>
      <c r="B226" t="s">
        <v>494</v>
      </c>
      <c r="C226" s="89" t="s">
        <v>57</v>
      </c>
      <c r="D226" s="10" t="s">
        <v>14</v>
      </c>
      <c r="E226" s="27">
        <v>9</v>
      </c>
      <c r="F226" s="27">
        <v>0</v>
      </c>
      <c r="G226" s="27">
        <v>2</v>
      </c>
      <c r="H226" s="29">
        <f t="shared" si="14"/>
        <v>11</v>
      </c>
      <c r="I226" s="27">
        <v>0</v>
      </c>
      <c r="J226" s="29">
        <f t="shared" si="12"/>
        <v>11</v>
      </c>
      <c r="K226" s="30"/>
      <c r="L226" s="10" t="s">
        <v>14</v>
      </c>
      <c r="M226" s="27">
        <v>15</v>
      </c>
      <c r="N226" s="27">
        <v>0</v>
      </c>
      <c r="O226" s="27">
        <v>25</v>
      </c>
      <c r="P226" s="29">
        <f t="shared" si="15"/>
        <v>40</v>
      </c>
      <c r="Q226" s="27">
        <v>0</v>
      </c>
      <c r="R226" s="29">
        <f t="shared" si="13"/>
        <v>40</v>
      </c>
      <c r="S226" s="35"/>
    </row>
    <row r="227" spans="1:19" ht="14.25" x14ac:dyDescent="0.2">
      <c r="A227" t="s">
        <v>495</v>
      </c>
      <c r="B227" t="s">
        <v>496</v>
      </c>
      <c r="C227" s="89" t="s">
        <v>80</v>
      </c>
      <c r="D227" s="10" t="s">
        <v>14</v>
      </c>
      <c r="E227" s="27">
        <v>122</v>
      </c>
      <c r="F227" s="27">
        <v>5</v>
      </c>
      <c r="G227" s="27">
        <v>44</v>
      </c>
      <c r="H227" s="29">
        <f t="shared" si="14"/>
        <v>171</v>
      </c>
      <c r="I227" s="27">
        <v>162</v>
      </c>
      <c r="J227" s="29">
        <f t="shared" si="12"/>
        <v>333</v>
      </c>
      <c r="K227" s="36"/>
      <c r="L227" s="10" t="s">
        <v>14</v>
      </c>
      <c r="M227" s="27">
        <v>380</v>
      </c>
      <c r="N227" s="27">
        <v>5</v>
      </c>
      <c r="O227" s="27">
        <v>75</v>
      </c>
      <c r="P227" s="29">
        <f t="shared" si="15"/>
        <v>460</v>
      </c>
      <c r="Q227" s="27">
        <v>13</v>
      </c>
      <c r="R227" s="29">
        <f t="shared" si="13"/>
        <v>473</v>
      </c>
      <c r="S227" s="35"/>
    </row>
    <row r="228" spans="1:19" ht="14.25" x14ac:dyDescent="0.2">
      <c r="A228" t="s">
        <v>497</v>
      </c>
      <c r="B228" t="s">
        <v>498</v>
      </c>
      <c r="C228" s="89" t="s">
        <v>60</v>
      </c>
      <c r="D228" s="10" t="s">
        <v>14</v>
      </c>
      <c r="E228" s="27">
        <v>0</v>
      </c>
      <c r="F228" s="27">
        <v>5</v>
      </c>
      <c r="G228" s="27">
        <v>1</v>
      </c>
      <c r="H228" s="29">
        <f t="shared" si="14"/>
        <v>6</v>
      </c>
      <c r="I228" s="27">
        <v>0</v>
      </c>
      <c r="J228" s="29">
        <f t="shared" si="12"/>
        <v>6</v>
      </c>
      <c r="K228" s="30"/>
      <c r="L228" s="10" t="s">
        <v>14</v>
      </c>
      <c r="M228" s="27">
        <v>36</v>
      </c>
      <c r="N228" s="27">
        <v>5</v>
      </c>
      <c r="O228" s="27">
        <v>44</v>
      </c>
      <c r="P228" s="29">
        <f t="shared" si="15"/>
        <v>85</v>
      </c>
      <c r="Q228" s="27">
        <v>19</v>
      </c>
      <c r="R228" s="29">
        <f t="shared" si="13"/>
        <v>104</v>
      </c>
      <c r="S228" s="35"/>
    </row>
    <row r="229" spans="1:19" ht="14.25" x14ac:dyDescent="0.2">
      <c r="A229" t="s">
        <v>499</v>
      </c>
      <c r="B229" t="s">
        <v>500</v>
      </c>
      <c r="C229" s="89" t="s">
        <v>73</v>
      </c>
      <c r="D229" s="10" t="s">
        <v>14</v>
      </c>
      <c r="E229" s="27">
        <v>77</v>
      </c>
      <c r="F229" s="27">
        <v>0</v>
      </c>
      <c r="G229" s="27">
        <v>35</v>
      </c>
      <c r="H229" s="29">
        <f t="shared" si="14"/>
        <v>112</v>
      </c>
      <c r="I229" s="27">
        <v>15</v>
      </c>
      <c r="J229" s="29">
        <f t="shared" si="12"/>
        <v>127</v>
      </c>
      <c r="K229" s="30"/>
      <c r="L229" s="10" t="s">
        <v>14</v>
      </c>
      <c r="M229" s="27">
        <v>58</v>
      </c>
      <c r="N229" s="27">
        <v>0</v>
      </c>
      <c r="O229" s="27">
        <v>20</v>
      </c>
      <c r="P229" s="29">
        <f t="shared" si="15"/>
        <v>78</v>
      </c>
      <c r="Q229" s="27">
        <v>73</v>
      </c>
      <c r="R229" s="29">
        <f t="shared" si="13"/>
        <v>151</v>
      </c>
      <c r="S229" s="35"/>
    </row>
    <row r="230" spans="1:19" ht="14.25" x14ac:dyDescent="0.2">
      <c r="A230" t="s">
        <v>501</v>
      </c>
      <c r="B230" t="s">
        <v>502</v>
      </c>
      <c r="C230" s="89" t="s">
        <v>80</v>
      </c>
      <c r="D230" s="10" t="s">
        <v>14</v>
      </c>
      <c r="E230" s="27">
        <v>273</v>
      </c>
      <c r="F230" s="27">
        <v>0</v>
      </c>
      <c r="G230" s="27">
        <v>23</v>
      </c>
      <c r="H230" s="29">
        <f t="shared" si="14"/>
        <v>296</v>
      </c>
      <c r="I230" s="27">
        <v>7</v>
      </c>
      <c r="J230" s="29">
        <f t="shared" si="12"/>
        <v>303</v>
      </c>
      <c r="K230" s="30"/>
      <c r="L230" s="10" t="s">
        <v>14</v>
      </c>
      <c r="M230" s="27">
        <v>280</v>
      </c>
      <c r="N230" s="27">
        <v>41</v>
      </c>
      <c r="O230" s="27">
        <v>185</v>
      </c>
      <c r="P230" s="29">
        <f t="shared" si="15"/>
        <v>506</v>
      </c>
      <c r="Q230" s="27">
        <v>124</v>
      </c>
      <c r="R230" s="29">
        <f t="shared" si="13"/>
        <v>630</v>
      </c>
      <c r="S230" s="35"/>
    </row>
    <row r="231" spans="1:19" ht="14.25" x14ac:dyDescent="0.2">
      <c r="A231" t="s">
        <v>503</v>
      </c>
      <c r="B231" t="s">
        <v>504</v>
      </c>
      <c r="C231" s="89" t="s">
        <v>54</v>
      </c>
      <c r="D231" s="10" t="s">
        <v>14</v>
      </c>
      <c r="E231" s="27">
        <v>26</v>
      </c>
      <c r="F231" s="27">
        <v>0</v>
      </c>
      <c r="G231" s="27">
        <v>23</v>
      </c>
      <c r="H231" s="29">
        <f t="shared" si="14"/>
        <v>49</v>
      </c>
      <c r="I231" s="27">
        <v>0</v>
      </c>
      <c r="J231" s="29">
        <f t="shared" si="12"/>
        <v>49</v>
      </c>
      <c r="K231" s="30"/>
      <c r="L231" s="10" t="s">
        <v>14</v>
      </c>
      <c r="M231" s="27">
        <v>0</v>
      </c>
      <c r="N231" s="27">
        <v>0</v>
      </c>
      <c r="O231" s="27">
        <v>3</v>
      </c>
      <c r="P231" s="29">
        <f t="shared" si="15"/>
        <v>3</v>
      </c>
      <c r="Q231" s="27">
        <v>29</v>
      </c>
      <c r="R231" s="29">
        <f t="shared" si="13"/>
        <v>32</v>
      </c>
      <c r="S231" s="35"/>
    </row>
    <row r="232" spans="1:19" ht="14.25" x14ac:dyDescent="0.2">
      <c r="A232" t="s">
        <v>505</v>
      </c>
      <c r="B232" t="s">
        <v>506</v>
      </c>
      <c r="C232" s="89" t="s">
        <v>54</v>
      </c>
      <c r="D232" s="10" t="s">
        <v>14</v>
      </c>
      <c r="E232" s="27">
        <v>127</v>
      </c>
      <c r="F232" s="27">
        <v>0</v>
      </c>
      <c r="G232" s="27">
        <v>30</v>
      </c>
      <c r="H232" s="29">
        <f t="shared" si="14"/>
        <v>157</v>
      </c>
      <c r="I232" s="27">
        <v>0</v>
      </c>
      <c r="J232" s="29">
        <f t="shared" si="12"/>
        <v>157</v>
      </c>
      <c r="K232" s="30"/>
      <c r="L232" s="10" t="s">
        <v>14</v>
      </c>
      <c r="M232" s="27">
        <v>151</v>
      </c>
      <c r="N232" s="27">
        <v>0</v>
      </c>
      <c r="O232" s="27">
        <v>52</v>
      </c>
      <c r="P232" s="29">
        <f t="shared" si="15"/>
        <v>203</v>
      </c>
      <c r="Q232" s="27">
        <v>0</v>
      </c>
      <c r="R232" s="29">
        <f t="shared" si="13"/>
        <v>203</v>
      </c>
      <c r="S232" s="35"/>
    </row>
    <row r="233" spans="1:19" ht="14.25" x14ac:dyDescent="0.2">
      <c r="A233" s="6" t="s">
        <v>651</v>
      </c>
      <c r="B233" t="s">
        <v>507</v>
      </c>
      <c r="C233" s="89" t="s">
        <v>54</v>
      </c>
      <c r="D233" s="10" t="s">
        <v>14</v>
      </c>
      <c r="E233" s="27">
        <v>38</v>
      </c>
      <c r="F233" s="27">
        <v>0</v>
      </c>
      <c r="G233" s="27">
        <v>49</v>
      </c>
      <c r="H233" s="29">
        <f t="shared" si="14"/>
        <v>87</v>
      </c>
      <c r="I233" s="27">
        <v>0</v>
      </c>
      <c r="J233" s="29">
        <f t="shared" si="12"/>
        <v>87</v>
      </c>
      <c r="K233" s="30"/>
      <c r="L233" s="10" t="s">
        <v>14</v>
      </c>
      <c r="M233" s="27">
        <v>62</v>
      </c>
      <c r="N233" s="27">
        <v>0</v>
      </c>
      <c r="O233" s="27">
        <v>54</v>
      </c>
      <c r="P233" s="29">
        <f t="shared" si="15"/>
        <v>116</v>
      </c>
      <c r="Q233" s="27">
        <v>0</v>
      </c>
      <c r="R233" s="29">
        <f t="shared" si="13"/>
        <v>116</v>
      </c>
      <c r="S233" s="35"/>
    </row>
    <row r="234" spans="1:19" ht="14.25" x14ac:dyDescent="0.2">
      <c r="A234" t="s">
        <v>508</v>
      </c>
      <c r="B234" t="s">
        <v>509</v>
      </c>
      <c r="C234" s="89" t="s">
        <v>54</v>
      </c>
      <c r="D234" s="10" t="s">
        <v>14</v>
      </c>
      <c r="E234" s="27">
        <v>59</v>
      </c>
      <c r="F234" s="27">
        <v>4</v>
      </c>
      <c r="G234" s="27">
        <v>17</v>
      </c>
      <c r="H234" s="29">
        <f t="shared" si="14"/>
        <v>80</v>
      </c>
      <c r="I234" s="27">
        <v>0</v>
      </c>
      <c r="J234" s="29">
        <f t="shared" si="12"/>
        <v>80</v>
      </c>
      <c r="K234" s="30"/>
      <c r="L234" s="10" t="s">
        <v>14</v>
      </c>
      <c r="M234" s="27">
        <v>94</v>
      </c>
      <c r="N234" s="27">
        <v>4</v>
      </c>
      <c r="O234" s="27">
        <v>59</v>
      </c>
      <c r="P234" s="29">
        <f t="shared" si="15"/>
        <v>157</v>
      </c>
      <c r="Q234" s="27">
        <v>0</v>
      </c>
      <c r="R234" s="29">
        <f t="shared" si="13"/>
        <v>157</v>
      </c>
      <c r="S234" s="35"/>
    </row>
    <row r="235" spans="1:19" ht="14.25" x14ac:dyDescent="0.2">
      <c r="A235" t="s">
        <v>510</v>
      </c>
      <c r="B235" t="s">
        <v>511</v>
      </c>
      <c r="C235" s="89" t="s">
        <v>57</v>
      </c>
      <c r="D235" s="10" t="s">
        <v>14</v>
      </c>
      <c r="E235" s="27">
        <v>94</v>
      </c>
      <c r="F235" s="27">
        <v>0</v>
      </c>
      <c r="G235" s="27">
        <v>20</v>
      </c>
      <c r="H235" s="29">
        <f t="shared" si="14"/>
        <v>114</v>
      </c>
      <c r="I235" s="27">
        <v>0</v>
      </c>
      <c r="J235" s="29">
        <f t="shared" si="12"/>
        <v>114</v>
      </c>
      <c r="K235" s="30"/>
      <c r="L235" s="10" t="s">
        <v>14</v>
      </c>
      <c r="M235" s="27">
        <v>51</v>
      </c>
      <c r="N235" s="27">
        <v>0</v>
      </c>
      <c r="O235" s="27">
        <v>55</v>
      </c>
      <c r="P235" s="29">
        <f t="shared" si="15"/>
        <v>106</v>
      </c>
      <c r="Q235" s="27">
        <v>12</v>
      </c>
      <c r="R235" s="29">
        <f t="shared" si="13"/>
        <v>118</v>
      </c>
      <c r="S235" s="35"/>
    </row>
    <row r="236" spans="1:19" ht="14.25" x14ac:dyDescent="0.2">
      <c r="A236" t="s">
        <v>512</v>
      </c>
      <c r="B236" t="s">
        <v>513</v>
      </c>
      <c r="C236" s="89" t="s">
        <v>60</v>
      </c>
      <c r="D236" s="10" t="s">
        <v>14</v>
      </c>
      <c r="E236" s="27">
        <v>5</v>
      </c>
      <c r="F236" s="27">
        <v>3</v>
      </c>
      <c r="G236" s="27">
        <v>0</v>
      </c>
      <c r="H236" s="29">
        <f t="shared" si="14"/>
        <v>8</v>
      </c>
      <c r="I236" s="27">
        <v>0</v>
      </c>
      <c r="J236" s="29">
        <f t="shared" si="12"/>
        <v>8</v>
      </c>
      <c r="K236" s="30"/>
      <c r="L236" s="10" t="s">
        <v>14</v>
      </c>
      <c r="M236" s="27">
        <v>45</v>
      </c>
      <c r="N236" s="27">
        <v>3</v>
      </c>
      <c r="O236" s="27">
        <v>21</v>
      </c>
      <c r="P236" s="29">
        <f t="shared" si="15"/>
        <v>69</v>
      </c>
      <c r="Q236" s="27">
        <v>0</v>
      </c>
      <c r="R236" s="29">
        <f t="shared" si="13"/>
        <v>69</v>
      </c>
      <c r="S236" s="35"/>
    </row>
    <row r="237" spans="1:19" ht="14.25" x14ac:dyDescent="0.2">
      <c r="A237" t="s">
        <v>514</v>
      </c>
      <c r="B237" t="s">
        <v>515</v>
      </c>
      <c r="C237" s="89" t="s">
        <v>60</v>
      </c>
      <c r="D237" s="10" t="s">
        <v>14</v>
      </c>
      <c r="E237" s="27">
        <v>6</v>
      </c>
      <c r="F237" s="27">
        <v>0</v>
      </c>
      <c r="G237" s="27">
        <v>3</v>
      </c>
      <c r="H237" s="29">
        <f t="shared" si="14"/>
        <v>9</v>
      </c>
      <c r="I237" s="27">
        <v>0</v>
      </c>
      <c r="J237" s="29">
        <f t="shared" si="12"/>
        <v>9</v>
      </c>
      <c r="K237" s="30"/>
      <c r="L237" s="10" t="s">
        <v>14</v>
      </c>
      <c r="M237" s="27">
        <v>12</v>
      </c>
      <c r="N237" s="27">
        <v>0</v>
      </c>
      <c r="O237" s="27">
        <v>14</v>
      </c>
      <c r="P237" s="29">
        <f t="shared" si="15"/>
        <v>26</v>
      </c>
      <c r="Q237" s="27">
        <v>0</v>
      </c>
      <c r="R237" s="29">
        <f t="shared" si="13"/>
        <v>26</v>
      </c>
      <c r="S237" s="35"/>
    </row>
    <row r="238" spans="1:19" ht="14.25" x14ac:dyDescent="0.2">
      <c r="A238" t="s">
        <v>516</v>
      </c>
      <c r="B238" t="s">
        <v>517</v>
      </c>
      <c r="C238" s="89" t="s">
        <v>54</v>
      </c>
      <c r="D238" s="10" t="s">
        <v>14</v>
      </c>
      <c r="E238" s="27">
        <v>88</v>
      </c>
      <c r="F238" s="27">
        <v>0</v>
      </c>
      <c r="G238" s="27">
        <v>0</v>
      </c>
      <c r="H238" s="29">
        <f t="shared" si="14"/>
        <v>88</v>
      </c>
      <c r="I238" s="27">
        <v>0</v>
      </c>
      <c r="J238" s="29">
        <f t="shared" si="12"/>
        <v>88</v>
      </c>
      <c r="K238" s="30"/>
      <c r="L238" s="10" t="s">
        <v>14</v>
      </c>
      <c r="M238" s="27">
        <v>141</v>
      </c>
      <c r="N238" s="27">
        <v>15</v>
      </c>
      <c r="O238" s="27">
        <v>65</v>
      </c>
      <c r="P238" s="29">
        <f t="shared" si="15"/>
        <v>221</v>
      </c>
      <c r="Q238" s="27">
        <v>0</v>
      </c>
      <c r="R238" s="29">
        <f t="shared" si="13"/>
        <v>221</v>
      </c>
      <c r="S238" s="35"/>
    </row>
    <row r="239" spans="1:19" ht="14.25" x14ac:dyDescent="0.2">
      <c r="A239" t="s">
        <v>518</v>
      </c>
      <c r="B239" t="s">
        <v>519</v>
      </c>
      <c r="C239" s="89" t="s">
        <v>57</v>
      </c>
      <c r="D239" s="10" t="s">
        <v>14</v>
      </c>
      <c r="E239" s="27">
        <v>52</v>
      </c>
      <c r="F239" s="27">
        <v>0</v>
      </c>
      <c r="G239" s="27">
        <v>107</v>
      </c>
      <c r="H239" s="29">
        <f t="shared" si="14"/>
        <v>159</v>
      </c>
      <c r="I239" s="27">
        <v>12</v>
      </c>
      <c r="J239" s="29">
        <f t="shared" si="12"/>
        <v>171</v>
      </c>
      <c r="K239" s="30"/>
      <c r="L239" s="10" t="s">
        <v>14</v>
      </c>
      <c r="M239" s="27">
        <v>44</v>
      </c>
      <c r="N239" s="27">
        <v>21</v>
      </c>
      <c r="O239" s="27">
        <v>26</v>
      </c>
      <c r="P239" s="29">
        <f t="shared" si="15"/>
        <v>91</v>
      </c>
      <c r="Q239" s="27">
        <v>0</v>
      </c>
      <c r="R239" s="29">
        <f t="shared" si="13"/>
        <v>91</v>
      </c>
      <c r="S239" s="35"/>
    </row>
    <row r="240" spans="1:19" ht="14.25" x14ac:dyDescent="0.2">
      <c r="A240" t="s">
        <v>520</v>
      </c>
      <c r="B240" t="s">
        <v>521</v>
      </c>
      <c r="C240" s="89" t="s">
        <v>73</v>
      </c>
      <c r="D240" s="10" t="s">
        <v>14</v>
      </c>
      <c r="E240" s="27">
        <v>68</v>
      </c>
      <c r="F240" s="27">
        <v>5</v>
      </c>
      <c r="G240" s="27">
        <v>23</v>
      </c>
      <c r="H240" s="29">
        <f t="shared" si="14"/>
        <v>96</v>
      </c>
      <c r="I240" s="27">
        <v>47</v>
      </c>
      <c r="J240" s="29">
        <f t="shared" si="12"/>
        <v>143</v>
      </c>
      <c r="K240" s="36"/>
      <c r="L240" s="10" t="s">
        <v>14</v>
      </c>
      <c r="M240" s="27">
        <v>77</v>
      </c>
      <c r="N240" s="27">
        <v>8</v>
      </c>
      <c r="O240" s="27">
        <v>116</v>
      </c>
      <c r="P240" s="29">
        <f t="shared" si="15"/>
        <v>201</v>
      </c>
      <c r="Q240" s="27">
        <v>29</v>
      </c>
      <c r="R240" s="29">
        <f t="shared" si="13"/>
        <v>230</v>
      </c>
      <c r="S240" s="35"/>
    </row>
    <row r="241" spans="1:19" ht="14.25" x14ac:dyDescent="0.2">
      <c r="A241" t="s">
        <v>522</v>
      </c>
      <c r="B241" t="s">
        <v>523</v>
      </c>
      <c r="C241" s="89" t="s">
        <v>60</v>
      </c>
      <c r="D241" s="10" t="s">
        <v>14</v>
      </c>
      <c r="E241" s="27">
        <v>60</v>
      </c>
      <c r="F241" s="27">
        <v>0</v>
      </c>
      <c r="G241" s="27">
        <v>13</v>
      </c>
      <c r="H241" s="29">
        <f t="shared" si="14"/>
        <v>73</v>
      </c>
      <c r="I241" s="27">
        <v>44</v>
      </c>
      <c r="J241" s="29">
        <f t="shared" si="12"/>
        <v>117</v>
      </c>
      <c r="K241" s="36"/>
      <c r="L241" s="10" t="s">
        <v>14</v>
      </c>
      <c r="M241" s="27">
        <v>254</v>
      </c>
      <c r="N241" s="27">
        <v>0</v>
      </c>
      <c r="O241" s="27">
        <v>74</v>
      </c>
      <c r="P241" s="29">
        <f t="shared" si="15"/>
        <v>328</v>
      </c>
      <c r="Q241" s="27">
        <v>102</v>
      </c>
      <c r="R241" s="29">
        <f t="shared" si="13"/>
        <v>430</v>
      </c>
      <c r="S241" s="35"/>
    </row>
    <row r="242" spans="1:19" ht="14.25" x14ac:dyDescent="0.2">
      <c r="A242" t="s">
        <v>524</v>
      </c>
      <c r="B242" t="s">
        <v>525</v>
      </c>
      <c r="C242" s="89" t="s">
        <v>60</v>
      </c>
      <c r="D242" s="10" t="s">
        <v>14</v>
      </c>
      <c r="E242" s="27">
        <v>101</v>
      </c>
      <c r="F242" s="27">
        <v>0</v>
      </c>
      <c r="G242" s="27">
        <v>20</v>
      </c>
      <c r="H242" s="29">
        <f t="shared" si="14"/>
        <v>121</v>
      </c>
      <c r="I242" s="27">
        <v>0</v>
      </c>
      <c r="J242" s="29">
        <f t="shared" si="12"/>
        <v>121</v>
      </c>
      <c r="K242" s="36"/>
      <c r="L242" s="10" t="s">
        <v>14</v>
      </c>
      <c r="M242" s="27">
        <v>61</v>
      </c>
      <c r="N242" s="27">
        <v>0</v>
      </c>
      <c r="O242" s="27">
        <v>15</v>
      </c>
      <c r="P242" s="29">
        <f t="shared" si="15"/>
        <v>76</v>
      </c>
      <c r="Q242" s="27">
        <v>0</v>
      </c>
      <c r="R242" s="29">
        <f t="shared" si="13"/>
        <v>76</v>
      </c>
      <c r="S242" s="35"/>
    </row>
    <row r="243" spans="1:19" ht="14.25" x14ac:dyDescent="0.2">
      <c r="A243" t="s">
        <v>526</v>
      </c>
      <c r="B243" t="s">
        <v>527</v>
      </c>
      <c r="C243" s="89" t="s">
        <v>80</v>
      </c>
      <c r="D243" s="10" t="s">
        <v>14</v>
      </c>
      <c r="E243" s="27">
        <v>53</v>
      </c>
      <c r="F243" s="27">
        <v>0</v>
      </c>
      <c r="G243" s="27">
        <v>28</v>
      </c>
      <c r="H243" s="29">
        <f t="shared" si="14"/>
        <v>81</v>
      </c>
      <c r="I243" s="27">
        <v>0</v>
      </c>
      <c r="J243" s="29">
        <f t="shared" si="12"/>
        <v>81</v>
      </c>
      <c r="K243" s="30"/>
      <c r="L243" s="10" t="s">
        <v>14</v>
      </c>
      <c r="M243" s="27">
        <v>29</v>
      </c>
      <c r="N243" s="27">
        <v>0</v>
      </c>
      <c r="O243" s="27">
        <v>36</v>
      </c>
      <c r="P243" s="29">
        <f t="shared" si="15"/>
        <v>65</v>
      </c>
      <c r="Q243" s="27">
        <v>41</v>
      </c>
      <c r="R243" s="29">
        <f t="shared" si="13"/>
        <v>106</v>
      </c>
      <c r="S243" s="35"/>
    </row>
    <row r="244" spans="1:19" ht="14.25" x14ac:dyDescent="0.2">
      <c r="A244" t="s">
        <v>528</v>
      </c>
      <c r="B244" t="s">
        <v>529</v>
      </c>
      <c r="C244" s="89" t="s">
        <v>54</v>
      </c>
      <c r="D244" s="10" t="s">
        <v>14</v>
      </c>
      <c r="E244" s="27">
        <v>11</v>
      </c>
      <c r="F244" s="27">
        <v>0</v>
      </c>
      <c r="G244" s="27">
        <v>1</v>
      </c>
      <c r="H244" s="29">
        <f t="shared" si="14"/>
        <v>12</v>
      </c>
      <c r="I244" s="27">
        <v>0</v>
      </c>
      <c r="J244" s="29">
        <f t="shared" si="12"/>
        <v>12</v>
      </c>
      <c r="K244" s="30"/>
      <c r="L244" s="10" t="s">
        <v>14</v>
      </c>
      <c r="M244" s="27">
        <v>33</v>
      </c>
      <c r="N244" s="27">
        <v>0</v>
      </c>
      <c r="O244" s="27">
        <v>11</v>
      </c>
      <c r="P244" s="29">
        <f t="shared" si="15"/>
        <v>44</v>
      </c>
      <c r="Q244" s="27">
        <v>0</v>
      </c>
      <c r="R244" s="29">
        <f t="shared" si="13"/>
        <v>44</v>
      </c>
      <c r="S244" s="35"/>
    </row>
    <row r="245" spans="1:19" ht="14.25" x14ac:dyDescent="0.2">
      <c r="A245" t="s">
        <v>530</v>
      </c>
      <c r="B245" t="s">
        <v>531</v>
      </c>
      <c r="C245" s="89" t="s">
        <v>73</v>
      </c>
      <c r="D245" s="10" t="s">
        <v>14</v>
      </c>
      <c r="E245" s="27">
        <v>71</v>
      </c>
      <c r="F245" s="27">
        <v>0</v>
      </c>
      <c r="G245" s="27">
        <v>9</v>
      </c>
      <c r="H245" s="29">
        <f t="shared" si="14"/>
        <v>80</v>
      </c>
      <c r="I245" s="27">
        <v>25</v>
      </c>
      <c r="J245" s="29">
        <f t="shared" si="12"/>
        <v>105</v>
      </c>
      <c r="K245" s="30"/>
      <c r="L245" s="10" t="s">
        <v>14</v>
      </c>
      <c r="M245" s="27">
        <v>422</v>
      </c>
      <c r="N245" s="27">
        <v>44</v>
      </c>
      <c r="O245" s="27">
        <v>34</v>
      </c>
      <c r="P245" s="29">
        <f t="shared" si="15"/>
        <v>500</v>
      </c>
      <c r="Q245" s="27">
        <v>120</v>
      </c>
      <c r="R245" s="29">
        <f t="shared" si="13"/>
        <v>620</v>
      </c>
      <c r="S245" s="35"/>
    </row>
    <row r="246" spans="1:19" ht="14.25" x14ac:dyDescent="0.2">
      <c r="A246" t="s">
        <v>532</v>
      </c>
      <c r="B246" t="s">
        <v>533</v>
      </c>
      <c r="C246" s="89" t="s">
        <v>54</v>
      </c>
      <c r="D246" s="10" t="s">
        <v>14</v>
      </c>
      <c r="E246" s="27">
        <v>22</v>
      </c>
      <c r="F246" s="27">
        <v>0</v>
      </c>
      <c r="G246" s="27">
        <v>4</v>
      </c>
      <c r="H246" s="29">
        <f t="shared" si="14"/>
        <v>26</v>
      </c>
      <c r="I246" s="27">
        <v>0</v>
      </c>
      <c r="J246" s="29">
        <f t="shared" si="12"/>
        <v>26</v>
      </c>
      <c r="K246" s="30"/>
      <c r="L246" s="10" t="s">
        <v>14</v>
      </c>
      <c r="M246" s="27">
        <v>0</v>
      </c>
      <c r="N246" s="27">
        <v>0</v>
      </c>
      <c r="O246" s="27">
        <v>9</v>
      </c>
      <c r="P246" s="29">
        <f t="shared" si="15"/>
        <v>9</v>
      </c>
      <c r="Q246" s="27">
        <v>0</v>
      </c>
      <c r="R246" s="29">
        <f t="shared" si="13"/>
        <v>9</v>
      </c>
      <c r="S246" s="35"/>
    </row>
    <row r="247" spans="1:19" ht="14.25" x14ac:dyDescent="0.2">
      <c r="A247" t="s">
        <v>534</v>
      </c>
      <c r="B247" t="s">
        <v>535</v>
      </c>
      <c r="C247" s="89" t="s">
        <v>54</v>
      </c>
      <c r="D247" s="10" t="s">
        <v>14</v>
      </c>
      <c r="E247" s="27">
        <v>61</v>
      </c>
      <c r="F247" s="27">
        <v>0</v>
      </c>
      <c r="G247" s="27">
        <v>66</v>
      </c>
      <c r="H247" s="29">
        <f t="shared" si="14"/>
        <v>127</v>
      </c>
      <c r="I247" s="27">
        <v>41</v>
      </c>
      <c r="J247" s="29">
        <f t="shared" si="12"/>
        <v>168</v>
      </c>
      <c r="K247" s="36"/>
      <c r="L247" s="10" t="s">
        <v>14</v>
      </c>
      <c r="M247" s="27">
        <v>45</v>
      </c>
      <c r="N247" s="27">
        <v>8</v>
      </c>
      <c r="O247" s="27">
        <v>107</v>
      </c>
      <c r="P247" s="29">
        <f t="shared" si="15"/>
        <v>160</v>
      </c>
      <c r="Q247" s="27">
        <v>116</v>
      </c>
      <c r="R247" s="29">
        <f t="shared" si="13"/>
        <v>276</v>
      </c>
      <c r="S247" s="35"/>
    </row>
    <row r="248" spans="1:19" ht="14.25" x14ac:dyDescent="0.2">
      <c r="A248" t="s">
        <v>536</v>
      </c>
      <c r="B248" t="s">
        <v>537</v>
      </c>
      <c r="C248" s="89" t="s">
        <v>80</v>
      </c>
      <c r="D248" s="10" t="s">
        <v>14</v>
      </c>
      <c r="E248" s="27">
        <v>118</v>
      </c>
      <c r="F248" s="27">
        <v>10</v>
      </c>
      <c r="G248" s="27">
        <v>0</v>
      </c>
      <c r="H248" s="29">
        <f t="shared" si="14"/>
        <v>128</v>
      </c>
      <c r="I248" s="27">
        <v>0</v>
      </c>
      <c r="J248" s="29">
        <f t="shared" si="12"/>
        <v>128</v>
      </c>
      <c r="K248" s="30"/>
      <c r="L248" s="10" t="s">
        <v>14</v>
      </c>
      <c r="M248" s="27">
        <v>125</v>
      </c>
      <c r="N248" s="27">
        <v>0</v>
      </c>
      <c r="O248" s="27">
        <v>160</v>
      </c>
      <c r="P248" s="29">
        <f t="shared" si="15"/>
        <v>285</v>
      </c>
      <c r="Q248" s="27">
        <v>45</v>
      </c>
      <c r="R248" s="29">
        <f t="shared" si="13"/>
        <v>330</v>
      </c>
      <c r="S248" s="35"/>
    </row>
    <row r="249" spans="1:19" ht="14.25" x14ac:dyDescent="0.2">
      <c r="A249" t="s">
        <v>538</v>
      </c>
      <c r="B249" t="s">
        <v>539</v>
      </c>
      <c r="C249" s="89" t="s">
        <v>57</v>
      </c>
      <c r="D249" s="10" t="s">
        <v>14</v>
      </c>
      <c r="E249" s="27">
        <v>72</v>
      </c>
      <c r="F249" s="27">
        <v>0</v>
      </c>
      <c r="G249" s="27">
        <v>0</v>
      </c>
      <c r="H249" s="29">
        <f t="shared" si="14"/>
        <v>72</v>
      </c>
      <c r="I249" s="27">
        <v>18</v>
      </c>
      <c r="J249" s="29">
        <f t="shared" si="12"/>
        <v>90</v>
      </c>
      <c r="K249" s="30"/>
      <c r="L249" s="10" t="s">
        <v>14</v>
      </c>
      <c r="M249" s="27">
        <v>36</v>
      </c>
      <c r="N249" s="27">
        <v>0</v>
      </c>
      <c r="O249" s="27">
        <v>102</v>
      </c>
      <c r="P249" s="29">
        <f t="shared" si="15"/>
        <v>138</v>
      </c>
      <c r="Q249" s="27">
        <v>20</v>
      </c>
      <c r="R249" s="29">
        <f t="shared" si="13"/>
        <v>158</v>
      </c>
      <c r="S249" s="35"/>
    </row>
    <row r="250" spans="1:19" ht="14.25" x14ac:dyDescent="0.2">
      <c r="A250" t="s">
        <v>540</v>
      </c>
      <c r="B250" t="s">
        <v>541</v>
      </c>
      <c r="C250" s="89" t="s">
        <v>60</v>
      </c>
      <c r="D250" s="10" t="s">
        <v>14</v>
      </c>
      <c r="E250" s="27">
        <v>0</v>
      </c>
      <c r="F250" s="27">
        <v>0</v>
      </c>
      <c r="G250" s="27">
        <v>0</v>
      </c>
      <c r="H250" s="29">
        <f t="shared" si="14"/>
        <v>0</v>
      </c>
      <c r="I250" s="27">
        <v>0</v>
      </c>
      <c r="J250" s="29">
        <f t="shared" si="12"/>
        <v>0</v>
      </c>
      <c r="K250" s="30"/>
      <c r="L250" s="10" t="s">
        <v>14</v>
      </c>
      <c r="M250" s="27">
        <v>27</v>
      </c>
      <c r="N250" s="27">
        <v>0</v>
      </c>
      <c r="O250" s="27">
        <v>13</v>
      </c>
      <c r="P250" s="29">
        <f t="shared" si="15"/>
        <v>40</v>
      </c>
      <c r="Q250" s="27">
        <v>3</v>
      </c>
      <c r="R250" s="29">
        <f t="shared" si="13"/>
        <v>43</v>
      </c>
      <c r="S250" s="35"/>
    </row>
    <row r="251" spans="1:19" ht="14.25" x14ac:dyDescent="0.2">
      <c r="A251" t="s">
        <v>542</v>
      </c>
      <c r="B251" s="13" t="s">
        <v>543</v>
      </c>
      <c r="C251" s="32" t="s">
        <v>54</v>
      </c>
      <c r="D251" s="10" t="s">
        <v>14</v>
      </c>
      <c r="E251" s="27">
        <v>36</v>
      </c>
      <c r="F251" s="27">
        <v>20</v>
      </c>
      <c r="G251" s="27">
        <v>0</v>
      </c>
      <c r="H251" s="29">
        <f t="shared" si="14"/>
        <v>56</v>
      </c>
      <c r="I251" s="27">
        <v>0</v>
      </c>
      <c r="J251" s="29">
        <f t="shared" si="12"/>
        <v>56</v>
      </c>
      <c r="K251" s="30"/>
      <c r="L251" s="10" t="s">
        <v>14</v>
      </c>
      <c r="M251" s="27">
        <v>50</v>
      </c>
      <c r="N251" s="27">
        <v>0</v>
      </c>
      <c r="O251" s="27">
        <v>2</v>
      </c>
      <c r="P251" s="29">
        <f t="shared" si="15"/>
        <v>52</v>
      </c>
      <c r="Q251" s="27">
        <v>0</v>
      </c>
      <c r="R251" s="29">
        <f t="shared" si="13"/>
        <v>52</v>
      </c>
      <c r="S251" s="35"/>
    </row>
    <row r="252" spans="1:19" ht="14.25" x14ac:dyDescent="0.2">
      <c r="A252" t="s">
        <v>544</v>
      </c>
      <c r="B252" t="s">
        <v>545</v>
      </c>
      <c r="C252" s="89" t="s">
        <v>80</v>
      </c>
      <c r="D252" s="10" t="s">
        <v>14</v>
      </c>
      <c r="E252" s="27">
        <v>48</v>
      </c>
      <c r="F252" s="27">
        <v>0</v>
      </c>
      <c r="G252" s="27">
        <v>15</v>
      </c>
      <c r="H252" s="29">
        <f t="shared" si="14"/>
        <v>63</v>
      </c>
      <c r="I252" s="27">
        <v>0</v>
      </c>
      <c r="J252" s="29">
        <f t="shared" si="12"/>
        <v>63</v>
      </c>
      <c r="K252" s="30"/>
      <c r="L252" s="10" t="s">
        <v>14</v>
      </c>
      <c r="M252" s="27">
        <v>159</v>
      </c>
      <c r="N252" s="27">
        <v>11</v>
      </c>
      <c r="O252" s="27">
        <v>40</v>
      </c>
      <c r="P252" s="29">
        <f t="shared" si="15"/>
        <v>210</v>
      </c>
      <c r="Q252" s="27">
        <v>0</v>
      </c>
      <c r="R252" s="29">
        <f t="shared" si="13"/>
        <v>210</v>
      </c>
      <c r="S252" s="35"/>
    </row>
    <row r="253" spans="1:19" ht="14.25" x14ac:dyDescent="0.2">
      <c r="A253" t="s">
        <v>546</v>
      </c>
      <c r="B253" t="s">
        <v>547</v>
      </c>
      <c r="C253" s="89" t="s">
        <v>80</v>
      </c>
      <c r="D253" s="10" t="s">
        <v>14</v>
      </c>
      <c r="E253" s="27">
        <v>42</v>
      </c>
      <c r="F253" s="27">
        <v>0</v>
      </c>
      <c r="G253" s="27">
        <v>15</v>
      </c>
      <c r="H253" s="29">
        <f t="shared" si="14"/>
        <v>57</v>
      </c>
      <c r="I253" s="27">
        <v>0</v>
      </c>
      <c r="J253" s="29">
        <f t="shared" si="12"/>
        <v>57</v>
      </c>
      <c r="K253" s="30"/>
      <c r="L253" s="10" t="s">
        <v>14</v>
      </c>
      <c r="M253" s="27">
        <v>107</v>
      </c>
      <c r="N253" s="27">
        <v>0</v>
      </c>
      <c r="O253" s="27">
        <v>38</v>
      </c>
      <c r="P253" s="29">
        <f t="shared" si="15"/>
        <v>145</v>
      </c>
      <c r="Q253" s="27">
        <v>0</v>
      </c>
      <c r="R253" s="29">
        <f t="shared" si="13"/>
        <v>145</v>
      </c>
      <c r="S253" s="35"/>
    </row>
    <row r="254" spans="1:19" ht="14.25" x14ac:dyDescent="0.2">
      <c r="A254" t="s">
        <v>548</v>
      </c>
      <c r="B254" t="s">
        <v>549</v>
      </c>
      <c r="C254" s="89" t="s">
        <v>60</v>
      </c>
      <c r="D254" s="10" t="s">
        <v>14</v>
      </c>
      <c r="E254" s="27">
        <v>143</v>
      </c>
      <c r="F254" s="27">
        <v>0</v>
      </c>
      <c r="G254" s="27">
        <v>40</v>
      </c>
      <c r="H254" s="29">
        <f t="shared" si="14"/>
        <v>183</v>
      </c>
      <c r="I254" s="27">
        <v>134</v>
      </c>
      <c r="J254" s="29">
        <f t="shared" si="12"/>
        <v>317</v>
      </c>
      <c r="K254" s="36"/>
      <c r="L254" s="10" t="s">
        <v>14</v>
      </c>
      <c r="M254" s="27">
        <v>145</v>
      </c>
      <c r="N254" s="27">
        <v>66</v>
      </c>
      <c r="O254" s="27">
        <v>50</v>
      </c>
      <c r="P254" s="29">
        <f t="shared" si="15"/>
        <v>261</v>
      </c>
      <c r="Q254" s="27">
        <v>196</v>
      </c>
      <c r="R254" s="29">
        <f t="shared" si="13"/>
        <v>457</v>
      </c>
      <c r="S254" s="35"/>
    </row>
    <row r="255" spans="1:19" ht="14.25" x14ac:dyDescent="0.2">
      <c r="A255" t="s">
        <v>550</v>
      </c>
      <c r="B255" t="s">
        <v>551</v>
      </c>
      <c r="C255" s="89" t="s">
        <v>54</v>
      </c>
      <c r="D255" s="10" t="s">
        <v>14</v>
      </c>
      <c r="E255" s="27">
        <v>136</v>
      </c>
      <c r="F255" s="27">
        <v>47</v>
      </c>
      <c r="G255" s="27">
        <v>0</v>
      </c>
      <c r="H255" s="29">
        <f t="shared" si="14"/>
        <v>183</v>
      </c>
      <c r="I255" s="27">
        <v>0</v>
      </c>
      <c r="J255" s="29">
        <f t="shared" si="12"/>
        <v>183</v>
      </c>
      <c r="K255" s="30"/>
      <c r="L255" s="10" t="s">
        <v>14</v>
      </c>
      <c r="M255" s="27">
        <v>20</v>
      </c>
      <c r="N255" s="27">
        <v>0</v>
      </c>
      <c r="O255" s="27">
        <v>3</v>
      </c>
      <c r="P255" s="29">
        <f t="shared" si="15"/>
        <v>23</v>
      </c>
      <c r="Q255" s="27">
        <v>0</v>
      </c>
      <c r="R255" s="29">
        <f t="shared" si="13"/>
        <v>23</v>
      </c>
      <c r="S255" s="35"/>
    </row>
    <row r="256" spans="1:19" ht="14.25" x14ac:dyDescent="0.2">
      <c r="A256" t="s">
        <v>552</v>
      </c>
      <c r="B256" t="s">
        <v>553</v>
      </c>
      <c r="C256" s="89" t="s">
        <v>80</v>
      </c>
      <c r="D256" s="10" t="s">
        <v>14</v>
      </c>
      <c r="E256" s="27">
        <v>224</v>
      </c>
      <c r="F256" s="27">
        <v>0</v>
      </c>
      <c r="G256" s="27">
        <v>99</v>
      </c>
      <c r="H256" s="29">
        <f t="shared" si="14"/>
        <v>323</v>
      </c>
      <c r="I256" s="27">
        <v>0</v>
      </c>
      <c r="J256" s="29">
        <f t="shared" si="12"/>
        <v>323</v>
      </c>
      <c r="K256" s="30"/>
      <c r="L256" s="10" t="s">
        <v>14</v>
      </c>
      <c r="M256" s="27">
        <v>181</v>
      </c>
      <c r="N256" s="27">
        <v>0</v>
      </c>
      <c r="O256" s="27">
        <v>55</v>
      </c>
      <c r="P256" s="29">
        <f t="shared" si="15"/>
        <v>236</v>
      </c>
      <c r="Q256" s="27">
        <v>0</v>
      </c>
      <c r="R256" s="29">
        <f t="shared" si="13"/>
        <v>236</v>
      </c>
      <c r="S256" s="35"/>
    </row>
    <row r="257" spans="1:19" ht="14.25" x14ac:dyDescent="0.2">
      <c r="A257" t="s">
        <v>554</v>
      </c>
      <c r="B257" t="s">
        <v>555</v>
      </c>
      <c r="C257" s="89" t="s">
        <v>80</v>
      </c>
      <c r="D257" s="10" t="s">
        <v>14</v>
      </c>
      <c r="E257" s="27">
        <v>33</v>
      </c>
      <c r="F257" s="27">
        <v>0</v>
      </c>
      <c r="G257" s="27">
        <v>13</v>
      </c>
      <c r="H257" s="29">
        <f t="shared" si="14"/>
        <v>46</v>
      </c>
      <c r="I257" s="27">
        <v>19</v>
      </c>
      <c r="J257" s="29">
        <f t="shared" si="12"/>
        <v>65</v>
      </c>
      <c r="K257" s="30"/>
      <c r="L257" s="10" t="s">
        <v>14</v>
      </c>
      <c r="M257" s="27">
        <v>67</v>
      </c>
      <c r="N257" s="27">
        <v>4</v>
      </c>
      <c r="O257" s="27">
        <v>54</v>
      </c>
      <c r="P257" s="29">
        <f t="shared" si="15"/>
        <v>125</v>
      </c>
      <c r="Q257" s="27">
        <v>101</v>
      </c>
      <c r="R257" s="29">
        <f t="shared" si="13"/>
        <v>226</v>
      </c>
      <c r="S257" s="35"/>
    </row>
    <row r="258" spans="1:19" ht="14.25" x14ac:dyDescent="0.2">
      <c r="A258" t="s">
        <v>556</v>
      </c>
      <c r="B258" t="s">
        <v>557</v>
      </c>
      <c r="C258" s="89" t="s">
        <v>54</v>
      </c>
      <c r="D258" s="10" t="s">
        <v>14</v>
      </c>
      <c r="E258" s="27">
        <v>170</v>
      </c>
      <c r="F258" s="27">
        <v>0</v>
      </c>
      <c r="G258" s="27">
        <v>23</v>
      </c>
      <c r="H258" s="29">
        <f t="shared" si="14"/>
        <v>193</v>
      </c>
      <c r="I258" s="27">
        <v>0</v>
      </c>
      <c r="J258" s="29">
        <f t="shared" si="12"/>
        <v>193</v>
      </c>
      <c r="K258" s="30"/>
      <c r="L258" s="10" t="s">
        <v>14</v>
      </c>
      <c r="M258" s="27">
        <v>95</v>
      </c>
      <c r="N258" s="27">
        <v>15</v>
      </c>
      <c r="O258" s="27">
        <v>33</v>
      </c>
      <c r="P258" s="29">
        <f t="shared" si="15"/>
        <v>143</v>
      </c>
      <c r="Q258" s="27">
        <v>0</v>
      </c>
      <c r="R258" s="29">
        <f t="shared" si="13"/>
        <v>143</v>
      </c>
      <c r="S258" s="35"/>
    </row>
    <row r="259" spans="1:19" ht="14.25" x14ac:dyDescent="0.2">
      <c r="A259" t="s">
        <v>558</v>
      </c>
      <c r="B259" t="s">
        <v>559</v>
      </c>
      <c r="C259" s="89" t="s">
        <v>54</v>
      </c>
      <c r="D259" s="10" t="s">
        <v>14</v>
      </c>
      <c r="E259" s="27">
        <v>58</v>
      </c>
      <c r="F259" s="27">
        <v>5</v>
      </c>
      <c r="G259" s="27">
        <v>29</v>
      </c>
      <c r="H259" s="29">
        <f t="shared" si="14"/>
        <v>92</v>
      </c>
      <c r="I259" s="27">
        <v>0</v>
      </c>
      <c r="J259" s="29">
        <f t="shared" si="12"/>
        <v>92</v>
      </c>
      <c r="K259" s="30"/>
      <c r="L259" s="10" t="s">
        <v>14</v>
      </c>
      <c r="M259" s="27">
        <v>32</v>
      </c>
      <c r="N259" s="27">
        <v>2</v>
      </c>
      <c r="O259" s="27">
        <v>6</v>
      </c>
      <c r="P259" s="29">
        <f t="shared" si="15"/>
        <v>40</v>
      </c>
      <c r="Q259" s="27">
        <v>0</v>
      </c>
      <c r="R259" s="29">
        <f t="shared" si="13"/>
        <v>40</v>
      </c>
      <c r="S259" s="35"/>
    </row>
    <row r="260" spans="1:19" ht="14.25" x14ac:dyDescent="0.2">
      <c r="A260" t="s">
        <v>560</v>
      </c>
      <c r="B260" t="s">
        <v>561</v>
      </c>
      <c r="C260" s="89" t="s">
        <v>54</v>
      </c>
      <c r="D260" s="10" t="s">
        <v>14</v>
      </c>
      <c r="E260" s="27">
        <v>118</v>
      </c>
      <c r="F260" s="27">
        <v>15</v>
      </c>
      <c r="G260" s="27">
        <v>55</v>
      </c>
      <c r="H260" s="29">
        <f t="shared" si="14"/>
        <v>188</v>
      </c>
      <c r="I260" s="27">
        <v>25</v>
      </c>
      <c r="J260" s="29">
        <f t="shared" si="12"/>
        <v>213</v>
      </c>
      <c r="K260" s="36"/>
      <c r="L260" s="10" t="s">
        <v>14</v>
      </c>
      <c r="M260" s="27">
        <v>66</v>
      </c>
      <c r="N260" s="27">
        <v>11</v>
      </c>
      <c r="O260" s="27">
        <v>41</v>
      </c>
      <c r="P260" s="29">
        <f t="shared" si="15"/>
        <v>118</v>
      </c>
      <c r="Q260" s="27">
        <v>0</v>
      </c>
      <c r="R260" s="29">
        <f t="shared" si="13"/>
        <v>118</v>
      </c>
      <c r="S260" s="35"/>
    </row>
    <row r="261" spans="1:19" ht="14.25" x14ac:dyDescent="0.2">
      <c r="A261" t="s">
        <v>562</v>
      </c>
      <c r="B261" t="s">
        <v>563</v>
      </c>
      <c r="C261" s="89" t="s">
        <v>54</v>
      </c>
      <c r="D261" s="10" t="s">
        <v>14</v>
      </c>
      <c r="E261" s="27">
        <v>179</v>
      </c>
      <c r="F261" s="27">
        <v>0</v>
      </c>
      <c r="G261" s="27">
        <v>64</v>
      </c>
      <c r="H261" s="29">
        <f t="shared" si="14"/>
        <v>243</v>
      </c>
      <c r="I261" s="27">
        <v>125</v>
      </c>
      <c r="J261" s="29">
        <f t="shared" si="12"/>
        <v>368</v>
      </c>
      <c r="K261" s="36"/>
      <c r="L261" s="10" t="s">
        <v>14</v>
      </c>
      <c r="M261" s="27">
        <v>133</v>
      </c>
      <c r="N261" s="27">
        <v>0</v>
      </c>
      <c r="O261" s="27">
        <v>42</v>
      </c>
      <c r="P261" s="29">
        <f t="shared" si="15"/>
        <v>175</v>
      </c>
      <c r="Q261" s="27">
        <v>75</v>
      </c>
      <c r="R261" s="29">
        <f t="shared" si="13"/>
        <v>250</v>
      </c>
      <c r="S261" s="35"/>
    </row>
    <row r="262" spans="1:19" ht="14.25" x14ac:dyDescent="0.2">
      <c r="A262" t="s">
        <v>564</v>
      </c>
      <c r="B262" t="s">
        <v>565</v>
      </c>
      <c r="C262" s="89" t="s">
        <v>80</v>
      </c>
      <c r="D262" s="10" t="s">
        <v>14</v>
      </c>
      <c r="E262" s="27">
        <v>144</v>
      </c>
      <c r="F262" s="27">
        <v>0</v>
      </c>
      <c r="G262" s="27">
        <v>66</v>
      </c>
      <c r="H262" s="29">
        <f t="shared" si="14"/>
        <v>210</v>
      </c>
      <c r="I262" s="27">
        <v>60</v>
      </c>
      <c r="J262" s="29">
        <f t="shared" si="12"/>
        <v>270</v>
      </c>
      <c r="K262" s="36"/>
      <c r="L262" s="10" t="s">
        <v>14</v>
      </c>
      <c r="M262" s="27">
        <v>126</v>
      </c>
      <c r="N262" s="27">
        <v>0</v>
      </c>
      <c r="O262" s="27">
        <v>21</v>
      </c>
      <c r="P262" s="29">
        <f t="shared" si="15"/>
        <v>147</v>
      </c>
      <c r="Q262" s="27">
        <v>0</v>
      </c>
      <c r="R262" s="29">
        <f t="shared" si="13"/>
        <v>147</v>
      </c>
      <c r="S262" s="35"/>
    </row>
    <row r="263" spans="1:19" ht="14.25" x14ac:dyDescent="0.2">
      <c r="A263" t="s">
        <v>566</v>
      </c>
      <c r="B263" t="s">
        <v>567</v>
      </c>
      <c r="C263" s="89" t="s">
        <v>80</v>
      </c>
      <c r="D263" s="10" t="s">
        <v>14</v>
      </c>
      <c r="E263" s="27">
        <v>18</v>
      </c>
      <c r="F263" s="27">
        <v>0</v>
      </c>
      <c r="G263" s="27">
        <v>22</v>
      </c>
      <c r="H263" s="29">
        <f t="shared" si="14"/>
        <v>40</v>
      </c>
      <c r="I263" s="27">
        <v>2</v>
      </c>
      <c r="J263" s="29">
        <f t="shared" si="12"/>
        <v>42</v>
      </c>
      <c r="K263" s="30"/>
      <c r="L263" s="10" t="s">
        <v>14</v>
      </c>
      <c r="M263" s="27">
        <v>59</v>
      </c>
      <c r="N263" s="27">
        <v>0</v>
      </c>
      <c r="O263" s="27">
        <v>30</v>
      </c>
      <c r="P263" s="29">
        <f t="shared" si="15"/>
        <v>89</v>
      </c>
      <c r="Q263" s="27">
        <v>0</v>
      </c>
      <c r="R263" s="29">
        <f t="shared" si="13"/>
        <v>89</v>
      </c>
      <c r="S263" s="35"/>
    </row>
    <row r="264" spans="1:19" ht="14.25" x14ac:dyDescent="0.2">
      <c r="A264" t="s">
        <v>568</v>
      </c>
      <c r="B264" t="s">
        <v>569</v>
      </c>
      <c r="C264" s="89" t="s">
        <v>57</v>
      </c>
      <c r="D264" s="10" t="s">
        <v>14</v>
      </c>
      <c r="E264" s="27">
        <v>30</v>
      </c>
      <c r="F264" s="27">
        <v>0</v>
      </c>
      <c r="G264" s="27">
        <v>13</v>
      </c>
      <c r="H264" s="29">
        <f t="shared" si="14"/>
        <v>43</v>
      </c>
      <c r="I264" s="27">
        <v>0</v>
      </c>
      <c r="J264" s="29">
        <f t="shared" ref="J264:J299" si="16">SUM(H264:I264)</f>
        <v>43</v>
      </c>
      <c r="K264" s="30"/>
      <c r="L264" s="10" t="s">
        <v>14</v>
      </c>
      <c r="M264" s="27">
        <v>96</v>
      </c>
      <c r="N264" s="27">
        <v>0</v>
      </c>
      <c r="O264" s="27">
        <v>18</v>
      </c>
      <c r="P264" s="29">
        <f t="shared" si="15"/>
        <v>114</v>
      </c>
      <c r="Q264" s="27">
        <v>0</v>
      </c>
      <c r="R264" s="29">
        <f t="shared" ref="R264:R299" si="17">SUM(P264:Q264)</f>
        <v>114</v>
      </c>
      <c r="S264" s="35"/>
    </row>
    <row r="265" spans="1:19" ht="14.25" x14ac:dyDescent="0.2">
      <c r="A265" t="s">
        <v>570</v>
      </c>
      <c r="B265" t="s">
        <v>571</v>
      </c>
      <c r="C265" s="89" t="s">
        <v>54</v>
      </c>
      <c r="D265" s="10" t="s">
        <v>14</v>
      </c>
      <c r="E265" s="27">
        <v>65</v>
      </c>
      <c r="F265" s="27">
        <v>0</v>
      </c>
      <c r="G265" s="27">
        <v>0</v>
      </c>
      <c r="H265" s="29">
        <f t="shared" ref="H265:H300" si="18">SUM(D265:G265)</f>
        <v>65</v>
      </c>
      <c r="I265" s="27">
        <v>0</v>
      </c>
      <c r="J265" s="29">
        <f t="shared" si="16"/>
        <v>65</v>
      </c>
      <c r="K265" s="30"/>
      <c r="L265" s="10" t="s">
        <v>14</v>
      </c>
      <c r="M265" s="27">
        <v>89</v>
      </c>
      <c r="N265" s="27">
        <v>0</v>
      </c>
      <c r="O265" s="27">
        <v>5</v>
      </c>
      <c r="P265" s="29">
        <f t="shared" ref="P265:P300" si="19">SUM(L265:O265)</f>
        <v>94</v>
      </c>
      <c r="Q265" s="27">
        <v>72</v>
      </c>
      <c r="R265" s="29">
        <f t="shared" si="17"/>
        <v>166</v>
      </c>
      <c r="S265" s="35"/>
    </row>
    <row r="266" spans="1:19" ht="14.25" x14ac:dyDescent="0.2">
      <c r="A266" t="s">
        <v>572</v>
      </c>
      <c r="B266" s="13" t="s">
        <v>573</v>
      </c>
      <c r="C266" s="32" t="s">
        <v>54</v>
      </c>
      <c r="D266" s="10" t="s">
        <v>14</v>
      </c>
      <c r="E266" s="27">
        <v>100</v>
      </c>
      <c r="F266" s="27">
        <v>0</v>
      </c>
      <c r="G266" s="27">
        <v>34</v>
      </c>
      <c r="H266" s="29">
        <f t="shared" si="18"/>
        <v>134</v>
      </c>
      <c r="I266" s="27">
        <v>0</v>
      </c>
      <c r="J266" s="29">
        <f t="shared" si="16"/>
        <v>134</v>
      </c>
      <c r="K266" s="30"/>
      <c r="L266" s="10" t="s">
        <v>14</v>
      </c>
      <c r="M266" s="27">
        <v>62</v>
      </c>
      <c r="N266" s="27">
        <v>0</v>
      </c>
      <c r="O266" s="27">
        <v>31</v>
      </c>
      <c r="P266" s="29">
        <f t="shared" si="19"/>
        <v>93</v>
      </c>
      <c r="Q266" s="27">
        <v>0</v>
      </c>
      <c r="R266" s="29">
        <f t="shared" si="17"/>
        <v>93</v>
      </c>
      <c r="S266" s="35"/>
    </row>
    <row r="267" spans="1:19" ht="14.25" x14ac:dyDescent="0.2">
      <c r="A267" t="s">
        <v>574</v>
      </c>
      <c r="B267" t="s">
        <v>575</v>
      </c>
      <c r="C267" s="89" t="s">
        <v>80</v>
      </c>
      <c r="D267" s="10" t="s">
        <v>14</v>
      </c>
      <c r="E267" s="27">
        <v>15</v>
      </c>
      <c r="F267" s="27">
        <v>0</v>
      </c>
      <c r="G267" s="27">
        <v>2</v>
      </c>
      <c r="H267" s="29">
        <f t="shared" si="18"/>
        <v>17</v>
      </c>
      <c r="I267" s="27">
        <v>0</v>
      </c>
      <c r="J267" s="29">
        <f t="shared" si="16"/>
        <v>17</v>
      </c>
      <c r="K267" s="30"/>
      <c r="L267" s="10" t="s">
        <v>14</v>
      </c>
      <c r="M267" s="27">
        <v>108</v>
      </c>
      <c r="N267" s="27">
        <v>0</v>
      </c>
      <c r="O267" s="27">
        <v>106</v>
      </c>
      <c r="P267" s="29">
        <f t="shared" si="19"/>
        <v>214</v>
      </c>
      <c r="Q267" s="27">
        <v>0</v>
      </c>
      <c r="R267" s="29">
        <f t="shared" si="17"/>
        <v>214</v>
      </c>
      <c r="S267" s="35"/>
    </row>
    <row r="268" spans="1:19" ht="14.25" x14ac:dyDescent="0.2">
      <c r="A268" t="s">
        <v>576</v>
      </c>
      <c r="B268" t="s">
        <v>577</v>
      </c>
      <c r="C268" s="89" t="s">
        <v>73</v>
      </c>
      <c r="D268" s="10" t="s">
        <v>14</v>
      </c>
      <c r="E268" s="27">
        <v>128</v>
      </c>
      <c r="F268" s="27">
        <v>0</v>
      </c>
      <c r="G268" s="27">
        <v>57</v>
      </c>
      <c r="H268" s="29">
        <f t="shared" si="18"/>
        <v>185</v>
      </c>
      <c r="I268" s="27">
        <v>8</v>
      </c>
      <c r="J268" s="29">
        <f t="shared" si="16"/>
        <v>193</v>
      </c>
      <c r="K268" s="36"/>
      <c r="L268" s="10" t="s">
        <v>14</v>
      </c>
      <c r="M268" s="27">
        <v>196</v>
      </c>
      <c r="N268" s="27">
        <v>0</v>
      </c>
      <c r="O268" s="27">
        <v>158</v>
      </c>
      <c r="P268" s="29">
        <f t="shared" si="19"/>
        <v>354</v>
      </c>
      <c r="Q268" s="27">
        <v>130</v>
      </c>
      <c r="R268" s="29">
        <f t="shared" si="17"/>
        <v>484</v>
      </c>
      <c r="S268" s="35"/>
    </row>
    <row r="269" spans="1:19" ht="14.25" x14ac:dyDescent="0.2">
      <c r="A269" t="s">
        <v>578</v>
      </c>
      <c r="B269" t="s">
        <v>579</v>
      </c>
      <c r="C269" s="89" t="s">
        <v>60</v>
      </c>
      <c r="D269" s="10" t="s">
        <v>14</v>
      </c>
      <c r="E269" s="27">
        <v>77</v>
      </c>
      <c r="F269" s="27">
        <v>43</v>
      </c>
      <c r="G269" s="27">
        <f>66-11</f>
        <v>55</v>
      </c>
      <c r="H269" s="29">
        <f t="shared" si="18"/>
        <v>175</v>
      </c>
      <c r="I269" s="27">
        <v>43</v>
      </c>
      <c r="J269" s="29">
        <f t="shared" si="16"/>
        <v>218</v>
      </c>
      <c r="K269" s="36"/>
      <c r="L269" s="10" t="s">
        <v>14</v>
      </c>
      <c r="M269" s="27">
        <v>440</v>
      </c>
      <c r="N269" s="27">
        <v>119</v>
      </c>
      <c r="O269" s="27">
        <v>108</v>
      </c>
      <c r="P269" s="29">
        <f t="shared" si="19"/>
        <v>667</v>
      </c>
      <c r="Q269" s="27">
        <v>59</v>
      </c>
      <c r="R269" s="29">
        <f t="shared" si="17"/>
        <v>726</v>
      </c>
      <c r="S269" s="35"/>
    </row>
    <row r="270" spans="1:19" ht="14.25" x14ac:dyDescent="0.2">
      <c r="A270" t="s">
        <v>580</v>
      </c>
      <c r="B270" t="s">
        <v>581</v>
      </c>
      <c r="C270" s="89" t="s">
        <v>57</v>
      </c>
      <c r="D270" s="10" t="s">
        <v>14</v>
      </c>
      <c r="E270" s="27">
        <v>85</v>
      </c>
      <c r="F270" s="27">
        <v>0</v>
      </c>
      <c r="G270" s="27">
        <v>13</v>
      </c>
      <c r="H270" s="29">
        <f t="shared" si="18"/>
        <v>98</v>
      </c>
      <c r="I270" s="27">
        <v>6</v>
      </c>
      <c r="J270" s="29">
        <f t="shared" si="16"/>
        <v>104</v>
      </c>
      <c r="K270" s="36"/>
      <c r="L270" s="10" t="s">
        <v>14</v>
      </c>
      <c r="M270" s="27">
        <v>173</v>
      </c>
      <c r="N270" s="27">
        <v>0</v>
      </c>
      <c r="O270" s="27">
        <v>118</v>
      </c>
      <c r="P270" s="29">
        <f t="shared" si="19"/>
        <v>291</v>
      </c>
      <c r="Q270" s="27">
        <v>102</v>
      </c>
      <c r="R270" s="29">
        <f t="shared" si="17"/>
        <v>393</v>
      </c>
      <c r="S270" s="35"/>
    </row>
    <row r="271" spans="1:19" ht="14.25" x14ac:dyDescent="0.2">
      <c r="A271" t="s">
        <v>582</v>
      </c>
      <c r="B271" t="s">
        <v>583</v>
      </c>
      <c r="C271" s="89" t="s">
        <v>60</v>
      </c>
      <c r="D271" s="10" t="s">
        <v>14</v>
      </c>
      <c r="E271" s="27">
        <v>0</v>
      </c>
      <c r="F271" s="27">
        <v>0</v>
      </c>
      <c r="G271" s="27">
        <v>0</v>
      </c>
      <c r="H271" s="29">
        <f t="shared" si="18"/>
        <v>0</v>
      </c>
      <c r="I271" s="27">
        <v>0</v>
      </c>
      <c r="J271" s="29">
        <f t="shared" si="16"/>
        <v>0</v>
      </c>
      <c r="K271" s="30"/>
      <c r="L271" s="10" t="s">
        <v>14</v>
      </c>
      <c r="M271" s="27">
        <v>0</v>
      </c>
      <c r="N271" s="27">
        <v>0</v>
      </c>
      <c r="O271" s="27">
        <v>6</v>
      </c>
      <c r="P271" s="29">
        <f t="shared" si="19"/>
        <v>6</v>
      </c>
      <c r="Q271" s="27">
        <v>0</v>
      </c>
      <c r="R271" s="29">
        <f t="shared" si="17"/>
        <v>6</v>
      </c>
      <c r="S271" s="35"/>
    </row>
    <row r="272" spans="1:19" ht="14.25" x14ac:dyDescent="0.2">
      <c r="A272" t="s">
        <v>584</v>
      </c>
      <c r="B272" t="s">
        <v>585</v>
      </c>
      <c r="C272" s="89" t="s">
        <v>54</v>
      </c>
      <c r="D272" s="10" t="s">
        <v>14</v>
      </c>
      <c r="E272" s="27">
        <v>129</v>
      </c>
      <c r="F272" s="27">
        <v>10</v>
      </c>
      <c r="G272" s="27">
        <v>22</v>
      </c>
      <c r="H272" s="29">
        <f t="shared" si="18"/>
        <v>161</v>
      </c>
      <c r="I272" s="27">
        <v>0</v>
      </c>
      <c r="J272" s="29">
        <f t="shared" si="16"/>
        <v>161</v>
      </c>
      <c r="K272" s="30"/>
      <c r="L272" s="10" t="s">
        <v>14</v>
      </c>
      <c r="M272" s="27">
        <v>161</v>
      </c>
      <c r="N272" s="27">
        <v>127</v>
      </c>
      <c r="O272" s="27">
        <v>100</v>
      </c>
      <c r="P272" s="29">
        <f t="shared" si="19"/>
        <v>388</v>
      </c>
      <c r="Q272" s="27">
        <v>0</v>
      </c>
      <c r="R272" s="29">
        <f t="shared" si="17"/>
        <v>388</v>
      </c>
      <c r="S272" s="35"/>
    </row>
    <row r="273" spans="1:19" ht="14.25" x14ac:dyDescent="0.2">
      <c r="A273" t="s">
        <v>586</v>
      </c>
      <c r="B273" t="s">
        <v>587</v>
      </c>
      <c r="C273" s="89" t="s">
        <v>54</v>
      </c>
      <c r="D273" s="10" t="s">
        <v>14</v>
      </c>
      <c r="E273" s="27">
        <v>93</v>
      </c>
      <c r="F273" s="27">
        <v>0</v>
      </c>
      <c r="G273" s="27">
        <v>17</v>
      </c>
      <c r="H273" s="29">
        <f t="shared" si="18"/>
        <v>110</v>
      </c>
      <c r="I273" s="27">
        <v>0</v>
      </c>
      <c r="J273" s="29">
        <f t="shared" si="16"/>
        <v>110</v>
      </c>
      <c r="K273" s="30"/>
      <c r="L273" s="10" t="s">
        <v>14</v>
      </c>
      <c r="M273" s="27">
        <v>83</v>
      </c>
      <c r="N273" s="27">
        <v>6</v>
      </c>
      <c r="O273" s="27">
        <v>59</v>
      </c>
      <c r="P273" s="29">
        <f t="shared" si="19"/>
        <v>148</v>
      </c>
      <c r="Q273" s="27">
        <v>0</v>
      </c>
      <c r="R273" s="29">
        <f t="shared" si="17"/>
        <v>148</v>
      </c>
      <c r="S273" s="35"/>
    </row>
    <row r="274" spans="1:19" ht="14.25" x14ac:dyDescent="0.2">
      <c r="A274" t="s">
        <v>588</v>
      </c>
      <c r="B274" t="s">
        <v>589</v>
      </c>
      <c r="C274" s="89" t="s">
        <v>54</v>
      </c>
      <c r="D274" s="10" t="s">
        <v>14</v>
      </c>
      <c r="E274" s="27">
        <v>82</v>
      </c>
      <c r="F274" s="27">
        <v>0</v>
      </c>
      <c r="G274" s="27">
        <v>17</v>
      </c>
      <c r="H274" s="29">
        <f t="shared" si="18"/>
        <v>99</v>
      </c>
      <c r="I274" s="27">
        <v>0</v>
      </c>
      <c r="J274" s="29">
        <f t="shared" si="16"/>
        <v>99</v>
      </c>
      <c r="K274" s="30"/>
      <c r="L274" s="10" t="s">
        <v>14</v>
      </c>
      <c r="M274" s="27">
        <v>0</v>
      </c>
      <c r="N274" s="27">
        <v>0</v>
      </c>
      <c r="O274" s="27">
        <v>1</v>
      </c>
      <c r="P274" s="29">
        <f t="shared" si="19"/>
        <v>1</v>
      </c>
      <c r="Q274" s="27">
        <v>0</v>
      </c>
      <c r="R274" s="29">
        <f t="shared" si="17"/>
        <v>1</v>
      </c>
      <c r="S274" s="35"/>
    </row>
    <row r="275" spans="1:19" ht="14.25" x14ac:dyDescent="0.2">
      <c r="A275" t="s">
        <v>590</v>
      </c>
      <c r="B275" t="s">
        <v>591</v>
      </c>
      <c r="C275" s="89" t="s">
        <v>54</v>
      </c>
      <c r="D275" s="10" t="s">
        <v>14</v>
      </c>
      <c r="E275" s="27">
        <v>232</v>
      </c>
      <c r="F275" s="27">
        <v>0</v>
      </c>
      <c r="G275" s="27">
        <v>65</v>
      </c>
      <c r="H275" s="29">
        <f t="shared" si="18"/>
        <v>297</v>
      </c>
      <c r="I275" s="27">
        <v>28</v>
      </c>
      <c r="J275" s="29">
        <f t="shared" si="16"/>
        <v>325</v>
      </c>
      <c r="K275" s="36"/>
      <c r="L275" s="10" t="s">
        <v>14</v>
      </c>
      <c r="M275" s="27">
        <v>216</v>
      </c>
      <c r="N275" s="27">
        <v>0</v>
      </c>
      <c r="O275" s="27">
        <v>70</v>
      </c>
      <c r="P275" s="29">
        <f t="shared" si="19"/>
        <v>286</v>
      </c>
      <c r="Q275" s="27">
        <v>21</v>
      </c>
      <c r="R275" s="29">
        <f t="shared" si="17"/>
        <v>307</v>
      </c>
      <c r="S275" s="35"/>
    </row>
    <row r="276" spans="1:19" ht="14.25" x14ac:dyDescent="0.2">
      <c r="A276" t="s">
        <v>592</v>
      </c>
      <c r="B276" t="s">
        <v>593</v>
      </c>
      <c r="C276" s="89" t="s">
        <v>60</v>
      </c>
      <c r="D276" s="10" t="s">
        <v>14</v>
      </c>
      <c r="E276" s="27">
        <v>29</v>
      </c>
      <c r="F276" s="27">
        <v>0</v>
      </c>
      <c r="G276" s="27">
        <v>9</v>
      </c>
      <c r="H276" s="29">
        <f t="shared" si="18"/>
        <v>38</v>
      </c>
      <c r="I276" s="27">
        <v>15</v>
      </c>
      <c r="J276" s="29">
        <f t="shared" si="16"/>
        <v>53</v>
      </c>
      <c r="K276" s="36"/>
      <c r="L276" s="10" t="s">
        <v>14</v>
      </c>
      <c r="M276" s="27">
        <v>65</v>
      </c>
      <c r="N276" s="27">
        <v>0</v>
      </c>
      <c r="O276" s="27">
        <v>46</v>
      </c>
      <c r="P276" s="29">
        <f t="shared" si="19"/>
        <v>111</v>
      </c>
      <c r="Q276" s="27">
        <v>0</v>
      </c>
      <c r="R276" s="29">
        <f t="shared" si="17"/>
        <v>111</v>
      </c>
      <c r="S276" s="35"/>
    </row>
    <row r="277" spans="1:19" ht="14.25" x14ac:dyDescent="0.2">
      <c r="A277" s="6" t="s">
        <v>652</v>
      </c>
      <c r="B277" t="s">
        <v>594</v>
      </c>
      <c r="C277" s="89" t="s">
        <v>54</v>
      </c>
      <c r="D277" s="10" t="s">
        <v>14</v>
      </c>
      <c r="E277" s="27">
        <v>46</v>
      </c>
      <c r="F277" s="27">
        <v>0</v>
      </c>
      <c r="G277" s="27">
        <v>6</v>
      </c>
      <c r="H277" s="29">
        <f t="shared" si="18"/>
        <v>52</v>
      </c>
      <c r="I277" s="27">
        <v>0</v>
      </c>
      <c r="J277" s="29">
        <f t="shared" si="16"/>
        <v>52</v>
      </c>
      <c r="K277" s="30"/>
      <c r="L277" s="10" t="s">
        <v>14</v>
      </c>
      <c r="M277" s="27">
        <v>30</v>
      </c>
      <c r="N277" s="27">
        <v>0</v>
      </c>
      <c r="O277" s="27">
        <v>0</v>
      </c>
      <c r="P277" s="29">
        <f t="shared" si="19"/>
        <v>30</v>
      </c>
      <c r="Q277" s="27">
        <v>0</v>
      </c>
      <c r="R277" s="29">
        <f t="shared" si="17"/>
        <v>30</v>
      </c>
      <c r="S277" s="35"/>
    </row>
    <row r="278" spans="1:19" ht="14.25" x14ac:dyDescent="0.2">
      <c r="A278" t="s">
        <v>595</v>
      </c>
      <c r="B278" t="s">
        <v>596</v>
      </c>
      <c r="C278" s="89" t="s">
        <v>80</v>
      </c>
      <c r="D278" s="10" t="s">
        <v>14</v>
      </c>
      <c r="E278" s="27">
        <v>7</v>
      </c>
      <c r="F278" s="27">
        <v>0</v>
      </c>
      <c r="G278" s="27">
        <v>0</v>
      </c>
      <c r="H278" s="29">
        <f t="shared" si="18"/>
        <v>7</v>
      </c>
      <c r="I278" s="27">
        <v>0</v>
      </c>
      <c r="J278" s="29">
        <f t="shared" si="16"/>
        <v>7</v>
      </c>
      <c r="K278" s="30"/>
      <c r="L278" s="10" t="s">
        <v>14</v>
      </c>
      <c r="M278" s="27">
        <v>74</v>
      </c>
      <c r="N278" s="27">
        <v>0</v>
      </c>
      <c r="O278" s="27">
        <v>1</v>
      </c>
      <c r="P278" s="29">
        <f t="shared" si="19"/>
        <v>75</v>
      </c>
      <c r="Q278" s="27">
        <v>0</v>
      </c>
      <c r="R278" s="29">
        <f t="shared" si="17"/>
        <v>75</v>
      </c>
      <c r="S278" s="35"/>
    </row>
    <row r="279" spans="1:19" ht="14.25" x14ac:dyDescent="0.2">
      <c r="A279" t="s">
        <v>597</v>
      </c>
      <c r="B279" t="s">
        <v>598</v>
      </c>
      <c r="C279" s="89" t="s">
        <v>80</v>
      </c>
      <c r="D279" s="10" t="s">
        <v>14</v>
      </c>
      <c r="E279" s="27">
        <v>7</v>
      </c>
      <c r="F279" s="27">
        <v>0</v>
      </c>
      <c r="G279" s="27">
        <v>3</v>
      </c>
      <c r="H279" s="29">
        <f t="shared" si="18"/>
        <v>10</v>
      </c>
      <c r="I279" s="27">
        <v>6</v>
      </c>
      <c r="J279" s="29">
        <f t="shared" si="16"/>
        <v>16</v>
      </c>
      <c r="K279" s="30"/>
      <c r="L279" s="10" t="s">
        <v>14</v>
      </c>
      <c r="M279" s="27">
        <v>157</v>
      </c>
      <c r="N279" s="27">
        <v>0</v>
      </c>
      <c r="O279" s="27">
        <v>15</v>
      </c>
      <c r="P279" s="29">
        <f t="shared" si="19"/>
        <v>172</v>
      </c>
      <c r="Q279" s="27">
        <v>0</v>
      </c>
      <c r="R279" s="29">
        <f t="shared" si="17"/>
        <v>172</v>
      </c>
      <c r="S279" s="35"/>
    </row>
    <row r="280" spans="1:19" ht="14.25" x14ac:dyDescent="0.2">
      <c r="A280" t="s">
        <v>599</v>
      </c>
      <c r="B280" t="s">
        <v>600</v>
      </c>
      <c r="C280" s="89" t="s">
        <v>80</v>
      </c>
      <c r="D280" s="10" t="s">
        <v>14</v>
      </c>
      <c r="E280" s="27">
        <v>41</v>
      </c>
      <c r="F280" s="27">
        <v>0</v>
      </c>
      <c r="G280" s="27">
        <v>25</v>
      </c>
      <c r="H280" s="29">
        <f t="shared" si="18"/>
        <v>66</v>
      </c>
      <c r="I280" s="27">
        <v>0</v>
      </c>
      <c r="J280" s="29">
        <f t="shared" si="16"/>
        <v>66</v>
      </c>
      <c r="K280" s="30"/>
      <c r="L280" s="10" t="s">
        <v>14</v>
      </c>
      <c r="M280" s="27">
        <v>101</v>
      </c>
      <c r="N280" s="27">
        <v>0</v>
      </c>
      <c r="O280" s="27">
        <v>37</v>
      </c>
      <c r="P280" s="29">
        <f t="shared" si="19"/>
        <v>138</v>
      </c>
      <c r="Q280" s="27">
        <v>0</v>
      </c>
      <c r="R280" s="29">
        <f t="shared" si="17"/>
        <v>138</v>
      </c>
      <c r="S280" s="35"/>
    </row>
    <row r="281" spans="1:19" ht="14.25" x14ac:dyDescent="0.2">
      <c r="A281" t="s">
        <v>601</v>
      </c>
      <c r="B281" t="s">
        <v>602</v>
      </c>
      <c r="C281" s="89" t="s">
        <v>57</v>
      </c>
      <c r="D281" s="10" t="s">
        <v>14</v>
      </c>
      <c r="E281" s="27">
        <v>137</v>
      </c>
      <c r="F281" s="27">
        <v>0</v>
      </c>
      <c r="G281" s="27">
        <v>0</v>
      </c>
      <c r="H281" s="29">
        <f t="shared" si="18"/>
        <v>137</v>
      </c>
      <c r="I281" s="27">
        <v>0</v>
      </c>
      <c r="J281" s="29">
        <f t="shared" si="16"/>
        <v>137</v>
      </c>
      <c r="K281" s="30"/>
      <c r="L281" s="10" t="s">
        <v>14</v>
      </c>
      <c r="M281" s="27">
        <v>21</v>
      </c>
      <c r="N281" s="27">
        <v>0</v>
      </c>
      <c r="O281" s="27">
        <v>8</v>
      </c>
      <c r="P281" s="29">
        <f t="shared" si="19"/>
        <v>29</v>
      </c>
      <c r="Q281" s="27">
        <v>0</v>
      </c>
      <c r="R281" s="29">
        <f t="shared" si="17"/>
        <v>29</v>
      </c>
      <c r="S281" s="35"/>
    </row>
    <row r="282" spans="1:19" ht="14.25" x14ac:dyDescent="0.2">
      <c r="A282" t="s">
        <v>603</v>
      </c>
      <c r="B282" t="s">
        <v>604</v>
      </c>
      <c r="C282" s="89" t="s">
        <v>60</v>
      </c>
      <c r="D282" s="10" t="s">
        <v>14</v>
      </c>
      <c r="E282" s="27">
        <v>5</v>
      </c>
      <c r="F282" s="27">
        <v>0</v>
      </c>
      <c r="G282" s="27">
        <v>0</v>
      </c>
      <c r="H282" s="29">
        <f t="shared" si="18"/>
        <v>5</v>
      </c>
      <c r="I282" s="27">
        <v>0</v>
      </c>
      <c r="J282" s="29">
        <f t="shared" si="16"/>
        <v>5</v>
      </c>
      <c r="K282" s="30"/>
      <c r="L282" s="10" t="s">
        <v>14</v>
      </c>
      <c r="M282" s="27">
        <v>167</v>
      </c>
      <c r="N282" s="27">
        <v>0</v>
      </c>
      <c r="O282" s="27">
        <v>72</v>
      </c>
      <c r="P282" s="29">
        <f t="shared" si="19"/>
        <v>239</v>
      </c>
      <c r="Q282" s="27">
        <v>5</v>
      </c>
      <c r="R282" s="29">
        <f t="shared" si="17"/>
        <v>244</v>
      </c>
      <c r="S282" s="35"/>
    </row>
    <row r="283" spans="1:19" ht="14.25" x14ac:dyDescent="0.2">
      <c r="A283" t="s">
        <v>605</v>
      </c>
      <c r="B283" t="s">
        <v>606</v>
      </c>
      <c r="C283" s="89" t="s">
        <v>80</v>
      </c>
      <c r="D283" s="10" t="s">
        <v>14</v>
      </c>
      <c r="E283" s="27">
        <v>121</v>
      </c>
      <c r="F283" s="27">
        <v>0</v>
      </c>
      <c r="G283" s="27">
        <v>25</v>
      </c>
      <c r="H283" s="29">
        <f t="shared" si="18"/>
        <v>146</v>
      </c>
      <c r="I283" s="27">
        <v>0</v>
      </c>
      <c r="J283" s="29">
        <f t="shared" si="16"/>
        <v>146</v>
      </c>
      <c r="K283" s="30"/>
      <c r="L283" s="10" t="s">
        <v>14</v>
      </c>
      <c r="M283" s="27">
        <v>116</v>
      </c>
      <c r="N283" s="27">
        <v>0</v>
      </c>
      <c r="O283" s="27">
        <v>42</v>
      </c>
      <c r="P283" s="29">
        <f t="shared" si="19"/>
        <v>158</v>
      </c>
      <c r="Q283" s="27">
        <v>0</v>
      </c>
      <c r="R283" s="29">
        <f t="shared" si="17"/>
        <v>158</v>
      </c>
      <c r="S283" s="35"/>
    </row>
    <row r="284" spans="1:19" ht="14.25" x14ac:dyDescent="0.2">
      <c r="A284" t="s">
        <v>607</v>
      </c>
      <c r="B284" t="s">
        <v>608</v>
      </c>
      <c r="C284" s="89" t="s">
        <v>80</v>
      </c>
      <c r="D284" s="10" t="s">
        <v>14</v>
      </c>
      <c r="E284" s="27">
        <v>37</v>
      </c>
      <c r="F284" s="27">
        <v>0</v>
      </c>
      <c r="G284" s="27">
        <v>0</v>
      </c>
      <c r="H284" s="29">
        <f t="shared" si="18"/>
        <v>37</v>
      </c>
      <c r="I284" s="27">
        <v>0</v>
      </c>
      <c r="J284" s="29">
        <f t="shared" si="16"/>
        <v>37</v>
      </c>
      <c r="K284" s="30"/>
      <c r="L284" s="10" t="s">
        <v>14</v>
      </c>
      <c r="M284" s="27">
        <v>10</v>
      </c>
      <c r="N284" s="27">
        <v>0</v>
      </c>
      <c r="O284" s="27">
        <v>2</v>
      </c>
      <c r="P284" s="29">
        <f t="shared" si="19"/>
        <v>12</v>
      </c>
      <c r="Q284" s="27">
        <v>0</v>
      </c>
      <c r="R284" s="29">
        <f t="shared" si="17"/>
        <v>12</v>
      </c>
      <c r="S284" s="35"/>
    </row>
    <row r="285" spans="1:19" ht="14.25" x14ac:dyDescent="0.2">
      <c r="A285" t="s">
        <v>609</v>
      </c>
      <c r="B285" t="s">
        <v>610</v>
      </c>
      <c r="C285" s="89" t="s">
        <v>80</v>
      </c>
      <c r="D285" s="10" t="s">
        <v>14</v>
      </c>
      <c r="E285" s="27">
        <v>0</v>
      </c>
      <c r="F285" s="27">
        <v>0</v>
      </c>
      <c r="G285" s="27">
        <v>0</v>
      </c>
      <c r="H285" s="29">
        <f t="shared" si="18"/>
        <v>0</v>
      </c>
      <c r="I285" s="27">
        <v>0</v>
      </c>
      <c r="J285" s="29">
        <f t="shared" si="16"/>
        <v>0</v>
      </c>
      <c r="K285" s="30"/>
      <c r="L285" s="10" t="s">
        <v>14</v>
      </c>
      <c r="M285" s="27">
        <v>8</v>
      </c>
      <c r="N285" s="27">
        <v>0</v>
      </c>
      <c r="O285" s="27">
        <v>10</v>
      </c>
      <c r="P285" s="29">
        <f t="shared" si="19"/>
        <v>18</v>
      </c>
      <c r="Q285" s="27">
        <v>0</v>
      </c>
      <c r="R285" s="29">
        <f t="shared" si="17"/>
        <v>18</v>
      </c>
      <c r="S285" s="35"/>
    </row>
    <row r="286" spans="1:19" ht="14.25" x14ac:dyDescent="0.2">
      <c r="A286" t="s">
        <v>611</v>
      </c>
      <c r="B286" t="s">
        <v>612</v>
      </c>
      <c r="C286" s="89" t="s">
        <v>57</v>
      </c>
      <c r="D286" s="10" t="s">
        <v>14</v>
      </c>
      <c r="E286" s="27">
        <v>66</v>
      </c>
      <c r="F286" s="27">
        <v>0</v>
      </c>
      <c r="G286" s="27">
        <v>13</v>
      </c>
      <c r="H286" s="29">
        <f t="shared" si="18"/>
        <v>79</v>
      </c>
      <c r="I286" s="27">
        <v>51</v>
      </c>
      <c r="J286" s="29">
        <f t="shared" si="16"/>
        <v>130</v>
      </c>
      <c r="K286" s="36"/>
      <c r="L286" s="10" t="s">
        <v>14</v>
      </c>
      <c r="M286" s="27">
        <v>130</v>
      </c>
      <c r="N286" s="27">
        <v>0</v>
      </c>
      <c r="O286" s="27">
        <v>57</v>
      </c>
      <c r="P286" s="29">
        <f t="shared" si="19"/>
        <v>187</v>
      </c>
      <c r="Q286" s="27">
        <v>21</v>
      </c>
      <c r="R286" s="29">
        <f t="shared" si="17"/>
        <v>208</v>
      </c>
      <c r="S286" s="35"/>
    </row>
    <row r="287" spans="1:19" ht="14.25" x14ac:dyDescent="0.2">
      <c r="A287" t="s">
        <v>613</v>
      </c>
      <c r="B287" t="s">
        <v>614</v>
      </c>
      <c r="C287" s="89" t="s">
        <v>80</v>
      </c>
      <c r="D287" s="10" t="s">
        <v>14</v>
      </c>
      <c r="E287" s="27">
        <v>413</v>
      </c>
      <c r="F287" s="27">
        <v>14</v>
      </c>
      <c r="G287" s="27">
        <v>79</v>
      </c>
      <c r="H287" s="29">
        <f t="shared" si="18"/>
        <v>506</v>
      </c>
      <c r="I287" s="27">
        <v>137</v>
      </c>
      <c r="J287" s="29">
        <f t="shared" si="16"/>
        <v>643</v>
      </c>
      <c r="K287" s="36"/>
      <c r="L287" s="10" t="s">
        <v>14</v>
      </c>
      <c r="M287" s="27">
        <v>367</v>
      </c>
      <c r="N287" s="27">
        <v>6</v>
      </c>
      <c r="O287" s="27">
        <v>212</v>
      </c>
      <c r="P287" s="29">
        <f t="shared" si="19"/>
        <v>585</v>
      </c>
      <c r="Q287" s="27">
        <v>117</v>
      </c>
      <c r="R287" s="29">
        <f t="shared" si="17"/>
        <v>702</v>
      </c>
      <c r="S287" s="35"/>
    </row>
    <row r="288" spans="1:19" ht="14.25" x14ac:dyDescent="0.2">
      <c r="A288" t="s">
        <v>615</v>
      </c>
      <c r="B288" t="s">
        <v>616</v>
      </c>
      <c r="C288" s="89" t="s">
        <v>80</v>
      </c>
      <c r="D288" s="10" t="s">
        <v>14</v>
      </c>
      <c r="E288" s="27">
        <v>61</v>
      </c>
      <c r="F288" s="27">
        <v>6</v>
      </c>
      <c r="G288" s="27">
        <v>25</v>
      </c>
      <c r="H288" s="29">
        <f t="shared" si="18"/>
        <v>92</v>
      </c>
      <c r="I288" s="27">
        <v>0</v>
      </c>
      <c r="J288" s="29">
        <f t="shared" si="16"/>
        <v>92</v>
      </c>
      <c r="K288" s="30"/>
      <c r="L288" s="10" t="s">
        <v>14</v>
      </c>
      <c r="M288" s="27">
        <v>63</v>
      </c>
      <c r="N288" s="27">
        <v>0</v>
      </c>
      <c r="O288" s="27">
        <v>62</v>
      </c>
      <c r="P288" s="29">
        <f t="shared" si="19"/>
        <v>125</v>
      </c>
      <c r="Q288" s="27">
        <v>0</v>
      </c>
      <c r="R288" s="29">
        <f t="shared" si="17"/>
        <v>125</v>
      </c>
      <c r="S288" s="35"/>
    </row>
    <row r="289" spans="1:19" ht="14.25" x14ac:dyDescent="0.2">
      <c r="A289" t="s">
        <v>617</v>
      </c>
      <c r="B289" s="13" t="s">
        <v>618</v>
      </c>
      <c r="C289" s="32" t="s">
        <v>80</v>
      </c>
      <c r="D289" s="10" t="s">
        <v>14</v>
      </c>
      <c r="E289" s="27">
        <v>52</v>
      </c>
      <c r="F289" s="27">
        <v>0</v>
      </c>
      <c r="G289" s="27">
        <v>0</v>
      </c>
      <c r="H289" s="29">
        <f t="shared" si="18"/>
        <v>52</v>
      </c>
      <c r="I289" s="27">
        <v>0</v>
      </c>
      <c r="J289" s="29">
        <f t="shared" si="16"/>
        <v>52</v>
      </c>
      <c r="K289" s="30"/>
      <c r="L289" s="10" t="s">
        <v>14</v>
      </c>
      <c r="M289" s="27">
        <v>26</v>
      </c>
      <c r="N289" s="27">
        <v>0</v>
      </c>
      <c r="O289" s="27">
        <v>1</v>
      </c>
      <c r="P289" s="29">
        <f t="shared" si="19"/>
        <v>27</v>
      </c>
      <c r="Q289" s="27">
        <v>0</v>
      </c>
      <c r="R289" s="29">
        <f t="shared" si="17"/>
        <v>27</v>
      </c>
      <c r="S289" s="35"/>
    </row>
    <row r="290" spans="1:19" ht="14.25" x14ac:dyDescent="0.2">
      <c r="A290" t="s">
        <v>619</v>
      </c>
      <c r="B290" t="s">
        <v>620</v>
      </c>
      <c r="C290" s="89" t="s">
        <v>57</v>
      </c>
      <c r="D290" s="10" t="s">
        <v>14</v>
      </c>
      <c r="E290" s="27">
        <v>127</v>
      </c>
      <c r="F290" s="27">
        <v>0</v>
      </c>
      <c r="G290" s="27">
        <v>30</v>
      </c>
      <c r="H290" s="29">
        <f t="shared" si="18"/>
        <v>157</v>
      </c>
      <c r="I290" s="27">
        <v>28</v>
      </c>
      <c r="J290" s="29">
        <f t="shared" si="16"/>
        <v>185</v>
      </c>
      <c r="K290" s="36"/>
      <c r="L290" s="10" t="s">
        <v>14</v>
      </c>
      <c r="M290" s="27">
        <v>145</v>
      </c>
      <c r="N290" s="27">
        <v>0</v>
      </c>
      <c r="O290" s="27">
        <v>80</v>
      </c>
      <c r="P290" s="29">
        <f t="shared" si="19"/>
        <v>225</v>
      </c>
      <c r="Q290" s="27">
        <v>50</v>
      </c>
      <c r="R290" s="29">
        <f t="shared" si="17"/>
        <v>275</v>
      </c>
      <c r="S290" s="35"/>
    </row>
    <row r="291" spans="1:19" ht="14.25" x14ac:dyDescent="0.2">
      <c r="A291" t="s">
        <v>621</v>
      </c>
      <c r="B291" s="13" t="s">
        <v>622</v>
      </c>
      <c r="C291" s="32" t="s">
        <v>54</v>
      </c>
      <c r="D291" s="10" t="s">
        <v>14</v>
      </c>
      <c r="E291" s="27">
        <v>0</v>
      </c>
      <c r="F291" s="27">
        <v>0</v>
      </c>
      <c r="G291" s="27">
        <v>0</v>
      </c>
      <c r="H291" s="29">
        <f t="shared" si="18"/>
        <v>0</v>
      </c>
      <c r="I291" s="27">
        <v>0</v>
      </c>
      <c r="J291" s="29">
        <f t="shared" si="16"/>
        <v>0</v>
      </c>
      <c r="K291" s="30"/>
      <c r="L291" s="10" t="s">
        <v>14</v>
      </c>
      <c r="M291" s="27">
        <v>0</v>
      </c>
      <c r="N291" s="27">
        <v>0</v>
      </c>
      <c r="O291" s="27">
        <v>6</v>
      </c>
      <c r="P291" s="29">
        <f t="shared" si="19"/>
        <v>6</v>
      </c>
      <c r="Q291" s="27">
        <v>0</v>
      </c>
      <c r="R291" s="29">
        <f t="shared" si="17"/>
        <v>6</v>
      </c>
      <c r="S291" s="35"/>
    </row>
    <row r="292" spans="1:19" ht="14.25" x14ac:dyDescent="0.2">
      <c r="A292" t="s">
        <v>623</v>
      </c>
      <c r="B292" t="s">
        <v>624</v>
      </c>
      <c r="C292" s="89" t="s">
        <v>80</v>
      </c>
      <c r="D292" s="10" t="s">
        <v>14</v>
      </c>
      <c r="E292" s="27">
        <v>81</v>
      </c>
      <c r="F292" s="27">
        <v>0</v>
      </c>
      <c r="G292" s="27">
        <v>4</v>
      </c>
      <c r="H292" s="29">
        <f t="shared" si="18"/>
        <v>85</v>
      </c>
      <c r="I292" s="27">
        <v>0</v>
      </c>
      <c r="J292" s="29">
        <f t="shared" si="16"/>
        <v>85</v>
      </c>
      <c r="K292" s="30"/>
      <c r="L292" s="10" t="s">
        <v>14</v>
      </c>
      <c r="M292" s="27">
        <v>40</v>
      </c>
      <c r="N292" s="27">
        <v>0</v>
      </c>
      <c r="O292" s="27">
        <v>25</v>
      </c>
      <c r="P292" s="29">
        <f t="shared" si="19"/>
        <v>65</v>
      </c>
      <c r="Q292" s="27">
        <v>0</v>
      </c>
      <c r="R292" s="29">
        <f t="shared" si="17"/>
        <v>65</v>
      </c>
      <c r="S292" s="35"/>
    </row>
    <row r="293" spans="1:19" ht="14.25" x14ac:dyDescent="0.2">
      <c r="A293" t="s">
        <v>625</v>
      </c>
      <c r="B293" t="s">
        <v>626</v>
      </c>
      <c r="C293" s="89" t="s">
        <v>60</v>
      </c>
      <c r="D293" s="10" t="s">
        <v>14</v>
      </c>
      <c r="E293" s="27">
        <v>26</v>
      </c>
      <c r="F293" s="27">
        <v>0</v>
      </c>
      <c r="G293" s="27">
        <v>6</v>
      </c>
      <c r="H293" s="29">
        <f t="shared" si="18"/>
        <v>32</v>
      </c>
      <c r="I293" s="27">
        <v>23</v>
      </c>
      <c r="J293" s="29">
        <f t="shared" si="16"/>
        <v>55</v>
      </c>
      <c r="K293" s="36"/>
      <c r="L293" s="10" t="s">
        <v>14</v>
      </c>
      <c r="M293" s="27">
        <v>92</v>
      </c>
      <c r="N293" s="27">
        <v>9</v>
      </c>
      <c r="O293" s="27">
        <v>28</v>
      </c>
      <c r="P293" s="29">
        <f t="shared" si="19"/>
        <v>129</v>
      </c>
      <c r="Q293" s="27">
        <v>25</v>
      </c>
      <c r="R293" s="29">
        <f t="shared" si="17"/>
        <v>154</v>
      </c>
      <c r="S293" s="35"/>
    </row>
    <row r="294" spans="1:19" ht="14.25" x14ac:dyDescent="0.2">
      <c r="A294" t="s">
        <v>627</v>
      </c>
      <c r="B294" t="s">
        <v>628</v>
      </c>
      <c r="C294" s="89" t="s">
        <v>60</v>
      </c>
      <c r="D294" s="10" t="s">
        <v>14</v>
      </c>
      <c r="E294" s="27">
        <v>48</v>
      </c>
      <c r="F294" s="27">
        <v>0</v>
      </c>
      <c r="G294" s="27">
        <v>8</v>
      </c>
      <c r="H294" s="29">
        <f t="shared" si="18"/>
        <v>56</v>
      </c>
      <c r="I294" s="27">
        <v>0</v>
      </c>
      <c r="J294" s="29">
        <f t="shared" si="16"/>
        <v>56</v>
      </c>
      <c r="K294" s="30"/>
      <c r="L294" s="10" t="s">
        <v>14</v>
      </c>
      <c r="M294" s="27">
        <v>13</v>
      </c>
      <c r="N294" s="27">
        <v>0</v>
      </c>
      <c r="O294" s="27">
        <v>10</v>
      </c>
      <c r="P294" s="29">
        <f t="shared" si="19"/>
        <v>23</v>
      </c>
      <c r="Q294" s="27">
        <v>0</v>
      </c>
      <c r="R294" s="29">
        <f t="shared" si="17"/>
        <v>23</v>
      </c>
      <c r="S294" s="35"/>
    </row>
    <row r="295" spans="1:19" ht="14.25" x14ac:dyDescent="0.2">
      <c r="A295" t="s">
        <v>629</v>
      </c>
      <c r="B295" s="13" t="s">
        <v>630</v>
      </c>
      <c r="C295" s="32" t="s">
        <v>54</v>
      </c>
      <c r="D295" s="10" t="s">
        <v>14</v>
      </c>
      <c r="E295" s="27">
        <v>45</v>
      </c>
      <c r="F295" s="27">
        <v>13</v>
      </c>
      <c r="G295" s="27">
        <v>12</v>
      </c>
      <c r="H295" s="29">
        <f t="shared" si="18"/>
        <v>70</v>
      </c>
      <c r="I295" s="27">
        <v>0</v>
      </c>
      <c r="J295" s="29">
        <f t="shared" si="16"/>
        <v>70</v>
      </c>
      <c r="K295" s="30"/>
      <c r="L295" s="10" t="s">
        <v>14</v>
      </c>
      <c r="M295" s="27">
        <v>59</v>
      </c>
      <c r="N295" s="27">
        <v>0</v>
      </c>
      <c r="O295" s="27">
        <v>36</v>
      </c>
      <c r="P295" s="29">
        <f t="shared" si="19"/>
        <v>95</v>
      </c>
      <c r="Q295" s="27">
        <v>0</v>
      </c>
      <c r="R295" s="29">
        <f t="shared" si="17"/>
        <v>95</v>
      </c>
      <c r="S295" s="35"/>
    </row>
    <row r="296" spans="1:19" ht="14.25" x14ac:dyDescent="0.2">
      <c r="A296" t="s">
        <v>631</v>
      </c>
      <c r="B296" t="s">
        <v>632</v>
      </c>
      <c r="C296" s="89" t="s">
        <v>60</v>
      </c>
      <c r="D296" s="10" t="s">
        <v>14</v>
      </c>
      <c r="E296" s="27">
        <v>81</v>
      </c>
      <c r="F296" s="27">
        <v>2</v>
      </c>
      <c r="G296" s="27">
        <v>6</v>
      </c>
      <c r="H296" s="29">
        <f t="shared" si="18"/>
        <v>89</v>
      </c>
      <c r="I296" s="27">
        <v>7</v>
      </c>
      <c r="J296" s="29">
        <f t="shared" si="16"/>
        <v>96</v>
      </c>
      <c r="K296" s="36"/>
      <c r="L296" s="10" t="s">
        <v>14</v>
      </c>
      <c r="M296" s="27">
        <v>49</v>
      </c>
      <c r="N296" s="27">
        <v>0</v>
      </c>
      <c r="O296" s="27">
        <v>19</v>
      </c>
      <c r="P296" s="29">
        <f t="shared" si="19"/>
        <v>68</v>
      </c>
      <c r="Q296" s="27">
        <v>0</v>
      </c>
      <c r="R296" s="29">
        <f t="shared" si="17"/>
        <v>68</v>
      </c>
      <c r="S296" s="35"/>
    </row>
    <row r="297" spans="1:19" ht="14.25" x14ac:dyDescent="0.2">
      <c r="A297" t="s">
        <v>633</v>
      </c>
      <c r="B297" t="s">
        <v>634</v>
      </c>
      <c r="C297" s="89" t="s">
        <v>54</v>
      </c>
      <c r="D297" s="10" t="s">
        <v>14</v>
      </c>
      <c r="E297" s="27">
        <v>30</v>
      </c>
      <c r="F297" s="27">
        <v>0</v>
      </c>
      <c r="G297" s="27">
        <v>13</v>
      </c>
      <c r="H297" s="29">
        <f t="shared" si="18"/>
        <v>43</v>
      </c>
      <c r="I297" s="27">
        <v>0</v>
      </c>
      <c r="J297" s="29">
        <f t="shared" si="16"/>
        <v>43</v>
      </c>
      <c r="K297" s="30"/>
      <c r="L297" s="10" t="s">
        <v>14</v>
      </c>
      <c r="M297" s="27">
        <v>165</v>
      </c>
      <c r="N297" s="27">
        <v>0</v>
      </c>
      <c r="O297" s="27">
        <v>79</v>
      </c>
      <c r="P297" s="29">
        <f t="shared" si="19"/>
        <v>244</v>
      </c>
      <c r="Q297" s="27">
        <v>0</v>
      </c>
      <c r="R297" s="29">
        <f t="shared" si="17"/>
        <v>244</v>
      </c>
      <c r="S297" s="35"/>
    </row>
    <row r="298" spans="1:19" ht="14.25" x14ac:dyDescent="0.2">
      <c r="A298" t="s">
        <v>635</v>
      </c>
      <c r="B298" t="s">
        <v>636</v>
      </c>
      <c r="C298" s="89" t="s">
        <v>57</v>
      </c>
      <c r="D298" s="10" t="s">
        <v>14</v>
      </c>
      <c r="E298" s="27">
        <v>50</v>
      </c>
      <c r="F298" s="27">
        <v>0</v>
      </c>
      <c r="G298" s="27">
        <v>5</v>
      </c>
      <c r="H298" s="29">
        <f t="shared" si="18"/>
        <v>55</v>
      </c>
      <c r="I298" s="27">
        <v>0</v>
      </c>
      <c r="J298" s="29">
        <f t="shared" si="16"/>
        <v>55</v>
      </c>
      <c r="K298" s="30"/>
      <c r="L298" s="10" t="s">
        <v>14</v>
      </c>
      <c r="M298" s="27">
        <v>30</v>
      </c>
      <c r="N298" s="27">
        <v>0</v>
      </c>
      <c r="O298" s="27">
        <v>17</v>
      </c>
      <c r="P298" s="29">
        <f t="shared" si="19"/>
        <v>47</v>
      </c>
      <c r="Q298" s="27">
        <v>0</v>
      </c>
      <c r="R298" s="29">
        <f t="shared" si="17"/>
        <v>47</v>
      </c>
      <c r="S298" s="35"/>
    </row>
    <row r="299" spans="1:19" ht="14.25" x14ac:dyDescent="0.2">
      <c r="A299" t="s">
        <v>637</v>
      </c>
      <c r="B299" t="s">
        <v>638</v>
      </c>
      <c r="C299" s="89" t="s">
        <v>60</v>
      </c>
      <c r="D299" s="10" t="s">
        <v>14</v>
      </c>
      <c r="E299" s="27">
        <v>35</v>
      </c>
      <c r="F299" s="27">
        <v>0</v>
      </c>
      <c r="G299" s="27">
        <v>11</v>
      </c>
      <c r="H299" s="29">
        <f t="shared" si="18"/>
        <v>46</v>
      </c>
      <c r="I299" s="27">
        <v>0</v>
      </c>
      <c r="J299" s="29">
        <f t="shared" si="16"/>
        <v>46</v>
      </c>
      <c r="K299" s="30"/>
      <c r="L299" s="10" t="s">
        <v>14</v>
      </c>
      <c r="M299" s="27">
        <v>49</v>
      </c>
      <c r="N299" s="27">
        <v>0</v>
      </c>
      <c r="O299" s="27">
        <v>16</v>
      </c>
      <c r="P299" s="29">
        <f t="shared" si="19"/>
        <v>65</v>
      </c>
      <c r="Q299" s="27">
        <v>0</v>
      </c>
      <c r="R299" s="29">
        <f t="shared" si="17"/>
        <v>65</v>
      </c>
      <c r="S299" s="35"/>
    </row>
    <row r="300" spans="1:19" ht="14.25" x14ac:dyDescent="0.2">
      <c r="A300" t="s">
        <v>639</v>
      </c>
      <c r="B300" t="s">
        <v>640</v>
      </c>
      <c r="C300" s="89" t="s">
        <v>73</v>
      </c>
      <c r="D300" s="10" t="s">
        <v>14</v>
      </c>
      <c r="E300" s="27">
        <v>28</v>
      </c>
      <c r="F300" s="27">
        <v>0</v>
      </c>
      <c r="G300" s="27">
        <v>6</v>
      </c>
      <c r="H300" s="29">
        <f t="shared" si="18"/>
        <v>34</v>
      </c>
      <c r="I300" s="27">
        <v>0</v>
      </c>
      <c r="J300" s="29">
        <f>SUM(H300:I300)</f>
        <v>34</v>
      </c>
      <c r="K300" s="30"/>
      <c r="L300" s="10" t="s">
        <v>14</v>
      </c>
      <c r="M300" s="27">
        <v>120</v>
      </c>
      <c r="N300" s="27">
        <v>0</v>
      </c>
      <c r="O300" s="27">
        <v>89</v>
      </c>
      <c r="P300" s="29">
        <f t="shared" si="19"/>
        <v>209</v>
      </c>
      <c r="Q300" s="27">
        <v>0</v>
      </c>
      <c r="R300" s="29">
        <f>SUM(P300:Q300)</f>
        <v>209</v>
      </c>
      <c r="S300" s="35"/>
    </row>
    <row r="301" spans="1:19" ht="14.25" x14ac:dyDescent="0.2">
      <c r="D301" s="54" t="s">
        <v>14</v>
      </c>
      <c r="E301" s="37">
        <f t="shared" ref="E301:J301" si="20">SUM(E8:E300)</f>
        <v>24316</v>
      </c>
      <c r="F301" s="37">
        <f t="shared" si="20"/>
        <v>708</v>
      </c>
      <c r="G301" s="37">
        <f t="shared" si="20"/>
        <v>7113</v>
      </c>
      <c r="H301" s="37">
        <f t="shared" si="20"/>
        <v>32137</v>
      </c>
      <c r="I301" s="37">
        <f t="shared" si="20"/>
        <v>5963</v>
      </c>
      <c r="J301" s="37">
        <f t="shared" si="20"/>
        <v>38100</v>
      </c>
      <c r="K301" s="36"/>
      <c r="L301" s="54" t="s">
        <v>14</v>
      </c>
      <c r="M301" s="37">
        <f t="shared" ref="M301:R301" si="21">SUM(M8:M300)</f>
        <v>28156</v>
      </c>
      <c r="N301" s="37">
        <f t="shared" si="21"/>
        <v>1216</v>
      </c>
      <c r="O301" s="37">
        <f t="shared" si="21"/>
        <v>13668</v>
      </c>
      <c r="P301" s="37">
        <f t="shared" si="21"/>
        <v>43040</v>
      </c>
      <c r="Q301" s="37">
        <f t="shared" si="21"/>
        <v>7358</v>
      </c>
      <c r="R301" s="37">
        <f t="shared" si="21"/>
        <v>50398</v>
      </c>
      <c r="S301" s="36"/>
    </row>
    <row r="302" spans="1:19" x14ac:dyDescent="0.2">
      <c r="D302" s="31"/>
      <c r="E302" s="31"/>
      <c r="F302" s="31"/>
      <c r="G302" s="31"/>
      <c r="H302" s="31"/>
      <c r="I302" s="31"/>
      <c r="J302" s="31"/>
      <c r="K302" s="30"/>
      <c r="L302" s="31"/>
      <c r="M302" s="31"/>
      <c r="N302" s="31"/>
      <c r="O302" s="31"/>
      <c r="P302" s="31"/>
      <c r="Q302" s="31"/>
      <c r="R302" s="31"/>
      <c r="S302" s="31"/>
    </row>
    <row r="303" spans="1:19" x14ac:dyDescent="0.2">
      <c r="B303" s="3" t="s">
        <v>642</v>
      </c>
      <c r="D303" s="31"/>
      <c r="E303" s="31"/>
      <c r="F303" s="31"/>
      <c r="G303" s="31"/>
      <c r="H303" s="31"/>
      <c r="I303" s="31"/>
      <c r="J303" s="31"/>
      <c r="K303" s="30"/>
      <c r="L303" s="31"/>
      <c r="M303" s="31"/>
      <c r="N303" s="31"/>
      <c r="O303" s="31"/>
      <c r="P303" s="31"/>
      <c r="Q303" s="31"/>
      <c r="R303" s="31"/>
      <c r="S303" s="31"/>
    </row>
    <row r="304" spans="1:19" x14ac:dyDescent="0.2">
      <c r="D304" s="31"/>
      <c r="E304" s="31"/>
      <c r="F304" s="31"/>
      <c r="G304" s="31"/>
      <c r="H304" s="31"/>
      <c r="I304" s="31"/>
      <c r="J304" s="31"/>
      <c r="K304" s="30"/>
      <c r="L304" s="31"/>
      <c r="M304" s="31"/>
      <c r="N304" s="31"/>
      <c r="O304" s="31"/>
      <c r="P304" s="31"/>
      <c r="Q304" s="31"/>
      <c r="R304" s="31"/>
      <c r="S304" s="31"/>
    </row>
    <row r="305" spans="2:19" ht="14.25" x14ac:dyDescent="0.2">
      <c r="B305" s="6" t="s">
        <v>643</v>
      </c>
      <c r="C305" s="6" t="s">
        <v>54</v>
      </c>
      <c r="D305" s="10" t="s">
        <v>14</v>
      </c>
      <c r="E305" s="31">
        <v>7892</v>
      </c>
      <c r="F305" s="31">
        <v>363</v>
      </c>
      <c r="G305" s="31">
        <v>2424</v>
      </c>
      <c r="H305" s="29">
        <f>SUM(D305:G305)</f>
        <v>10679</v>
      </c>
      <c r="I305" s="31">
        <v>1117</v>
      </c>
      <c r="J305" s="29">
        <f>SUM(H305:I305)</f>
        <v>11796</v>
      </c>
      <c r="K305" s="30"/>
      <c r="L305" s="10" t="s">
        <v>14</v>
      </c>
      <c r="M305" s="31">
        <v>6656</v>
      </c>
      <c r="N305" s="31">
        <v>379</v>
      </c>
      <c r="O305" s="31">
        <f>3130-3</f>
        <v>3127</v>
      </c>
      <c r="P305" s="29">
        <f>SUM(L305:O305)</f>
        <v>10162</v>
      </c>
      <c r="Q305" s="31">
        <v>937</v>
      </c>
      <c r="R305" s="29">
        <f>SUM(P305:Q305)</f>
        <v>11099</v>
      </c>
      <c r="S305" s="35"/>
    </row>
    <row r="306" spans="2:19" ht="14.25" x14ac:dyDescent="0.2">
      <c r="B306" s="6" t="s">
        <v>644</v>
      </c>
      <c r="C306" s="6" t="s">
        <v>60</v>
      </c>
      <c r="D306" s="10" t="s">
        <v>14</v>
      </c>
      <c r="E306" s="31">
        <v>4593</v>
      </c>
      <c r="F306" s="31">
        <v>149</v>
      </c>
      <c r="G306" s="31">
        <v>1661</v>
      </c>
      <c r="H306" s="29">
        <f>SUM(D306:G306)</f>
        <v>6403</v>
      </c>
      <c r="I306" s="31">
        <v>1576</v>
      </c>
      <c r="J306" s="29">
        <f>SUM(H306:I306)</f>
        <v>7979</v>
      </c>
      <c r="K306" s="30"/>
      <c r="L306" s="10" t="s">
        <v>14</v>
      </c>
      <c r="M306" s="31">
        <v>7122</v>
      </c>
      <c r="N306" s="31">
        <v>407</v>
      </c>
      <c r="O306" s="31">
        <f>3611+3</f>
        <v>3614</v>
      </c>
      <c r="P306" s="29">
        <f>SUM(L306:O306)</f>
        <v>11143</v>
      </c>
      <c r="Q306" s="31">
        <v>2532</v>
      </c>
      <c r="R306" s="29">
        <f>SUM(P306:Q306)</f>
        <v>13675</v>
      </c>
      <c r="S306" s="35"/>
    </row>
    <row r="307" spans="2:19" x14ac:dyDescent="0.2">
      <c r="B307" s="6" t="s">
        <v>645</v>
      </c>
      <c r="C307" s="6" t="s">
        <v>73</v>
      </c>
      <c r="D307" s="10" t="s">
        <v>14</v>
      </c>
      <c r="E307" s="31">
        <v>2849</v>
      </c>
      <c r="F307" s="31">
        <v>88</v>
      </c>
      <c r="G307" s="31">
        <v>704</v>
      </c>
      <c r="H307" s="29">
        <f>SUM(D307:G307)</f>
        <v>3641</v>
      </c>
      <c r="I307" s="31">
        <v>966</v>
      </c>
      <c r="J307" s="29">
        <f>SUM(H307:I307)</f>
        <v>4607</v>
      </c>
      <c r="K307" s="30"/>
      <c r="L307" s="10" t="s">
        <v>14</v>
      </c>
      <c r="M307" s="31">
        <v>4291</v>
      </c>
      <c r="N307" s="31">
        <v>169</v>
      </c>
      <c r="O307" s="31">
        <v>2080</v>
      </c>
      <c r="P307" s="29">
        <f>SUM(L307:O307)</f>
        <v>6540</v>
      </c>
      <c r="Q307" s="31">
        <v>1376</v>
      </c>
      <c r="R307" s="29">
        <f>SUM(P307:Q307)</f>
        <v>7916</v>
      </c>
      <c r="S307" s="31"/>
    </row>
    <row r="308" spans="2:19" x14ac:dyDescent="0.2">
      <c r="B308" s="6" t="s">
        <v>641</v>
      </c>
      <c r="C308" s="6" t="s">
        <v>57</v>
      </c>
      <c r="D308" s="10" t="s">
        <v>14</v>
      </c>
      <c r="E308" s="31">
        <v>3405</v>
      </c>
      <c r="F308" s="31">
        <v>45</v>
      </c>
      <c r="G308" s="31">
        <v>827</v>
      </c>
      <c r="H308" s="29">
        <f>SUM(D308:G308)</f>
        <v>4277</v>
      </c>
      <c r="I308" s="31">
        <v>522</v>
      </c>
      <c r="J308" s="29">
        <f>SUM(H308:I308)</f>
        <v>4799</v>
      </c>
      <c r="K308" s="30"/>
      <c r="L308" s="10" t="s">
        <v>14</v>
      </c>
      <c r="M308" s="31">
        <v>3320</v>
      </c>
      <c r="N308" s="31">
        <v>39</v>
      </c>
      <c r="O308" s="31">
        <v>1754</v>
      </c>
      <c r="P308" s="29">
        <f>SUM(L308:O308)</f>
        <v>5113</v>
      </c>
      <c r="Q308" s="31">
        <v>1017</v>
      </c>
      <c r="R308" s="29">
        <f>SUM(P308:Q308)</f>
        <v>6130</v>
      </c>
      <c r="S308" s="31"/>
    </row>
    <row r="309" spans="2:19" x14ac:dyDescent="0.2">
      <c r="B309" s="6" t="s">
        <v>646</v>
      </c>
      <c r="C309" s="6" t="s">
        <v>80</v>
      </c>
      <c r="D309" s="10" t="s">
        <v>14</v>
      </c>
      <c r="E309" s="31">
        <v>5577</v>
      </c>
      <c r="F309" s="31">
        <v>63</v>
      </c>
      <c r="G309" s="31">
        <v>1497</v>
      </c>
      <c r="H309" s="29">
        <f>SUM(D309:G309)</f>
        <v>7137</v>
      </c>
      <c r="I309" s="31">
        <v>1782</v>
      </c>
      <c r="J309" s="29">
        <f>SUM(H309:I309)</f>
        <v>8919</v>
      </c>
      <c r="K309" s="30"/>
      <c r="L309" s="10" t="s">
        <v>14</v>
      </c>
      <c r="M309" s="31">
        <v>6767</v>
      </c>
      <c r="N309" s="31">
        <v>222</v>
      </c>
      <c r="O309" s="31">
        <v>3093</v>
      </c>
      <c r="P309" s="29">
        <f>SUM(L309:O309)</f>
        <v>10082</v>
      </c>
      <c r="Q309" s="31">
        <v>1496</v>
      </c>
      <c r="R309" s="29">
        <f>SUM(P309:Q309)</f>
        <v>11578</v>
      </c>
      <c r="S309" s="31"/>
    </row>
    <row r="310" spans="2:19" ht="14.25" x14ac:dyDescent="0.2">
      <c r="B310" s="52" t="s">
        <v>706</v>
      </c>
      <c r="D310" s="54" t="s">
        <v>14</v>
      </c>
      <c r="E310" s="37">
        <f t="shared" ref="E310:J310" si="22">SUM(E305:E309)</f>
        <v>24316</v>
      </c>
      <c r="F310" s="37">
        <f t="shared" si="22"/>
        <v>708</v>
      </c>
      <c r="G310" s="37">
        <f t="shared" si="22"/>
        <v>7113</v>
      </c>
      <c r="H310" s="37">
        <f t="shared" si="22"/>
        <v>32137</v>
      </c>
      <c r="I310" s="37">
        <f t="shared" si="22"/>
        <v>5963</v>
      </c>
      <c r="J310" s="37">
        <f t="shared" si="22"/>
        <v>38100</v>
      </c>
      <c r="K310" s="36"/>
      <c r="L310" s="54" t="s">
        <v>14</v>
      </c>
      <c r="M310" s="37">
        <f t="shared" ref="M310:R310" si="23">SUM(M305:M309)</f>
        <v>28156</v>
      </c>
      <c r="N310" s="37">
        <f t="shared" si="23"/>
        <v>1216</v>
      </c>
      <c r="O310" s="37">
        <f t="shared" si="23"/>
        <v>13668</v>
      </c>
      <c r="P310" s="37">
        <f t="shared" si="23"/>
        <v>43040</v>
      </c>
      <c r="Q310" s="37">
        <f t="shared" si="23"/>
        <v>7358</v>
      </c>
      <c r="R310" s="37">
        <f t="shared" si="23"/>
        <v>50398</v>
      </c>
      <c r="S310" s="36"/>
    </row>
  </sheetData>
  <mergeCells count="3">
    <mergeCell ref="A2:R2"/>
    <mergeCell ref="D6:J6"/>
    <mergeCell ref="L6:R6"/>
  </mergeCells>
  <conditionalFormatting sqref="R8:R300">
    <cfRule type="cellIs" dxfId="0" priority="1" operator="notEqual">
      <formula>#REF!</formula>
    </cfRule>
  </conditionalFormatting>
  <printOptions horizontalCentered="1"/>
  <pageMargins left="0.70866141732283472" right="0.70866141732283472" top="0.74803149606299213" bottom="0.74803149606299213" header="0.31496062992125984" footer="0.31496062992125984"/>
  <pageSetup paperSize="8" scale="94" fitToHeight="0" orientation="landscape" r:id="rId1"/>
  <headerFooter>
    <oddFooter>Page &amp;P of &amp;N</oddFooter>
    <evenFooter>&amp;CPage &amp;P of &amp;N</evenFooter>
    <firstFooter>&amp;CPage &amp;P of &amp;N</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7"/>
  <sheetViews>
    <sheetView zoomScaleNormal="100" workbookViewId="0">
      <pane ySplit="7" topLeftCell="A8" activePane="bottomLeft" state="frozen"/>
      <selection pane="bottomLeft" activeCell="A8" sqref="A8"/>
    </sheetView>
  </sheetViews>
  <sheetFormatPr defaultColWidth="8.5703125" defaultRowHeight="12.75" x14ac:dyDescent="0.2"/>
  <cols>
    <col min="1" max="1" width="10.7109375" style="6" customWidth="1"/>
    <col min="2" max="2" width="37.28515625" style="6" customWidth="1"/>
    <col min="3" max="3" width="10" style="6" bestFit="1" customWidth="1"/>
    <col min="4" max="4" width="10.85546875" style="6" customWidth="1"/>
    <col min="5" max="16384" width="8.5703125" style="6"/>
  </cols>
  <sheetData>
    <row r="1" spans="1:10" x14ac:dyDescent="0.2">
      <c r="J1" s="82" t="str">
        <f>'Table 1'!Q1</f>
        <v>Publication date: 12 June 2014</v>
      </c>
    </row>
    <row r="2" spans="1:10" ht="18" x14ac:dyDescent="0.25">
      <c r="A2" s="125" t="s">
        <v>43</v>
      </c>
      <c r="B2" s="126"/>
      <c r="C2" s="126"/>
      <c r="D2" s="126"/>
      <c r="E2" s="139"/>
      <c r="F2" s="139"/>
      <c r="G2" s="139"/>
      <c r="H2" s="139"/>
      <c r="I2" s="139"/>
      <c r="J2" s="139"/>
    </row>
    <row r="3" spans="1:10" ht="8.25" customHeight="1" x14ac:dyDescent="0.2"/>
    <row r="4" spans="1:10" ht="18.75" x14ac:dyDescent="0.25">
      <c r="A4" s="5" t="s">
        <v>777</v>
      </c>
    </row>
    <row r="5" spans="1:10" x14ac:dyDescent="0.2">
      <c r="A5" s="21"/>
      <c r="B5" s="21"/>
      <c r="C5" s="21"/>
      <c r="D5" s="21"/>
    </row>
    <row r="6" spans="1:10" ht="14.25" customHeight="1" x14ac:dyDescent="0.2">
      <c r="A6" s="24"/>
      <c r="B6" s="24"/>
      <c r="C6" s="24"/>
      <c r="D6" s="102"/>
    </row>
    <row r="7" spans="1:10" ht="51" customHeight="1" x14ac:dyDescent="0.2">
      <c r="A7" s="25" t="s">
        <v>50</v>
      </c>
      <c r="B7" s="25" t="s">
        <v>785</v>
      </c>
      <c r="C7" s="26" t="s">
        <v>51</v>
      </c>
      <c r="D7" s="81" t="s">
        <v>5</v>
      </c>
    </row>
    <row r="8" spans="1:10" ht="25.5" customHeight="1" x14ac:dyDescent="0.2">
      <c r="A8" s="88" t="s">
        <v>721</v>
      </c>
      <c r="B8" s="87"/>
      <c r="C8" s="87"/>
      <c r="D8" s="87"/>
      <c r="E8" s="87"/>
      <c r="F8" s="87"/>
      <c r="G8" s="87"/>
      <c r="H8" s="87"/>
      <c r="I8" s="87"/>
      <c r="J8" s="87"/>
    </row>
    <row r="9" spans="1:10" x14ac:dyDescent="0.2">
      <c r="A9" t="s">
        <v>52</v>
      </c>
      <c r="B9" t="s">
        <v>53</v>
      </c>
      <c r="C9" s="89" t="s">
        <v>54</v>
      </c>
      <c r="D9" s="27">
        <v>27</v>
      </c>
      <c r="E9" s="31"/>
      <c r="F9" s="31"/>
      <c r="G9" s="31"/>
      <c r="H9" s="31"/>
      <c r="I9" s="31"/>
      <c r="J9" s="31"/>
    </row>
    <row r="10" spans="1:10" x14ac:dyDescent="0.2">
      <c r="A10" t="s">
        <v>55</v>
      </c>
      <c r="B10" t="s">
        <v>56</v>
      </c>
      <c r="C10" s="89" t="s">
        <v>57</v>
      </c>
      <c r="D10" s="27">
        <v>30</v>
      </c>
      <c r="E10" s="31"/>
      <c r="F10" s="31"/>
      <c r="G10" s="31"/>
      <c r="H10" s="31"/>
      <c r="I10" s="31"/>
      <c r="J10" s="31"/>
    </row>
    <row r="11" spans="1:10" x14ac:dyDescent="0.2">
      <c r="A11" t="s">
        <v>58</v>
      </c>
      <c r="B11" t="s">
        <v>59</v>
      </c>
      <c r="C11" s="89" t="s">
        <v>60</v>
      </c>
      <c r="D11" s="27">
        <v>40</v>
      </c>
      <c r="E11" s="31"/>
      <c r="F11" s="31"/>
      <c r="G11" s="31"/>
      <c r="H11" s="31"/>
      <c r="I11" s="31"/>
      <c r="J11" s="31"/>
    </row>
    <row r="12" spans="1:10" x14ac:dyDescent="0.2">
      <c r="A12" t="s">
        <v>61</v>
      </c>
      <c r="B12" t="s">
        <v>62</v>
      </c>
      <c r="C12" s="89" t="s">
        <v>54</v>
      </c>
      <c r="D12" s="27">
        <v>69</v>
      </c>
      <c r="E12" s="31"/>
      <c r="F12" s="31"/>
      <c r="G12" s="31"/>
      <c r="H12" s="31"/>
      <c r="I12" s="31"/>
      <c r="J12" s="31"/>
    </row>
    <row r="13" spans="1:10" x14ac:dyDescent="0.2">
      <c r="A13" t="s">
        <v>63</v>
      </c>
      <c r="B13" t="s">
        <v>64</v>
      </c>
      <c r="C13" s="89" t="s">
        <v>60</v>
      </c>
      <c r="D13" s="27">
        <v>146</v>
      </c>
      <c r="E13" s="31"/>
      <c r="F13" s="31"/>
      <c r="G13" s="31"/>
      <c r="H13" s="31"/>
      <c r="I13" s="31"/>
      <c r="J13" s="31"/>
    </row>
    <row r="14" spans="1:10" x14ac:dyDescent="0.2">
      <c r="A14" t="s">
        <v>65</v>
      </c>
      <c r="B14" t="s">
        <v>66</v>
      </c>
      <c r="C14" s="89" t="s">
        <v>54</v>
      </c>
      <c r="D14" s="27">
        <v>16</v>
      </c>
      <c r="E14" s="31"/>
      <c r="F14" s="31"/>
      <c r="G14" s="31"/>
      <c r="H14" s="31"/>
      <c r="I14" s="31"/>
      <c r="J14" s="31"/>
    </row>
    <row r="15" spans="1:10" x14ac:dyDescent="0.2">
      <c r="A15" t="s">
        <v>67</v>
      </c>
      <c r="B15" t="s">
        <v>68</v>
      </c>
      <c r="C15" s="89" t="s">
        <v>54</v>
      </c>
      <c r="D15" s="27">
        <v>216</v>
      </c>
      <c r="E15" s="31"/>
      <c r="F15" s="31"/>
      <c r="G15" s="31"/>
      <c r="H15" s="31"/>
      <c r="I15" s="31"/>
      <c r="J15" s="31"/>
    </row>
    <row r="16" spans="1:10" x14ac:dyDescent="0.2">
      <c r="A16" t="s">
        <v>69</v>
      </c>
      <c r="B16" t="s">
        <v>70</v>
      </c>
      <c r="C16" s="89" t="s">
        <v>54</v>
      </c>
      <c r="D16" s="27">
        <v>43</v>
      </c>
      <c r="E16" s="31"/>
      <c r="F16" s="31"/>
      <c r="G16" s="31"/>
      <c r="H16" s="31"/>
      <c r="I16" s="31"/>
      <c r="J16" s="31"/>
    </row>
    <row r="17" spans="1:10" x14ac:dyDescent="0.2">
      <c r="A17" t="s">
        <v>71</v>
      </c>
      <c r="B17" t="s">
        <v>72</v>
      </c>
      <c r="C17" s="89" t="s">
        <v>73</v>
      </c>
      <c r="D17" s="27">
        <v>148</v>
      </c>
      <c r="E17" s="31"/>
      <c r="F17" s="31"/>
      <c r="G17" s="31"/>
      <c r="H17" s="31"/>
      <c r="I17" s="31"/>
      <c r="J17" s="31"/>
    </row>
    <row r="18" spans="1:10" x14ac:dyDescent="0.2">
      <c r="A18" t="s">
        <v>74</v>
      </c>
      <c r="B18" t="s">
        <v>75</v>
      </c>
      <c r="C18" s="89" t="s">
        <v>57</v>
      </c>
      <c r="D18" s="27">
        <v>8</v>
      </c>
      <c r="E18" s="31"/>
      <c r="F18" s="31"/>
      <c r="G18" s="31"/>
      <c r="H18" s="31"/>
      <c r="I18" s="31"/>
      <c r="J18" s="31"/>
    </row>
    <row r="19" spans="1:10" ht="12.75" customHeight="1" x14ac:dyDescent="0.2">
      <c r="A19" t="s">
        <v>76</v>
      </c>
      <c r="B19" t="s">
        <v>77</v>
      </c>
      <c r="C19" s="89" t="s">
        <v>54</v>
      </c>
      <c r="D19" s="27">
        <v>118</v>
      </c>
      <c r="E19" s="31"/>
      <c r="F19" s="31"/>
      <c r="G19" s="31"/>
      <c r="H19" s="31"/>
      <c r="I19" s="31"/>
      <c r="J19" s="31"/>
    </row>
    <row r="20" spans="1:10" x14ac:dyDescent="0.2">
      <c r="A20" t="s">
        <v>78</v>
      </c>
      <c r="B20" t="s">
        <v>79</v>
      </c>
      <c r="C20" s="89" t="s">
        <v>80</v>
      </c>
      <c r="D20" s="27">
        <v>86</v>
      </c>
      <c r="E20" s="31"/>
      <c r="F20" s="31"/>
      <c r="G20" s="31"/>
      <c r="H20" s="31"/>
      <c r="I20" s="31"/>
      <c r="J20" s="31"/>
    </row>
    <row r="21" spans="1:10" x14ac:dyDescent="0.2">
      <c r="A21" t="s">
        <v>81</v>
      </c>
      <c r="B21" t="s">
        <v>82</v>
      </c>
      <c r="C21" s="89" t="s">
        <v>73</v>
      </c>
      <c r="D21" s="27">
        <v>56</v>
      </c>
      <c r="E21" s="31"/>
      <c r="F21" s="31"/>
      <c r="G21" s="31"/>
      <c r="H21" s="31"/>
      <c r="I21" s="31"/>
      <c r="J21" s="31"/>
    </row>
    <row r="22" spans="1:10" x14ac:dyDescent="0.2">
      <c r="A22" t="s">
        <v>83</v>
      </c>
      <c r="B22" t="s">
        <v>84</v>
      </c>
      <c r="C22" s="91" t="s">
        <v>80</v>
      </c>
      <c r="D22" s="27">
        <v>53</v>
      </c>
      <c r="E22" s="31"/>
      <c r="F22" s="31"/>
      <c r="G22" s="31"/>
      <c r="H22" s="31"/>
      <c r="I22" s="31"/>
      <c r="J22" s="31"/>
    </row>
    <row r="23" spans="1:10" x14ac:dyDescent="0.2">
      <c r="A23" t="s">
        <v>85</v>
      </c>
      <c r="B23" t="s">
        <v>86</v>
      </c>
      <c r="C23" s="91" t="s">
        <v>60</v>
      </c>
      <c r="D23" s="27">
        <v>216</v>
      </c>
      <c r="E23" s="31"/>
      <c r="F23" s="31"/>
      <c r="G23" s="31"/>
      <c r="H23" s="31"/>
      <c r="I23" s="31"/>
      <c r="J23" s="31"/>
    </row>
    <row r="24" spans="1:10" x14ac:dyDescent="0.2">
      <c r="A24" t="s">
        <v>87</v>
      </c>
      <c r="B24" t="s">
        <v>88</v>
      </c>
      <c r="C24" s="91" t="s">
        <v>60</v>
      </c>
      <c r="D24" s="27">
        <v>216</v>
      </c>
      <c r="E24" s="31"/>
      <c r="F24" s="31"/>
      <c r="G24" s="31"/>
      <c r="H24" s="31"/>
      <c r="I24" s="31"/>
      <c r="J24" s="31"/>
    </row>
    <row r="25" spans="1:10" x14ac:dyDescent="0.2">
      <c r="A25" t="s">
        <v>89</v>
      </c>
      <c r="B25" t="s">
        <v>90</v>
      </c>
      <c r="C25" s="91" t="s">
        <v>60</v>
      </c>
      <c r="D25" s="27">
        <v>56</v>
      </c>
      <c r="E25" s="31"/>
      <c r="F25" s="31"/>
      <c r="G25" s="31"/>
      <c r="H25" s="31"/>
      <c r="I25" s="31"/>
      <c r="J25" s="31"/>
    </row>
    <row r="26" spans="1:10" x14ac:dyDescent="0.2">
      <c r="A26" t="s">
        <v>91</v>
      </c>
      <c r="B26" t="s">
        <v>92</v>
      </c>
      <c r="C26" s="91" t="s">
        <v>57</v>
      </c>
      <c r="D26" s="27">
        <v>44</v>
      </c>
      <c r="E26" s="31"/>
      <c r="F26" s="31"/>
      <c r="G26" s="31"/>
      <c r="H26" s="31"/>
      <c r="I26" s="31"/>
      <c r="J26" s="31"/>
    </row>
    <row r="27" spans="1:10" x14ac:dyDescent="0.2">
      <c r="A27" t="s">
        <v>95</v>
      </c>
      <c r="B27" t="s">
        <v>96</v>
      </c>
      <c r="C27" s="91" t="s">
        <v>73</v>
      </c>
      <c r="D27" s="27">
        <v>36</v>
      </c>
      <c r="E27" s="31"/>
      <c r="F27" s="31"/>
      <c r="G27" s="31"/>
      <c r="H27" s="31"/>
      <c r="I27" s="31"/>
      <c r="J27" s="31"/>
    </row>
    <row r="28" spans="1:10" x14ac:dyDescent="0.2">
      <c r="A28" t="s">
        <v>97</v>
      </c>
      <c r="B28" t="s">
        <v>98</v>
      </c>
      <c r="C28" s="91" t="s">
        <v>57</v>
      </c>
      <c r="D28" s="27">
        <v>67</v>
      </c>
      <c r="E28" s="31"/>
      <c r="F28" s="31"/>
      <c r="G28" s="31"/>
      <c r="H28" s="31"/>
      <c r="I28" s="31"/>
      <c r="J28" s="31"/>
    </row>
    <row r="29" spans="1:10" x14ac:dyDescent="0.2">
      <c r="A29" t="s">
        <v>99</v>
      </c>
      <c r="B29" t="s">
        <v>100</v>
      </c>
      <c r="C29" s="91" t="s">
        <v>60</v>
      </c>
      <c r="D29" s="27">
        <v>13</v>
      </c>
      <c r="E29" s="31"/>
      <c r="F29" s="31"/>
      <c r="G29" s="31"/>
      <c r="H29" s="31"/>
      <c r="I29" s="31"/>
      <c r="J29" s="31"/>
    </row>
    <row r="30" spans="1:10" x14ac:dyDescent="0.2">
      <c r="A30" t="s">
        <v>101</v>
      </c>
      <c r="B30" s="96" t="s">
        <v>102</v>
      </c>
      <c r="C30" s="91" t="s">
        <v>80</v>
      </c>
      <c r="D30" s="27">
        <v>14</v>
      </c>
      <c r="E30" s="31"/>
      <c r="F30" s="31"/>
      <c r="G30" s="31"/>
      <c r="H30" s="31"/>
      <c r="I30" s="31"/>
      <c r="J30" s="31"/>
    </row>
    <row r="31" spans="1:10" x14ac:dyDescent="0.2">
      <c r="A31" t="s">
        <v>103</v>
      </c>
      <c r="B31" t="s">
        <v>104</v>
      </c>
      <c r="C31" s="91" t="s">
        <v>80</v>
      </c>
      <c r="D31" s="27">
        <v>61</v>
      </c>
      <c r="E31" s="31"/>
      <c r="F31" s="31"/>
      <c r="G31" s="31"/>
      <c r="H31" s="31"/>
      <c r="I31" s="31"/>
      <c r="J31" s="31"/>
    </row>
    <row r="32" spans="1:10" x14ac:dyDescent="0.2">
      <c r="A32" t="s">
        <v>105</v>
      </c>
      <c r="B32" t="s">
        <v>106</v>
      </c>
      <c r="C32" s="91" t="s">
        <v>73</v>
      </c>
      <c r="D32" s="27">
        <v>244</v>
      </c>
      <c r="E32" s="31"/>
      <c r="F32" s="31"/>
      <c r="G32" s="31"/>
      <c r="H32" s="31"/>
      <c r="I32" s="31"/>
      <c r="J32" s="31"/>
    </row>
    <row r="33" spans="1:10" x14ac:dyDescent="0.2">
      <c r="A33" t="s">
        <v>107</v>
      </c>
      <c r="B33" t="s">
        <v>108</v>
      </c>
      <c r="C33" s="91" t="s">
        <v>54</v>
      </c>
      <c r="D33" s="27">
        <v>13</v>
      </c>
      <c r="E33" s="31"/>
      <c r="F33" s="31"/>
      <c r="G33" s="31"/>
      <c r="H33" s="31"/>
      <c r="I33" s="31"/>
      <c r="J33" s="31"/>
    </row>
    <row r="34" spans="1:10" x14ac:dyDescent="0.2">
      <c r="A34" t="s">
        <v>109</v>
      </c>
      <c r="B34" t="s">
        <v>110</v>
      </c>
      <c r="C34" s="91" t="s">
        <v>54</v>
      </c>
      <c r="D34" s="27">
        <v>61</v>
      </c>
      <c r="E34" s="31"/>
      <c r="F34" s="31"/>
      <c r="G34" s="31"/>
      <c r="H34" s="31"/>
      <c r="I34" s="31"/>
      <c r="J34" s="31"/>
    </row>
    <row r="35" spans="1:10" x14ac:dyDescent="0.2">
      <c r="A35" t="s">
        <v>111</v>
      </c>
      <c r="B35" t="s">
        <v>112</v>
      </c>
      <c r="C35" s="91" t="s">
        <v>54</v>
      </c>
      <c r="D35" s="27">
        <v>35</v>
      </c>
      <c r="E35" s="31"/>
      <c r="F35" s="31"/>
      <c r="G35" s="31"/>
      <c r="H35" s="31"/>
      <c r="I35" s="31"/>
      <c r="J35" s="31"/>
    </row>
    <row r="36" spans="1:10" x14ac:dyDescent="0.2">
      <c r="A36" t="s">
        <v>113</v>
      </c>
      <c r="B36" s="96" t="s">
        <v>114</v>
      </c>
      <c r="C36" s="91" t="s">
        <v>54</v>
      </c>
      <c r="D36" s="27">
        <v>4</v>
      </c>
      <c r="E36" s="31"/>
      <c r="F36" s="31"/>
      <c r="G36" s="31"/>
      <c r="H36" s="31"/>
      <c r="I36" s="31"/>
      <c r="J36" s="31"/>
    </row>
    <row r="37" spans="1:10" x14ac:dyDescent="0.2">
      <c r="A37" t="s">
        <v>115</v>
      </c>
      <c r="B37" t="s">
        <v>116</v>
      </c>
      <c r="C37" s="91" t="s">
        <v>80</v>
      </c>
      <c r="D37" s="27">
        <v>91</v>
      </c>
      <c r="E37" s="31"/>
      <c r="F37" s="31"/>
      <c r="G37" s="31"/>
      <c r="H37" s="31"/>
      <c r="I37" s="31"/>
      <c r="J37" s="31"/>
    </row>
    <row r="38" spans="1:10" x14ac:dyDescent="0.2">
      <c r="A38" t="s">
        <v>117</v>
      </c>
      <c r="B38" t="s">
        <v>118</v>
      </c>
      <c r="C38" s="91" t="s">
        <v>54</v>
      </c>
      <c r="D38" s="27">
        <v>30</v>
      </c>
      <c r="E38" s="31"/>
      <c r="F38" s="31"/>
      <c r="G38" s="31"/>
      <c r="H38" s="31"/>
      <c r="I38" s="31"/>
      <c r="J38" s="31"/>
    </row>
    <row r="39" spans="1:10" x14ac:dyDescent="0.2">
      <c r="A39" t="s">
        <v>119</v>
      </c>
      <c r="B39" t="s">
        <v>120</v>
      </c>
      <c r="C39" s="91" t="s">
        <v>60</v>
      </c>
      <c r="D39" s="27">
        <v>40</v>
      </c>
      <c r="E39" s="31"/>
      <c r="F39" s="31"/>
      <c r="G39" s="31"/>
      <c r="H39" s="31"/>
      <c r="I39" s="31"/>
      <c r="J39" s="31"/>
    </row>
    <row r="40" spans="1:10" x14ac:dyDescent="0.2">
      <c r="A40" t="s">
        <v>121</v>
      </c>
      <c r="B40" t="s">
        <v>122</v>
      </c>
      <c r="C40" s="91" t="s">
        <v>54</v>
      </c>
      <c r="D40" s="27">
        <v>35</v>
      </c>
      <c r="E40" s="31"/>
      <c r="F40" s="31"/>
      <c r="G40" s="31"/>
      <c r="H40" s="31"/>
      <c r="I40" s="31"/>
      <c r="J40" s="31"/>
    </row>
    <row r="41" spans="1:10" x14ac:dyDescent="0.2">
      <c r="A41" t="s">
        <v>123</v>
      </c>
      <c r="B41" t="s">
        <v>124</v>
      </c>
      <c r="C41" s="91" t="s">
        <v>60</v>
      </c>
      <c r="D41" s="27">
        <v>5</v>
      </c>
      <c r="E41" s="31"/>
      <c r="F41" s="31"/>
      <c r="G41" s="31"/>
      <c r="H41" s="31"/>
      <c r="I41" s="31"/>
      <c r="J41" s="31"/>
    </row>
    <row r="42" spans="1:10" x14ac:dyDescent="0.2">
      <c r="A42" t="s">
        <v>125</v>
      </c>
      <c r="B42" t="s">
        <v>126</v>
      </c>
      <c r="C42" s="91" t="s">
        <v>57</v>
      </c>
      <c r="D42" s="27">
        <v>37</v>
      </c>
      <c r="E42" s="31"/>
      <c r="F42" s="31"/>
      <c r="G42" s="31"/>
      <c r="H42" s="31"/>
      <c r="I42" s="31"/>
      <c r="J42" s="31"/>
    </row>
    <row r="43" spans="1:10" x14ac:dyDescent="0.2">
      <c r="A43" t="s">
        <v>127</v>
      </c>
      <c r="B43" t="s">
        <v>128</v>
      </c>
      <c r="C43" s="91" t="s">
        <v>57</v>
      </c>
      <c r="D43" s="27">
        <v>51</v>
      </c>
      <c r="E43" s="31"/>
      <c r="F43" s="31"/>
      <c r="G43" s="31"/>
      <c r="H43" s="31"/>
      <c r="I43" s="31"/>
      <c r="J43" s="31"/>
    </row>
    <row r="44" spans="1:10" x14ac:dyDescent="0.2">
      <c r="A44" t="s">
        <v>129</v>
      </c>
      <c r="B44" t="s">
        <v>130</v>
      </c>
      <c r="C44" s="91" t="s">
        <v>73</v>
      </c>
      <c r="D44" s="27">
        <v>37</v>
      </c>
      <c r="E44" s="31"/>
      <c r="F44" s="31"/>
      <c r="G44" s="31"/>
      <c r="H44" s="31"/>
      <c r="I44" s="31"/>
      <c r="J44" s="31"/>
    </row>
    <row r="45" spans="1:10" x14ac:dyDescent="0.2">
      <c r="A45" t="s">
        <v>131</v>
      </c>
      <c r="B45" t="s">
        <v>132</v>
      </c>
      <c r="C45" s="89" t="s">
        <v>54</v>
      </c>
      <c r="D45" s="27">
        <v>66</v>
      </c>
      <c r="E45" s="31"/>
      <c r="F45" s="31"/>
      <c r="G45" s="31"/>
      <c r="H45" s="31"/>
      <c r="I45" s="31"/>
      <c r="J45" s="31"/>
    </row>
    <row r="46" spans="1:10" x14ac:dyDescent="0.2">
      <c r="A46" t="s">
        <v>133</v>
      </c>
      <c r="B46" t="s">
        <v>134</v>
      </c>
      <c r="C46" s="89" t="s">
        <v>60</v>
      </c>
      <c r="D46" s="27">
        <v>61</v>
      </c>
      <c r="E46" s="31"/>
      <c r="F46" s="31"/>
      <c r="G46" s="31"/>
      <c r="H46" s="31"/>
      <c r="I46" s="31"/>
      <c r="J46" s="31"/>
    </row>
    <row r="47" spans="1:10" x14ac:dyDescent="0.2">
      <c r="A47" t="s">
        <v>135</v>
      </c>
      <c r="B47" t="s">
        <v>136</v>
      </c>
      <c r="C47" s="89" t="s">
        <v>54</v>
      </c>
      <c r="D47" s="27">
        <v>44</v>
      </c>
      <c r="E47" s="31"/>
      <c r="F47" s="31"/>
      <c r="G47" s="31"/>
      <c r="H47" s="31"/>
      <c r="I47" s="31"/>
      <c r="J47" s="31"/>
    </row>
    <row r="48" spans="1:10" x14ac:dyDescent="0.2">
      <c r="A48" t="s">
        <v>137</v>
      </c>
      <c r="B48" t="s">
        <v>138</v>
      </c>
      <c r="C48" s="89" t="s">
        <v>57</v>
      </c>
      <c r="D48" s="27">
        <v>22</v>
      </c>
      <c r="E48" s="31"/>
      <c r="F48" s="31"/>
      <c r="G48" s="31"/>
      <c r="H48" s="31"/>
      <c r="I48" s="31"/>
      <c r="J48" s="31"/>
    </row>
    <row r="49" spans="1:10" x14ac:dyDescent="0.2">
      <c r="A49" t="s">
        <v>139</v>
      </c>
      <c r="B49" s="96" t="s">
        <v>140</v>
      </c>
      <c r="C49" s="89" t="s">
        <v>54</v>
      </c>
      <c r="D49" s="27">
        <v>9</v>
      </c>
      <c r="E49" s="31"/>
      <c r="F49" s="31"/>
      <c r="G49" s="31"/>
      <c r="H49" s="31"/>
      <c r="I49" s="31"/>
      <c r="J49" s="31"/>
    </row>
    <row r="50" spans="1:10" x14ac:dyDescent="0.2">
      <c r="A50" t="s">
        <v>141</v>
      </c>
      <c r="B50" t="s">
        <v>142</v>
      </c>
      <c r="C50" s="89" t="s">
        <v>60</v>
      </c>
      <c r="D50" s="27">
        <v>293</v>
      </c>
      <c r="E50" s="31"/>
      <c r="F50" s="31"/>
      <c r="G50" s="31"/>
      <c r="H50" s="31"/>
      <c r="I50" s="31"/>
      <c r="J50" s="31"/>
    </row>
    <row r="51" spans="1:10" x14ac:dyDescent="0.2">
      <c r="A51" t="s">
        <v>143</v>
      </c>
      <c r="B51" t="s">
        <v>144</v>
      </c>
      <c r="C51" s="89" t="s">
        <v>60</v>
      </c>
      <c r="D51" s="27">
        <v>153</v>
      </c>
      <c r="E51" s="31"/>
      <c r="F51" s="31"/>
      <c r="G51" s="31"/>
      <c r="H51" s="31"/>
      <c r="I51" s="31"/>
      <c r="J51" s="31"/>
    </row>
    <row r="52" spans="1:10" x14ac:dyDescent="0.2">
      <c r="A52" t="s">
        <v>145</v>
      </c>
      <c r="B52" t="s">
        <v>146</v>
      </c>
      <c r="C52" s="89" t="s">
        <v>54</v>
      </c>
      <c r="D52" s="27">
        <v>37</v>
      </c>
      <c r="E52" s="31"/>
      <c r="F52" s="31"/>
      <c r="G52" s="31"/>
      <c r="H52" s="31"/>
      <c r="I52" s="31"/>
      <c r="J52" s="31"/>
    </row>
    <row r="53" spans="1:10" x14ac:dyDescent="0.2">
      <c r="A53" t="s">
        <v>147</v>
      </c>
      <c r="B53" t="s">
        <v>148</v>
      </c>
      <c r="C53" s="89" t="s">
        <v>80</v>
      </c>
      <c r="D53" s="27">
        <v>26</v>
      </c>
      <c r="E53" s="31"/>
      <c r="F53" s="31"/>
      <c r="G53" s="31"/>
      <c r="H53" s="31"/>
      <c r="I53" s="31"/>
      <c r="J53" s="31"/>
    </row>
    <row r="54" spans="1:10" x14ac:dyDescent="0.2">
      <c r="A54" t="s">
        <v>149</v>
      </c>
      <c r="B54" t="s">
        <v>150</v>
      </c>
      <c r="C54" s="89" t="s">
        <v>80</v>
      </c>
      <c r="D54" s="27">
        <v>73</v>
      </c>
      <c r="E54" s="31"/>
      <c r="F54" s="31"/>
      <c r="G54" s="31"/>
      <c r="H54" s="31"/>
      <c r="I54" s="31"/>
      <c r="J54" s="31"/>
    </row>
    <row r="55" spans="1:10" x14ac:dyDescent="0.2">
      <c r="A55" t="s">
        <v>151</v>
      </c>
      <c r="B55" t="s">
        <v>152</v>
      </c>
      <c r="C55" s="89" t="s">
        <v>57</v>
      </c>
      <c r="D55" s="27">
        <v>112</v>
      </c>
      <c r="E55" s="31"/>
      <c r="F55" s="31"/>
      <c r="G55" s="31"/>
      <c r="H55" s="31"/>
      <c r="I55" s="31"/>
      <c r="J55" s="31"/>
    </row>
    <row r="56" spans="1:10" x14ac:dyDescent="0.2">
      <c r="A56" t="s">
        <v>153</v>
      </c>
      <c r="B56" t="s">
        <v>154</v>
      </c>
      <c r="C56" s="89" t="s">
        <v>57</v>
      </c>
      <c r="D56" s="27">
        <v>174</v>
      </c>
      <c r="E56" s="31"/>
      <c r="F56" s="31"/>
      <c r="G56" s="31"/>
      <c r="H56" s="31"/>
      <c r="I56" s="31"/>
      <c r="J56" s="31"/>
    </row>
    <row r="57" spans="1:10" x14ac:dyDescent="0.2">
      <c r="A57" t="s">
        <v>155</v>
      </c>
      <c r="B57" t="s">
        <v>156</v>
      </c>
      <c r="C57" s="89" t="s">
        <v>73</v>
      </c>
      <c r="D57" s="27">
        <v>31</v>
      </c>
      <c r="E57" s="31"/>
      <c r="F57" s="31"/>
      <c r="G57" s="31"/>
      <c r="H57" s="31"/>
      <c r="I57" s="31"/>
      <c r="J57" s="31"/>
    </row>
    <row r="58" spans="1:10" x14ac:dyDescent="0.2">
      <c r="A58" t="s">
        <v>157</v>
      </c>
      <c r="B58" t="s">
        <v>158</v>
      </c>
      <c r="C58" s="89" t="s">
        <v>54</v>
      </c>
      <c r="D58" s="27">
        <v>14</v>
      </c>
      <c r="E58" s="31"/>
      <c r="F58" s="31"/>
      <c r="G58" s="31"/>
      <c r="H58" s="31"/>
      <c r="I58" s="31"/>
      <c r="J58" s="31"/>
    </row>
    <row r="59" spans="1:10" x14ac:dyDescent="0.2">
      <c r="A59" t="s">
        <v>159</v>
      </c>
      <c r="B59" t="s">
        <v>160</v>
      </c>
      <c r="C59" s="89" t="s">
        <v>54</v>
      </c>
      <c r="D59" s="27">
        <v>16</v>
      </c>
      <c r="E59" s="31"/>
      <c r="F59" s="31"/>
      <c r="G59" s="31"/>
      <c r="H59" s="31"/>
      <c r="I59" s="31"/>
      <c r="J59" s="31"/>
    </row>
    <row r="60" spans="1:10" x14ac:dyDescent="0.2">
      <c r="A60" t="s">
        <v>161</v>
      </c>
      <c r="B60" t="s">
        <v>162</v>
      </c>
      <c r="C60" s="89" t="s">
        <v>57</v>
      </c>
      <c r="D60" s="27">
        <v>113</v>
      </c>
      <c r="E60" s="31"/>
      <c r="F60" s="31"/>
      <c r="G60" s="31"/>
      <c r="H60" s="31"/>
      <c r="I60" s="31"/>
      <c r="J60" s="31"/>
    </row>
    <row r="61" spans="1:10" x14ac:dyDescent="0.2">
      <c r="A61" t="s">
        <v>163</v>
      </c>
      <c r="B61" t="s">
        <v>164</v>
      </c>
      <c r="C61" s="89" t="s">
        <v>80</v>
      </c>
      <c r="D61" s="27">
        <v>20</v>
      </c>
      <c r="E61" s="31"/>
      <c r="F61" s="31"/>
      <c r="G61" s="31"/>
      <c r="H61" s="31"/>
      <c r="I61" s="31"/>
      <c r="J61" s="31"/>
    </row>
    <row r="62" spans="1:10" x14ac:dyDescent="0.2">
      <c r="A62" t="s">
        <v>165</v>
      </c>
      <c r="B62" t="s">
        <v>166</v>
      </c>
      <c r="C62" s="89" t="s">
        <v>54</v>
      </c>
      <c r="D62" s="27">
        <v>188</v>
      </c>
      <c r="E62" s="31"/>
      <c r="F62" s="31"/>
      <c r="G62" s="31"/>
      <c r="H62" s="31"/>
      <c r="I62" s="31"/>
      <c r="J62" s="31"/>
    </row>
    <row r="63" spans="1:10" x14ac:dyDescent="0.2">
      <c r="A63" t="s">
        <v>167</v>
      </c>
      <c r="B63" t="s">
        <v>168</v>
      </c>
      <c r="C63" s="89" t="s">
        <v>57</v>
      </c>
      <c r="D63" s="27">
        <v>15</v>
      </c>
      <c r="E63" s="31"/>
      <c r="F63" s="31"/>
      <c r="G63" s="31"/>
      <c r="H63" s="31"/>
      <c r="I63" s="31"/>
      <c r="J63" s="31"/>
    </row>
    <row r="64" spans="1:10" x14ac:dyDescent="0.2">
      <c r="A64" t="s">
        <v>169</v>
      </c>
      <c r="B64" t="s">
        <v>170</v>
      </c>
      <c r="C64" s="89" t="s">
        <v>60</v>
      </c>
      <c r="D64" s="27">
        <v>108</v>
      </c>
      <c r="E64" s="31"/>
      <c r="F64" s="31"/>
      <c r="G64" s="31"/>
      <c r="H64" s="31"/>
      <c r="I64" s="31"/>
      <c r="J64" s="31"/>
    </row>
    <row r="65" spans="1:10" x14ac:dyDescent="0.2">
      <c r="A65" t="s">
        <v>171</v>
      </c>
      <c r="B65" t="s">
        <v>172</v>
      </c>
      <c r="C65" s="89" t="s">
        <v>80</v>
      </c>
      <c r="D65" s="27">
        <v>135</v>
      </c>
      <c r="E65" s="31"/>
      <c r="F65" s="31"/>
      <c r="G65" s="31"/>
      <c r="H65" s="31"/>
      <c r="I65" s="31"/>
      <c r="J65" s="31"/>
    </row>
    <row r="66" spans="1:10" x14ac:dyDescent="0.2">
      <c r="A66" t="s">
        <v>173</v>
      </c>
      <c r="B66" t="s">
        <v>174</v>
      </c>
      <c r="C66" s="89" t="s">
        <v>80</v>
      </c>
      <c r="D66" s="27">
        <v>38</v>
      </c>
      <c r="E66" s="31"/>
      <c r="F66" s="31"/>
      <c r="G66" s="31"/>
      <c r="H66" s="31"/>
      <c r="I66" s="31"/>
      <c r="J66" s="31"/>
    </row>
    <row r="67" spans="1:10" x14ac:dyDescent="0.2">
      <c r="A67" t="s">
        <v>175</v>
      </c>
      <c r="B67" t="s">
        <v>176</v>
      </c>
      <c r="C67" s="89" t="s">
        <v>73</v>
      </c>
      <c r="D67" s="27">
        <v>226</v>
      </c>
      <c r="E67" s="31"/>
      <c r="F67" s="31"/>
      <c r="G67" s="31"/>
      <c r="H67" s="31"/>
      <c r="I67" s="31"/>
      <c r="J67" s="31"/>
    </row>
    <row r="68" spans="1:10" x14ac:dyDescent="0.2">
      <c r="A68" t="s">
        <v>177</v>
      </c>
      <c r="B68" t="s">
        <v>178</v>
      </c>
      <c r="C68" s="89" t="s">
        <v>60</v>
      </c>
      <c r="D68" s="27">
        <v>168</v>
      </c>
      <c r="E68" s="31"/>
      <c r="F68" s="31"/>
      <c r="G68" s="31"/>
      <c r="H68" s="31"/>
      <c r="I68" s="31"/>
      <c r="J68" s="31"/>
    </row>
    <row r="69" spans="1:10" x14ac:dyDescent="0.2">
      <c r="A69" t="s">
        <v>181</v>
      </c>
      <c r="B69" t="s">
        <v>182</v>
      </c>
      <c r="C69" s="89" t="s">
        <v>54</v>
      </c>
      <c r="D69" s="27">
        <v>28</v>
      </c>
      <c r="E69" s="31"/>
      <c r="F69" s="31"/>
      <c r="G69" s="31"/>
      <c r="H69" s="31"/>
      <c r="I69" s="31"/>
      <c r="J69" s="31"/>
    </row>
    <row r="70" spans="1:10" x14ac:dyDescent="0.2">
      <c r="A70" t="s">
        <v>183</v>
      </c>
      <c r="B70" t="s">
        <v>184</v>
      </c>
      <c r="C70" s="89" t="s">
        <v>54</v>
      </c>
      <c r="D70" s="27">
        <v>89</v>
      </c>
      <c r="E70" s="31"/>
      <c r="F70" s="31"/>
      <c r="G70" s="31"/>
      <c r="H70" s="31"/>
      <c r="I70" s="31"/>
      <c r="J70" s="31"/>
    </row>
    <row r="71" spans="1:10" x14ac:dyDescent="0.2">
      <c r="A71" t="s">
        <v>185</v>
      </c>
      <c r="B71" t="s">
        <v>186</v>
      </c>
      <c r="C71" s="89" t="s">
        <v>73</v>
      </c>
      <c r="D71" s="27">
        <v>22</v>
      </c>
      <c r="E71" s="31"/>
      <c r="F71" s="31"/>
      <c r="G71" s="31"/>
      <c r="H71" s="31"/>
      <c r="I71" s="31"/>
      <c r="J71" s="31"/>
    </row>
    <row r="72" spans="1:10" x14ac:dyDescent="0.2">
      <c r="A72" t="s">
        <v>187</v>
      </c>
      <c r="B72" t="s">
        <v>188</v>
      </c>
      <c r="C72" s="89" t="s">
        <v>54</v>
      </c>
      <c r="D72" s="27">
        <v>76</v>
      </c>
      <c r="E72" s="31"/>
      <c r="F72" s="31"/>
      <c r="G72" s="31"/>
      <c r="H72" s="31"/>
      <c r="I72" s="31"/>
      <c r="J72" s="31"/>
    </row>
    <row r="73" spans="1:10" x14ac:dyDescent="0.2">
      <c r="A73" t="s">
        <v>189</v>
      </c>
      <c r="B73" t="s">
        <v>190</v>
      </c>
      <c r="C73" s="89" t="s">
        <v>60</v>
      </c>
      <c r="D73" s="27">
        <v>41</v>
      </c>
      <c r="E73" s="31"/>
      <c r="F73" s="31"/>
      <c r="G73" s="31"/>
      <c r="H73" s="31"/>
      <c r="I73" s="31"/>
      <c r="J73" s="31"/>
    </row>
    <row r="74" spans="1:10" x14ac:dyDescent="0.2">
      <c r="A74" t="s">
        <v>191</v>
      </c>
      <c r="B74" t="s">
        <v>192</v>
      </c>
      <c r="C74" s="89" t="s">
        <v>60</v>
      </c>
      <c r="D74" s="27">
        <v>102</v>
      </c>
      <c r="E74" s="31"/>
      <c r="F74" s="31"/>
      <c r="G74" s="31"/>
      <c r="H74" s="31"/>
      <c r="I74" s="31"/>
      <c r="J74" s="31"/>
    </row>
    <row r="75" spans="1:10" x14ac:dyDescent="0.2">
      <c r="A75" t="s">
        <v>193</v>
      </c>
      <c r="B75" t="s">
        <v>194</v>
      </c>
      <c r="C75" s="89" t="s">
        <v>60</v>
      </c>
      <c r="D75" s="27">
        <v>7</v>
      </c>
      <c r="E75" s="31"/>
      <c r="F75" s="31"/>
      <c r="G75" s="31"/>
      <c r="H75" s="31"/>
      <c r="I75" s="31"/>
      <c r="J75" s="31"/>
    </row>
    <row r="76" spans="1:10" x14ac:dyDescent="0.2">
      <c r="A76" t="s">
        <v>195</v>
      </c>
      <c r="B76" t="s">
        <v>196</v>
      </c>
      <c r="C76" s="89" t="s">
        <v>73</v>
      </c>
      <c r="D76" s="27">
        <v>104</v>
      </c>
      <c r="E76" s="31"/>
      <c r="F76" s="31"/>
      <c r="G76" s="31"/>
      <c r="H76" s="31"/>
      <c r="I76" s="31"/>
      <c r="J76" s="31"/>
    </row>
    <row r="77" spans="1:10" x14ac:dyDescent="0.2">
      <c r="A77" t="s">
        <v>197</v>
      </c>
      <c r="B77" t="s">
        <v>198</v>
      </c>
      <c r="C77" s="89" t="s">
        <v>54</v>
      </c>
      <c r="D77" s="27">
        <v>8</v>
      </c>
      <c r="E77" s="31"/>
      <c r="F77" s="31"/>
      <c r="G77" s="31"/>
      <c r="H77" s="31"/>
      <c r="I77" s="31"/>
      <c r="J77" s="31"/>
    </row>
    <row r="78" spans="1:10" x14ac:dyDescent="0.2">
      <c r="A78" t="s">
        <v>199</v>
      </c>
      <c r="B78" t="s">
        <v>200</v>
      </c>
      <c r="C78" s="89" t="s">
        <v>60</v>
      </c>
      <c r="D78" s="27">
        <v>119</v>
      </c>
      <c r="E78" s="31"/>
      <c r="F78" s="31"/>
      <c r="G78" s="31"/>
      <c r="H78" s="31"/>
      <c r="I78" s="31"/>
      <c r="J78" s="31"/>
    </row>
    <row r="79" spans="1:10" x14ac:dyDescent="0.2">
      <c r="A79" t="s">
        <v>201</v>
      </c>
      <c r="B79" t="s">
        <v>202</v>
      </c>
      <c r="C79" s="89" t="s">
        <v>54</v>
      </c>
      <c r="D79" s="27">
        <v>36</v>
      </c>
      <c r="E79" s="31"/>
      <c r="F79" s="31"/>
      <c r="G79" s="31"/>
      <c r="H79" s="31"/>
      <c r="I79" s="31"/>
      <c r="J79" s="31"/>
    </row>
    <row r="80" spans="1:10" x14ac:dyDescent="0.2">
      <c r="A80" t="s">
        <v>203</v>
      </c>
      <c r="B80" t="s">
        <v>204</v>
      </c>
      <c r="C80" s="89" t="s">
        <v>80</v>
      </c>
      <c r="D80" s="27">
        <v>126</v>
      </c>
      <c r="E80" s="31"/>
      <c r="F80" s="31"/>
      <c r="G80" s="31"/>
      <c r="H80" s="31"/>
      <c r="I80" s="31"/>
      <c r="J80" s="31"/>
    </row>
    <row r="81" spans="1:10" x14ac:dyDescent="0.2">
      <c r="A81" t="s">
        <v>205</v>
      </c>
      <c r="B81" t="s">
        <v>206</v>
      </c>
      <c r="C81" s="89" t="s">
        <v>80</v>
      </c>
      <c r="D81" s="27">
        <v>17</v>
      </c>
      <c r="E81" s="31"/>
      <c r="F81" s="31"/>
      <c r="G81" s="31"/>
      <c r="H81" s="31"/>
      <c r="I81" s="31"/>
      <c r="J81" s="31"/>
    </row>
    <row r="82" spans="1:10" x14ac:dyDescent="0.2">
      <c r="A82" t="s">
        <v>207</v>
      </c>
      <c r="B82" t="s">
        <v>208</v>
      </c>
      <c r="C82" s="89" t="s">
        <v>80</v>
      </c>
      <c r="D82" s="27">
        <v>52</v>
      </c>
      <c r="E82" s="31"/>
      <c r="F82" s="31"/>
      <c r="G82" s="31"/>
      <c r="H82" s="31"/>
      <c r="I82" s="31"/>
      <c r="J82" s="31"/>
    </row>
    <row r="83" spans="1:10" x14ac:dyDescent="0.2">
      <c r="A83" t="s">
        <v>209</v>
      </c>
      <c r="B83" t="s">
        <v>210</v>
      </c>
      <c r="C83" s="89" t="s">
        <v>54</v>
      </c>
      <c r="D83" s="27">
        <v>45</v>
      </c>
      <c r="E83" s="31"/>
      <c r="F83" s="31"/>
      <c r="G83" s="31"/>
      <c r="H83" s="31"/>
      <c r="I83" s="31"/>
      <c r="J83" s="31"/>
    </row>
    <row r="84" spans="1:10" x14ac:dyDescent="0.2">
      <c r="A84" t="s">
        <v>211</v>
      </c>
      <c r="B84" t="s">
        <v>212</v>
      </c>
      <c r="C84" s="89" t="s">
        <v>60</v>
      </c>
      <c r="D84" s="27">
        <v>24</v>
      </c>
      <c r="E84" s="31"/>
      <c r="F84" s="31"/>
      <c r="G84" s="31"/>
      <c r="H84" s="31"/>
      <c r="I84" s="31"/>
      <c r="J84" s="31"/>
    </row>
    <row r="85" spans="1:10" x14ac:dyDescent="0.2">
      <c r="A85" t="s">
        <v>213</v>
      </c>
      <c r="B85" t="s">
        <v>214</v>
      </c>
      <c r="C85" s="89" t="s">
        <v>60</v>
      </c>
      <c r="D85" s="27">
        <v>72</v>
      </c>
      <c r="E85" s="31"/>
      <c r="F85" s="31"/>
      <c r="G85" s="31"/>
      <c r="H85" s="31"/>
      <c r="I85" s="31"/>
      <c r="J85" s="31"/>
    </row>
    <row r="86" spans="1:10" x14ac:dyDescent="0.2">
      <c r="A86" t="s">
        <v>215</v>
      </c>
      <c r="B86" t="s">
        <v>216</v>
      </c>
      <c r="C86" s="89" t="s">
        <v>73</v>
      </c>
      <c r="D86" s="27">
        <v>70</v>
      </c>
      <c r="E86" s="31"/>
      <c r="F86" s="31"/>
      <c r="G86" s="31"/>
      <c r="H86" s="31"/>
      <c r="I86" s="31"/>
      <c r="J86" s="31"/>
    </row>
    <row r="87" spans="1:10" x14ac:dyDescent="0.2">
      <c r="A87" t="s">
        <v>217</v>
      </c>
      <c r="B87" t="s">
        <v>218</v>
      </c>
      <c r="C87" s="89" t="s">
        <v>60</v>
      </c>
      <c r="D87" s="27">
        <v>49</v>
      </c>
      <c r="E87" s="31"/>
      <c r="F87" s="31"/>
      <c r="G87" s="31"/>
      <c r="H87" s="31"/>
      <c r="I87" s="31"/>
      <c r="J87" s="31"/>
    </row>
    <row r="88" spans="1:10" x14ac:dyDescent="0.2">
      <c r="A88" t="s">
        <v>219</v>
      </c>
      <c r="B88" s="96" t="s">
        <v>220</v>
      </c>
      <c r="C88" s="89" t="s">
        <v>54</v>
      </c>
      <c r="D88" s="27">
        <v>7</v>
      </c>
      <c r="E88" s="31"/>
      <c r="F88" s="31"/>
      <c r="G88" s="31"/>
      <c r="H88" s="31"/>
      <c r="I88" s="31"/>
      <c r="J88" s="31"/>
    </row>
    <row r="89" spans="1:10" x14ac:dyDescent="0.2">
      <c r="A89" t="s">
        <v>221</v>
      </c>
      <c r="B89" t="s">
        <v>222</v>
      </c>
      <c r="C89" s="89" t="s">
        <v>80</v>
      </c>
      <c r="D89" s="27">
        <v>85</v>
      </c>
      <c r="E89" s="31"/>
      <c r="F89" s="31"/>
      <c r="G89" s="31"/>
      <c r="H89" s="31"/>
      <c r="I89" s="31"/>
      <c r="J89" s="31"/>
    </row>
    <row r="90" spans="1:10" x14ac:dyDescent="0.2">
      <c r="A90" t="s">
        <v>223</v>
      </c>
      <c r="B90" t="s">
        <v>224</v>
      </c>
      <c r="C90" s="89" t="s">
        <v>57</v>
      </c>
      <c r="D90" s="27">
        <v>11</v>
      </c>
      <c r="E90" s="31"/>
      <c r="F90" s="31"/>
      <c r="G90" s="31"/>
      <c r="H90" s="31"/>
      <c r="I90" s="31"/>
      <c r="J90" s="31"/>
    </row>
    <row r="91" spans="1:10" x14ac:dyDescent="0.2">
      <c r="A91" t="s">
        <v>225</v>
      </c>
      <c r="B91" s="96" t="s">
        <v>226</v>
      </c>
      <c r="C91" s="89" t="s">
        <v>54</v>
      </c>
      <c r="D91" s="27">
        <v>21</v>
      </c>
      <c r="E91" s="31"/>
      <c r="F91" s="31"/>
      <c r="G91" s="31"/>
      <c r="H91" s="31"/>
      <c r="I91" s="31"/>
      <c r="J91" s="31"/>
    </row>
    <row r="92" spans="1:10" x14ac:dyDescent="0.2">
      <c r="A92" t="s">
        <v>227</v>
      </c>
      <c r="B92" t="s">
        <v>228</v>
      </c>
      <c r="C92" s="89" t="s">
        <v>54</v>
      </c>
      <c r="D92" s="27">
        <v>4</v>
      </c>
      <c r="E92" s="31"/>
      <c r="F92" s="31"/>
      <c r="G92" s="31"/>
      <c r="H92" s="31"/>
      <c r="I92" s="31"/>
      <c r="J92" s="31"/>
    </row>
    <row r="93" spans="1:10" x14ac:dyDescent="0.2">
      <c r="A93" t="s">
        <v>229</v>
      </c>
      <c r="B93" t="s">
        <v>230</v>
      </c>
      <c r="C93" s="89" t="s">
        <v>54</v>
      </c>
      <c r="D93" s="27">
        <v>32</v>
      </c>
      <c r="E93" s="31"/>
      <c r="F93" s="31"/>
      <c r="G93" s="31"/>
      <c r="H93" s="31"/>
      <c r="I93" s="31"/>
      <c r="J93" s="31"/>
    </row>
    <row r="94" spans="1:10" x14ac:dyDescent="0.2">
      <c r="A94" t="s">
        <v>231</v>
      </c>
      <c r="B94" t="s">
        <v>232</v>
      </c>
      <c r="C94" s="89" t="s">
        <v>60</v>
      </c>
      <c r="D94" s="27">
        <v>21</v>
      </c>
      <c r="E94" s="31"/>
      <c r="F94" s="31"/>
      <c r="G94" s="31"/>
      <c r="H94" s="31"/>
      <c r="I94" s="31"/>
      <c r="J94" s="31"/>
    </row>
    <row r="95" spans="1:10" x14ac:dyDescent="0.2">
      <c r="A95" t="s">
        <v>233</v>
      </c>
      <c r="B95" t="s">
        <v>234</v>
      </c>
      <c r="C95" s="89" t="s">
        <v>80</v>
      </c>
      <c r="D95" s="27">
        <v>57</v>
      </c>
      <c r="E95" s="31"/>
      <c r="F95" s="31"/>
      <c r="G95" s="31"/>
      <c r="H95" s="31"/>
      <c r="I95" s="31"/>
      <c r="J95" s="31"/>
    </row>
    <row r="96" spans="1:10" x14ac:dyDescent="0.2">
      <c r="A96" t="s">
        <v>235</v>
      </c>
      <c r="B96" t="s">
        <v>236</v>
      </c>
      <c r="C96" s="89" t="s">
        <v>80</v>
      </c>
      <c r="D96" s="27">
        <v>33</v>
      </c>
      <c r="E96" s="31"/>
      <c r="F96" s="31"/>
      <c r="G96" s="31"/>
      <c r="H96" s="31"/>
      <c r="I96" s="31"/>
      <c r="J96" s="31"/>
    </row>
    <row r="97" spans="1:10" x14ac:dyDescent="0.2">
      <c r="A97" t="s">
        <v>237</v>
      </c>
      <c r="B97" s="96" t="s">
        <v>238</v>
      </c>
      <c r="C97" s="89" t="s">
        <v>54</v>
      </c>
      <c r="D97" s="27">
        <v>7</v>
      </c>
      <c r="E97" s="31"/>
      <c r="F97" s="31"/>
      <c r="G97" s="31"/>
      <c r="H97" s="31"/>
      <c r="I97" s="31"/>
      <c r="J97" s="31"/>
    </row>
    <row r="98" spans="1:10" x14ac:dyDescent="0.2">
      <c r="A98" t="s">
        <v>239</v>
      </c>
      <c r="B98" t="s">
        <v>240</v>
      </c>
      <c r="C98" s="89" t="s">
        <v>54</v>
      </c>
      <c r="D98" s="27">
        <v>29</v>
      </c>
      <c r="E98" s="31"/>
      <c r="F98" s="31"/>
      <c r="G98" s="31"/>
      <c r="H98" s="31"/>
      <c r="I98" s="31"/>
      <c r="J98" s="31"/>
    </row>
    <row r="99" spans="1:10" x14ac:dyDescent="0.2">
      <c r="A99" t="s">
        <v>241</v>
      </c>
      <c r="B99" t="s">
        <v>242</v>
      </c>
      <c r="C99" s="89" t="s">
        <v>80</v>
      </c>
      <c r="D99" s="27">
        <v>33</v>
      </c>
      <c r="E99" s="31"/>
      <c r="F99" s="31"/>
      <c r="G99" s="31"/>
      <c r="H99" s="31"/>
      <c r="I99" s="31"/>
      <c r="J99" s="31"/>
    </row>
    <row r="100" spans="1:10" x14ac:dyDescent="0.2">
      <c r="A100" t="s">
        <v>243</v>
      </c>
      <c r="B100" t="s">
        <v>244</v>
      </c>
      <c r="C100" s="89" t="s">
        <v>57</v>
      </c>
      <c r="D100" s="27">
        <v>32</v>
      </c>
      <c r="E100" s="31"/>
      <c r="F100" s="31"/>
      <c r="G100" s="31"/>
      <c r="H100" s="31"/>
      <c r="I100" s="31"/>
      <c r="J100" s="31"/>
    </row>
    <row r="101" spans="1:10" x14ac:dyDescent="0.2">
      <c r="A101" t="s">
        <v>245</v>
      </c>
      <c r="B101" t="s">
        <v>246</v>
      </c>
      <c r="C101" s="89" t="s">
        <v>73</v>
      </c>
      <c r="D101" s="27">
        <v>114</v>
      </c>
      <c r="E101" s="31"/>
      <c r="F101" s="31"/>
      <c r="G101" s="31"/>
      <c r="H101" s="31"/>
      <c r="I101" s="31"/>
      <c r="J101" s="31"/>
    </row>
    <row r="102" spans="1:10" x14ac:dyDescent="0.2">
      <c r="A102" t="s">
        <v>247</v>
      </c>
      <c r="B102" t="s">
        <v>248</v>
      </c>
      <c r="C102" s="89" t="s">
        <v>60</v>
      </c>
      <c r="D102" s="27">
        <v>42</v>
      </c>
      <c r="E102" s="31"/>
      <c r="F102" s="31"/>
      <c r="G102" s="31"/>
      <c r="H102" s="31"/>
      <c r="I102" s="31"/>
      <c r="J102" s="31"/>
    </row>
    <row r="103" spans="1:10" x14ac:dyDescent="0.2">
      <c r="A103" t="s">
        <v>249</v>
      </c>
      <c r="B103" t="s">
        <v>250</v>
      </c>
      <c r="C103" s="89" t="s">
        <v>80</v>
      </c>
      <c r="D103" s="27">
        <v>146</v>
      </c>
      <c r="E103" s="31"/>
      <c r="F103" s="31"/>
      <c r="G103" s="31"/>
      <c r="H103" s="31"/>
      <c r="I103" s="31"/>
      <c r="J103" s="31"/>
    </row>
    <row r="104" spans="1:10" x14ac:dyDescent="0.2">
      <c r="A104" t="s">
        <v>251</v>
      </c>
      <c r="B104" s="96" t="s">
        <v>252</v>
      </c>
      <c r="C104" s="89" t="s">
        <v>80</v>
      </c>
      <c r="D104" s="27">
        <v>18</v>
      </c>
      <c r="E104" s="31"/>
      <c r="F104" s="31"/>
      <c r="G104" s="31"/>
      <c r="H104" s="31"/>
      <c r="I104" s="31"/>
      <c r="J104" s="31"/>
    </row>
    <row r="105" spans="1:10" x14ac:dyDescent="0.2">
      <c r="A105" t="s">
        <v>253</v>
      </c>
      <c r="B105" t="s">
        <v>254</v>
      </c>
      <c r="C105" s="89" t="s">
        <v>54</v>
      </c>
      <c r="D105" s="27">
        <v>33</v>
      </c>
      <c r="E105" s="31"/>
      <c r="F105" s="31"/>
      <c r="G105" s="31"/>
      <c r="H105" s="31"/>
      <c r="I105" s="31"/>
      <c r="J105" s="31"/>
    </row>
    <row r="106" spans="1:10" x14ac:dyDescent="0.2">
      <c r="A106" t="s">
        <v>255</v>
      </c>
      <c r="B106" t="s">
        <v>256</v>
      </c>
      <c r="C106" s="89" t="s">
        <v>54</v>
      </c>
      <c r="D106" s="27">
        <v>9</v>
      </c>
      <c r="E106" s="31"/>
      <c r="F106" s="31"/>
      <c r="G106" s="31"/>
      <c r="H106" s="31"/>
      <c r="I106" s="31"/>
      <c r="J106" s="31"/>
    </row>
    <row r="107" spans="1:10" x14ac:dyDescent="0.2">
      <c r="A107" t="s">
        <v>259</v>
      </c>
      <c r="B107" t="s">
        <v>260</v>
      </c>
      <c r="C107" s="89" t="s">
        <v>57</v>
      </c>
      <c r="D107" s="27">
        <v>65</v>
      </c>
      <c r="E107" s="31"/>
      <c r="F107" s="31"/>
      <c r="G107" s="31"/>
      <c r="H107" s="31"/>
      <c r="I107" s="31"/>
      <c r="J107" s="31"/>
    </row>
    <row r="108" spans="1:10" x14ac:dyDescent="0.2">
      <c r="A108" t="s">
        <v>261</v>
      </c>
      <c r="B108" t="s">
        <v>262</v>
      </c>
      <c r="C108" s="89" t="s">
        <v>73</v>
      </c>
      <c r="D108" s="27">
        <v>8</v>
      </c>
      <c r="E108" s="31"/>
      <c r="F108" s="31"/>
      <c r="G108" s="31"/>
      <c r="H108" s="31"/>
      <c r="I108" s="31"/>
      <c r="J108" s="31"/>
    </row>
    <row r="109" spans="1:10" x14ac:dyDescent="0.2">
      <c r="A109" t="s">
        <v>263</v>
      </c>
      <c r="B109" t="s">
        <v>264</v>
      </c>
      <c r="C109" s="89" t="s">
        <v>60</v>
      </c>
      <c r="D109" s="27">
        <v>57</v>
      </c>
      <c r="E109" s="31"/>
      <c r="F109" s="31"/>
      <c r="G109" s="31"/>
      <c r="H109" s="31"/>
      <c r="I109" s="31"/>
      <c r="J109" s="31"/>
    </row>
    <row r="110" spans="1:10" x14ac:dyDescent="0.2">
      <c r="A110" t="s">
        <v>265</v>
      </c>
      <c r="B110" t="s">
        <v>266</v>
      </c>
      <c r="C110" s="89" t="s">
        <v>54</v>
      </c>
      <c r="D110" s="27">
        <v>35</v>
      </c>
      <c r="E110" s="31"/>
      <c r="F110" s="31"/>
      <c r="G110" s="31"/>
      <c r="H110" s="31"/>
      <c r="I110" s="31"/>
      <c r="J110" s="31"/>
    </row>
    <row r="111" spans="1:10" x14ac:dyDescent="0.2">
      <c r="A111" t="s">
        <v>267</v>
      </c>
      <c r="B111" t="s">
        <v>268</v>
      </c>
      <c r="C111" s="89" t="s">
        <v>73</v>
      </c>
      <c r="D111" s="27">
        <v>8</v>
      </c>
      <c r="E111" s="31"/>
      <c r="F111" s="31"/>
      <c r="G111" s="31"/>
      <c r="H111" s="31"/>
      <c r="I111" s="31"/>
      <c r="J111" s="31"/>
    </row>
    <row r="112" spans="1:10" x14ac:dyDescent="0.2">
      <c r="A112" t="s">
        <v>269</v>
      </c>
      <c r="B112" s="13" t="s">
        <v>270</v>
      </c>
      <c r="C112" s="32" t="s">
        <v>80</v>
      </c>
      <c r="D112" s="27">
        <v>43</v>
      </c>
      <c r="E112" s="31"/>
      <c r="F112" s="31"/>
      <c r="G112" s="31"/>
      <c r="H112" s="31"/>
      <c r="I112" s="31"/>
      <c r="J112" s="31"/>
    </row>
    <row r="113" spans="1:10" x14ac:dyDescent="0.2">
      <c r="A113" t="s">
        <v>271</v>
      </c>
      <c r="B113" t="s">
        <v>272</v>
      </c>
      <c r="C113" s="89" t="s">
        <v>73</v>
      </c>
      <c r="D113" s="27">
        <v>51</v>
      </c>
      <c r="E113" s="31"/>
      <c r="F113" s="31"/>
      <c r="G113" s="31"/>
      <c r="H113" s="31"/>
      <c r="I113" s="31"/>
      <c r="J113" s="31"/>
    </row>
    <row r="114" spans="1:10" x14ac:dyDescent="0.2">
      <c r="A114" t="s">
        <v>273</v>
      </c>
      <c r="B114" t="s">
        <v>274</v>
      </c>
      <c r="C114" s="89" t="s">
        <v>54</v>
      </c>
      <c r="D114" s="27">
        <v>13</v>
      </c>
      <c r="E114" s="31"/>
      <c r="F114" s="31"/>
      <c r="G114" s="31"/>
      <c r="H114" s="31"/>
      <c r="I114" s="31"/>
      <c r="J114" s="31"/>
    </row>
    <row r="115" spans="1:10" x14ac:dyDescent="0.2">
      <c r="A115" t="s">
        <v>275</v>
      </c>
      <c r="B115" t="s">
        <v>276</v>
      </c>
      <c r="C115" s="89" t="s">
        <v>80</v>
      </c>
      <c r="D115" s="27">
        <v>50</v>
      </c>
      <c r="E115" s="31"/>
      <c r="F115" s="31"/>
      <c r="G115" s="31"/>
      <c r="H115" s="31"/>
      <c r="I115" s="31"/>
      <c r="J115" s="31"/>
    </row>
    <row r="116" spans="1:10" x14ac:dyDescent="0.2">
      <c r="A116" t="s">
        <v>277</v>
      </c>
      <c r="B116" t="s">
        <v>278</v>
      </c>
      <c r="C116" s="89" t="s">
        <v>60</v>
      </c>
      <c r="D116" s="27">
        <v>26</v>
      </c>
      <c r="E116" s="31"/>
      <c r="F116" s="31"/>
      <c r="G116" s="31"/>
      <c r="H116" s="31"/>
      <c r="I116" s="31"/>
      <c r="J116" s="31"/>
    </row>
    <row r="117" spans="1:10" x14ac:dyDescent="0.2">
      <c r="A117" t="s">
        <v>279</v>
      </c>
      <c r="B117" t="s">
        <v>280</v>
      </c>
      <c r="C117" s="89" t="s">
        <v>54</v>
      </c>
      <c r="D117" s="27">
        <v>39</v>
      </c>
      <c r="E117" s="31"/>
      <c r="F117" s="31"/>
      <c r="G117" s="31"/>
      <c r="H117" s="31"/>
      <c r="I117" s="31"/>
      <c r="J117" s="31"/>
    </row>
    <row r="118" spans="1:10" x14ac:dyDescent="0.2">
      <c r="A118" t="s">
        <v>281</v>
      </c>
      <c r="B118" t="s">
        <v>282</v>
      </c>
      <c r="C118" s="89" t="s">
        <v>60</v>
      </c>
      <c r="D118" s="27">
        <v>5</v>
      </c>
      <c r="E118" s="31"/>
      <c r="F118" s="31"/>
      <c r="G118" s="31"/>
      <c r="H118" s="31"/>
      <c r="I118" s="31"/>
      <c r="J118" s="31"/>
    </row>
    <row r="119" spans="1:10" x14ac:dyDescent="0.2">
      <c r="A119" t="s">
        <v>283</v>
      </c>
      <c r="B119" t="s">
        <v>284</v>
      </c>
      <c r="C119" s="89" t="s">
        <v>60</v>
      </c>
      <c r="D119" s="27">
        <v>84</v>
      </c>
      <c r="E119" s="31"/>
      <c r="F119" s="31"/>
      <c r="G119" s="31"/>
      <c r="H119" s="31"/>
      <c r="I119" s="31"/>
      <c r="J119" s="31"/>
    </row>
    <row r="120" spans="1:10" x14ac:dyDescent="0.2">
      <c r="A120" t="s">
        <v>285</v>
      </c>
      <c r="B120" t="s">
        <v>286</v>
      </c>
      <c r="C120" s="89" t="s">
        <v>54</v>
      </c>
      <c r="D120" s="27">
        <v>120</v>
      </c>
      <c r="E120" s="31"/>
      <c r="F120" s="31"/>
      <c r="G120" s="31"/>
      <c r="H120" s="31"/>
      <c r="I120" s="31"/>
      <c r="J120" s="31"/>
    </row>
    <row r="121" spans="1:10" x14ac:dyDescent="0.2">
      <c r="A121" t="s">
        <v>287</v>
      </c>
      <c r="B121" t="s">
        <v>288</v>
      </c>
      <c r="C121" s="89" t="s">
        <v>54</v>
      </c>
      <c r="D121" s="27">
        <v>133</v>
      </c>
      <c r="E121" s="31"/>
      <c r="F121" s="31"/>
      <c r="G121" s="31"/>
      <c r="H121" s="31"/>
      <c r="I121" s="31"/>
      <c r="J121" s="31"/>
    </row>
    <row r="122" spans="1:10" x14ac:dyDescent="0.2">
      <c r="A122" t="s">
        <v>289</v>
      </c>
      <c r="B122" t="s">
        <v>290</v>
      </c>
      <c r="C122" s="89" t="s">
        <v>57</v>
      </c>
      <c r="D122" s="27">
        <v>17</v>
      </c>
      <c r="E122" s="31"/>
      <c r="F122" s="31"/>
      <c r="G122" s="31"/>
      <c r="H122" s="31"/>
      <c r="I122" s="31"/>
      <c r="J122" s="31"/>
    </row>
    <row r="123" spans="1:10" x14ac:dyDescent="0.2">
      <c r="A123" t="s">
        <v>291</v>
      </c>
      <c r="B123" t="s">
        <v>292</v>
      </c>
      <c r="C123" s="89" t="s">
        <v>54</v>
      </c>
      <c r="D123" s="27">
        <v>28</v>
      </c>
      <c r="E123" s="31"/>
      <c r="F123" s="31"/>
      <c r="G123" s="31"/>
      <c r="H123" s="31"/>
      <c r="I123" s="31"/>
      <c r="J123" s="31"/>
    </row>
    <row r="124" spans="1:10" x14ac:dyDescent="0.2">
      <c r="A124" t="s">
        <v>293</v>
      </c>
      <c r="B124" t="s">
        <v>294</v>
      </c>
      <c r="C124" s="89" t="s">
        <v>80</v>
      </c>
      <c r="D124" s="27">
        <v>30</v>
      </c>
      <c r="E124" s="31"/>
      <c r="F124" s="31"/>
      <c r="G124" s="31"/>
      <c r="H124" s="31"/>
      <c r="I124" s="31"/>
      <c r="J124" s="31"/>
    </row>
    <row r="125" spans="1:10" x14ac:dyDescent="0.2">
      <c r="A125" t="s">
        <v>297</v>
      </c>
      <c r="B125" t="s">
        <v>298</v>
      </c>
      <c r="C125" s="89" t="s">
        <v>60</v>
      </c>
      <c r="D125" s="27">
        <v>50</v>
      </c>
      <c r="E125" s="31"/>
      <c r="F125" s="31"/>
      <c r="G125" s="31"/>
      <c r="H125" s="31"/>
      <c r="I125" s="31"/>
      <c r="J125" s="31"/>
    </row>
    <row r="126" spans="1:10" x14ac:dyDescent="0.2">
      <c r="A126" t="s">
        <v>299</v>
      </c>
      <c r="B126" t="s">
        <v>300</v>
      </c>
      <c r="C126" s="89" t="s">
        <v>54</v>
      </c>
      <c r="D126" s="27">
        <v>34</v>
      </c>
      <c r="E126" s="31"/>
      <c r="F126" s="31"/>
      <c r="G126" s="31"/>
      <c r="H126" s="31"/>
      <c r="I126" s="31"/>
      <c r="J126" s="31"/>
    </row>
    <row r="127" spans="1:10" x14ac:dyDescent="0.2">
      <c r="A127" t="s">
        <v>301</v>
      </c>
      <c r="B127" t="s">
        <v>302</v>
      </c>
      <c r="C127" s="89" t="s">
        <v>73</v>
      </c>
      <c r="D127" s="27">
        <v>214</v>
      </c>
      <c r="E127" s="31"/>
      <c r="F127" s="31"/>
      <c r="G127" s="31"/>
      <c r="H127" s="31"/>
      <c r="I127" s="31"/>
      <c r="J127" s="31"/>
    </row>
    <row r="128" spans="1:10" x14ac:dyDescent="0.2">
      <c r="A128" t="s">
        <v>303</v>
      </c>
      <c r="B128" t="s">
        <v>304</v>
      </c>
      <c r="C128" s="91" t="s">
        <v>73</v>
      </c>
      <c r="D128" s="27">
        <v>59</v>
      </c>
      <c r="E128" s="31"/>
      <c r="F128" s="31"/>
      <c r="G128" s="31"/>
      <c r="H128" s="31"/>
      <c r="I128" s="31"/>
      <c r="J128" s="31"/>
    </row>
    <row r="129" spans="1:10" x14ac:dyDescent="0.2">
      <c r="A129" t="s">
        <v>305</v>
      </c>
      <c r="B129" t="s">
        <v>306</v>
      </c>
      <c r="C129" s="89" t="s">
        <v>57</v>
      </c>
      <c r="D129" s="27">
        <v>104</v>
      </c>
      <c r="E129" s="31"/>
      <c r="F129" s="31"/>
      <c r="G129" s="31"/>
      <c r="H129" s="31"/>
      <c r="I129" s="31"/>
      <c r="J129" s="31"/>
    </row>
    <row r="130" spans="1:10" x14ac:dyDescent="0.2">
      <c r="A130" t="s">
        <v>307</v>
      </c>
      <c r="B130" t="s">
        <v>308</v>
      </c>
      <c r="C130" s="89" t="s">
        <v>57</v>
      </c>
      <c r="D130" s="27">
        <v>31</v>
      </c>
      <c r="E130" s="31"/>
      <c r="F130" s="31"/>
      <c r="G130" s="31"/>
      <c r="H130" s="31"/>
      <c r="I130" s="31"/>
      <c r="J130" s="31"/>
    </row>
    <row r="131" spans="1:10" x14ac:dyDescent="0.2">
      <c r="A131" t="s">
        <v>309</v>
      </c>
      <c r="B131" t="s">
        <v>310</v>
      </c>
      <c r="C131" s="89" t="s">
        <v>73</v>
      </c>
      <c r="D131" s="27">
        <v>337</v>
      </c>
      <c r="E131" s="31"/>
      <c r="F131" s="31"/>
      <c r="G131" s="31"/>
      <c r="H131" s="31"/>
      <c r="I131" s="31"/>
      <c r="J131" s="31"/>
    </row>
    <row r="132" spans="1:10" x14ac:dyDescent="0.2">
      <c r="A132" t="s">
        <v>311</v>
      </c>
      <c r="B132" t="s">
        <v>312</v>
      </c>
      <c r="C132" s="89" t="s">
        <v>60</v>
      </c>
      <c r="D132" s="27">
        <v>68</v>
      </c>
      <c r="E132" s="31"/>
      <c r="F132" s="31"/>
      <c r="G132" s="31"/>
      <c r="H132" s="31"/>
      <c r="I132" s="31"/>
      <c r="J132" s="31"/>
    </row>
    <row r="133" spans="1:10" x14ac:dyDescent="0.2">
      <c r="A133" t="s">
        <v>315</v>
      </c>
      <c r="B133" t="s">
        <v>316</v>
      </c>
      <c r="C133" s="89" t="s">
        <v>60</v>
      </c>
      <c r="D133" s="27">
        <v>59</v>
      </c>
      <c r="E133" s="31"/>
      <c r="F133" s="31"/>
      <c r="G133" s="31"/>
      <c r="H133" s="31"/>
      <c r="I133" s="31"/>
      <c r="J133" s="31"/>
    </row>
    <row r="134" spans="1:10" x14ac:dyDescent="0.2">
      <c r="A134" t="s">
        <v>317</v>
      </c>
      <c r="B134" t="s">
        <v>318</v>
      </c>
      <c r="C134" s="89" t="s">
        <v>60</v>
      </c>
      <c r="D134" s="27">
        <v>15</v>
      </c>
      <c r="E134" s="31"/>
      <c r="F134" s="31"/>
      <c r="G134" s="31"/>
      <c r="H134" s="31"/>
      <c r="I134" s="31"/>
      <c r="J134" s="31"/>
    </row>
    <row r="135" spans="1:10" x14ac:dyDescent="0.2">
      <c r="A135" t="s">
        <v>319</v>
      </c>
      <c r="B135" t="s">
        <v>320</v>
      </c>
      <c r="C135" s="89" t="s">
        <v>57</v>
      </c>
      <c r="D135" s="27">
        <v>179</v>
      </c>
      <c r="E135" s="31"/>
      <c r="F135" s="31"/>
      <c r="G135" s="31"/>
      <c r="H135" s="31"/>
      <c r="I135" s="31"/>
      <c r="J135" s="31"/>
    </row>
    <row r="136" spans="1:10" x14ac:dyDescent="0.2">
      <c r="A136" t="s">
        <v>321</v>
      </c>
      <c r="B136" s="96" t="s">
        <v>322</v>
      </c>
      <c r="C136" s="89" t="s">
        <v>60</v>
      </c>
      <c r="D136" s="27">
        <v>21</v>
      </c>
      <c r="E136" s="31"/>
      <c r="F136" s="31"/>
      <c r="G136" s="31"/>
      <c r="H136" s="31"/>
      <c r="I136" s="31"/>
      <c r="J136" s="31"/>
    </row>
    <row r="137" spans="1:10" x14ac:dyDescent="0.2">
      <c r="A137" t="s">
        <v>323</v>
      </c>
      <c r="B137" t="s">
        <v>324</v>
      </c>
      <c r="C137" s="89" t="s">
        <v>54</v>
      </c>
      <c r="D137" s="27">
        <v>61</v>
      </c>
      <c r="E137" s="31"/>
      <c r="F137" s="31"/>
      <c r="G137" s="31"/>
      <c r="H137" s="31"/>
      <c r="I137" s="31"/>
      <c r="J137" s="31"/>
    </row>
    <row r="138" spans="1:10" x14ac:dyDescent="0.2">
      <c r="A138" t="s">
        <v>327</v>
      </c>
      <c r="B138" t="s">
        <v>328</v>
      </c>
      <c r="C138" s="89" t="s">
        <v>60</v>
      </c>
      <c r="D138" s="27">
        <v>7</v>
      </c>
      <c r="E138" s="31"/>
      <c r="F138" s="31"/>
      <c r="G138" s="31"/>
      <c r="H138" s="31"/>
      <c r="I138" s="31"/>
      <c r="J138" s="31"/>
    </row>
    <row r="139" spans="1:10" x14ac:dyDescent="0.2">
      <c r="A139" t="s">
        <v>329</v>
      </c>
      <c r="B139" t="s">
        <v>330</v>
      </c>
      <c r="C139" s="89" t="s">
        <v>57</v>
      </c>
      <c r="D139" s="27">
        <v>227</v>
      </c>
      <c r="E139" s="31"/>
      <c r="F139" s="31"/>
      <c r="G139" s="31"/>
      <c r="H139" s="31"/>
      <c r="I139" s="31"/>
      <c r="J139" s="31"/>
    </row>
    <row r="140" spans="1:10" x14ac:dyDescent="0.2">
      <c r="A140" t="s">
        <v>331</v>
      </c>
      <c r="B140" t="s">
        <v>332</v>
      </c>
      <c r="C140" s="89" t="s">
        <v>60</v>
      </c>
      <c r="D140" s="27">
        <v>59</v>
      </c>
      <c r="E140" s="31"/>
      <c r="F140" s="31"/>
      <c r="G140" s="31"/>
      <c r="H140" s="31"/>
      <c r="I140" s="31"/>
      <c r="J140" s="31"/>
    </row>
    <row r="141" spans="1:10" x14ac:dyDescent="0.2">
      <c r="A141" t="s">
        <v>333</v>
      </c>
      <c r="B141" t="s">
        <v>334</v>
      </c>
      <c r="C141" s="89" t="s">
        <v>54</v>
      </c>
      <c r="D141" s="27">
        <v>84</v>
      </c>
      <c r="E141" s="31"/>
      <c r="F141" s="31"/>
      <c r="G141" s="31"/>
      <c r="H141" s="31"/>
      <c r="I141" s="31"/>
      <c r="J141" s="31"/>
    </row>
    <row r="142" spans="1:10" x14ac:dyDescent="0.2">
      <c r="A142" t="s">
        <v>337</v>
      </c>
      <c r="B142" t="s">
        <v>338</v>
      </c>
      <c r="C142" s="89" t="s">
        <v>80</v>
      </c>
      <c r="D142" s="27">
        <v>44</v>
      </c>
      <c r="E142" s="31"/>
      <c r="F142" s="31"/>
      <c r="G142" s="31"/>
      <c r="H142" s="31"/>
      <c r="I142" s="31"/>
      <c r="J142" s="31"/>
    </row>
    <row r="143" spans="1:10" x14ac:dyDescent="0.2">
      <c r="A143" t="s">
        <v>339</v>
      </c>
      <c r="B143" t="s">
        <v>340</v>
      </c>
      <c r="C143" s="89" t="s">
        <v>80</v>
      </c>
      <c r="D143" s="27">
        <v>33</v>
      </c>
      <c r="E143" s="31"/>
      <c r="F143" s="31"/>
      <c r="G143" s="31"/>
      <c r="H143" s="31"/>
      <c r="I143" s="31"/>
      <c r="J143" s="31"/>
    </row>
    <row r="144" spans="1:10" x14ac:dyDescent="0.2">
      <c r="A144" t="s">
        <v>341</v>
      </c>
      <c r="B144" t="s">
        <v>342</v>
      </c>
      <c r="C144" s="89" t="s">
        <v>54</v>
      </c>
      <c r="D144" s="27">
        <v>57</v>
      </c>
      <c r="E144" s="31"/>
      <c r="F144" s="31"/>
      <c r="G144" s="31"/>
      <c r="H144" s="31"/>
      <c r="I144" s="31"/>
      <c r="J144" s="31"/>
    </row>
    <row r="145" spans="1:10" x14ac:dyDescent="0.2">
      <c r="A145" t="s">
        <v>343</v>
      </c>
      <c r="B145" t="s">
        <v>344</v>
      </c>
      <c r="C145" s="89" t="s">
        <v>54</v>
      </c>
      <c r="D145" s="27">
        <v>94</v>
      </c>
      <c r="E145" s="31"/>
      <c r="F145" s="31"/>
      <c r="G145" s="31"/>
      <c r="H145" s="31"/>
      <c r="I145" s="31"/>
      <c r="J145" s="31"/>
    </row>
    <row r="146" spans="1:10" x14ac:dyDescent="0.2">
      <c r="A146" t="s">
        <v>345</v>
      </c>
      <c r="B146" t="s">
        <v>346</v>
      </c>
      <c r="C146" s="89" t="s">
        <v>73</v>
      </c>
      <c r="D146" s="27">
        <v>55</v>
      </c>
      <c r="E146" s="31"/>
      <c r="F146" s="31"/>
      <c r="G146" s="31"/>
      <c r="H146" s="31"/>
      <c r="I146" s="31"/>
      <c r="J146" s="31"/>
    </row>
    <row r="147" spans="1:10" x14ac:dyDescent="0.2">
      <c r="A147" t="s">
        <v>347</v>
      </c>
      <c r="B147" t="s">
        <v>348</v>
      </c>
      <c r="C147" s="89" t="s">
        <v>60</v>
      </c>
      <c r="D147" s="27">
        <v>282</v>
      </c>
      <c r="E147" s="31"/>
      <c r="F147" s="31"/>
      <c r="G147" s="31"/>
      <c r="H147" s="31"/>
      <c r="I147" s="31"/>
      <c r="J147" s="31"/>
    </row>
    <row r="148" spans="1:10" x14ac:dyDescent="0.2">
      <c r="A148" t="s">
        <v>349</v>
      </c>
      <c r="B148" s="96" t="s">
        <v>350</v>
      </c>
      <c r="C148" s="89" t="s">
        <v>54</v>
      </c>
      <c r="D148" s="27">
        <v>1</v>
      </c>
      <c r="E148" s="31"/>
      <c r="F148" s="31"/>
      <c r="G148" s="31"/>
      <c r="H148" s="31"/>
      <c r="I148" s="31"/>
      <c r="J148" s="31"/>
    </row>
    <row r="149" spans="1:10" x14ac:dyDescent="0.2">
      <c r="A149" t="s">
        <v>351</v>
      </c>
      <c r="B149" t="s">
        <v>352</v>
      </c>
      <c r="C149" s="89" t="s">
        <v>80</v>
      </c>
      <c r="D149" s="27">
        <v>6</v>
      </c>
      <c r="E149" s="31"/>
      <c r="F149" s="31"/>
      <c r="G149" s="31"/>
      <c r="H149" s="31"/>
      <c r="I149" s="31"/>
      <c r="J149" s="31"/>
    </row>
    <row r="150" spans="1:10" x14ac:dyDescent="0.2">
      <c r="A150" t="s">
        <v>353</v>
      </c>
      <c r="B150" t="s">
        <v>354</v>
      </c>
      <c r="C150" s="89" t="s">
        <v>60</v>
      </c>
      <c r="D150" s="27">
        <v>62</v>
      </c>
      <c r="E150" s="31"/>
      <c r="F150" s="31"/>
      <c r="G150" s="31"/>
      <c r="H150" s="31"/>
      <c r="I150" s="31"/>
      <c r="J150" s="31"/>
    </row>
    <row r="151" spans="1:10" x14ac:dyDescent="0.2">
      <c r="A151" t="s">
        <v>355</v>
      </c>
      <c r="B151" t="s">
        <v>356</v>
      </c>
      <c r="C151" s="89" t="s">
        <v>73</v>
      </c>
      <c r="D151" s="27">
        <v>114</v>
      </c>
      <c r="E151" s="31"/>
      <c r="F151" s="31"/>
      <c r="G151" s="31"/>
      <c r="H151" s="31"/>
      <c r="I151" s="31"/>
      <c r="J151" s="31"/>
    </row>
    <row r="152" spans="1:10" x14ac:dyDescent="0.2">
      <c r="A152" t="s">
        <v>357</v>
      </c>
      <c r="B152" t="s">
        <v>358</v>
      </c>
      <c r="C152" s="89" t="s">
        <v>60</v>
      </c>
      <c r="D152" s="27">
        <v>69</v>
      </c>
      <c r="E152" s="31"/>
      <c r="F152" s="31"/>
      <c r="G152" s="31"/>
      <c r="H152" s="31"/>
      <c r="I152" s="31"/>
      <c r="J152" s="31"/>
    </row>
    <row r="153" spans="1:10" x14ac:dyDescent="0.2">
      <c r="A153" t="s">
        <v>359</v>
      </c>
      <c r="B153" t="s">
        <v>360</v>
      </c>
      <c r="C153" s="89" t="s">
        <v>80</v>
      </c>
      <c r="D153" s="27">
        <v>7</v>
      </c>
      <c r="E153" s="31"/>
      <c r="F153" s="31"/>
      <c r="G153" s="31"/>
      <c r="H153" s="31"/>
      <c r="I153" s="31"/>
      <c r="J153" s="31"/>
    </row>
    <row r="154" spans="1:10" x14ac:dyDescent="0.2">
      <c r="A154" t="s">
        <v>361</v>
      </c>
      <c r="B154" t="s">
        <v>362</v>
      </c>
      <c r="C154" s="89" t="s">
        <v>80</v>
      </c>
      <c r="D154" s="27">
        <v>20</v>
      </c>
      <c r="E154" s="31"/>
      <c r="F154" s="31"/>
      <c r="G154" s="31"/>
      <c r="H154" s="31"/>
      <c r="I154" s="31"/>
      <c r="J154" s="31"/>
    </row>
    <row r="155" spans="1:10" x14ac:dyDescent="0.2">
      <c r="A155" t="s">
        <v>363</v>
      </c>
      <c r="B155" t="s">
        <v>364</v>
      </c>
      <c r="C155" s="89" t="s">
        <v>73</v>
      </c>
      <c r="D155" s="27">
        <v>2</v>
      </c>
      <c r="E155" s="31"/>
      <c r="F155" s="31"/>
      <c r="G155" s="31"/>
      <c r="H155" s="31"/>
      <c r="I155" s="31"/>
      <c r="J155" s="31"/>
    </row>
    <row r="156" spans="1:10" x14ac:dyDescent="0.2">
      <c r="A156" t="s">
        <v>365</v>
      </c>
      <c r="B156" t="s">
        <v>366</v>
      </c>
      <c r="C156" s="89" t="s">
        <v>73</v>
      </c>
      <c r="D156" s="27">
        <v>83</v>
      </c>
      <c r="E156" s="31"/>
      <c r="F156" s="31"/>
      <c r="G156" s="31"/>
      <c r="H156" s="31"/>
      <c r="I156" s="31"/>
      <c r="J156" s="31"/>
    </row>
    <row r="157" spans="1:10" x14ac:dyDescent="0.2">
      <c r="A157" t="s">
        <v>367</v>
      </c>
      <c r="B157" t="s">
        <v>368</v>
      </c>
      <c r="C157" s="89" t="s">
        <v>54</v>
      </c>
      <c r="D157" s="27">
        <v>9</v>
      </c>
      <c r="E157" s="31"/>
      <c r="F157" s="31"/>
      <c r="G157" s="31"/>
      <c r="H157" s="31"/>
      <c r="I157" s="31"/>
      <c r="J157" s="31"/>
    </row>
    <row r="158" spans="1:10" x14ac:dyDescent="0.2">
      <c r="A158" t="s">
        <v>369</v>
      </c>
      <c r="B158" t="s">
        <v>370</v>
      </c>
      <c r="C158" s="89" t="s">
        <v>60</v>
      </c>
      <c r="D158" s="27">
        <v>31</v>
      </c>
      <c r="E158" s="31"/>
      <c r="F158" s="31"/>
      <c r="G158" s="31"/>
      <c r="H158" s="31"/>
      <c r="I158" s="31"/>
      <c r="J158" s="31"/>
    </row>
    <row r="159" spans="1:10" x14ac:dyDescent="0.2">
      <c r="A159" t="s">
        <v>371</v>
      </c>
      <c r="B159" t="s">
        <v>372</v>
      </c>
      <c r="C159" s="89" t="s">
        <v>73</v>
      </c>
      <c r="D159" s="27">
        <v>75</v>
      </c>
      <c r="E159" s="31"/>
      <c r="F159" s="31"/>
      <c r="G159" s="31"/>
      <c r="H159" s="31"/>
      <c r="I159" s="31"/>
      <c r="J159" s="31"/>
    </row>
    <row r="160" spans="1:10" x14ac:dyDescent="0.2">
      <c r="A160" t="s">
        <v>373</v>
      </c>
      <c r="B160" s="96" t="s">
        <v>374</v>
      </c>
      <c r="C160" s="89" t="s">
        <v>54</v>
      </c>
      <c r="D160" s="27">
        <v>7</v>
      </c>
      <c r="E160" s="31"/>
      <c r="F160" s="31"/>
      <c r="G160" s="31"/>
      <c r="H160" s="31"/>
      <c r="I160" s="31"/>
      <c r="J160" s="31"/>
    </row>
    <row r="161" spans="1:10" x14ac:dyDescent="0.2">
      <c r="A161" t="s">
        <v>375</v>
      </c>
      <c r="B161" t="s">
        <v>376</v>
      </c>
      <c r="C161" s="89" t="s">
        <v>80</v>
      </c>
      <c r="D161" s="27">
        <v>121</v>
      </c>
      <c r="E161" s="31"/>
      <c r="F161" s="31"/>
      <c r="G161" s="31"/>
      <c r="H161" s="31"/>
      <c r="I161" s="31"/>
      <c r="J161" s="31"/>
    </row>
    <row r="162" spans="1:10" x14ac:dyDescent="0.2">
      <c r="A162" t="s">
        <v>377</v>
      </c>
      <c r="B162" t="s">
        <v>378</v>
      </c>
      <c r="C162" s="89" t="s">
        <v>73</v>
      </c>
      <c r="D162" s="27">
        <v>68</v>
      </c>
      <c r="E162" s="31"/>
      <c r="F162" s="31"/>
      <c r="G162" s="31"/>
      <c r="H162" s="31"/>
      <c r="I162" s="31"/>
      <c r="J162" s="31"/>
    </row>
    <row r="163" spans="1:10" x14ac:dyDescent="0.2">
      <c r="A163" t="s">
        <v>379</v>
      </c>
      <c r="B163" s="96" t="s">
        <v>380</v>
      </c>
      <c r="C163" s="89" t="s">
        <v>60</v>
      </c>
      <c r="D163" s="27">
        <v>3</v>
      </c>
      <c r="E163" s="31"/>
      <c r="F163" s="31"/>
      <c r="G163" s="31"/>
      <c r="H163" s="31"/>
      <c r="I163" s="31"/>
      <c r="J163" s="31"/>
    </row>
    <row r="164" spans="1:10" x14ac:dyDescent="0.2">
      <c r="A164" t="s">
        <v>381</v>
      </c>
      <c r="B164" t="s">
        <v>382</v>
      </c>
      <c r="C164" s="89" t="s">
        <v>60</v>
      </c>
      <c r="D164" s="27">
        <v>85</v>
      </c>
      <c r="E164" s="31"/>
      <c r="F164" s="31"/>
      <c r="G164" s="31"/>
      <c r="H164" s="31"/>
      <c r="I164" s="31"/>
      <c r="J164" s="31"/>
    </row>
    <row r="165" spans="1:10" x14ac:dyDescent="0.2">
      <c r="A165" t="s">
        <v>383</v>
      </c>
      <c r="B165" t="s">
        <v>384</v>
      </c>
      <c r="C165" s="89" t="s">
        <v>60</v>
      </c>
      <c r="D165" s="27">
        <v>138</v>
      </c>
      <c r="E165" s="31"/>
      <c r="F165" s="31"/>
      <c r="G165" s="31"/>
      <c r="H165" s="31"/>
      <c r="I165" s="31"/>
      <c r="J165" s="31"/>
    </row>
    <row r="166" spans="1:10" x14ac:dyDescent="0.2">
      <c r="A166" t="s">
        <v>385</v>
      </c>
      <c r="B166" t="s">
        <v>386</v>
      </c>
      <c r="C166" s="89" t="s">
        <v>73</v>
      </c>
      <c r="D166" s="27">
        <v>97</v>
      </c>
      <c r="E166" s="31"/>
      <c r="F166" s="31"/>
      <c r="G166" s="31"/>
      <c r="H166" s="31"/>
      <c r="I166" s="31"/>
      <c r="J166" s="31"/>
    </row>
    <row r="167" spans="1:10" x14ac:dyDescent="0.2">
      <c r="A167" t="s">
        <v>387</v>
      </c>
      <c r="B167" t="s">
        <v>388</v>
      </c>
      <c r="C167" s="89" t="s">
        <v>54</v>
      </c>
      <c r="D167" s="27">
        <v>8</v>
      </c>
      <c r="E167" s="31"/>
      <c r="F167" s="31"/>
      <c r="G167" s="31"/>
      <c r="H167" s="31"/>
      <c r="I167" s="31"/>
      <c r="J167" s="31"/>
    </row>
    <row r="168" spans="1:10" x14ac:dyDescent="0.2">
      <c r="A168" t="s">
        <v>389</v>
      </c>
      <c r="B168" t="s">
        <v>390</v>
      </c>
      <c r="C168" s="89" t="s">
        <v>60</v>
      </c>
      <c r="D168" s="27">
        <v>38</v>
      </c>
      <c r="E168" s="31"/>
      <c r="F168" s="31"/>
      <c r="G168" s="31"/>
      <c r="H168" s="31"/>
      <c r="I168" s="31"/>
      <c r="J168" s="31"/>
    </row>
    <row r="169" spans="1:10" x14ac:dyDescent="0.2">
      <c r="A169" t="s">
        <v>391</v>
      </c>
      <c r="B169" t="s">
        <v>392</v>
      </c>
      <c r="C169" s="89" t="s">
        <v>60</v>
      </c>
      <c r="D169" s="27">
        <v>59</v>
      </c>
      <c r="E169" s="31"/>
      <c r="F169" s="31"/>
      <c r="G169" s="31"/>
      <c r="H169" s="31"/>
      <c r="I169" s="31"/>
      <c r="J169" s="31"/>
    </row>
    <row r="170" spans="1:10" x14ac:dyDescent="0.2">
      <c r="A170" t="s">
        <v>395</v>
      </c>
      <c r="B170" t="s">
        <v>396</v>
      </c>
      <c r="C170" s="89" t="s">
        <v>57</v>
      </c>
      <c r="D170" s="27">
        <v>72</v>
      </c>
      <c r="E170" s="31"/>
      <c r="F170" s="31"/>
      <c r="G170" s="31"/>
      <c r="H170" s="31"/>
      <c r="I170" s="31"/>
      <c r="J170" s="31"/>
    </row>
    <row r="171" spans="1:10" x14ac:dyDescent="0.2">
      <c r="A171" t="s">
        <v>399</v>
      </c>
      <c r="B171" s="96" t="s">
        <v>400</v>
      </c>
      <c r="C171" s="89" t="s">
        <v>57</v>
      </c>
      <c r="D171" s="27">
        <v>1</v>
      </c>
      <c r="E171" s="31"/>
      <c r="F171" s="31"/>
      <c r="G171" s="31"/>
      <c r="H171" s="31"/>
      <c r="I171" s="31"/>
      <c r="J171" s="31"/>
    </row>
    <row r="172" spans="1:10" x14ac:dyDescent="0.2">
      <c r="A172" t="s">
        <v>401</v>
      </c>
      <c r="B172" t="s">
        <v>402</v>
      </c>
      <c r="C172" s="89" t="s">
        <v>54</v>
      </c>
      <c r="D172" s="27">
        <v>265</v>
      </c>
      <c r="E172" s="31"/>
      <c r="F172" s="31"/>
      <c r="G172" s="31"/>
      <c r="H172" s="31"/>
      <c r="I172" s="31"/>
      <c r="J172" s="31"/>
    </row>
    <row r="173" spans="1:10" x14ac:dyDescent="0.2">
      <c r="A173" t="s">
        <v>403</v>
      </c>
      <c r="B173" t="s">
        <v>404</v>
      </c>
      <c r="C173" s="89" t="s">
        <v>80</v>
      </c>
      <c r="D173" s="27">
        <v>88</v>
      </c>
      <c r="E173" s="31"/>
      <c r="F173" s="31"/>
      <c r="G173" s="31"/>
      <c r="H173" s="31"/>
      <c r="I173" s="31"/>
      <c r="J173" s="31"/>
    </row>
    <row r="174" spans="1:10" x14ac:dyDescent="0.2">
      <c r="A174" t="s">
        <v>405</v>
      </c>
      <c r="B174" s="96" t="s">
        <v>406</v>
      </c>
      <c r="C174" s="89" t="s">
        <v>80</v>
      </c>
      <c r="D174" s="27">
        <v>14</v>
      </c>
      <c r="E174" s="31"/>
      <c r="F174" s="31"/>
      <c r="G174" s="31"/>
      <c r="H174" s="31"/>
      <c r="I174" s="31"/>
      <c r="J174" s="31"/>
    </row>
    <row r="175" spans="1:10" x14ac:dyDescent="0.2">
      <c r="A175" t="s">
        <v>407</v>
      </c>
      <c r="B175" t="s">
        <v>408</v>
      </c>
      <c r="C175" s="89" t="s">
        <v>80</v>
      </c>
      <c r="D175" s="27">
        <v>21</v>
      </c>
      <c r="E175" s="31"/>
      <c r="F175" s="31"/>
      <c r="G175" s="31"/>
      <c r="H175" s="31"/>
      <c r="I175" s="31"/>
      <c r="J175" s="31"/>
    </row>
    <row r="176" spans="1:10" x14ac:dyDescent="0.2">
      <c r="A176" t="s">
        <v>409</v>
      </c>
      <c r="B176" t="s">
        <v>410</v>
      </c>
      <c r="C176" s="89" t="s">
        <v>57</v>
      </c>
      <c r="D176" s="27">
        <v>14</v>
      </c>
      <c r="E176" s="31"/>
      <c r="F176" s="31"/>
      <c r="G176" s="31"/>
      <c r="H176" s="31"/>
      <c r="I176" s="31"/>
      <c r="J176" s="31"/>
    </row>
    <row r="177" spans="1:10" x14ac:dyDescent="0.2">
      <c r="A177" t="s">
        <v>411</v>
      </c>
      <c r="B177" s="96" t="s">
        <v>412</v>
      </c>
      <c r="C177" s="89" t="s">
        <v>80</v>
      </c>
      <c r="D177" s="27">
        <v>1</v>
      </c>
      <c r="E177" s="31"/>
      <c r="F177" s="31"/>
      <c r="G177" s="31"/>
      <c r="H177" s="31"/>
      <c r="I177" s="31"/>
      <c r="J177" s="31"/>
    </row>
    <row r="178" spans="1:10" x14ac:dyDescent="0.2">
      <c r="A178" t="s">
        <v>413</v>
      </c>
      <c r="B178" t="s">
        <v>414</v>
      </c>
      <c r="C178" s="89" t="s">
        <v>80</v>
      </c>
      <c r="D178" s="27">
        <v>97</v>
      </c>
      <c r="E178" s="31"/>
      <c r="F178" s="31"/>
      <c r="G178" s="31"/>
      <c r="H178" s="31"/>
      <c r="I178" s="31"/>
      <c r="J178" s="31"/>
    </row>
    <row r="179" spans="1:10" x14ac:dyDescent="0.2">
      <c r="A179" t="s">
        <v>415</v>
      </c>
      <c r="B179" t="s">
        <v>416</v>
      </c>
      <c r="C179" s="89" t="s">
        <v>73</v>
      </c>
      <c r="D179" s="27">
        <v>71</v>
      </c>
      <c r="E179" s="31"/>
      <c r="F179" s="31"/>
      <c r="G179" s="31"/>
      <c r="H179" s="31"/>
      <c r="I179" s="31"/>
      <c r="J179" s="31"/>
    </row>
    <row r="180" spans="1:10" x14ac:dyDescent="0.2">
      <c r="A180" t="s">
        <v>417</v>
      </c>
      <c r="B180" t="s">
        <v>418</v>
      </c>
      <c r="C180" s="89" t="s">
        <v>60</v>
      </c>
      <c r="D180" s="27">
        <v>22</v>
      </c>
      <c r="E180" s="31"/>
      <c r="F180" s="31"/>
      <c r="G180" s="31"/>
      <c r="H180" s="31"/>
      <c r="I180" s="31"/>
      <c r="J180" s="31"/>
    </row>
    <row r="181" spans="1:10" x14ac:dyDescent="0.2">
      <c r="A181" t="s">
        <v>419</v>
      </c>
      <c r="B181" t="s">
        <v>420</v>
      </c>
      <c r="C181" s="89" t="s">
        <v>54</v>
      </c>
      <c r="D181" s="27">
        <v>74</v>
      </c>
      <c r="E181" s="31"/>
      <c r="F181" s="31"/>
      <c r="G181" s="31"/>
      <c r="H181" s="31"/>
      <c r="I181" s="31"/>
      <c r="J181" s="31"/>
    </row>
    <row r="182" spans="1:10" x14ac:dyDescent="0.2">
      <c r="A182" t="s">
        <v>421</v>
      </c>
      <c r="B182" t="s">
        <v>422</v>
      </c>
      <c r="C182" s="89" t="s">
        <v>57</v>
      </c>
      <c r="D182" s="27">
        <v>17</v>
      </c>
      <c r="E182" s="31"/>
      <c r="F182" s="31"/>
      <c r="G182" s="31"/>
      <c r="H182" s="31"/>
      <c r="I182" s="31"/>
      <c r="J182" s="31"/>
    </row>
    <row r="183" spans="1:10" x14ac:dyDescent="0.2">
      <c r="A183" t="s">
        <v>423</v>
      </c>
      <c r="B183" s="96" t="s">
        <v>424</v>
      </c>
      <c r="C183" s="89" t="s">
        <v>73</v>
      </c>
      <c r="D183" s="27">
        <v>12</v>
      </c>
      <c r="E183" s="31"/>
      <c r="F183" s="31"/>
      <c r="G183" s="31"/>
      <c r="H183" s="31"/>
      <c r="I183" s="31"/>
      <c r="J183" s="31"/>
    </row>
    <row r="184" spans="1:10" x14ac:dyDescent="0.2">
      <c r="A184" t="s">
        <v>425</v>
      </c>
      <c r="B184" t="s">
        <v>426</v>
      </c>
      <c r="C184" s="89" t="s">
        <v>57</v>
      </c>
      <c r="D184" s="27">
        <v>104</v>
      </c>
      <c r="E184" s="31"/>
      <c r="F184" s="31"/>
      <c r="G184" s="31"/>
      <c r="H184" s="31"/>
      <c r="I184" s="31"/>
      <c r="J184" s="31"/>
    </row>
    <row r="185" spans="1:10" x14ac:dyDescent="0.2">
      <c r="A185" t="s">
        <v>427</v>
      </c>
      <c r="B185" t="s">
        <v>428</v>
      </c>
      <c r="C185" s="89" t="s">
        <v>54</v>
      </c>
      <c r="D185" s="27">
        <v>20</v>
      </c>
      <c r="E185" s="31"/>
      <c r="F185" s="31"/>
      <c r="G185" s="31"/>
      <c r="H185" s="31"/>
      <c r="I185" s="31"/>
      <c r="J185" s="31"/>
    </row>
    <row r="186" spans="1:10" x14ac:dyDescent="0.2">
      <c r="A186" t="s">
        <v>429</v>
      </c>
      <c r="B186" t="s">
        <v>430</v>
      </c>
      <c r="C186" s="89" t="s">
        <v>57</v>
      </c>
      <c r="D186" s="27">
        <v>17</v>
      </c>
      <c r="E186" s="31"/>
      <c r="F186" s="31"/>
      <c r="G186" s="31"/>
      <c r="H186" s="31"/>
      <c r="I186" s="31"/>
      <c r="J186" s="31"/>
    </row>
    <row r="187" spans="1:10" x14ac:dyDescent="0.2">
      <c r="A187" t="s">
        <v>431</v>
      </c>
      <c r="B187" t="s">
        <v>432</v>
      </c>
      <c r="C187" s="89" t="s">
        <v>54</v>
      </c>
      <c r="D187" s="27">
        <v>7</v>
      </c>
      <c r="E187" s="31"/>
      <c r="F187" s="31"/>
      <c r="G187" s="31"/>
      <c r="H187" s="31"/>
      <c r="I187" s="31"/>
      <c r="J187" s="31"/>
    </row>
    <row r="188" spans="1:10" x14ac:dyDescent="0.2">
      <c r="A188" t="s">
        <v>433</v>
      </c>
      <c r="B188" t="s">
        <v>434</v>
      </c>
      <c r="C188" s="89" t="s">
        <v>73</v>
      </c>
      <c r="D188" s="27">
        <v>140</v>
      </c>
      <c r="E188" s="31"/>
      <c r="F188" s="31"/>
      <c r="G188" s="31"/>
      <c r="H188" s="31"/>
      <c r="I188" s="31"/>
      <c r="J188" s="31"/>
    </row>
    <row r="189" spans="1:10" x14ac:dyDescent="0.2">
      <c r="A189" t="s">
        <v>435</v>
      </c>
      <c r="B189" t="s">
        <v>436</v>
      </c>
      <c r="C189" s="89" t="s">
        <v>60</v>
      </c>
      <c r="D189" s="27">
        <v>88</v>
      </c>
      <c r="E189" s="31"/>
      <c r="F189" s="31"/>
      <c r="G189" s="31"/>
      <c r="H189" s="31"/>
      <c r="I189" s="31"/>
      <c r="J189" s="31"/>
    </row>
    <row r="190" spans="1:10" x14ac:dyDescent="0.2">
      <c r="A190" t="s">
        <v>437</v>
      </c>
      <c r="B190" t="s">
        <v>438</v>
      </c>
      <c r="C190" s="89" t="s">
        <v>54</v>
      </c>
      <c r="D190" s="27">
        <v>23</v>
      </c>
      <c r="E190" s="31"/>
      <c r="F190" s="31"/>
      <c r="G190" s="31"/>
      <c r="H190" s="31"/>
      <c r="I190" s="31"/>
      <c r="J190" s="31"/>
    </row>
    <row r="191" spans="1:10" x14ac:dyDescent="0.2">
      <c r="A191" t="s">
        <v>439</v>
      </c>
      <c r="B191" t="s">
        <v>440</v>
      </c>
      <c r="C191" s="89" t="s">
        <v>60</v>
      </c>
      <c r="D191" s="27">
        <v>43</v>
      </c>
      <c r="E191" s="31"/>
      <c r="F191" s="31"/>
      <c r="G191" s="31"/>
      <c r="H191" s="31"/>
      <c r="I191" s="31"/>
      <c r="J191" s="31"/>
    </row>
    <row r="192" spans="1:10" x14ac:dyDescent="0.2">
      <c r="A192" t="s">
        <v>441</v>
      </c>
      <c r="B192" t="s">
        <v>442</v>
      </c>
      <c r="C192" s="89" t="s">
        <v>80</v>
      </c>
      <c r="D192" s="27">
        <v>47</v>
      </c>
      <c r="E192" s="31"/>
      <c r="F192" s="31"/>
      <c r="G192" s="31"/>
      <c r="H192" s="31"/>
      <c r="I192" s="31"/>
      <c r="J192" s="31"/>
    </row>
    <row r="193" spans="1:10" x14ac:dyDescent="0.2">
      <c r="A193" t="s">
        <v>443</v>
      </c>
      <c r="B193" t="s">
        <v>444</v>
      </c>
      <c r="C193" s="89" t="s">
        <v>60</v>
      </c>
      <c r="D193" s="27">
        <v>27</v>
      </c>
      <c r="E193" s="31"/>
      <c r="F193" s="31"/>
      <c r="G193" s="31"/>
      <c r="H193" s="31"/>
      <c r="I193" s="31"/>
      <c r="J193" s="31"/>
    </row>
    <row r="194" spans="1:10" x14ac:dyDescent="0.2">
      <c r="A194" t="s">
        <v>445</v>
      </c>
      <c r="B194" t="s">
        <v>446</v>
      </c>
      <c r="C194" s="89" t="s">
        <v>73</v>
      </c>
      <c r="D194" s="27">
        <v>49</v>
      </c>
      <c r="E194" s="31"/>
      <c r="F194" s="31"/>
      <c r="G194" s="31"/>
      <c r="H194" s="31"/>
      <c r="I194" s="31"/>
      <c r="J194" s="31"/>
    </row>
    <row r="195" spans="1:10" x14ac:dyDescent="0.2">
      <c r="A195" t="s">
        <v>447</v>
      </c>
      <c r="B195" t="s">
        <v>448</v>
      </c>
      <c r="C195" s="89" t="s">
        <v>57</v>
      </c>
      <c r="D195" s="27">
        <v>96</v>
      </c>
      <c r="E195" s="31"/>
      <c r="F195" s="31"/>
      <c r="G195" s="31"/>
      <c r="H195" s="31"/>
      <c r="I195" s="31"/>
      <c r="J195" s="31"/>
    </row>
    <row r="196" spans="1:10" x14ac:dyDescent="0.2">
      <c r="A196" t="s">
        <v>449</v>
      </c>
      <c r="B196" t="s">
        <v>450</v>
      </c>
      <c r="C196" s="89" t="s">
        <v>60</v>
      </c>
      <c r="D196" s="27">
        <v>122</v>
      </c>
      <c r="E196" s="31"/>
      <c r="F196" s="31"/>
      <c r="G196" s="31"/>
      <c r="H196" s="31"/>
      <c r="I196" s="31"/>
      <c r="J196" s="31"/>
    </row>
    <row r="197" spans="1:10" x14ac:dyDescent="0.2">
      <c r="A197" t="s">
        <v>451</v>
      </c>
      <c r="B197" t="s">
        <v>452</v>
      </c>
      <c r="C197" s="89" t="s">
        <v>73</v>
      </c>
      <c r="D197" s="27">
        <v>17</v>
      </c>
      <c r="E197" s="31"/>
      <c r="F197" s="31"/>
      <c r="G197" s="31"/>
      <c r="H197" s="31"/>
      <c r="I197" s="31"/>
      <c r="J197" s="31"/>
    </row>
    <row r="198" spans="1:10" x14ac:dyDescent="0.2">
      <c r="A198" t="s">
        <v>453</v>
      </c>
      <c r="B198" t="s">
        <v>454</v>
      </c>
      <c r="C198" s="89" t="s">
        <v>80</v>
      </c>
      <c r="D198" s="27">
        <v>91</v>
      </c>
      <c r="E198" s="31"/>
      <c r="F198" s="31"/>
      <c r="G198" s="31"/>
      <c r="H198" s="31"/>
      <c r="I198" s="31"/>
      <c r="J198" s="31"/>
    </row>
    <row r="199" spans="1:10" x14ac:dyDescent="0.2">
      <c r="A199" t="s">
        <v>455</v>
      </c>
      <c r="B199" t="s">
        <v>456</v>
      </c>
      <c r="C199" s="89" t="s">
        <v>57</v>
      </c>
      <c r="D199" s="27">
        <v>79</v>
      </c>
      <c r="E199" s="31"/>
      <c r="F199" s="31"/>
      <c r="G199" s="31"/>
      <c r="H199" s="31"/>
      <c r="I199" s="31"/>
      <c r="J199" s="31"/>
    </row>
    <row r="200" spans="1:10" x14ac:dyDescent="0.2">
      <c r="A200" t="s">
        <v>457</v>
      </c>
      <c r="B200" t="s">
        <v>458</v>
      </c>
      <c r="C200" s="89" t="s">
        <v>73</v>
      </c>
      <c r="D200" s="27">
        <v>52</v>
      </c>
      <c r="E200" s="31"/>
      <c r="F200" s="31"/>
      <c r="G200" s="31"/>
      <c r="H200" s="31"/>
      <c r="I200" s="31"/>
      <c r="J200" s="31"/>
    </row>
    <row r="201" spans="1:10" x14ac:dyDescent="0.2">
      <c r="A201" t="s">
        <v>459</v>
      </c>
      <c r="B201" s="96" t="s">
        <v>460</v>
      </c>
      <c r="C201" s="89" t="s">
        <v>54</v>
      </c>
      <c r="D201" s="27">
        <v>3</v>
      </c>
      <c r="E201" s="31"/>
      <c r="F201" s="31"/>
      <c r="G201" s="31"/>
      <c r="H201" s="31"/>
      <c r="I201" s="31"/>
      <c r="J201" s="31"/>
    </row>
    <row r="202" spans="1:10" x14ac:dyDescent="0.2">
      <c r="A202" t="s">
        <v>461</v>
      </c>
      <c r="B202" t="s">
        <v>462</v>
      </c>
      <c r="C202" s="89" t="s">
        <v>73</v>
      </c>
      <c r="D202" s="27">
        <v>91</v>
      </c>
      <c r="E202" s="31"/>
      <c r="F202" s="31"/>
      <c r="G202" s="31"/>
      <c r="H202" s="31"/>
      <c r="I202" s="31"/>
      <c r="J202" s="31"/>
    </row>
    <row r="203" spans="1:10" x14ac:dyDescent="0.2">
      <c r="A203" t="s">
        <v>463</v>
      </c>
      <c r="B203" t="s">
        <v>464</v>
      </c>
      <c r="C203" s="89" t="s">
        <v>54</v>
      </c>
      <c r="D203" s="27">
        <v>10</v>
      </c>
      <c r="E203" s="31"/>
      <c r="F203" s="31"/>
      <c r="G203" s="31"/>
      <c r="H203" s="31"/>
      <c r="I203" s="31"/>
      <c r="J203" s="31"/>
    </row>
    <row r="204" spans="1:10" x14ac:dyDescent="0.2">
      <c r="A204" t="s">
        <v>465</v>
      </c>
      <c r="B204" t="s">
        <v>466</v>
      </c>
      <c r="C204" s="89" t="s">
        <v>60</v>
      </c>
      <c r="D204" s="27">
        <v>105</v>
      </c>
      <c r="E204" s="31"/>
      <c r="F204" s="31"/>
      <c r="G204" s="31"/>
      <c r="H204" s="31"/>
      <c r="I204" s="31"/>
      <c r="J204" s="31"/>
    </row>
    <row r="205" spans="1:10" x14ac:dyDescent="0.2">
      <c r="A205" t="s">
        <v>467</v>
      </c>
      <c r="B205" t="s">
        <v>468</v>
      </c>
      <c r="C205" s="89" t="s">
        <v>80</v>
      </c>
      <c r="D205" s="27">
        <v>39</v>
      </c>
      <c r="E205" s="31"/>
      <c r="F205" s="31"/>
      <c r="G205" s="31"/>
      <c r="H205" s="31"/>
      <c r="I205" s="31"/>
      <c r="J205" s="31"/>
    </row>
    <row r="206" spans="1:10" x14ac:dyDescent="0.2">
      <c r="A206" t="s">
        <v>469</v>
      </c>
      <c r="B206" t="s">
        <v>470</v>
      </c>
      <c r="C206" s="89" t="s">
        <v>60</v>
      </c>
      <c r="D206" s="27">
        <v>68</v>
      </c>
      <c r="E206" s="31"/>
      <c r="F206" s="31"/>
      <c r="G206" s="31"/>
      <c r="H206" s="31"/>
      <c r="I206" s="31"/>
      <c r="J206" s="31"/>
    </row>
    <row r="207" spans="1:10" x14ac:dyDescent="0.2">
      <c r="A207" t="s">
        <v>471</v>
      </c>
      <c r="B207" t="s">
        <v>472</v>
      </c>
      <c r="C207" s="89" t="s">
        <v>54</v>
      </c>
      <c r="D207" s="27">
        <v>15</v>
      </c>
      <c r="E207" s="31"/>
      <c r="F207" s="31"/>
      <c r="G207" s="31"/>
      <c r="H207" s="31"/>
      <c r="I207" s="31"/>
      <c r="J207" s="31"/>
    </row>
    <row r="208" spans="1:10" x14ac:dyDescent="0.2">
      <c r="A208" t="s">
        <v>473</v>
      </c>
      <c r="B208" t="s">
        <v>474</v>
      </c>
      <c r="C208" s="89" t="s">
        <v>54</v>
      </c>
      <c r="D208" s="27">
        <v>104</v>
      </c>
      <c r="E208" s="31"/>
      <c r="F208" s="31"/>
      <c r="G208" s="31"/>
      <c r="H208" s="31"/>
      <c r="I208" s="31"/>
      <c r="J208" s="31"/>
    </row>
    <row r="209" spans="1:10" x14ac:dyDescent="0.2">
      <c r="A209" t="s">
        <v>475</v>
      </c>
      <c r="B209" t="s">
        <v>476</v>
      </c>
      <c r="C209" s="89" t="s">
        <v>60</v>
      </c>
      <c r="D209" s="27">
        <v>101</v>
      </c>
      <c r="E209" s="31"/>
      <c r="F209" s="31"/>
      <c r="G209" s="31"/>
      <c r="H209" s="31"/>
      <c r="I209" s="31"/>
      <c r="J209" s="31"/>
    </row>
    <row r="210" spans="1:10" x14ac:dyDescent="0.2">
      <c r="A210" t="s">
        <v>477</v>
      </c>
      <c r="B210" t="s">
        <v>478</v>
      </c>
      <c r="C210" s="89" t="s">
        <v>80</v>
      </c>
      <c r="D210" s="27">
        <v>202</v>
      </c>
      <c r="E210" s="31"/>
      <c r="F210" s="31"/>
      <c r="G210" s="31"/>
      <c r="H210" s="31"/>
      <c r="I210" s="31"/>
      <c r="J210" s="31"/>
    </row>
    <row r="211" spans="1:10" x14ac:dyDescent="0.2">
      <c r="A211" t="s">
        <v>479</v>
      </c>
      <c r="B211" t="s">
        <v>480</v>
      </c>
      <c r="C211" s="89" t="s">
        <v>80</v>
      </c>
      <c r="D211" s="27">
        <v>6</v>
      </c>
      <c r="E211" s="31"/>
      <c r="F211" s="31"/>
      <c r="G211" s="31"/>
      <c r="H211" s="31"/>
      <c r="I211" s="31"/>
      <c r="J211" s="31"/>
    </row>
    <row r="212" spans="1:10" x14ac:dyDescent="0.2">
      <c r="A212" t="s">
        <v>481</v>
      </c>
      <c r="B212" t="s">
        <v>482</v>
      </c>
      <c r="C212" s="89" t="s">
        <v>60</v>
      </c>
      <c r="D212" s="27">
        <v>40</v>
      </c>
      <c r="E212" s="31"/>
      <c r="F212" s="31"/>
      <c r="G212" s="31"/>
      <c r="H212" s="31"/>
      <c r="I212" s="31"/>
      <c r="J212" s="31"/>
    </row>
    <row r="213" spans="1:10" x14ac:dyDescent="0.2">
      <c r="A213" t="s">
        <v>483</v>
      </c>
      <c r="B213" t="s">
        <v>484</v>
      </c>
      <c r="C213" s="89" t="s">
        <v>60</v>
      </c>
      <c r="D213" s="27">
        <v>75</v>
      </c>
      <c r="E213" s="31"/>
      <c r="F213" s="31"/>
      <c r="G213" s="31"/>
      <c r="H213" s="31"/>
      <c r="I213" s="31"/>
      <c r="J213" s="31"/>
    </row>
    <row r="214" spans="1:10" x14ac:dyDescent="0.2">
      <c r="A214" t="s">
        <v>485</v>
      </c>
      <c r="B214" s="96" t="s">
        <v>486</v>
      </c>
      <c r="C214" s="89" t="s">
        <v>57</v>
      </c>
      <c r="D214" s="27">
        <v>1</v>
      </c>
      <c r="E214" s="31"/>
      <c r="F214" s="31"/>
      <c r="G214" s="31"/>
      <c r="H214" s="31"/>
      <c r="I214" s="31"/>
      <c r="J214" s="31"/>
    </row>
    <row r="215" spans="1:10" x14ac:dyDescent="0.2">
      <c r="A215" t="s">
        <v>487</v>
      </c>
      <c r="B215" t="s">
        <v>488</v>
      </c>
      <c r="C215" s="89" t="s">
        <v>54</v>
      </c>
      <c r="D215" s="27">
        <v>175</v>
      </c>
      <c r="E215" s="31"/>
      <c r="F215" s="31"/>
      <c r="G215" s="31"/>
      <c r="H215" s="31"/>
      <c r="I215" s="31"/>
      <c r="J215" s="31"/>
    </row>
    <row r="216" spans="1:10" x14ac:dyDescent="0.2">
      <c r="A216" t="s">
        <v>489</v>
      </c>
      <c r="B216" t="s">
        <v>490</v>
      </c>
      <c r="C216" s="89" t="s">
        <v>60</v>
      </c>
      <c r="D216" s="27">
        <v>32</v>
      </c>
      <c r="E216" s="31"/>
      <c r="F216" s="31"/>
      <c r="G216" s="31"/>
      <c r="H216" s="31"/>
      <c r="I216" s="31"/>
      <c r="J216" s="31"/>
    </row>
    <row r="217" spans="1:10" x14ac:dyDescent="0.2">
      <c r="A217" t="s">
        <v>491</v>
      </c>
      <c r="B217" t="s">
        <v>492</v>
      </c>
      <c r="C217" s="89" t="s">
        <v>80</v>
      </c>
      <c r="D217" s="27">
        <v>116</v>
      </c>
      <c r="E217" s="31"/>
      <c r="F217" s="31"/>
      <c r="G217" s="31"/>
      <c r="H217" s="31"/>
      <c r="I217" s="31"/>
      <c r="J217" s="31"/>
    </row>
    <row r="218" spans="1:10" x14ac:dyDescent="0.2">
      <c r="A218" t="s">
        <v>493</v>
      </c>
      <c r="B218" t="s">
        <v>494</v>
      </c>
      <c r="C218" s="89" t="s">
        <v>57</v>
      </c>
      <c r="D218" s="27">
        <v>69</v>
      </c>
      <c r="E218" s="31"/>
      <c r="F218" s="31"/>
      <c r="G218" s="31"/>
      <c r="H218" s="31"/>
      <c r="I218" s="31"/>
      <c r="J218" s="31"/>
    </row>
    <row r="219" spans="1:10" x14ac:dyDescent="0.2">
      <c r="A219" t="s">
        <v>495</v>
      </c>
      <c r="B219" t="s">
        <v>496</v>
      </c>
      <c r="C219" s="89" t="s">
        <v>80</v>
      </c>
      <c r="D219" s="27">
        <v>79</v>
      </c>
      <c r="E219" s="31"/>
      <c r="F219" s="31"/>
      <c r="G219" s="31"/>
      <c r="H219" s="31"/>
      <c r="I219" s="31"/>
      <c r="J219" s="31"/>
    </row>
    <row r="220" spans="1:10" x14ac:dyDescent="0.2">
      <c r="A220" t="s">
        <v>497</v>
      </c>
      <c r="B220" t="s">
        <v>498</v>
      </c>
      <c r="C220" s="89" t="s">
        <v>60</v>
      </c>
      <c r="D220" s="27">
        <v>28</v>
      </c>
      <c r="E220" s="31"/>
      <c r="F220" s="31"/>
      <c r="G220" s="31"/>
      <c r="H220" s="31"/>
      <c r="I220" s="31"/>
      <c r="J220" s="31"/>
    </row>
    <row r="221" spans="1:10" x14ac:dyDescent="0.2">
      <c r="A221" t="s">
        <v>499</v>
      </c>
      <c r="B221" t="s">
        <v>500</v>
      </c>
      <c r="C221" s="89" t="s">
        <v>73</v>
      </c>
      <c r="D221" s="27">
        <v>63</v>
      </c>
      <c r="E221" s="31"/>
      <c r="F221" s="31"/>
      <c r="G221" s="31"/>
      <c r="H221" s="31"/>
      <c r="I221" s="31"/>
      <c r="J221" s="31"/>
    </row>
    <row r="222" spans="1:10" x14ac:dyDescent="0.2">
      <c r="A222" t="s">
        <v>501</v>
      </c>
      <c r="B222" t="s">
        <v>502</v>
      </c>
      <c r="C222" s="89" t="s">
        <v>80</v>
      </c>
      <c r="D222" s="27">
        <v>78</v>
      </c>
      <c r="E222" s="31"/>
      <c r="F222" s="31"/>
      <c r="G222" s="31"/>
      <c r="H222" s="31"/>
      <c r="I222" s="31"/>
      <c r="J222" s="31"/>
    </row>
    <row r="223" spans="1:10" x14ac:dyDescent="0.2">
      <c r="A223" t="s">
        <v>503</v>
      </c>
      <c r="B223" t="s">
        <v>504</v>
      </c>
      <c r="C223" s="89" t="s">
        <v>54</v>
      </c>
      <c r="D223" s="27">
        <v>11</v>
      </c>
      <c r="E223" s="31"/>
      <c r="F223" s="31"/>
      <c r="G223" s="31"/>
      <c r="H223" s="31"/>
      <c r="I223" s="31"/>
      <c r="J223" s="31"/>
    </row>
    <row r="224" spans="1:10" x14ac:dyDescent="0.2">
      <c r="A224" t="s">
        <v>505</v>
      </c>
      <c r="B224" t="s">
        <v>506</v>
      </c>
      <c r="C224" s="89" t="s">
        <v>54</v>
      </c>
      <c r="D224" s="27">
        <v>10</v>
      </c>
      <c r="E224" s="31"/>
      <c r="F224" s="31"/>
      <c r="G224" s="31"/>
      <c r="H224" s="31"/>
      <c r="I224" s="31"/>
      <c r="J224" s="31"/>
    </row>
    <row r="225" spans="1:10" x14ac:dyDescent="0.2">
      <c r="A225" s="6" t="s">
        <v>651</v>
      </c>
      <c r="B225" t="s">
        <v>507</v>
      </c>
      <c r="C225" s="89" t="s">
        <v>54</v>
      </c>
      <c r="D225" s="27">
        <v>33</v>
      </c>
      <c r="E225" s="31"/>
      <c r="F225" s="31"/>
      <c r="G225" s="31"/>
      <c r="H225" s="31"/>
      <c r="I225" s="31"/>
      <c r="J225" s="31"/>
    </row>
    <row r="226" spans="1:10" x14ac:dyDescent="0.2">
      <c r="A226" t="s">
        <v>508</v>
      </c>
      <c r="B226" s="96" t="s">
        <v>509</v>
      </c>
      <c r="C226" s="89" t="s">
        <v>54</v>
      </c>
      <c r="D226" s="27">
        <v>12</v>
      </c>
      <c r="E226" s="31"/>
      <c r="F226" s="31"/>
      <c r="G226" s="31"/>
      <c r="H226" s="31"/>
      <c r="I226" s="31"/>
      <c r="J226" s="31"/>
    </row>
    <row r="227" spans="1:10" x14ac:dyDescent="0.2">
      <c r="A227" t="s">
        <v>510</v>
      </c>
      <c r="B227" t="s">
        <v>511</v>
      </c>
      <c r="C227" s="89" t="s">
        <v>57</v>
      </c>
      <c r="D227" s="27">
        <v>131</v>
      </c>
      <c r="E227" s="31"/>
      <c r="F227" s="31"/>
      <c r="G227" s="31"/>
      <c r="H227" s="31"/>
      <c r="I227" s="31"/>
      <c r="J227" s="31"/>
    </row>
    <row r="228" spans="1:10" x14ac:dyDescent="0.2">
      <c r="A228" t="s">
        <v>512</v>
      </c>
      <c r="B228" t="s">
        <v>513</v>
      </c>
      <c r="C228" s="89" t="s">
        <v>60</v>
      </c>
      <c r="D228" s="27">
        <v>34</v>
      </c>
      <c r="E228" s="31"/>
      <c r="F228" s="31"/>
      <c r="G228" s="31"/>
      <c r="H228" s="31"/>
      <c r="I228" s="31"/>
      <c r="J228" s="31"/>
    </row>
    <row r="229" spans="1:10" x14ac:dyDescent="0.2">
      <c r="A229" t="s">
        <v>514</v>
      </c>
      <c r="B229" t="s">
        <v>515</v>
      </c>
      <c r="C229" s="89" t="s">
        <v>60</v>
      </c>
      <c r="D229" s="27">
        <v>17</v>
      </c>
      <c r="E229" s="31"/>
      <c r="F229" s="31"/>
      <c r="G229" s="31"/>
      <c r="H229" s="31"/>
      <c r="I229" s="31"/>
      <c r="J229" s="31"/>
    </row>
    <row r="230" spans="1:10" x14ac:dyDescent="0.2">
      <c r="A230" t="s">
        <v>516</v>
      </c>
      <c r="B230" t="s">
        <v>517</v>
      </c>
      <c r="C230" s="89" t="s">
        <v>54</v>
      </c>
      <c r="D230" s="27">
        <v>23</v>
      </c>
      <c r="E230" s="31"/>
      <c r="F230" s="31"/>
      <c r="G230" s="31"/>
      <c r="H230" s="31"/>
      <c r="I230" s="31"/>
      <c r="J230" s="31"/>
    </row>
    <row r="231" spans="1:10" x14ac:dyDescent="0.2">
      <c r="A231" t="s">
        <v>518</v>
      </c>
      <c r="B231" t="s">
        <v>519</v>
      </c>
      <c r="C231" s="89" t="s">
        <v>57</v>
      </c>
      <c r="D231" s="27">
        <v>17</v>
      </c>
      <c r="E231" s="31"/>
      <c r="F231" s="31"/>
      <c r="G231" s="31"/>
      <c r="H231" s="31"/>
      <c r="I231" s="31"/>
      <c r="J231" s="31"/>
    </row>
    <row r="232" spans="1:10" x14ac:dyDescent="0.2">
      <c r="A232" t="s">
        <v>520</v>
      </c>
      <c r="B232" t="s">
        <v>521</v>
      </c>
      <c r="C232" s="89" t="s">
        <v>73</v>
      </c>
      <c r="D232" s="27">
        <v>193</v>
      </c>
      <c r="E232" s="31"/>
      <c r="F232" s="31"/>
      <c r="G232" s="31"/>
      <c r="H232" s="31"/>
      <c r="I232" s="31"/>
      <c r="J232" s="31"/>
    </row>
    <row r="233" spans="1:10" x14ac:dyDescent="0.2">
      <c r="A233" t="s">
        <v>522</v>
      </c>
      <c r="B233" t="s">
        <v>523</v>
      </c>
      <c r="C233" s="89" t="s">
        <v>60</v>
      </c>
      <c r="D233" s="27">
        <v>109</v>
      </c>
      <c r="E233" s="31"/>
      <c r="F233" s="31"/>
      <c r="G233" s="31"/>
      <c r="H233" s="31"/>
      <c r="I233" s="31"/>
      <c r="J233" s="31"/>
    </row>
    <row r="234" spans="1:10" x14ac:dyDescent="0.2">
      <c r="A234" t="s">
        <v>524</v>
      </c>
      <c r="B234" t="s">
        <v>525</v>
      </c>
      <c r="C234" s="89" t="s">
        <v>60</v>
      </c>
      <c r="D234" s="27">
        <v>25</v>
      </c>
      <c r="E234" s="31"/>
      <c r="F234" s="31"/>
      <c r="G234" s="31"/>
      <c r="H234" s="31"/>
      <c r="I234" s="31"/>
      <c r="J234" s="31"/>
    </row>
    <row r="235" spans="1:10" x14ac:dyDescent="0.2">
      <c r="A235" t="s">
        <v>526</v>
      </c>
      <c r="B235" t="s">
        <v>527</v>
      </c>
      <c r="C235" s="89" t="s">
        <v>80</v>
      </c>
      <c r="D235" s="27">
        <v>68</v>
      </c>
      <c r="E235" s="31"/>
      <c r="F235" s="31"/>
      <c r="G235" s="31"/>
      <c r="H235" s="31"/>
      <c r="I235" s="31"/>
      <c r="J235" s="31"/>
    </row>
    <row r="236" spans="1:10" x14ac:dyDescent="0.2">
      <c r="A236" t="s">
        <v>528</v>
      </c>
      <c r="B236" t="s">
        <v>529</v>
      </c>
      <c r="C236" s="89" t="s">
        <v>54</v>
      </c>
      <c r="D236" s="27">
        <v>14</v>
      </c>
      <c r="E236" s="31"/>
      <c r="F236" s="31"/>
      <c r="G236" s="31"/>
      <c r="H236" s="31"/>
      <c r="I236" s="31"/>
      <c r="J236" s="31"/>
    </row>
    <row r="237" spans="1:10" x14ac:dyDescent="0.2">
      <c r="A237" t="s">
        <v>530</v>
      </c>
      <c r="B237" t="s">
        <v>531</v>
      </c>
      <c r="C237" s="89" t="s">
        <v>73</v>
      </c>
      <c r="D237" s="27">
        <v>123</v>
      </c>
      <c r="E237" s="31"/>
      <c r="F237" s="31"/>
      <c r="G237" s="31"/>
      <c r="H237" s="31"/>
      <c r="I237" s="31"/>
      <c r="J237" s="31"/>
    </row>
    <row r="238" spans="1:10" x14ac:dyDescent="0.2">
      <c r="A238" t="s">
        <v>532</v>
      </c>
      <c r="B238" t="s">
        <v>533</v>
      </c>
      <c r="C238" s="89" t="s">
        <v>54</v>
      </c>
      <c r="D238" s="27">
        <v>17</v>
      </c>
      <c r="E238" s="31"/>
      <c r="F238" s="31"/>
      <c r="G238" s="31"/>
      <c r="H238" s="31"/>
      <c r="I238" s="31"/>
      <c r="J238" s="31"/>
    </row>
    <row r="239" spans="1:10" x14ac:dyDescent="0.2">
      <c r="A239" t="s">
        <v>534</v>
      </c>
      <c r="B239" t="s">
        <v>535</v>
      </c>
      <c r="C239" s="89" t="s">
        <v>54</v>
      </c>
      <c r="D239" s="27">
        <v>85</v>
      </c>
      <c r="E239" s="31"/>
      <c r="F239" s="31"/>
      <c r="G239" s="31"/>
      <c r="H239" s="31"/>
      <c r="I239" s="31"/>
      <c r="J239" s="31"/>
    </row>
    <row r="240" spans="1:10" x14ac:dyDescent="0.2">
      <c r="A240" t="s">
        <v>536</v>
      </c>
      <c r="B240" t="s">
        <v>537</v>
      </c>
      <c r="C240" s="89" t="s">
        <v>80</v>
      </c>
      <c r="D240" s="27">
        <v>184</v>
      </c>
      <c r="E240" s="31"/>
      <c r="F240" s="31"/>
      <c r="G240" s="31"/>
      <c r="H240" s="31"/>
      <c r="I240" s="31"/>
      <c r="J240" s="31"/>
    </row>
    <row r="241" spans="1:10" x14ac:dyDescent="0.2">
      <c r="A241" t="s">
        <v>538</v>
      </c>
      <c r="B241" t="s">
        <v>539</v>
      </c>
      <c r="C241" s="89" t="s">
        <v>57</v>
      </c>
      <c r="D241" s="27">
        <v>73</v>
      </c>
      <c r="E241" s="31"/>
      <c r="F241" s="31"/>
      <c r="G241" s="31"/>
      <c r="H241" s="31"/>
      <c r="I241" s="31"/>
      <c r="J241" s="31"/>
    </row>
    <row r="242" spans="1:10" x14ac:dyDescent="0.2">
      <c r="A242" t="s">
        <v>540</v>
      </c>
      <c r="B242" t="s">
        <v>541</v>
      </c>
      <c r="C242" s="89" t="s">
        <v>60</v>
      </c>
      <c r="D242" s="27">
        <v>12</v>
      </c>
      <c r="E242" s="31"/>
      <c r="F242" s="31"/>
      <c r="G242" s="31"/>
      <c r="H242" s="31"/>
      <c r="I242" s="31"/>
      <c r="J242" s="31"/>
    </row>
    <row r="243" spans="1:10" x14ac:dyDescent="0.2">
      <c r="A243" t="s">
        <v>542</v>
      </c>
      <c r="B243" s="13" t="s">
        <v>543</v>
      </c>
      <c r="C243" s="32" t="s">
        <v>54</v>
      </c>
      <c r="D243" s="27">
        <v>22</v>
      </c>
      <c r="E243" s="31"/>
      <c r="F243" s="31"/>
      <c r="G243" s="31"/>
      <c r="H243" s="31"/>
      <c r="I243" s="31"/>
      <c r="J243" s="31"/>
    </row>
    <row r="244" spans="1:10" x14ac:dyDescent="0.2">
      <c r="A244" t="s">
        <v>544</v>
      </c>
      <c r="B244" t="s">
        <v>545</v>
      </c>
      <c r="C244" s="89" t="s">
        <v>80</v>
      </c>
      <c r="D244" s="27">
        <v>117</v>
      </c>
      <c r="E244" s="31"/>
      <c r="F244" s="31"/>
      <c r="G244" s="31"/>
      <c r="H244" s="31"/>
      <c r="I244" s="31"/>
      <c r="J244" s="31"/>
    </row>
    <row r="245" spans="1:10" x14ac:dyDescent="0.2">
      <c r="A245" t="s">
        <v>546</v>
      </c>
      <c r="B245" t="s">
        <v>547</v>
      </c>
      <c r="C245" s="89" t="s">
        <v>80</v>
      </c>
      <c r="D245" s="27">
        <v>110</v>
      </c>
      <c r="E245" s="31"/>
      <c r="F245" s="31"/>
      <c r="G245" s="31"/>
      <c r="H245" s="31"/>
      <c r="I245" s="31"/>
      <c r="J245" s="31"/>
    </row>
    <row r="246" spans="1:10" x14ac:dyDescent="0.2">
      <c r="A246" t="s">
        <v>548</v>
      </c>
      <c r="B246" t="s">
        <v>549</v>
      </c>
      <c r="C246" s="89" t="s">
        <v>60</v>
      </c>
      <c r="D246" s="27">
        <v>187</v>
      </c>
      <c r="E246" s="31"/>
      <c r="F246" s="31"/>
      <c r="G246" s="31"/>
      <c r="H246" s="31"/>
      <c r="I246" s="31"/>
      <c r="J246" s="31"/>
    </row>
    <row r="247" spans="1:10" x14ac:dyDescent="0.2">
      <c r="A247" t="s">
        <v>550</v>
      </c>
      <c r="B247" t="s">
        <v>551</v>
      </c>
      <c r="C247" s="89" t="s">
        <v>54</v>
      </c>
      <c r="D247" s="27">
        <v>38</v>
      </c>
      <c r="E247" s="31"/>
      <c r="F247" s="31"/>
      <c r="G247" s="31"/>
      <c r="H247" s="31"/>
      <c r="I247" s="31"/>
      <c r="J247" s="31"/>
    </row>
    <row r="248" spans="1:10" x14ac:dyDescent="0.2">
      <c r="A248" t="s">
        <v>552</v>
      </c>
      <c r="B248" t="s">
        <v>553</v>
      </c>
      <c r="C248" s="91" t="s">
        <v>80</v>
      </c>
      <c r="D248" s="27">
        <v>116</v>
      </c>
      <c r="E248" s="31"/>
      <c r="F248" s="31"/>
      <c r="G248" s="31"/>
      <c r="H248" s="31"/>
      <c r="I248" s="31"/>
      <c r="J248" s="31"/>
    </row>
    <row r="249" spans="1:10" x14ac:dyDescent="0.2">
      <c r="A249" t="s">
        <v>554</v>
      </c>
      <c r="B249" t="s">
        <v>555</v>
      </c>
      <c r="C249" s="89" t="s">
        <v>80</v>
      </c>
      <c r="D249" s="27">
        <v>117</v>
      </c>
      <c r="E249" s="31"/>
      <c r="F249" s="31"/>
      <c r="G249" s="31"/>
      <c r="H249" s="31"/>
      <c r="I249" s="31"/>
      <c r="J249" s="31"/>
    </row>
    <row r="250" spans="1:10" x14ac:dyDescent="0.2">
      <c r="A250" t="s">
        <v>556</v>
      </c>
      <c r="B250" s="96" t="s">
        <v>557</v>
      </c>
      <c r="C250" s="89" t="s">
        <v>54</v>
      </c>
      <c r="D250" s="27">
        <v>18</v>
      </c>
      <c r="E250" s="31"/>
      <c r="F250" s="31"/>
      <c r="G250" s="31"/>
      <c r="H250" s="31"/>
      <c r="I250" s="31"/>
      <c r="J250" s="31"/>
    </row>
    <row r="251" spans="1:10" x14ac:dyDescent="0.2">
      <c r="A251" t="s">
        <v>558</v>
      </c>
      <c r="B251" t="s">
        <v>559</v>
      </c>
      <c r="C251" s="89" t="s">
        <v>54</v>
      </c>
      <c r="D251" s="27">
        <v>23</v>
      </c>
      <c r="E251" s="31"/>
      <c r="F251" s="31"/>
      <c r="G251" s="31"/>
      <c r="H251" s="31"/>
      <c r="I251" s="31"/>
      <c r="J251" s="31"/>
    </row>
    <row r="252" spans="1:10" x14ac:dyDescent="0.2">
      <c r="A252" t="s">
        <v>560</v>
      </c>
      <c r="B252" t="s">
        <v>561</v>
      </c>
      <c r="C252" s="89" t="s">
        <v>54</v>
      </c>
      <c r="D252" s="27">
        <v>104</v>
      </c>
      <c r="E252" s="31"/>
      <c r="F252" s="31"/>
      <c r="G252" s="31"/>
      <c r="H252" s="31"/>
      <c r="I252" s="31"/>
      <c r="J252" s="31"/>
    </row>
    <row r="253" spans="1:10" x14ac:dyDescent="0.2">
      <c r="A253" t="s">
        <v>562</v>
      </c>
      <c r="B253" t="s">
        <v>563</v>
      </c>
      <c r="C253" s="89" t="s">
        <v>54</v>
      </c>
      <c r="D253" s="27">
        <v>108</v>
      </c>
      <c r="E253" s="31"/>
      <c r="F253" s="31"/>
      <c r="G253" s="31"/>
      <c r="H253" s="31"/>
      <c r="I253" s="31"/>
      <c r="J253" s="31"/>
    </row>
    <row r="254" spans="1:10" x14ac:dyDescent="0.2">
      <c r="A254" t="s">
        <v>564</v>
      </c>
      <c r="B254" t="s">
        <v>565</v>
      </c>
      <c r="C254" s="89" t="s">
        <v>80</v>
      </c>
      <c r="D254" s="27">
        <v>39</v>
      </c>
      <c r="E254" s="31"/>
      <c r="F254" s="31"/>
      <c r="G254" s="31"/>
      <c r="H254" s="31"/>
      <c r="I254" s="31"/>
      <c r="J254" s="31"/>
    </row>
    <row r="255" spans="1:10" x14ac:dyDescent="0.2">
      <c r="A255" t="s">
        <v>566</v>
      </c>
      <c r="B255" t="s">
        <v>567</v>
      </c>
      <c r="C255" s="89" t="s">
        <v>80</v>
      </c>
      <c r="D255" s="27">
        <v>6</v>
      </c>
      <c r="E255" s="31"/>
      <c r="F255" s="31"/>
      <c r="G255" s="31"/>
      <c r="H255" s="31"/>
      <c r="I255" s="31"/>
      <c r="J255" s="31"/>
    </row>
    <row r="256" spans="1:10" x14ac:dyDescent="0.2">
      <c r="A256" t="s">
        <v>568</v>
      </c>
      <c r="B256" t="s">
        <v>569</v>
      </c>
      <c r="C256" s="89" t="s">
        <v>57</v>
      </c>
      <c r="D256" s="27">
        <v>30</v>
      </c>
      <c r="E256" s="31"/>
      <c r="F256" s="31"/>
      <c r="G256" s="31"/>
      <c r="H256" s="31"/>
      <c r="I256" s="31"/>
      <c r="J256" s="31"/>
    </row>
    <row r="257" spans="1:10" x14ac:dyDescent="0.2">
      <c r="A257" t="s">
        <v>570</v>
      </c>
      <c r="B257" s="96" t="s">
        <v>571</v>
      </c>
      <c r="C257" s="89" t="s">
        <v>54</v>
      </c>
      <c r="D257" s="27">
        <v>6</v>
      </c>
      <c r="E257" s="31"/>
      <c r="F257" s="31"/>
      <c r="G257" s="31"/>
      <c r="H257" s="31"/>
      <c r="I257" s="31"/>
      <c r="J257" s="31"/>
    </row>
    <row r="258" spans="1:10" x14ac:dyDescent="0.2">
      <c r="A258" t="s">
        <v>572</v>
      </c>
      <c r="B258" s="13" t="s">
        <v>573</v>
      </c>
      <c r="C258" s="32" t="s">
        <v>54</v>
      </c>
      <c r="D258" s="27">
        <v>45</v>
      </c>
      <c r="E258" s="31"/>
      <c r="F258" s="31"/>
      <c r="G258" s="31"/>
      <c r="H258" s="31"/>
      <c r="I258" s="31"/>
      <c r="J258" s="31"/>
    </row>
    <row r="259" spans="1:10" x14ac:dyDescent="0.2">
      <c r="A259" t="s">
        <v>574</v>
      </c>
      <c r="B259" t="s">
        <v>575</v>
      </c>
      <c r="C259" s="89" t="s">
        <v>80</v>
      </c>
      <c r="D259" s="27">
        <v>70</v>
      </c>
      <c r="E259" s="31"/>
      <c r="F259" s="31"/>
      <c r="G259" s="31"/>
      <c r="H259" s="31"/>
      <c r="I259" s="31"/>
      <c r="J259" s="31"/>
    </row>
    <row r="260" spans="1:10" x14ac:dyDescent="0.2">
      <c r="A260" t="s">
        <v>576</v>
      </c>
      <c r="B260" t="s">
        <v>577</v>
      </c>
      <c r="C260" s="89" t="s">
        <v>73</v>
      </c>
      <c r="D260" s="27">
        <v>181</v>
      </c>
      <c r="E260" s="31"/>
      <c r="F260" s="31"/>
      <c r="G260" s="31"/>
      <c r="H260" s="31"/>
      <c r="I260" s="31"/>
      <c r="J260" s="31"/>
    </row>
    <row r="261" spans="1:10" x14ac:dyDescent="0.2">
      <c r="A261" t="s">
        <v>578</v>
      </c>
      <c r="B261" t="s">
        <v>579</v>
      </c>
      <c r="C261" s="91" t="s">
        <v>60</v>
      </c>
      <c r="D261" s="27">
        <v>108</v>
      </c>
      <c r="E261" s="31"/>
      <c r="F261" s="31"/>
      <c r="G261" s="31"/>
      <c r="H261" s="31"/>
      <c r="I261" s="31"/>
      <c r="J261" s="31"/>
    </row>
    <row r="262" spans="1:10" x14ac:dyDescent="0.2">
      <c r="A262" t="s">
        <v>580</v>
      </c>
      <c r="B262" t="s">
        <v>581</v>
      </c>
      <c r="C262" s="89" t="s">
        <v>57</v>
      </c>
      <c r="D262" s="27">
        <v>104</v>
      </c>
      <c r="E262" s="31"/>
      <c r="F262" s="31"/>
      <c r="G262" s="31"/>
      <c r="H262" s="31"/>
      <c r="I262" s="31"/>
      <c r="J262" s="31"/>
    </row>
    <row r="263" spans="1:10" x14ac:dyDescent="0.2">
      <c r="A263" t="s">
        <v>582</v>
      </c>
      <c r="B263" s="96" t="s">
        <v>583</v>
      </c>
      <c r="C263" s="89" t="s">
        <v>60</v>
      </c>
      <c r="D263" s="27">
        <v>14</v>
      </c>
      <c r="E263" s="31"/>
      <c r="F263" s="31"/>
      <c r="G263" s="31"/>
      <c r="H263" s="31"/>
      <c r="I263" s="31"/>
      <c r="J263" s="31"/>
    </row>
    <row r="264" spans="1:10" x14ac:dyDescent="0.2">
      <c r="A264" t="s">
        <v>584</v>
      </c>
      <c r="B264" t="s">
        <v>585</v>
      </c>
      <c r="C264" s="89" t="s">
        <v>54</v>
      </c>
      <c r="D264" s="27">
        <v>49</v>
      </c>
      <c r="E264" s="31"/>
      <c r="F264" s="31"/>
      <c r="G264" s="31"/>
      <c r="H264" s="31"/>
      <c r="I264" s="31"/>
      <c r="J264" s="31"/>
    </row>
    <row r="265" spans="1:10" x14ac:dyDescent="0.2">
      <c r="A265" t="s">
        <v>586</v>
      </c>
      <c r="B265" t="s">
        <v>587</v>
      </c>
      <c r="C265" s="89" t="s">
        <v>54</v>
      </c>
      <c r="D265" s="27">
        <v>5</v>
      </c>
      <c r="E265" s="31"/>
      <c r="F265" s="31"/>
      <c r="G265" s="31"/>
      <c r="H265" s="31"/>
      <c r="I265" s="31"/>
      <c r="J265" s="31"/>
    </row>
    <row r="266" spans="1:10" x14ac:dyDescent="0.2">
      <c r="A266" t="s">
        <v>588</v>
      </c>
      <c r="B266" s="96" t="s">
        <v>589</v>
      </c>
      <c r="C266" s="89" t="s">
        <v>54</v>
      </c>
      <c r="D266" s="27">
        <v>24</v>
      </c>
      <c r="E266" s="31"/>
      <c r="F266" s="31"/>
      <c r="G266" s="31"/>
      <c r="H266" s="31"/>
      <c r="I266" s="31"/>
      <c r="J266" s="31"/>
    </row>
    <row r="267" spans="1:10" x14ac:dyDescent="0.2">
      <c r="A267" t="s">
        <v>590</v>
      </c>
      <c r="B267" t="s">
        <v>591</v>
      </c>
      <c r="C267" s="89" t="s">
        <v>54</v>
      </c>
      <c r="D267" s="27">
        <v>96</v>
      </c>
      <c r="E267" s="31"/>
      <c r="F267" s="31"/>
      <c r="G267" s="31"/>
      <c r="H267" s="31"/>
      <c r="I267" s="31"/>
      <c r="J267" s="31"/>
    </row>
    <row r="268" spans="1:10" x14ac:dyDescent="0.2">
      <c r="A268" t="s">
        <v>592</v>
      </c>
      <c r="B268" t="s">
        <v>593</v>
      </c>
      <c r="C268" s="89" t="s">
        <v>60</v>
      </c>
      <c r="D268" s="27">
        <v>11</v>
      </c>
      <c r="E268" s="31"/>
      <c r="F268" s="31"/>
      <c r="G268" s="31"/>
      <c r="H268" s="31"/>
      <c r="I268" s="31"/>
      <c r="J268" s="31"/>
    </row>
    <row r="269" spans="1:10" x14ac:dyDescent="0.2">
      <c r="A269" s="6" t="s">
        <v>652</v>
      </c>
      <c r="B269" t="s">
        <v>594</v>
      </c>
      <c r="C269" s="89" t="s">
        <v>54</v>
      </c>
      <c r="D269" s="27">
        <v>47</v>
      </c>
      <c r="E269" s="31"/>
      <c r="F269" s="31"/>
      <c r="G269" s="31"/>
      <c r="H269" s="31"/>
      <c r="I269" s="31"/>
      <c r="J269" s="31"/>
    </row>
    <row r="270" spans="1:10" x14ac:dyDescent="0.2">
      <c r="A270" t="s">
        <v>595</v>
      </c>
      <c r="B270" t="s">
        <v>596</v>
      </c>
      <c r="C270" s="89" t="s">
        <v>80</v>
      </c>
      <c r="D270" s="27">
        <v>55</v>
      </c>
      <c r="E270" s="31"/>
      <c r="F270" s="31"/>
      <c r="G270" s="31"/>
      <c r="H270" s="31"/>
      <c r="I270" s="31"/>
      <c r="J270" s="31"/>
    </row>
    <row r="271" spans="1:10" x14ac:dyDescent="0.2">
      <c r="A271" t="s">
        <v>597</v>
      </c>
      <c r="B271" t="s">
        <v>598</v>
      </c>
      <c r="C271" s="89" t="s">
        <v>80</v>
      </c>
      <c r="D271" s="27">
        <v>14</v>
      </c>
      <c r="E271" s="31"/>
      <c r="F271" s="31"/>
      <c r="G271" s="31"/>
      <c r="H271" s="31"/>
      <c r="I271" s="31"/>
      <c r="J271" s="31"/>
    </row>
    <row r="272" spans="1:10" x14ac:dyDescent="0.2">
      <c r="A272" t="s">
        <v>599</v>
      </c>
      <c r="B272" t="s">
        <v>600</v>
      </c>
      <c r="C272" s="89" t="s">
        <v>80</v>
      </c>
      <c r="D272" s="27">
        <v>15</v>
      </c>
      <c r="E272" s="31"/>
      <c r="F272" s="31"/>
      <c r="G272" s="31"/>
      <c r="H272" s="31"/>
      <c r="I272" s="31"/>
      <c r="J272" s="31"/>
    </row>
    <row r="273" spans="1:10" x14ac:dyDescent="0.2">
      <c r="A273" t="s">
        <v>601</v>
      </c>
      <c r="B273" t="s">
        <v>602</v>
      </c>
      <c r="C273" s="89" t="s">
        <v>57</v>
      </c>
      <c r="D273" s="27">
        <v>27</v>
      </c>
      <c r="E273" s="31"/>
      <c r="F273" s="31"/>
      <c r="G273" s="31"/>
      <c r="H273" s="31"/>
      <c r="I273" s="31"/>
      <c r="J273" s="31"/>
    </row>
    <row r="274" spans="1:10" x14ac:dyDescent="0.2">
      <c r="A274" t="s">
        <v>603</v>
      </c>
      <c r="B274" t="s">
        <v>604</v>
      </c>
      <c r="C274" s="89" t="s">
        <v>60</v>
      </c>
      <c r="D274" s="27">
        <v>40</v>
      </c>
      <c r="E274" s="31"/>
      <c r="F274" s="31"/>
      <c r="G274" s="31"/>
      <c r="H274" s="31"/>
      <c r="I274" s="31"/>
      <c r="J274" s="31"/>
    </row>
    <row r="275" spans="1:10" x14ac:dyDescent="0.2">
      <c r="A275" t="s">
        <v>605</v>
      </c>
      <c r="B275" t="s">
        <v>606</v>
      </c>
      <c r="C275" s="89" t="s">
        <v>80</v>
      </c>
      <c r="D275" s="27">
        <v>5</v>
      </c>
      <c r="E275" s="31"/>
      <c r="F275" s="31"/>
      <c r="G275" s="31"/>
      <c r="H275" s="31"/>
      <c r="I275" s="31"/>
      <c r="J275" s="31"/>
    </row>
    <row r="276" spans="1:10" x14ac:dyDescent="0.2">
      <c r="A276" t="s">
        <v>607</v>
      </c>
      <c r="B276" s="96" t="s">
        <v>608</v>
      </c>
      <c r="C276" s="89" t="s">
        <v>80</v>
      </c>
      <c r="D276" s="27">
        <v>1</v>
      </c>
      <c r="E276" s="31"/>
      <c r="F276" s="31"/>
      <c r="G276" s="31"/>
      <c r="H276" s="31"/>
      <c r="I276" s="31"/>
      <c r="J276" s="31"/>
    </row>
    <row r="277" spans="1:10" x14ac:dyDescent="0.2">
      <c r="A277" t="s">
        <v>609</v>
      </c>
      <c r="B277" t="s">
        <v>610</v>
      </c>
      <c r="C277" s="89" t="s">
        <v>80</v>
      </c>
      <c r="D277" s="27">
        <v>9</v>
      </c>
      <c r="E277" s="31"/>
      <c r="F277" s="31"/>
      <c r="G277" s="31"/>
      <c r="H277" s="31"/>
      <c r="I277" s="31"/>
      <c r="J277" s="31"/>
    </row>
    <row r="278" spans="1:10" x14ac:dyDescent="0.2">
      <c r="A278" t="s">
        <v>611</v>
      </c>
      <c r="B278" t="s">
        <v>612</v>
      </c>
      <c r="C278" s="89" t="s">
        <v>57</v>
      </c>
      <c r="D278" s="27">
        <v>115</v>
      </c>
      <c r="E278" s="31"/>
      <c r="F278" s="31"/>
      <c r="G278" s="31"/>
      <c r="H278" s="31"/>
      <c r="I278" s="31"/>
      <c r="J278" s="31"/>
    </row>
    <row r="279" spans="1:10" x14ac:dyDescent="0.2">
      <c r="A279" t="s">
        <v>613</v>
      </c>
      <c r="B279" t="s">
        <v>614</v>
      </c>
      <c r="C279" s="89" t="s">
        <v>80</v>
      </c>
      <c r="D279" s="27">
        <v>317</v>
      </c>
      <c r="E279" s="31"/>
      <c r="F279" s="31"/>
      <c r="G279" s="31"/>
      <c r="H279" s="31"/>
      <c r="I279" s="31"/>
      <c r="J279" s="31"/>
    </row>
    <row r="280" spans="1:10" x14ac:dyDescent="0.2">
      <c r="A280" t="s">
        <v>615</v>
      </c>
      <c r="B280" t="s">
        <v>616</v>
      </c>
      <c r="C280" s="89" t="s">
        <v>80</v>
      </c>
      <c r="D280" s="27">
        <v>42</v>
      </c>
      <c r="E280" s="31"/>
      <c r="F280" s="31"/>
      <c r="G280" s="31"/>
      <c r="H280" s="31"/>
      <c r="I280" s="31"/>
      <c r="J280" s="31"/>
    </row>
    <row r="281" spans="1:10" x14ac:dyDescent="0.2">
      <c r="A281" t="s">
        <v>617</v>
      </c>
      <c r="B281" s="13" t="s">
        <v>618</v>
      </c>
      <c r="C281" s="32" t="s">
        <v>80</v>
      </c>
      <c r="D281" s="27">
        <v>9</v>
      </c>
      <c r="E281" s="31"/>
      <c r="F281" s="31"/>
      <c r="G281" s="31"/>
      <c r="H281" s="31"/>
      <c r="I281" s="31"/>
      <c r="J281" s="31"/>
    </row>
    <row r="282" spans="1:10" x14ac:dyDescent="0.2">
      <c r="A282" t="s">
        <v>619</v>
      </c>
      <c r="B282" t="s">
        <v>620</v>
      </c>
      <c r="C282" s="89" t="s">
        <v>57</v>
      </c>
      <c r="D282" s="27">
        <v>35</v>
      </c>
      <c r="E282" s="31"/>
      <c r="F282" s="31"/>
      <c r="G282" s="31"/>
      <c r="H282" s="31"/>
      <c r="I282" s="31"/>
      <c r="J282" s="31"/>
    </row>
    <row r="283" spans="1:10" x14ac:dyDescent="0.2">
      <c r="A283" t="s">
        <v>621</v>
      </c>
      <c r="B283" s="13" t="s">
        <v>622</v>
      </c>
      <c r="C283" s="32" t="s">
        <v>54</v>
      </c>
      <c r="D283" s="27">
        <v>69</v>
      </c>
      <c r="E283" s="31"/>
      <c r="F283" s="31"/>
      <c r="G283" s="31"/>
      <c r="H283" s="31"/>
      <c r="I283" s="31"/>
      <c r="J283" s="31"/>
    </row>
    <row r="284" spans="1:10" x14ac:dyDescent="0.2">
      <c r="A284" t="s">
        <v>623</v>
      </c>
      <c r="B284" t="s">
        <v>624</v>
      </c>
      <c r="C284" s="89" t="s">
        <v>80</v>
      </c>
      <c r="D284" s="27">
        <v>92</v>
      </c>
      <c r="E284" s="31"/>
      <c r="F284" s="31"/>
      <c r="G284" s="31"/>
      <c r="H284" s="31"/>
      <c r="I284" s="31"/>
      <c r="J284" s="31"/>
    </row>
    <row r="285" spans="1:10" x14ac:dyDescent="0.2">
      <c r="A285" t="s">
        <v>625</v>
      </c>
      <c r="B285" t="s">
        <v>626</v>
      </c>
      <c r="C285" s="89" t="s">
        <v>60</v>
      </c>
      <c r="D285" s="27">
        <v>147</v>
      </c>
      <c r="E285" s="31"/>
      <c r="F285" s="31"/>
      <c r="G285" s="31"/>
      <c r="H285" s="31"/>
      <c r="I285" s="31"/>
      <c r="J285" s="31"/>
    </row>
    <row r="286" spans="1:10" x14ac:dyDescent="0.2">
      <c r="A286" t="s">
        <v>627</v>
      </c>
      <c r="B286" t="s">
        <v>628</v>
      </c>
      <c r="C286" s="89" t="s">
        <v>60</v>
      </c>
      <c r="D286" s="27">
        <v>33</v>
      </c>
      <c r="E286" s="31"/>
      <c r="F286" s="31"/>
      <c r="G286" s="31"/>
      <c r="H286" s="31"/>
      <c r="I286" s="31"/>
      <c r="J286" s="31"/>
    </row>
    <row r="287" spans="1:10" x14ac:dyDescent="0.2">
      <c r="A287" t="s">
        <v>629</v>
      </c>
      <c r="B287" s="13" t="s">
        <v>630</v>
      </c>
      <c r="C287" s="32" t="s">
        <v>54</v>
      </c>
      <c r="D287" s="27">
        <v>19</v>
      </c>
      <c r="E287" s="31"/>
      <c r="F287" s="31"/>
      <c r="G287" s="31"/>
      <c r="H287" s="31"/>
      <c r="I287" s="31"/>
      <c r="J287" s="31"/>
    </row>
    <row r="288" spans="1:10" x14ac:dyDescent="0.2">
      <c r="A288" t="s">
        <v>631</v>
      </c>
      <c r="B288" t="s">
        <v>632</v>
      </c>
      <c r="C288" s="89" t="s">
        <v>60</v>
      </c>
      <c r="D288" s="27">
        <v>82</v>
      </c>
      <c r="E288" s="31"/>
      <c r="F288" s="31"/>
      <c r="G288" s="31"/>
      <c r="H288" s="31"/>
      <c r="I288" s="31"/>
      <c r="J288" s="31"/>
    </row>
    <row r="289" spans="1:11" x14ac:dyDescent="0.2">
      <c r="A289" t="s">
        <v>633</v>
      </c>
      <c r="B289" t="s">
        <v>634</v>
      </c>
      <c r="C289" s="89" t="s">
        <v>54</v>
      </c>
      <c r="D289" s="27">
        <v>52</v>
      </c>
      <c r="E289" s="31"/>
      <c r="F289" s="31"/>
      <c r="G289" s="31"/>
      <c r="H289" s="31"/>
      <c r="I289" s="31"/>
      <c r="J289" s="31"/>
    </row>
    <row r="290" spans="1:11" x14ac:dyDescent="0.2">
      <c r="A290" t="s">
        <v>635</v>
      </c>
      <c r="B290" t="s">
        <v>636</v>
      </c>
      <c r="C290" s="89" t="s">
        <v>57</v>
      </c>
      <c r="D290" s="27">
        <v>38</v>
      </c>
      <c r="E290" s="31"/>
      <c r="F290" s="31"/>
      <c r="G290" s="31"/>
      <c r="H290" s="31"/>
      <c r="I290" s="31"/>
      <c r="J290" s="31"/>
    </row>
    <row r="291" spans="1:11" x14ac:dyDescent="0.2">
      <c r="A291" t="s">
        <v>637</v>
      </c>
      <c r="B291" t="s">
        <v>638</v>
      </c>
      <c r="C291" s="89" t="s">
        <v>60</v>
      </c>
      <c r="D291" s="27">
        <v>40</v>
      </c>
      <c r="E291" s="31"/>
      <c r="F291" s="31"/>
      <c r="G291" s="31"/>
      <c r="H291" s="31"/>
      <c r="I291" s="31"/>
      <c r="J291" s="31"/>
    </row>
    <row r="292" spans="1:11" x14ac:dyDescent="0.2">
      <c r="A292" t="s">
        <v>639</v>
      </c>
      <c r="B292" t="s">
        <v>640</v>
      </c>
      <c r="C292" s="89" t="s">
        <v>73</v>
      </c>
      <c r="D292" s="27">
        <v>38</v>
      </c>
      <c r="E292" s="31"/>
      <c r="F292" s="31"/>
      <c r="G292" s="31"/>
      <c r="H292" s="31"/>
      <c r="I292" s="31"/>
      <c r="J292" s="31"/>
    </row>
    <row r="293" spans="1:11" x14ac:dyDescent="0.2">
      <c r="D293" s="33">
        <f>SUM(D9:D292)</f>
        <v>18085</v>
      </c>
      <c r="E293" s="31"/>
      <c r="F293" s="31"/>
      <c r="G293" s="31"/>
      <c r="H293" s="31"/>
      <c r="I293" s="31"/>
      <c r="J293" s="31"/>
    </row>
    <row r="294" spans="1:11" x14ac:dyDescent="0.2">
      <c r="D294" s="65"/>
      <c r="E294" s="31"/>
      <c r="F294" s="31"/>
      <c r="G294" s="31"/>
      <c r="H294" s="31"/>
      <c r="I294" s="31"/>
      <c r="J294" s="31"/>
    </row>
    <row r="295" spans="1:11" ht="25.5" customHeight="1" x14ac:dyDescent="0.2">
      <c r="A295" s="86" t="s">
        <v>722</v>
      </c>
      <c r="D295" s="41"/>
      <c r="E295" s="41"/>
      <c r="F295" s="41"/>
      <c r="G295" s="41"/>
      <c r="H295" s="41"/>
      <c r="I295" s="41"/>
      <c r="J295" s="41"/>
      <c r="K295" s="31"/>
    </row>
    <row r="296" spans="1:11" x14ac:dyDescent="0.2">
      <c r="A296" s="6" t="s">
        <v>653</v>
      </c>
      <c r="B296" s="6" t="s">
        <v>654</v>
      </c>
      <c r="C296" s="6" t="s">
        <v>655</v>
      </c>
      <c r="D296" s="27">
        <v>79</v>
      </c>
      <c r="E296" s="31"/>
      <c r="F296" s="31"/>
      <c r="G296" s="31"/>
      <c r="H296" s="31"/>
      <c r="I296" s="31"/>
      <c r="J296" s="31"/>
    </row>
    <row r="297" spans="1:11" x14ac:dyDescent="0.2">
      <c r="A297" s="6" t="s">
        <v>656</v>
      </c>
      <c r="B297" s="6" t="s">
        <v>657</v>
      </c>
      <c r="C297" s="6" t="s">
        <v>655</v>
      </c>
      <c r="D297" s="27">
        <v>53</v>
      </c>
      <c r="E297" s="31"/>
      <c r="F297" s="31"/>
      <c r="G297" s="31"/>
      <c r="H297" s="31"/>
      <c r="I297" s="31"/>
      <c r="J297" s="31"/>
    </row>
    <row r="298" spans="1:11" x14ac:dyDescent="0.2">
      <c r="A298" s="6" t="s">
        <v>658</v>
      </c>
      <c r="B298" s="6" t="s">
        <v>659</v>
      </c>
      <c r="C298" s="6" t="s">
        <v>655</v>
      </c>
      <c r="D298" s="27">
        <v>104</v>
      </c>
      <c r="E298" s="31"/>
      <c r="F298" s="31"/>
      <c r="G298" s="31"/>
      <c r="H298" s="31"/>
      <c r="I298" s="31"/>
      <c r="J298" s="31"/>
    </row>
    <row r="299" spans="1:11" x14ac:dyDescent="0.2">
      <c r="A299" s="6" t="s">
        <v>660</v>
      </c>
      <c r="B299" s="6" t="s">
        <v>661</v>
      </c>
      <c r="C299" s="6" t="s">
        <v>655</v>
      </c>
      <c r="D299" s="27">
        <v>22</v>
      </c>
      <c r="E299" s="31"/>
      <c r="F299" s="31"/>
      <c r="G299" s="31"/>
      <c r="H299" s="31"/>
      <c r="I299" s="31"/>
      <c r="J299" s="31"/>
    </row>
    <row r="300" spans="1:11" x14ac:dyDescent="0.2">
      <c r="A300" s="6" t="s">
        <v>662</v>
      </c>
      <c r="B300" s="6" t="s">
        <v>663</v>
      </c>
      <c r="C300" s="6" t="s">
        <v>655</v>
      </c>
      <c r="D300" s="27">
        <v>94</v>
      </c>
      <c r="E300" s="31"/>
      <c r="F300" s="31"/>
      <c r="G300" s="31"/>
      <c r="H300" s="31"/>
      <c r="I300" s="31"/>
      <c r="J300" s="31"/>
    </row>
    <row r="301" spans="1:11" x14ac:dyDescent="0.2">
      <c r="A301" s="6" t="s">
        <v>664</v>
      </c>
      <c r="B301" s="6" t="s">
        <v>665</v>
      </c>
      <c r="C301" s="6" t="s">
        <v>655</v>
      </c>
      <c r="D301" s="27">
        <v>86</v>
      </c>
      <c r="E301" s="31"/>
      <c r="F301" s="31"/>
      <c r="G301" s="31"/>
      <c r="H301" s="31"/>
      <c r="I301" s="31"/>
      <c r="J301" s="31"/>
    </row>
    <row r="302" spans="1:11" x14ac:dyDescent="0.2">
      <c r="A302" s="6" t="s">
        <v>666</v>
      </c>
      <c r="B302" s="6" t="s">
        <v>667</v>
      </c>
      <c r="C302" s="6" t="s">
        <v>655</v>
      </c>
      <c r="D302" s="27">
        <v>65</v>
      </c>
      <c r="E302" s="31"/>
      <c r="F302" s="31"/>
      <c r="G302" s="31"/>
      <c r="H302" s="31"/>
      <c r="I302" s="31"/>
      <c r="J302" s="31"/>
    </row>
    <row r="303" spans="1:11" x14ac:dyDescent="0.2">
      <c r="A303" s="6" t="s">
        <v>668</v>
      </c>
      <c r="B303" s="6" t="s">
        <v>669</v>
      </c>
      <c r="C303" s="6" t="s">
        <v>655</v>
      </c>
      <c r="D303" s="27">
        <v>86</v>
      </c>
      <c r="E303" s="31"/>
      <c r="F303" s="31"/>
      <c r="G303" s="31"/>
      <c r="H303" s="31"/>
      <c r="I303" s="31"/>
      <c r="J303" s="31"/>
    </row>
    <row r="304" spans="1:11" x14ac:dyDescent="0.2">
      <c r="A304" s="6" t="s">
        <v>670</v>
      </c>
      <c r="B304" s="6" t="s">
        <v>671</v>
      </c>
      <c r="C304" s="6" t="s">
        <v>655</v>
      </c>
      <c r="D304" s="27">
        <v>69</v>
      </c>
      <c r="E304" s="31"/>
      <c r="F304" s="31"/>
      <c r="G304" s="31"/>
      <c r="H304" s="31"/>
      <c r="I304" s="31"/>
      <c r="J304" s="31"/>
    </row>
    <row r="305" spans="1:10" x14ac:dyDescent="0.2">
      <c r="A305" s="6" t="s">
        <v>672</v>
      </c>
      <c r="B305" s="6" t="s">
        <v>673</v>
      </c>
      <c r="C305" s="6" t="s">
        <v>655</v>
      </c>
      <c r="D305" s="27">
        <v>4</v>
      </c>
      <c r="E305" s="31"/>
      <c r="F305" s="31"/>
      <c r="G305" s="31"/>
      <c r="H305" s="31"/>
      <c r="I305" s="31"/>
      <c r="J305" s="31"/>
    </row>
    <row r="306" spans="1:10" x14ac:dyDescent="0.2">
      <c r="A306" t="s">
        <v>674</v>
      </c>
      <c r="B306" s="96" t="s">
        <v>675</v>
      </c>
      <c r="C306" s="6" t="s">
        <v>655</v>
      </c>
      <c r="D306" s="27">
        <v>14</v>
      </c>
      <c r="E306" s="31"/>
      <c r="F306" s="31"/>
      <c r="G306" s="31"/>
      <c r="H306" s="31"/>
      <c r="I306" s="31"/>
      <c r="J306" s="31"/>
    </row>
    <row r="307" spans="1:10" x14ac:dyDescent="0.2">
      <c r="A307" s="6" t="s">
        <v>676</v>
      </c>
      <c r="B307" s="6" t="s">
        <v>677</v>
      </c>
      <c r="C307" s="6" t="s">
        <v>655</v>
      </c>
      <c r="D307" s="27">
        <v>145</v>
      </c>
      <c r="E307" s="31"/>
      <c r="F307" s="31"/>
      <c r="G307" s="31"/>
      <c r="H307" s="31"/>
      <c r="I307" s="31"/>
      <c r="J307" s="31"/>
    </row>
    <row r="308" spans="1:10" x14ac:dyDescent="0.2">
      <c r="A308" s="6" t="s">
        <v>678</v>
      </c>
      <c r="B308" s="6" t="s">
        <v>679</v>
      </c>
      <c r="C308" s="6" t="s">
        <v>655</v>
      </c>
      <c r="D308" s="27">
        <v>66</v>
      </c>
      <c r="E308" s="31"/>
      <c r="F308" s="31"/>
      <c r="G308" s="31"/>
      <c r="H308" s="31"/>
      <c r="I308" s="31"/>
      <c r="J308" s="31"/>
    </row>
    <row r="309" spans="1:10" x14ac:dyDescent="0.2">
      <c r="A309" s="6" t="s">
        <v>680</v>
      </c>
      <c r="B309" s="6" t="s">
        <v>681</v>
      </c>
      <c r="C309" s="6" t="s">
        <v>655</v>
      </c>
      <c r="D309" s="27">
        <v>31</v>
      </c>
      <c r="E309" s="31"/>
      <c r="F309" s="31"/>
      <c r="G309" s="31"/>
      <c r="H309" s="31"/>
      <c r="I309" s="31"/>
      <c r="J309" s="31"/>
    </row>
    <row r="310" spans="1:10" x14ac:dyDescent="0.2">
      <c r="A310" s="6" t="s">
        <v>682</v>
      </c>
      <c r="B310" s="6" t="s">
        <v>683</v>
      </c>
      <c r="C310" s="6" t="s">
        <v>655</v>
      </c>
      <c r="D310" s="27">
        <v>13</v>
      </c>
      <c r="E310" s="31"/>
      <c r="F310" s="31"/>
      <c r="G310" s="31"/>
      <c r="H310" s="31"/>
      <c r="I310" s="31"/>
      <c r="J310" s="31"/>
    </row>
    <row r="311" spans="1:10" x14ac:dyDescent="0.2">
      <c r="A311" s="6" t="s">
        <v>684</v>
      </c>
      <c r="B311" s="6" t="s">
        <v>685</v>
      </c>
      <c r="C311" s="6" t="s">
        <v>655</v>
      </c>
      <c r="D311" s="27">
        <v>24</v>
      </c>
      <c r="E311" s="31"/>
      <c r="F311" s="31"/>
      <c r="G311" s="31"/>
      <c r="H311" s="31"/>
      <c r="I311" s="31"/>
      <c r="J311" s="31"/>
    </row>
    <row r="312" spans="1:10" x14ac:dyDescent="0.2">
      <c r="A312" t="s">
        <v>686</v>
      </c>
      <c r="B312" s="96" t="s">
        <v>687</v>
      </c>
      <c r="C312" s="6" t="s">
        <v>655</v>
      </c>
      <c r="D312" s="27">
        <v>9</v>
      </c>
      <c r="E312" s="31"/>
      <c r="F312" s="31"/>
      <c r="G312" s="31"/>
      <c r="H312" s="31"/>
      <c r="I312" s="31"/>
      <c r="J312" s="31"/>
    </row>
    <row r="313" spans="1:10" x14ac:dyDescent="0.2">
      <c r="A313" s="6" t="s">
        <v>688</v>
      </c>
      <c r="B313" s="6" t="s">
        <v>689</v>
      </c>
      <c r="C313" s="6" t="s">
        <v>655</v>
      </c>
      <c r="D313" s="27">
        <v>38</v>
      </c>
      <c r="E313" s="31"/>
      <c r="F313" s="31"/>
      <c r="G313" s="31"/>
      <c r="H313" s="31"/>
      <c r="I313" s="31"/>
      <c r="J313" s="31"/>
    </row>
    <row r="314" spans="1:10" x14ac:dyDescent="0.2">
      <c r="A314" s="6" t="s">
        <v>690</v>
      </c>
      <c r="B314" s="6" t="s">
        <v>691</v>
      </c>
      <c r="C314" s="6" t="s">
        <v>655</v>
      </c>
      <c r="D314" s="27">
        <v>48</v>
      </c>
      <c r="E314" s="31"/>
      <c r="F314" s="31"/>
      <c r="G314" s="31"/>
      <c r="H314" s="31"/>
      <c r="I314" s="31"/>
      <c r="J314" s="31"/>
    </row>
    <row r="315" spans="1:10" x14ac:dyDescent="0.2">
      <c r="A315" s="6" t="s">
        <v>692</v>
      </c>
      <c r="B315" s="6" t="s">
        <v>693</v>
      </c>
      <c r="C315" s="6" t="s">
        <v>655</v>
      </c>
      <c r="D315" s="27">
        <v>79</v>
      </c>
      <c r="E315" s="31"/>
      <c r="F315" s="31"/>
      <c r="G315" s="31"/>
      <c r="H315" s="31"/>
      <c r="I315" s="31"/>
      <c r="J315" s="31"/>
    </row>
    <row r="316" spans="1:10" x14ac:dyDescent="0.2">
      <c r="A316" t="s">
        <v>694</v>
      </c>
      <c r="B316" s="96" t="s">
        <v>695</v>
      </c>
      <c r="C316" s="6" t="s">
        <v>655</v>
      </c>
      <c r="D316" s="27">
        <v>2</v>
      </c>
      <c r="E316" s="31"/>
      <c r="F316" s="31"/>
      <c r="G316" s="31"/>
      <c r="H316" s="31"/>
      <c r="I316" s="31"/>
      <c r="J316" s="31"/>
    </row>
    <row r="317" spans="1:10" x14ac:dyDescent="0.2">
      <c r="A317" s="6" t="s">
        <v>696</v>
      </c>
      <c r="B317" s="6" t="s">
        <v>697</v>
      </c>
      <c r="C317" s="6" t="s">
        <v>655</v>
      </c>
      <c r="D317" s="27">
        <v>57</v>
      </c>
      <c r="E317" s="31"/>
      <c r="F317" s="31"/>
      <c r="G317" s="31"/>
      <c r="H317" s="31"/>
      <c r="I317" s="31"/>
      <c r="J317" s="31"/>
    </row>
    <row r="318" spans="1:10" x14ac:dyDescent="0.2">
      <c r="A318" s="6" t="s">
        <v>698</v>
      </c>
      <c r="B318" s="6" t="s">
        <v>699</v>
      </c>
      <c r="C318" s="6" t="s">
        <v>655</v>
      </c>
      <c r="D318" s="27">
        <v>38</v>
      </c>
      <c r="E318" s="31"/>
      <c r="F318" s="31"/>
      <c r="G318" s="31"/>
      <c r="H318" s="31"/>
      <c r="I318" s="31"/>
      <c r="J318" s="31"/>
    </row>
    <row r="319" spans="1:10" x14ac:dyDescent="0.2">
      <c r="A319" t="s">
        <v>700</v>
      </c>
      <c r="B319" s="96" t="s">
        <v>701</v>
      </c>
      <c r="C319" s="6" t="s">
        <v>655</v>
      </c>
      <c r="D319" s="27">
        <v>12</v>
      </c>
      <c r="E319" s="31"/>
      <c r="F319" s="31"/>
      <c r="G319" s="31"/>
      <c r="H319" s="31"/>
      <c r="I319" s="31"/>
      <c r="J319" s="31"/>
    </row>
    <row r="320" spans="1:10" x14ac:dyDescent="0.2">
      <c r="A320" s="6" t="s">
        <v>702</v>
      </c>
      <c r="B320" s="6" t="s">
        <v>703</v>
      </c>
      <c r="C320" s="6" t="s">
        <v>655</v>
      </c>
      <c r="D320" s="27">
        <v>78</v>
      </c>
      <c r="E320" s="31"/>
      <c r="F320" s="31"/>
      <c r="G320" s="31"/>
      <c r="H320" s="31"/>
      <c r="I320" s="31"/>
      <c r="J320" s="31"/>
    </row>
    <row r="321" spans="2:10" x14ac:dyDescent="0.2">
      <c r="D321" s="33">
        <f>SUM(D296:D320)</f>
        <v>1316</v>
      </c>
      <c r="E321" s="31"/>
      <c r="F321" s="31"/>
      <c r="G321" s="31"/>
      <c r="H321" s="31"/>
      <c r="I321" s="31"/>
      <c r="J321" s="31"/>
    </row>
    <row r="322" spans="2:10" x14ac:dyDescent="0.2">
      <c r="B322" s="3"/>
      <c r="D322" s="27"/>
      <c r="E322" s="31"/>
      <c r="F322" s="31"/>
      <c r="G322" s="31"/>
      <c r="H322" s="31"/>
      <c r="I322" s="31"/>
      <c r="J322" s="31"/>
    </row>
    <row r="323" spans="2:10" x14ac:dyDescent="0.2">
      <c r="B323" s="3" t="s">
        <v>642</v>
      </c>
      <c r="D323" s="27"/>
      <c r="E323" s="31"/>
      <c r="F323" s="31"/>
      <c r="G323" s="31"/>
      <c r="H323" s="31"/>
      <c r="I323" s="31"/>
      <c r="J323" s="31"/>
    </row>
    <row r="324" spans="2:10" x14ac:dyDescent="0.2">
      <c r="D324" s="27"/>
      <c r="E324" s="31"/>
      <c r="F324" s="31"/>
      <c r="G324" s="31"/>
      <c r="H324" s="31"/>
      <c r="I324" s="31"/>
      <c r="J324" s="31"/>
    </row>
    <row r="325" spans="2:10" x14ac:dyDescent="0.2">
      <c r="B325" s="6" t="s">
        <v>643</v>
      </c>
      <c r="C325" s="6" t="s">
        <v>54</v>
      </c>
      <c r="D325" s="27">
        <v>3814</v>
      </c>
      <c r="E325" s="31"/>
      <c r="F325" s="31"/>
      <c r="G325" s="31"/>
      <c r="H325" s="31"/>
      <c r="I325" s="31"/>
      <c r="J325" s="31"/>
    </row>
    <row r="326" spans="2:10" x14ac:dyDescent="0.2">
      <c r="B326" s="6" t="s">
        <v>705</v>
      </c>
      <c r="C326" s="6" t="s">
        <v>704</v>
      </c>
      <c r="D326" s="27">
        <v>1316</v>
      </c>
      <c r="E326" s="31"/>
      <c r="F326" s="31"/>
      <c r="G326" s="31"/>
      <c r="H326" s="31"/>
      <c r="I326" s="31"/>
      <c r="J326" s="31"/>
    </row>
    <row r="327" spans="2:10" x14ac:dyDescent="0.2">
      <c r="B327" s="6" t="s">
        <v>644</v>
      </c>
      <c r="C327" s="6" t="s">
        <v>60</v>
      </c>
      <c r="D327" s="27">
        <v>4820</v>
      </c>
      <c r="E327" s="31"/>
      <c r="F327" s="31"/>
      <c r="G327" s="31"/>
      <c r="H327" s="31"/>
      <c r="I327" s="31"/>
      <c r="J327" s="31"/>
    </row>
    <row r="328" spans="2:10" x14ac:dyDescent="0.2">
      <c r="B328" s="6" t="s">
        <v>645</v>
      </c>
      <c r="C328" s="6" t="s">
        <v>73</v>
      </c>
      <c r="D328" s="27">
        <v>3289</v>
      </c>
      <c r="E328" s="31"/>
      <c r="F328" s="31"/>
      <c r="G328" s="31"/>
      <c r="H328" s="31"/>
      <c r="I328" s="31"/>
      <c r="J328" s="31"/>
    </row>
    <row r="329" spans="2:10" x14ac:dyDescent="0.2">
      <c r="B329" s="6" t="s">
        <v>641</v>
      </c>
      <c r="C329" s="6" t="s">
        <v>57</v>
      </c>
      <c r="D329" s="27">
        <v>2379</v>
      </c>
      <c r="E329" s="31"/>
      <c r="F329" s="31"/>
      <c r="G329" s="31"/>
      <c r="H329" s="31"/>
      <c r="I329" s="31"/>
      <c r="J329" s="31"/>
    </row>
    <row r="330" spans="2:10" x14ac:dyDescent="0.2">
      <c r="B330" s="6" t="s">
        <v>646</v>
      </c>
      <c r="C330" s="6" t="s">
        <v>80</v>
      </c>
      <c r="D330" s="27">
        <v>3783</v>
      </c>
      <c r="E330" s="31"/>
      <c r="F330" s="31"/>
      <c r="G330" s="31"/>
      <c r="H330" s="31"/>
      <c r="I330" s="31"/>
      <c r="J330" s="31"/>
    </row>
    <row r="331" spans="2:10" x14ac:dyDescent="0.2">
      <c r="B331" s="52" t="s">
        <v>707</v>
      </c>
      <c r="D331" s="33">
        <f>SUM(D325:D330)</f>
        <v>19401</v>
      </c>
      <c r="E331" s="31"/>
      <c r="F331" s="31"/>
      <c r="G331" s="31"/>
      <c r="H331" s="31"/>
      <c r="I331" s="31"/>
      <c r="J331" s="31"/>
    </row>
    <row r="332" spans="2:10" x14ac:dyDescent="0.2">
      <c r="D332" s="19"/>
    </row>
    <row r="333" spans="2:10" x14ac:dyDescent="0.2">
      <c r="D333" s="19"/>
    </row>
    <row r="334" spans="2:10" x14ac:dyDescent="0.2">
      <c r="C334"/>
      <c r="D334" s="13"/>
    </row>
    <row r="335" spans="2:10" x14ac:dyDescent="0.2">
      <c r="C335"/>
      <c r="D335" s="13"/>
    </row>
    <row r="336" spans="2:10" x14ac:dyDescent="0.2">
      <c r="C336"/>
      <c r="D336" s="13"/>
    </row>
    <row r="337" spans="3:4" x14ac:dyDescent="0.2">
      <c r="C337"/>
      <c r="D337" s="13"/>
    </row>
    <row r="338" spans="3:4" x14ac:dyDescent="0.2">
      <c r="C338"/>
      <c r="D338" s="13"/>
    </row>
    <row r="339" spans="3:4" x14ac:dyDescent="0.2">
      <c r="C339"/>
      <c r="D339" s="13"/>
    </row>
    <row r="340" spans="3:4" x14ac:dyDescent="0.2">
      <c r="C340"/>
      <c r="D340" s="13"/>
    </row>
    <row r="341" spans="3:4" x14ac:dyDescent="0.2">
      <c r="C341"/>
      <c r="D341" s="13"/>
    </row>
    <row r="342" spans="3:4" x14ac:dyDescent="0.2">
      <c r="C342"/>
      <c r="D342" s="13"/>
    </row>
    <row r="343" spans="3:4" x14ac:dyDescent="0.2">
      <c r="D343" s="19"/>
    </row>
    <row r="344" spans="3:4" x14ac:dyDescent="0.2">
      <c r="D344" s="19"/>
    </row>
    <row r="345" spans="3:4" x14ac:dyDescent="0.2">
      <c r="D345" s="19"/>
    </row>
    <row r="346" spans="3:4" x14ac:dyDescent="0.2">
      <c r="D346" s="19"/>
    </row>
    <row r="347" spans="3:4" x14ac:dyDescent="0.2">
      <c r="D347" s="19"/>
    </row>
  </sheetData>
  <sortState ref="A296:D320">
    <sortCondition ref="B296:B320"/>
  </sortState>
  <mergeCells count="1">
    <mergeCell ref="A2:J2"/>
  </mergeCells>
  <pageMargins left="0.70866141732283472" right="0.70866141732283472" top="0.55118110236220474" bottom="0.74803149606299213" header="0.31496062992125984" footer="0.31496062992125984"/>
  <pageSetup paperSize="8" fitToHeight="0" orientation="portrait" r:id="rId1"/>
  <headerFooter>
    <oddFooter>Page &amp;P of &amp;N</oddFooter>
    <evenFooter>&amp;CPage &amp;P of &amp;N</evenFooter>
    <firstFooter>&amp;CPage &amp;P of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Notes</vt:lpstr>
      <vt:lpstr>Table 1</vt:lpstr>
      <vt:lpstr>Table 2a</vt:lpstr>
      <vt:lpstr>Table 2b</vt:lpstr>
      <vt:lpstr>Table 2c</vt:lpstr>
      <vt:lpstr>Table 2d</vt:lpstr>
      <vt:lpstr>Table 3</vt:lpstr>
      <vt:lpstr>'Table 1'!Print_Titles</vt:lpstr>
      <vt:lpstr>'Table 2a'!Print_Titles</vt:lpstr>
      <vt:lpstr>'Table 2b'!Print_Titles</vt:lpstr>
      <vt:lpstr>'Table 2c'!Print_Titles</vt:lpstr>
      <vt:lpstr>'Table 2d'!Print_Titles</vt:lpstr>
      <vt:lpstr>'Table 3'!Print_Titles</vt:lpstr>
    </vt:vector>
  </TitlesOfParts>
  <Company>DCLG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jhinton</dc:creator>
  <cp:lastModifiedBy>Mike Shone</cp:lastModifiedBy>
  <cp:lastPrinted>2014-06-11T09:24:26Z</cp:lastPrinted>
  <dcterms:created xsi:type="dcterms:W3CDTF">2012-04-13T07:36:28Z</dcterms:created>
  <dcterms:modified xsi:type="dcterms:W3CDTF">2014-06-11T09:26:16Z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bdcec8de-913d-491e-a439-27e93df72fd4</vt:lpwstr>
  </property>
  <property fmtid="{D5CDD505-2E9C-101B-9397-08002B2CF9AE}" pid="3" name="HCAGPMS">
    <vt:lpwstr>OFFICIAL</vt:lpwstr>
  </property>
</Properties>
</file>