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915" activeTab="0"/>
  </bookViews>
  <sheets>
    <sheet name="May 2014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'May 2014'!$A$1:$AO$11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<sst xmlns="http://schemas.openxmlformats.org/spreadsheetml/2006/main" count="82" uniqueCount="45">
  <si>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</si>
  <si>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</si>
  <si>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</si>
  <si>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</si>
  <si>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</si>
  <si>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</si>
  <si>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</si>
  <si>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</si>
  <si>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</si>
  <si>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</si>
  <si>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</si>
  <si>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</si>
  <si>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</si>
  <si>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</si>
  <si>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</si>
  <si>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</si>
  <si>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</si>
  <si>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</si>
  <si>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</si>
  <si>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</si>
  <si>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</si>
  <si>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</si>
  <si>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</si>
  <si>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</si>
  <si>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</si>
  <si>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</si>
  <si>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</si>
  <si>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</si>
  <si>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</si>
  <si>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</si>
  <si>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</si>
  <si>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</si>
  <si>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</si>
  <si>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</si>
  <si>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</si>
  <si>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Executive Agency</t>
  </si>
  <si>
    <t>Planning Inspectorate</t>
  </si>
  <si>
    <t>Queen Elizabeth II Conference Centre</t>
  </si>
  <si>
    <t>Executive Non-Departmental Public Body</t>
  </si>
  <si>
    <t>Leasehold Advisory Service</t>
  </si>
  <si>
    <t>Valuation Tribunal Service</t>
  </si>
  <si>
    <t>West Northamptonshire Development Corporation</t>
  </si>
  <si>
    <t>Department for Communities and Local Government</t>
  </si>
  <si>
    <t>Homes and Communities Agency</t>
  </si>
  <si>
    <t>Housing Ombudsman Service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</si>
</sst>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  <numFmt numFmtId="189" formatCode="#,##0.0"/>
    <numFmt numFmtId="190" formatCode="0.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11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189" fontId="0" fillId="35" borderId="10" xfId="0" applyNumberFormat="1" applyFont="1" applyFill="1" applyBorder="1" applyAlignment="1" applyProtection="1">
      <alignment horizontal="right" vertical="center"/>
      <protection/>
    </xf>
    <xf numFmtId="190" fontId="0" fillId="35" borderId="10" xfId="0" applyNumberFormat="1" applyFill="1" applyBorder="1" applyAlignment="1" applyProtection="1">
      <alignment horizontal="right" vertical="center"/>
      <protection/>
    </xf>
    <xf numFmtId="189" fontId="0" fillId="36" borderId="1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="70" zoomScaleNormal="70" zoomScalePageLayoutView="0" workbookViewId="0" topLeftCell="A1">
      <pane xSplit="3" ySplit="3" topLeftCell="A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L18" sqref="AL18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5" t="s">
        <v>12</v>
      </c>
      <c r="B1" s="25" t="s">
        <v>1</v>
      </c>
      <c r="C1" s="25" t="s">
        <v>0</v>
      </c>
      <c r="D1" s="46" t="s">
        <v>8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1" t="s">
        <v>15</v>
      </c>
      <c r="S1" s="42"/>
      <c r="T1" s="42"/>
      <c r="U1" s="42"/>
      <c r="V1" s="42"/>
      <c r="W1" s="42"/>
      <c r="X1" s="42"/>
      <c r="Y1" s="42"/>
      <c r="Z1" s="42"/>
      <c r="AA1" s="43"/>
      <c r="AB1" s="37" t="s">
        <v>25</v>
      </c>
      <c r="AC1" s="38"/>
      <c r="AD1" s="51" t="s">
        <v>11</v>
      </c>
      <c r="AE1" s="52"/>
      <c r="AF1" s="52"/>
      <c r="AG1" s="52"/>
      <c r="AH1" s="52"/>
      <c r="AI1" s="52"/>
      <c r="AJ1" s="53"/>
      <c r="AK1" s="34" t="s">
        <v>32</v>
      </c>
      <c r="AL1" s="34"/>
      <c r="AM1" s="34"/>
      <c r="AN1" s="31" t="s">
        <v>24</v>
      </c>
      <c r="AO1" s="25" t="s">
        <v>33</v>
      </c>
    </row>
    <row r="2" spans="1:41" s="1" customFormat="1" ht="53.25" customHeight="1">
      <c r="A2" s="49"/>
      <c r="B2" s="49"/>
      <c r="C2" s="49"/>
      <c r="D2" s="27" t="s">
        <v>28</v>
      </c>
      <c r="E2" s="28"/>
      <c r="F2" s="27" t="s">
        <v>29</v>
      </c>
      <c r="G2" s="28"/>
      <c r="H2" s="27" t="s">
        <v>30</v>
      </c>
      <c r="I2" s="28"/>
      <c r="J2" s="27" t="s">
        <v>6</v>
      </c>
      <c r="K2" s="28"/>
      <c r="L2" s="27" t="s">
        <v>31</v>
      </c>
      <c r="M2" s="28"/>
      <c r="N2" s="27" t="s">
        <v>5</v>
      </c>
      <c r="O2" s="28"/>
      <c r="P2" s="29" t="s">
        <v>9</v>
      </c>
      <c r="Q2" s="36"/>
      <c r="R2" s="29" t="s">
        <v>13</v>
      </c>
      <c r="S2" s="30"/>
      <c r="T2" s="35" t="s">
        <v>3</v>
      </c>
      <c r="U2" s="30"/>
      <c r="V2" s="35" t="s">
        <v>4</v>
      </c>
      <c r="W2" s="30"/>
      <c r="X2" s="35" t="s">
        <v>14</v>
      </c>
      <c r="Y2" s="30"/>
      <c r="Z2" s="29" t="s">
        <v>10</v>
      </c>
      <c r="AA2" s="36"/>
      <c r="AB2" s="39"/>
      <c r="AC2" s="40"/>
      <c r="AD2" s="25" t="s">
        <v>17</v>
      </c>
      <c r="AE2" s="25" t="s">
        <v>16</v>
      </c>
      <c r="AF2" s="25" t="s">
        <v>18</v>
      </c>
      <c r="AG2" s="25" t="s">
        <v>19</v>
      </c>
      <c r="AH2" s="25" t="s">
        <v>20</v>
      </c>
      <c r="AI2" s="25" t="s">
        <v>21</v>
      </c>
      <c r="AJ2" s="44" t="s">
        <v>23</v>
      </c>
      <c r="AK2" s="25" t="s">
        <v>26</v>
      </c>
      <c r="AL2" s="25" t="s">
        <v>27</v>
      </c>
      <c r="AM2" s="25" t="s">
        <v>22</v>
      </c>
      <c r="AN2" s="32"/>
      <c r="AO2" s="45"/>
    </row>
    <row r="3" spans="1:41" ht="57.75" customHeight="1">
      <c r="A3" s="50"/>
      <c r="B3" s="50"/>
      <c r="C3" s="50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26"/>
      <c r="AE3" s="26"/>
      <c r="AF3" s="26"/>
      <c r="AG3" s="26"/>
      <c r="AH3" s="26"/>
      <c r="AI3" s="26"/>
      <c r="AJ3" s="44"/>
      <c r="AK3" s="26"/>
      <c r="AL3" s="26"/>
      <c r="AM3" s="26"/>
      <c r="AN3" s="33"/>
      <c r="AO3" s="26"/>
    </row>
    <row r="4" spans="1:41" ht="48.75" customHeight="1">
      <c r="A4" s="3" t="s">
        <v>42</v>
      </c>
      <c r="B4" s="3" t="s">
        <v>34</v>
      </c>
      <c r="C4" s="3" t="s">
        <v>42</v>
      </c>
      <c r="D4" s="14">
        <v>97</v>
      </c>
      <c r="E4" s="15">
        <v>93.8</v>
      </c>
      <c r="F4" s="15">
        <v>244</v>
      </c>
      <c r="G4" s="15">
        <v>237.3</v>
      </c>
      <c r="H4" s="15">
        <v>739</v>
      </c>
      <c r="I4" s="15">
        <v>716.9</v>
      </c>
      <c r="J4" s="15">
        <v>498</v>
      </c>
      <c r="K4" s="15">
        <v>480.5</v>
      </c>
      <c r="L4" s="15">
        <v>82</v>
      </c>
      <c r="M4" s="15">
        <v>79.5</v>
      </c>
      <c r="N4" s="15">
        <v>0</v>
      </c>
      <c r="O4" s="15">
        <v>0</v>
      </c>
      <c r="P4" s="16">
        <f>SUM(D4,F4,H4,J4,L4,N4)</f>
        <v>1660</v>
      </c>
      <c r="Q4" s="22">
        <f>SUM(E4,G4,I4,K4,M4,O4)</f>
        <v>1608</v>
      </c>
      <c r="R4" s="15">
        <v>3</v>
      </c>
      <c r="S4" s="15">
        <v>3</v>
      </c>
      <c r="T4" s="15">
        <v>1</v>
      </c>
      <c r="U4" s="15">
        <v>1</v>
      </c>
      <c r="V4" s="15">
        <v>27</v>
      </c>
      <c r="W4" s="15">
        <v>26</v>
      </c>
      <c r="X4" s="15">
        <v>2</v>
      </c>
      <c r="Y4" s="15">
        <v>2</v>
      </c>
      <c r="Z4" s="17">
        <f>SUM(R4,T4,V4,X4)</f>
        <v>33</v>
      </c>
      <c r="AA4" s="23">
        <f>SUM(S4,U4,W4,Y4)</f>
        <v>32</v>
      </c>
      <c r="AB4" s="18">
        <f>SUM(P4,Z4)</f>
        <v>1693</v>
      </c>
      <c r="AC4" s="24">
        <f>SUM(Q4,AA4)</f>
        <v>1640</v>
      </c>
      <c r="AD4" s="11">
        <v>5475569.97</v>
      </c>
      <c r="AE4" s="12">
        <v>84045.86</v>
      </c>
      <c r="AF4" s="12">
        <v>-8500</v>
      </c>
      <c r="AG4" s="12">
        <v>51335.58</v>
      </c>
      <c r="AH4" s="12">
        <v>1113136.41</v>
      </c>
      <c r="AI4" s="12">
        <v>494026.85</v>
      </c>
      <c r="AJ4" s="19">
        <f>SUM(AD4:AI4)</f>
        <v>7209614.67</v>
      </c>
      <c r="AK4" s="13">
        <v>310527</v>
      </c>
      <c r="AL4" s="13">
        <v>0</v>
      </c>
      <c r="AM4" s="20">
        <f>SUM(AK4:AL4)</f>
        <v>310527</v>
      </c>
      <c r="AN4" s="21">
        <f>SUM(AJ4,AM4)</f>
        <v>7520141.67</v>
      </c>
      <c r="AO4" s="9"/>
    </row>
    <row r="5" spans="1:41" ht="51" customHeight="1">
      <c r="A5" s="3" t="s">
        <v>36</v>
      </c>
      <c r="B5" s="3" t="s">
        <v>35</v>
      </c>
      <c r="C5" s="3" t="s">
        <v>42</v>
      </c>
      <c r="D5" s="15">
        <v>233</v>
      </c>
      <c r="E5" s="15">
        <v>209</v>
      </c>
      <c r="F5" s="15">
        <v>127</v>
      </c>
      <c r="G5" s="15">
        <v>114.9</v>
      </c>
      <c r="H5" s="15">
        <v>107</v>
      </c>
      <c r="I5" s="15">
        <v>103.3</v>
      </c>
      <c r="J5" s="15">
        <v>317</v>
      </c>
      <c r="K5" s="15">
        <v>263.7</v>
      </c>
      <c r="L5" s="15">
        <v>7</v>
      </c>
      <c r="M5" s="15">
        <v>7</v>
      </c>
      <c r="N5" s="15">
        <v>0</v>
      </c>
      <c r="O5" s="15">
        <v>0</v>
      </c>
      <c r="P5" s="16">
        <f aca="true" t="shared" si="0" ref="P5:P11">SUM(D5,F5,H5,J5,L5,N5)</f>
        <v>791</v>
      </c>
      <c r="Q5" s="22">
        <f aca="true" t="shared" si="1" ref="Q5:Q11">SUM(E5,G5,I5,K5,M5,O5)</f>
        <v>697.9</v>
      </c>
      <c r="R5" s="15">
        <v>9</v>
      </c>
      <c r="S5" s="15">
        <v>9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7">
        <f aca="true" t="shared" si="2" ref="Z5:Z11">SUM(R5,T5,V5,X5)</f>
        <v>9</v>
      </c>
      <c r="AA5" s="23">
        <f aca="true" t="shared" si="3" ref="AA5:AA11">SUM(S5,U5,W5,Y5)</f>
        <v>9</v>
      </c>
      <c r="AB5" s="18">
        <f aca="true" t="shared" si="4" ref="AB5:AB11">SUM(P5,Z5)</f>
        <v>800</v>
      </c>
      <c r="AC5" s="24">
        <f aca="true" t="shared" si="5" ref="AC5:AC11">SUM(Q5,AA5)</f>
        <v>706.9</v>
      </c>
      <c r="AD5" s="11">
        <v>2172070.53</v>
      </c>
      <c r="AE5" s="12">
        <v>804.28</v>
      </c>
      <c r="AF5" s="12">
        <v>0</v>
      </c>
      <c r="AG5" s="12">
        <v>4186.6</v>
      </c>
      <c r="AH5" s="12">
        <v>433259.08</v>
      </c>
      <c r="AI5" s="12">
        <v>200499.37</v>
      </c>
      <c r="AJ5" s="19">
        <f aca="true" t="shared" si="6" ref="AJ5:AJ11">SUM(AD5:AI5)</f>
        <v>2810819.86</v>
      </c>
      <c r="AK5" s="13">
        <v>48732.35</v>
      </c>
      <c r="AL5" s="13">
        <v>0</v>
      </c>
      <c r="AM5" s="20">
        <f aca="true" t="shared" si="7" ref="AM5:AM11">SUM(AK5:AL5)</f>
        <v>48732.35</v>
      </c>
      <c r="AN5" s="21">
        <f aca="true" t="shared" si="8" ref="AN5:AN11">SUM(AJ5,AM5)</f>
        <v>2859552.21</v>
      </c>
      <c r="AO5" s="9"/>
    </row>
    <row r="6" spans="1:41" ht="51.75" customHeight="1">
      <c r="A6" s="3" t="s">
        <v>37</v>
      </c>
      <c r="B6" s="3" t="s">
        <v>35</v>
      </c>
      <c r="C6" s="3" t="s">
        <v>42</v>
      </c>
      <c r="D6" s="15">
        <v>6</v>
      </c>
      <c r="E6" s="15">
        <v>6</v>
      </c>
      <c r="F6" s="15">
        <v>11</v>
      </c>
      <c r="G6" s="15">
        <v>11</v>
      </c>
      <c r="H6" s="15">
        <v>23</v>
      </c>
      <c r="I6" s="15">
        <v>23</v>
      </c>
      <c r="J6" s="15">
        <v>3</v>
      </c>
      <c r="K6" s="15">
        <v>3</v>
      </c>
      <c r="L6" s="15">
        <v>1</v>
      </c>
      <c r="M6" s="15">
        <v>1</v>
      </c>
      <c r="N6" s="15"/>
      <c r="O6" s="15"/>
      <c r="P6" s="16">
        <f t="shared" si="0"/>
        <v>44</v>
      </c>
      <c r="Q6" s="22">
        <f t="shared" si="1"/>
        <v>44</v>
      </c>
      <c r="R6" s="15">
        <v>1</v>
      </c>
      <c r="S6" s="15">
        <v>1</v>
      </c>
      <c r="T6" s="15"/>
      <c r="U6" s="15"/>
      <c r="V6" s="15"/>
      <c r="W6" s="15"/>
      <c r="X6" s="15">
        <v>2</v>
      </c>
      <c r="Y6" s="15">
        <v>2</v>
      </c>
      <c r="Z6" s="17">
        <f t="shared" si="2"/>
        <v>3</v>
      </c>
      <c r="AA6" s="23">
        <f t="shared" si="3"/>
        <v>3</v>
      </c>
      <c r="AB6" s="18">
        <f t="shared" si="4"/>
        <v>47</v>
      </c>
      <c r="AC6" s="24">
        <f t="shared" si="5"/>
        <v>47</v>
      </c>
      <c r="AD6" s="11">
        <v>128267.95</v>
      </c>
      <c r="AE6" s="12">
        <v>839</v>
      </c>
      <c r="AF6" s="12"/>
      <c r="AG6" s="12">
        <v>4393.03</v>
      </c>
      <c r="AH6" s="12">
        <v>23674.26</v>
      </c>
      <c r="AI6" s="12">
        <v>11168.86</v>
      </c>
      <c r="AJ6" s="19">
        <f t="shared" si="6"/>
        <v>168343.10000000003</v>
      </c>
      <c r="AK6" s="13">
        <v>2467.5</v>
      </c>
      <c r="AL6" s="13">
        <v>2750</v>
      </c>
      <c r="AM6" s="20">
        <f t="shared" si="7"/>
        <v>5217.5</v>
      </c>
      <c r="AN6" s="21">
        <f t="shared" si="8"/>
        <v>173560.60000000003</v>
      </c>
      <c r="AO6" s="9"/>
    </row>
    <row r="7" spans="1:41" ht="51" customHeight="1">
      <c r="A7" s="3" t="s">
        <v>43</v>
      </c>
      <c r="B7" s="3" t="s">
        <v>38</v>
      </c>
      <c r="C7" s="3" t="s">
        <v>42</v>
      </c>
      <c r="D7" s="15">
        <v>124</v>
      </c>
      <c r="E7" s="15">
        <v>116.88</v>
      </c>
      <c r="F7" s="15">
        <v>228</v>
      </c>
      <c r="G7" s="15">
        <v>223.36</v>
      </c>
      <c r="H7" s="15">
        <v>279</v>
      </c>
      <c r="I7" s="15">
        <v>273.71</v>
      </c>
      <c r="J7" s="15">
        <v>42</v>
      </c>
      <c r="K7" s="15">
        <v>41.8</v>
      </c>
      <c r="L7" s="15">
        <v>52</v>
      </c>
      <c r="M7" s="15">
        <v>51.88</v>
      </c>
      <c r="N7" s="15">
        <v>175</v>
      </c>
      <c r="O7" s="15">
        <v>170.4</v>
      </c>
      <c r="P7" s="16">
        <f t="shared" si="0"/>
        <v>900</v>
      </c>
      <c r="Q7" s="22">
        <f t="shared" si="1"/>
        <v>878.03</v>
      </c>
      <c r="R7" s="15">
        <v>4</v>
      </c>
      <c r="S7" s="15">
        <v>4</v>
      </c>
      <c r="T7" s="15">
        <v>0</v>
      </c>
      <c r="U7" s="15">
        <v>0</v>
      </c>
      <c r="V7" s="15">
        <v>9</v>
      </c>
      <c r="W7" s="15">
        <v>9</v>
      </c>
      <c r="X7" s="15">
        <v>0</v>
      </c>
      <c r="Y7" s="15">
        <v>0</v>
      </c>
      <c r="Z7" s="17">
        <f t="shared" si="2"/>
        <v>13</v>
      </c>
      <c r="AA7" s="23">
        <f t="shared" si="3"/>
        <v>13</v>
      </c>
      <c r="AB7" s="18">
        <f t="shared" si="4"/>
        <v>913</v>
      </c>
      <c r="AC7" s="24">
        <f t="shared" si="5"/>
        <v>891.03</v>
      </c>
      <c r="AD7" s="11">
        <v>3494670.15</v>
      </c>
      <c r="AE7" s="12">
        <v>98202.9</v>
      </c>
      <c r="AF7" s="12">
        <v>225848.67</v>
      </c>
      <c r="AG7" s="12">
        <v>6359.650000000001</v>
      </c>
      <c r="AH7" s="12">
        <v>747505.9</v>
      </c>
      <c r="AI7" s="12">
        <v>373965.60000000003</v>
      </c>
      <c r="AJ7" s="19">
        <f t="shared" si="6"/>
        <v>4946552.869999999</v>
      </c>
      <c r="AK7" s="13">
        <v>62851</v>
      </c>
      <c r="AL7" s="13">
        <v>0</v>
      </c>
      <c r="AM7" s="20">
        <f t="shared" si="7"/>
        <v>62851</v>
      </c>
      <c r="AN7" s="21">
        <f t="shared" si="8"/>
        <v>5009403.869999999</v>
      </c>
      <c r="AO7" s="10"/>
    </row>
    <row r="8" spans="1:41" ht="50.25" customHeight="1">
      <c r="A8" s="3" t="s">
        <v>44</v>
      </c>
      <c r="B8" s="3" t="s">
        <v>38</v>
      </c>
      <c r="C8" s="3" t="s">
        <v>42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v>44</v>
      </c>
      <c r="O8" s="15">
        <v>43</v>
      </c>
      <c r="P8" s="16">
        <f t="shared" si="0"/>
        <v>44</v>
      </c>
      <c r="Q8" s="22">
        <f t="shared" si="1"/>
        <v>43</v>
      </c>
      <c r="R8" s="15">
        <v>9</v>
      </c>
      <c r="S8" s="15">
        <v>9</v>
      </c>
      <c r="T8" s="15"/>
      <c r="U8" s="15"/>
      <c r="V8" s="15"/>
      <c r="W8" s="15"/>
      <c r="X8" s="15"/>
      <c r="Y8" s="15"/>
      <c r="Z8" s="17">
        <f t="shared" si="2"/>
        <v>9</v>
      </c>
      <c r="AA8" s="23">
        <f t="shared" si="3"/>
        <v>9</v>
      </c>
      <c r="AB8" s="18">
        <f t="shared" si="4"/>
        <v>53</v>
      </c>
      <c r="AC8" s="24">
        <f t="shared" si="5"/>
        <v>52</v>
      </c>
      <c r="AD8" s="11">
        <v>165014.98</v>
      </c>
      <c r="AE8" s="12">
        <v>96.42</v>
      </c>
      <c r="AF8" s="12">
        <v>0</v>
      </c>
      <c r="AG8" s="12">
        <v>0</v>
      </c>
      <c r="AH8" s="12">
        <v>34637.59</v>
      </c>
      <c r="AI8" s="12">
        <v>15652.6</v>
      </c>
      <c r="AJ8" s="19">
        <f t="shared" si="6"/>
        <v>215401.59000000003</v>
      </c>
      <c r="AK8" s="13">
        <v>38480.41</v>
      </c>
      <c r="AL8" s="13"/>
      <c r="AM8" s="20">
        <f t="shared" si="7"/>
        <v>38480.41</v>
      </c>
      <c r="AN8" s="21">
        <f t="shared" si="8"/>
        <v>253882.00000000003</v>
      </c>
      <c r="AO8" s="9"/>
    </row>
    <row r="9" spans="1:41" ht="51.75" customHeight="1">
      <c r="A9" s="3" t="s">
        <v>39</v>
      </c>
      <c r="B9" s="3" t="s">
        <v>38</v>
      </c>
      <c r="C9" s="3" t="s">
        <v>42</v>
      </c>
      <c r="D9" s="15">
        <v>3</v>
      </c>
      <c r="E9" s="15">
        <v>2.4</v>
      </c>
      <c r="F9" s="15">
        <v>1</v>
      </c>
      <c r="G9" s="15">
        <v>1</v>
      </c>
      <c r="H9" s="15">
        <v>17</v>
      </c>
      <c r="I9" s="15">
        <v>16.5</v>
      </c>
      <c r="J9" s="15"/>
      <c r="K9" s="15"/>
      <c r="L9" s="15">
        <v>1</v>
      </c>
      <c r="M9" s="15">
        <v>1</v>
      </c>
      <c r="N9" s="15"/>
      <c r="O9" s="15"/>
      <c r="P9" s="16">
        <f t="shared" si="0"/>
        <v>22</v>
      </c>
      <c r="Q9" s="22">
        <f t="shared" si="1"/>
        <v>20.9</v>
      </c>
      <c r="R9" s="15"/>
      <c r="S9" s="15"/>
      <c r="T9" s="15"/>
      <c r="U9" s="15"/>
      <c r="V9" s="15"/>
      <c r="W9" s="15"/>
      <c r="X9" s="15"/>
      <c r="Y9" s="15"/>
      <c r="Z9" s="17">
        <f t="shared" si="2"/>
        <v>0</v>
      </c>
      <c r="AA9" s="23">
        <f t="shared" si="3"/>
        <v>0</v>
      </c>
      <c r="AB9" s="18">
        <f t="shared" si="4"/>
        <v>22</v>
      </c>
      <c r="AC9" s="24">
        <f t="shared" si="5"/>
        <v>20.9</v>
      </c>
      <c r="AD9" s="11">
        <v>68259</v>
      </c>
      <c r="AE9" s="12"/>
      <c r="AF9" s="12"/>
      <c r="AG9" s="12"/>
      <c r="AH9" s="12">
        <v>6237</v>
      </c>
      <c r="AI9" s="12">
        <v>7122</v>
      </c>
      <c r="AJ9" s="19">
        <f t="shared" si="6"/>
        <v>81618</v>
      </c>
      <c r="AK9" s="13"/>
      <c r="AL9" s="13"/>
      <c r="AM9" s="20">
        <f t="shared" si="7"/>
        <v>0</v>
      </c>
      <c r="AN9" s="21">
        <f t="shared" si="8"/>
        <v>81618</v>
      </c>
      <c r="AO9" s="9"/>
    </row>
    <row r="10" spans="1:41" ht="50.25" customHeight="1">
      <c r="A10" s="3" t="s">
        <v>40</v>
      </c>
      <c r="B10" s="3" t="s">
        <v>38</v>
      </c>
      <c r="C10" s="3" t="s">
        <v>42</v>
      </c>
      <c r="D10" s="15">
        <v>24</v>
      </c>
      <c r="E10" s="15">
        <v>22.74</v>
      </c>
      <c r="F10" s="15">
        <v>42</v>
      </c>
      <c r="G10" s="15">
        <v>40.99</v>
      </c>
      <c r="H10" s="15">
        <v>13</v>
      </c>
      <c r="I10" s="15">
        <v>12.736</v>
      </c>
      <c r="J10" s="15">
        <v>2</v>
      </c>
      <c r="K10" s="15">
        <v>2</v>
      </c>
      <c r="L10" s="15">
        <v>1</v>
      </c>
      <c r="M10" s="15">
        <v>1</v>
      </c>
      <c r="N10" s="15"/>
      <c r="O10" s="15"/>
      <c r="P10" s="16">
        <f t="shared" si="0"/>
        <v>82</v>
      </c>
      <c r="Q10" s="22">
        <f t="shared" si="1"/>
        <v>79.46600000000001</v>
      </c>
      <c r="R10" s="15"/>
      <c r="S10" s="15"/>
      <c r="T10" s="15"/>
      <c r="U10" s="15"/>
      <c r="V10" s="15"/>
      <c r="W10" s="15"/>
      <c r="X10" s="15"/>
      <c r="Y10" s="15"/>
      <c r="Z10" s="17">
        <f t="shared" si="2"/>
        <v>0</v>
      </c>
      <c r="AA10" s="23">
        <f t="shared" si="3"/>
        <v>0</v>
      </c>
      <c r="AB10" s="18">
        <f t="shared" si="4"/>
        <v>82</v>
      </c>
      <c r="AC10" s="24">
        <f t="shared" si="5"/>
        <v>79.46600000000001</v>
      </c>
      <c r="AD10" s="11">
        <v>219928</v>
      </c>
      <c r="AE10" s="12">
        <v>1555</v>
      </c>
      <c r="AF10" s="12"/>
      <c r="AG10" s="12"/>
      <c r="AH10" s="12">
        <v>34684</v>
      </c>
      <c r="AI10" s="12">
        <v>18227</v>
      </c>
      <c r="AJ10" s="19">
        <f t="shared" si="6"/>
        <v>274394</v>
      </c>
      <c r="AK10" s="13"/>
      <c r="AL10" s="13"/>
      <c r="AM10" s="20">
        <f t="shared" si="7"/>
        <v>0</v>
      </c>
      <c r="AN10" s="21">
        <f t="shared" si="8"/>
        <v>274394</v>
      </c>
      <c r="AO10" s="9"/>
    </row>
    <row r="11" spans="1:41" ht="45.75" customHeight="1">
      <c r="A11" s="3" t="s">
        <v>41</v>
      </c>
      <c r="B11" s="3" t="s">
        <v>38</v>
      </c>
      <c r="C11" s="3" t="s">
        <v>42</v>
      </c>
      <c r="D11" s="15">
        <v>3</v>
      </c>
      <c r="E11" s="15">
        <v>2.41</v>
      </c>
      <c r="F11" s="15">
        <v>2</v>
      </c>
      <c r="G11" s="15">
        <v>1.47</v>
      </c>
      <c r="H11" s="15"/>
      <c r="I11" s="15"/>
      <c r="J11" s="15">
        <v>1</v>
      </c>
      <c r="K11" s="15">
        <v>1</v>
      </c>
      <c r="L11" s="15">
        <v>1</v>
      </c>
      <c r="M11" s="15">
        <v>1</v>
      </c>
      <c r="N11" s="15">
        <v>6</v>
      </c>
      <c r="O11" s="15">
        <v>1.2</v>
      </c>
      <c r="P11" s="16">
        <f t="shared" si="0"/>
        <v>13</v>
      </c>
      <c r="Q11" s="22">
        <f t="shared" si="1"/>
        <v>7.08</v>
      </c>
      <c r="R11" s="15"/>
      <c r="S11" s="15"/>
      <c r="T11" s="15"/>
      <c r="U11" s="15"/>
      <c r="V11" s="15"/>
      <c r="W11" s="15"/>
      <c r="X11" s="15"/>
      <c r="Y11" s="15"/>
      <c r="Z11" s="17">
        <f t="shared" si="2"/>
        <v>0</v>
      </c>
      <c r="AA11" s="23">
        <f t="shared" si="3"/>
        <v>0</v>
      </c>
      <c r="AB11" s="18">
        <f t="shared" si="4"/>
        <v>13</v>
      </c>
      <c r="AC11" s="24">
        <f t="shared" si="5"/>
        <v>7.08</v>
      </c>
      <c r="AD11" s="11">
        <v>39047.48</v>
      </c>
      <c r="AE11" s="12">
        <v>1435</v>
      </c>
      <c r="AF11" s="12"/>
      <c r="AG11" s="12"/>
      <c r="AH11" s="12">
        <v>3602.21</v>
      </c>
      <c r="AI11" s="12">
        <v>4901.44</v>
      </c>
      <c r="AJ11" s="19">
        <f t="shared" si="6"/>
        <v>48986.130000000005</v>
      </c>
      <c r="AK11" s="13"/>
      <c r="AL11" s="13"/>
      <c r="AM11" s="20">
        <f t="shared" si="7"/>
        <v>0</v>
      </c>
      <c r="AN11" s="21">
        <f t="shared" si="8"/>
        <v>48986.130000000005</v>
      </c>
      <c r="AO11" s="9"/>
    </row>
  </sheetData>
  <sheetProtection selectLockedCells="1"/>
  <mergeCells count="32">
    <mergeCell ref="A1:A3"/>
    <mergeCell ref="B1:B3"/>
    <mergeCell ref="C1:C3"/>
    <mergeCell ref="AD1:AJ1"/>
    <mergeCell ref="D2:E2"/>
    <mergeCell ref="X2:Y2"/>
    <mergeCell ref="AO1:AO3"/>
    <mergeCell ref="D1:Q1"/>
    <mergeCell ref="L2:M2"/>
    <mergeCell ref="J2:K2"/>
    <mergeCell ref="H2:I2"/>
    <mergeCell ref="F2:G2"/>
    <mergeCell ref="AE2:AE3"/>
    <mergeCell ref="AF2:AF3"/>
    <mergeCell ref="T2:U2"/>
    <mergeCell ref="P2:Q2"/>
    <mergeCell ref="AN1:AN3"/>
    <mergeCell ref="AK1:AM1"/>
    <mergeCell ref="AK2:AK3"/>
    <mergeCell ref="AL2:AL3"/>
    <mergeCell ref="AM2:AM3"/>
    <mergeCell ref="V2:W2"/>
    <mergeCell ref="Z2:AA2"/>
    <mergeCell ref="AB1:AC2"/>
    <mergeCell ref="R1:AA1"/>
    <mergeCell ref="AJ2:AJ3"/>
    <mergeCell ref="AI2:AI3"/>
    <mergeCell ref="AD2:AD3"/>
    <mergeCell ref="N2:O2"/>
    <mergeCell ref="AG2:AG3"/>
    <mergeCell ref="AH2:AH3"/>
    <mergeCell ref="R2:S2"/>
  </mergeCells>
  <conditionalFormatting sqref="B4:B11">
    <cfRule type="expression" priority="15" dxfId="14" stopIfTrue="1">
      <formula>AND(NOT(ISBLANK($A4)),ISBLANK(B4))</formula>
    </cfRule>
  </conditionalFormatting>
  <conditionalFormatting sqref="C4:C11">
    <cfRule type="expression" priority="16" dxfId="14" stopIfTrue="1">
      <formula>AND(NOT(ISBLANK(A4)),ISBLANK(C4))</formula>
    </cfRule>
  </conditionalFormatting>
  <conditionalFormatting sqref="D4:D11 F4:F11 H4:H11 J4:J11 L4:L11 N4:N11">
    <cfRule type="expression" priority="14" dxfId="0">
      <formula>AND(NOT(ISBLANK(E4)),ISBLANK(D4))</formula>
    </cfRule>
  </conditionalFormatting>
  <conditionalFormatting sqref="E4:E11 G4:G11 I4:I11 K4:K11 M4:M11 O4:O11">
    <cfRule type="expression" priority="13" dxfId="0">
      <formula>AND(NOT(ISBLANK(D4)),ISBLANK(E4))</formula>
    </cfRule>
  </conditionalFormatting>
  <conditionalFormatting sqref="R8:R11 T8:T11 V8:V11 X8:X11">
    <cfRule type="expression" priority="12" dxfId="0">
      <formula>AND(NOT(ISBLANK(S8)),ISBLANK(R8))</formula>
    </cfRule>
  </conditionalFormatting>
  <conditionalFormatting sqref="S8:S11 U8:U11 W8:W11 Y8:Y11">
    <cfRule type="expression" priority="11" dxfId="0">
      <formula>AND(NOT(ISBLANK(R8)),ISBLANK(S8))</formula>
    </cfRule>
  </conditionalFormatting>
  <conditionalFormatting sqref="R4:R6">
    <cfRule type="expression" priority="10" dxfId="0">
      <formula>AND(NOT(ISBLANK(S4)),ISBLANK(R4))</formula>
    </cfRule>
  </conditionalFormatting>
  <conditionalFormatting sqref="S4:S6">
    <cfRule type="expression" priority="9" dxfId="0">
      <formula>AND(NOT(ISBLANK(R4)),ISBLANK(S4))</formula>
    </cfRule>
  </conditionalFormatting>
  <conditionalFormatting sqref="T4:T6">
    <cfRule type="expression" priority="8" dxfId="0">
      <formula>AND(NOT(ISBLANK(U4)),ISBLANK(T4))</formula>
    </cfRule>
  </conditionalFormatting>
  <conditionalFormatting sqref="U4:U6">
    <cfRule type="expression" priority="7" dxfId="0">
      <formula>AND(NOT(ISBLANK(T4)),ISBLANK(U4))</formula>
    </cfRule>
  </conditionalFormatting>
  <conditionalFormatting sqref="V4:V6">
    <cfRule type="expression" priority="6" dxfId="0">
      <formula>AND(NOT(ISBLANK(W4)),ISBLANK(V4))</formula>
    </cfRule>
  </conditionalFormatting>
  <conditionalFormatting sqref="W4:W6">
    <cfRule type="expression" priority="5" dxfId="0">
      <formula>AND(NOT(ISBLANK(V4)),ISBLANK(W4))</formula>
    </cfRule>
  </conditionalFormatting>
  <conditionalFormatting sqref="X4:X6">
    <cfRule type="expression" priority="4" dxfId="0">
      <formula>AND(NOT(ISBLANK(Y4)),ISBLANK(X4))</formula>
    </cfRule>
  </conditionalFormatting>
  <conditionalFormatting sqref="Y4:Y6">
    <cfRule type="expression" priority="3" dxfId="0">
      <formula>AND(NOT(ISBLANK(X4)),ISBLANK(Y4))</formula>
    </cfRule>
  </conditionalFormatting>
  <conditionalFormatting sqref="R7 T7 V7 X7">
    <cfRule type="expression" priority="2" dxfId="0">
      <formula>AND(NOT(ISBLANK(S7)),ISBLANK(R7))</formula>
    </cfRule>
  </conditionalFormatting>
  <conditionalFormatting sqref="S7 U7 W7 Y7">
    <cfRule type="expression" priority="1" dxfId="0">
      <formula>AND(NOT(ISBLANK(R7)),ISBLANK(S7))</formula>
    </cfRule>
  </conditionalFormatting>
  <dataValidations count="4">
    <dataValidation operator="lessThanOrEqual" allowBlank="1" showInputMessage="1" showErrorMessage="1" error="FTE cannot be greater than Headcount&#10;" sqref="AO4:AO11 P4:Q11 AB4:AC11"/>
    <dataValidation type="custom" allowBlank="1" showInputMessage="1" showErrorMessage="1" errorTitle="Headcount" error="The value entered in the headcount field must be greater than or equal to the value entered in the FTE field." sqref="F4:F11 D4:D11 R4:R11 X4:X11 V4:V11 T4:T11 N4:N11 L4:L11 J4:J11 H4:H11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1 E4:E11 S4:S11 Y4:Y11 W4:W11 U4:U11 O4:O11 K4:K11 I4:I11 G4:G11">
      <formula1>M4&lt;=L4</formula1>
    </dataValidation>
    <dataValidation type="decimal" operator="greaterThanOrEqual" allowBlank="1" showInputMessage="1" showErrorMessage="1" sqref="AK4:AL11 AD4:AI11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hwright</cp:lastModifiedBy>
  <cp:lastPrinted>2011-05-16T09:46:00Z</cp:lastPrinted>
  <dcterms:created xsi:type="dcterms:W3CDTF">2011-03-30T15:28:39Z</dcterms:created>
  <dcterms:modified xsi:type="dcterms:W3CDTF">2014-07-23T12:47:21Z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curity Label">
    <vt:lpwstr>UNCLASSIFIED</vt:lpwstr>
  </property>
  <property fmtid="{D5CDD505-2E9C-101B-9397-08002B2CF9AE}" pid="3" name="bjDocumentSecurityXML">
    <vt:lpwstr>&lt;label version="1.0"&gt;&lt;element uid="id_newpolicy" value=""/&gt;&lt;element uid="id_unclassified" value=""/&gt;&lt;/label&gt;</vt:lpwstr>
  </property>
  <property fmtid="{D5CDD505-2E9C-101B-9397-08002B2CF9AE}" pid="4" name="bjDocumentSecurityPolicyProp">
    <vt:lpwstr>UK</vt:lpwstr>
  </property>
  <property fmtid="{D5CDD505-2E9C-101B-9397-08002B2CF9AE}" pid="5" name="bjDocumentSecurityPolicyPropID">
    <vt:lpwstr>id_newpolicy</vt:lpwstr>
  </property>
  <property fmtid="{D5CDD505-2E9C-101B-9397-08002B2CF9AE}" pid="6" name="bjDocumentSecurityProp1">
    <vt:lpwstr>UNCLASSIFIED</vt:lpwstr>
  </property>
  <property fmtid="{D5CDD505-2E9C-101B-9397-08002B2CF9AE}" pid="7" name="bjSecLabelProp1ID">
    <vt:lpwstr>id_unclassified</vt:lpwstr>
  </property>
  <property fmtid="{D5CDD505-2E9C-101B-9397-08002B2CF9AE}" pid="8" name="bjDocumentSecurityProp2">
    <vt:lpwstr/>
  </property>
  <property fmtid="{D5CDD505-2E9C-101B-9397-08002B2CF9AE}" pid="9" name="bjSecLabelProp2ID">
    <vt:lpwstr/>
  </property>
  <property fmtid="{D5CDD505-2E9C-101B-9397-08002B2CF9AE}" pid="10" name="bjDocumentSecurityProp3">
    <vt:lpwstr/>
  </property>
  <property fmtid="{D5CDD505-2E9C-101B-9397-08002B2CF9AE}" pid="11" name="bjSecLabelProp3ID">
    <vt:lpwstr/>
  </property>
  <property fmtid="{D5CDD505-2E9C-101B-9397-08002B2CF9AE}" pid="12" name="eGMS.protectiveMarking">
    <vt:lpwstr/>
  </property>
  <property fmtid="{D5CDD505-2E9C-101B-9397-08002B2CF9AE}" pid="13" name="docIndexRef">
    <vt:lpwstr>bb9b069f-ab9a-46a1-b1f8-3200b1bf1066</vt:lpwstr>
  </property>
  <property fmtid="{D5CDD505-2E9C-101B-9397-08002B2CF9AE}" pid="14" name="bjSaver">
    <vt:lpwstr>FIeBePVm175uBV/49SVWHUCAlI/CmQvN</vt:lpwstr>
  </property>
  <property fmtid="{D5CDD505-2E9C-101B-9397-08002B2CF9AE}" pid="15" name="bjDocumentSecurityLabel">
    <vt:lpwstr>No Marking</vt:lpwstr>
  </property>
</Properties>
</file>