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2010-11 Census Summary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Graham McLatchie</author>
  </authors>
  <commentList>
    <comment ref="K16" authorId="0">
      <text>
        <r>
          <rPr>
            <b/>
            <sz val="8"/>
            <rFont val="Tahoma"/>
            <family val="0"/>
          </rPr>
          <t>Graham McLatchie:</t>
        </r>
        <r>
          <rPr>
            <sz val="8"/>
            <rFont val="Tahoma"/>
            <family val="0"/>
          </rPr>
          <t xml:space="preserve">
incl 5 from 14-19 diplomas</t>
        </r>
      </text>
    </comment>
    <comment ref="D18" authorId="0">
      <text>
        <r>
          <rPr>
            <b/>
            <sz val="8"/>
            <rFont val="Tahoma"/>
            <family val="0"/>
          </rPr>
          <t>Graham McLatchie:</t>
        </r>
        <r>
          <rPr>
            <sz val="8"/>
            <rFont val="Tahoma"/>
            <family val="0"/>
          </rPr>
          <t xml:space="preserve">
Includes Applied Art &amp; Design</t>
        </r>
      </text>
    </comment>
    <comment ref="F18" authorId="0">
      <text>
        <r>
          <rPr>
            <b/>
            <sz val="8"/>
            <rFont val="Tahoma"/>
            <family val="0"/>
          </rPr>
          <t>Graham McLatchie:</t>
        </r>
        <r>
          <rPr>
            <sz val="8"/>
            <rFont val="Tahoma"/>
            <family val="0"/>
          </rPr>
          <t xml:space="preserve">
includes 11 Applied Art and Design</t>
        </r>
      </text>
    </comment>
    <comment ref="K18" authorId="0">
      <text>
        <r>
          <rPr>
            <b/>
            <sz val="8"/>
            <rFont val="Tahoma"/>
            <family val="0"/>
          </rPr>
          <t>Graham McLatchie:</t>
        </r>
        <r>
          <rPr>
            <sz val="8"/>
            <rFont val="Tahoma"/>
            <family val="0"/>
          </rPr>
          <t xml:space="preserve">
incl 25 from 14-19 diplomas</t>
        </r>
      </text>
    </comment>
    <comment ref="D22" authorId="0">
      <text>
        <r>
          <rPr>
            <b/>
            <sz val="8"/>
            <rFont val="Tahoma"/>
            <family val="0"/>
          </rPr>
          <t>Graham McLatchie:</t>
        </r>
        <r>
          <rPr>
            <sz val="8"/>
            <rFont val="Tahoma"/>
            <family val="0"/>
          </rPr>
          <t xml:space="preserve">
includes Applied Business</t>
        </r>
      </text>
    </comment>
    <comment ref="K22" authorId="0">
      <text>
        <r>
          <rPr>
            <b/>
            <sz val="8"/>
            <rFont val="Tahoma"/>
            <family val="0"/>
          </rPr>
          <t>Graham McLatchie:</t>
        </r>
        <r>
          <rPr>
            <sz val="8"/>
            <rFont val="Tahoma"/>
            <family val="0"/>
          </rPr>
          <t xml:space="preserve">
incl 18 from 14-19 diplomas</t>
        </r>
      </text>
    </comment>
    <comment ref="K24" authorId="0">
      <text>
        <r>
          <rPr>
            <b/>
            <sz val="8"/>
            <rFont val="Tahoma"/>
            <family val="0"/>
          </rPr>
          <t>Graham McLatchie:</t>
        </r>
        <r>
          <rPr>
            <sz val="8"/>
            <rFont val="Tahoma"/>
            <family val="0"/>
          </rPr>
          <t xml:space="preserve">
incl 27 from 14-19 diplomas</t>
        </r>
      </text>
    </comment>
  </commentList>
</comments>
</file>

<file path=xl/sharedStrings.xml><?xml version="1.0" encoding="utf-8"?>
<sst xmlns="http://schemas.openxmlformats.org/spreadsheetml/2006/main" count="66" uniqueCount="60">
  <si>
    <t xml:space="preserve"> 2010/11 TDA Initial Teacher Training Census Data Summary </t>
  </si>
  <si>
    <t>Mainstream</t>
  </si>
  <si>
    <t>EBITT</t>
  </si>
  <si>
    <t>Mainstream and EBITT</t>
  </si>
  <si>
    <t>2009/10</t>
  </si>
  <si>
    <t>2010/11</t>
  </si>
  <si>
    <t>Registrations and forecast registrations</t>
  </si>
  <si>
    <t>Registrations</t>
  </si>
  <si>
    <t>Provider</t>
  </si>
  <si>
    <t>TDA subject</t>
  </si>
  <si>
    <t>New entrants</t>
  </si>
  <si>
    <t>New entrants (Autumn term)</t>
  </si>
  <si>
    <t>Teach First (Autumn term)</t>
  </si>
  <si>
    <t>Mainstream and EBITT Registrations(not including TF)</t>
  </si>
  <si>
    <t>EBITT Forecast Registrations</t>
  </si>
  <si>
    <t>Predicted Outcomes by 31/07/2011</t>
  </si>
  <si>
    <t>2010/11 DfE target</t>
  </si>
  <si>
    <t>% Contribution to 2010/2011 DfE target at Census Date</t>
  </si>
  <si>
    <t>Predicted % Contribution to DfETarget Including EBITT Forecasts by 31/07/2011</t>
  </si>
  <si>
    <t>Sector</t>
  </si>
  <si>
    <t>English (inc. drama)</t>
  </si>
  <si>
    <t>Mathematics</t>
  </si>
  <si>
    <t>Science (total)</t>
  </si>
  <si>
    <t>General science</t>
  </si>
  <si>
    <t>Biology</t>
  </si>
  <si>
    <t>Chemistry</t>
  </si>
  <si>
    <t>Physics</t>
  </si>
  <si>
    <t>ICT</t>
  </si>
  <si>
    <t>Design &amp; technology</t>
  </si>
  <si>
    <t>Modern Languages</t>
  </si>
  <si>
    <t>Geography</t>
  </si>
  <si>
    <t>History</t>
  </si>
  <si>
    <t>Art &amp; design</t>
  </si>
  <si>
    <t>Music</t>
  </si>
  <si>
    <t>Physical education</t>
  </si>
  <si>
    <t>Religious education</t>
  </si>
  <si>
    <t>Business studies</t>
  </si>
  <si>
    <t>Citizenship</t>
  </si>
  <si>
    <t>Other</t>
  </si>
  <si>
    <t>Diploma subjects</t>
  </si>
  <si>
    <t>Vocational</t>
  </si>
  <si>
    <t>14-19 Diplomas</t>
  </si>
  <si>
    <t xml:space="preserve">              </t>
  </si>
  <si>
    <t>Total Secondary</t>
  </si>
  <si>
    <t>Primary</t>
  </si>
  <si>
    <t xml:space="preserve">A).  Recruitment figures for 2010/11 are provisional and are subject to change.  2010/11 data correct as at the census date  (13 October) </t>
  </si>
  <si>
    <t>B).  Mainstream includes Higher Education Institutions and SCITTs.</t>
  </si>
  <si>
    <t>C).  English numbers include Drama (349), Dance(121) and Performing Arts (4).</t>
  </si>
  <si>
    <t>D).  There are no separate targets for Biology, Physics, Chemistry and General Science.  DfE targets are for Science only.</t>
  </si>
  <si>
    <t>E).  Science (total) is the sum of General Science, Biology, Chemistry, Physics and Applied Science.</t>
  </si>
  <si>
    <t>F).  Geography includes Leisure and Tourism (49)</t>
  </si>
  <si>
    <t>G).  Other includes Social Science (116 trainees), Media (55) , Classics (45) , Economics (4), General (2), Psychology (109), Health and Social Care (101). Society Health &amp; Personal Development (4)</t>
  </si>
  <si>
    <t>H).  Design and Technology comprises of Food Technology (160), Textiles (37) and Design &amp; Technology (1072), Engineering (27).</t>
  </si>
  <si>
    <t>I).  Vocational - 2009/10 these subjects did not have DfE targets.</t>
  </si>
  <si>
    <t>J).  2009/10 new entrants include July 10 updates to the census</t>
  </si>
  <si>
    <t>K). Mainstream primary numbers are made up of 15,555 actual registrations and 615 forecast trainees who are expected to enter ITT during the academic year.</t>
  </si>
  <si>
    <t>L).  Mainstream secondary numbers are made up of 15,624 actual registrations and 368 forecast trainees who are expected to enter ITT during the academic year.</t>
  </si>
  <si>
    <t>M).  Data extracted on 3 November 2010.</t>
  </si>
  <si>
    <t xml:space="preserve">N)   EBITT Forecast figures are an informed estimate based on the recruitment pattern last year </t>
  </si>
  <si>
    <t>O)   Teach First numbers do not contribute to the DfE target and have been removed from the calculations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</si>
</sst>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20"/>
      <name val="Arial"/>
      <family val="2"/>
    </font>
    <font>
      <b/>
      <sz val="9"/>
      <name val="Arial"/>
      <family val="0"/>
    </font>
    <font>
      <sz val="10"/>
      <color indexed="1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0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10" fontId="2" fillId="33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/>
    </xf>
    <xf numFmtId="0" fontId="5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Fill="1" applyBorder="1" applyAlignment="1">
      <alignment horizontal="right" vertical="top"/>
    </xf>
    <xf numFmtId="9" fontId="0" fillId="33" borderId="13" xfId="0" applyNumberFormat="1" applyFill="1" applyBorder="1" applyAlignment="1">
      <alignment/>
    </xf>
    <xf numFmtId="9" fontId="0" fillId="0" borderId="0" xfId="0" applyNumberFormat="1" applyAlignment="1">
      <alignment/>
    </xf>
    <xf numFmtId="3" fontId="5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9" fontId="0" fillId="0" borderId="13" xfId="0" applyNumberFormat="1" applyBorder="1" applyAlignment="1">
      <alignment/>
    </xf>
    <xf numFmtId="0" fontId="0" fillId="33" borderId="13" xfId="0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33" borderId="19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2" max="2" width="18.28125" style="0" customWidth="1"/>
    <col min="7" max="7" width="14.8515625" style="0" customWidth="1"/>
    <col min="8" max="8" width="16.28125" style="0" customWidth="1"/>
    <col min="9" max="9" width="17.140625" style="0" customWidth="1"/>
    <col min="10" max="10" width="15.00390625" style="0" customWidth="1"/>
    <col min="11" max="11" width="14.00390625" style="0" customWidth="1"/>
    <col min="12" max="12" width="13.57421875" style="0" customWidth="1"/>
    <col min="13" max="13" width="18.7109375" style="0" customWidth="1"/>
  </cols>
  <sheetData>
    <row r="1" ht="25.5">
      <c r="A1" s="1" t="s">
        <v>0</v>
      </c>
    </row>
    <row r="2" spans="2:13" ht="12.75">
      <c r="B2" s="2"/>
      <c r="C2" s="40" t="s">
        <v>1</v>
      </c>
      <c r="D2" s="40"/>
      <c r="E2" s="40" t="s">
        <v>2</v>
      </c>
      <c r="F2" s="41"/>
      <c r="G2" s="4"/>
      <c r="H2" s="42" t="s">
        <v>3</v>
      </c>
      <c r="I2" s="43"/>
      <c r="J2" s="43"/>
      <c r="K2" s="43"/>
      <c r="L2" s="44"/>
      <c r="M2" s="45"/>
    </row>
    <row r="3" spans="2:13" ht="12.75">
      <c r="B3" s="2"/>
      <c r="C3" s="3" t="s">
        <v>4</v>
      </c>
      <c r="D3" s="3" t="s">
        <v>5</v>
      </c>
      <c r="E3" s="5" t="s">
        <v>4</v>
      </c>
      <c r="F3" s="42" t="s">
        <v>5</v>
      </c>
      <c r="G3" s="46"/>
      <c r="H3" s="42" t="s">
        <v>5</v>
      </c>
      <c r="I3" s="43"/>
      <c r="J3" s="43"/>
      <c r="K3" s="47"/>
      <c r="L3" s="47"/>
      <c r="M3" s="45"/>
    </row>
    <row r="4" spans="2:13" ht="12.75">
      <c r="B4" s="2"/>
      <c r="C4" s="41" t="s">
        <v>6</v>
      </c>
      <c r="D4" s="41"/>
      <c r="E4" s="50" t="s">
        <v>7</v>
      </c>
      <c r="F4" s="51"/>
      <c r="G4" s="52"/>
      <c r="H4" s="42" t="s">
        <v>6</v>
      </c>
      <c r="I4" s="43"/>
      <c r="J4" s="43"/>
      <c r="K4" s="43"/>
      <c r="L4" s="47"/>
      <c r="M4" s="45"/>
    </row>
    <row r="5" spans="1:13" ht="72">
      <c r="A5" s="3" t="s">
        <v>8</v>
      </c>
      <c r="B5" s="6" t="s">
        <v>9</v>
      </c>
      <c r="C5" s="6" t="s">
        <v>10</v>
      </c>
      <c r="D5" s="7" t="s">
        <v>10</v>
      </c>
      <c r="E5" s="6" t="s">
        <v>10</v>
      </c>
      <c r="F5" s="7" t="s">
        <v>11</v>
      </c>
      <c r="G5" s="7" t="s">
        <v>12</v>
      </c>
      <c r="H5" s="7" t="s">
        <v>13</v>
      </c>
      <c r="I5" s="8" t="s">
        <v>14</v>
      </c>
      <c r="J5" s="6" t="s">
        <v>15</v>
      </c>
      <c r="K5" s="6" t="s">
        <v>16</v>
      </c>
      <c r="L5" s="8" t="s">
        <v>17</v>
      </c>
      <c r="M5" s="8" t="s">
        <v>18</v>
      </c>
    </row>
    <row r="6" spans="1:13" ht="12.75">
      <c r="A6" s="37" t="s">
        <v>19</v>
      </c>
      <c r="B6" s="9" t="s">
        <v>20</v>
      </c>
      <c r="C6" s="10">
        <v>1941</v>
      </c>
      <c r="D6" s="11">
        <v>1873</v>
      </c>
      <c r="E6" s="10">
        <v>735</v>
      </c>
      <c r="F6" s="11">
        <v>770</v>
      </c>
      <c r="G6" s="12">
        <v>162</v>
      </c>
      <c r="H6" s="11">
        <f>D6+F6-G6</f>
        <v>2481</v>
      </c>
      <c r="I6" s="12">
        <v>135</v>
      </c>
      <c r="J6" s="12">
        <f>H6+I6</f>
        <v>2616</v>
      </c>
      <c r="K6" s="13">
        <v>2415</v>
      </c>
      <c r="L6" s="14">
        <f>H6/K6</f>
        <v>1.027329192546584</v>
      </c>
      <c r="M6" s="23">
        <f>J6/K6</f>
        <v>1.0832298136645964</v>
      </c>
    </row>
    <row r="7" spans="1:13" ht="12.75">
      <c r="A7" s="38"/>
      <c r="B7" s="9" t="s">
        <v>21</v>
      </c>
      <c r="C7" s="10">
        <v>2408</v>
      </c>
      <c r="D7" s="11">
        <v>2342</v>
      </c>
      <c r="E7" s="10">
        <v>479</v>
      </c>
      <c r="F7" s="11">
        <v>445</v>
      </c>
      <c r="G7" s="12">
        <v>125</v>
      </c>
      <c r="H7" s="11">
        <f aca="true" t="shared" si="0" ref="H7:H31">D7+F7-G7</f>
        <v>2662</v>
      </c>
      <c r="I7" s="12">
        <v>135</v>
      </c>
      <c r="J7" s="12">
        <f aca="true" t="shared" si="1" ref="J7:J31">H7+I7</f>
        <v>2797</v>
      </c>
      <c r="K7" s="13">
        <v>2635</v>
      </c>
      <c r="L7" s="14">
        <f aca="true" t="shared" si="2" ref="L7:L31">H7/K7</f>
        <v>1.010246679316888</v>
      </c>
      <c r="M7" s="23">
        <f aca="true" t="shared" si="3" ref="M7:M31">J7/K7</f>
        <v>1.0614800759013283</v>
      </c>
    </row>
    <row r="8" spans="1:13" ht="12.75">
      <c r="A8" s="38"/>
      <c r="B8" s="9" t="s">
        <v>22</v>
      </c>
      <c r="C8" s="16">
        <v>3243</v>
      </c>
      <c r="D8" s="11">
        <f>SUM(D9:D12)</f>
        <v>3073</v>
      </c>
      <c r="E8" s="17">
        <f>SUM(E9:E12)</f>
        <v>467</v>
      </c>
      <c r="F8" s="11">
        <f>SUM(F9:F12)</f>
        <v>408</v>
      </c>
      <c r="G8" s="12">
        <v>85</v>
      </c>
      <c r="H8" s="11">
        <f t="shared" si="0"/>
        <v>3396</v>
      </c>
      <c r="I8" s="12">
        <v>180</v>
      </c>
      <c r="J8" s="12">
        <f t="shared" si="1"/>
        <v>3576</v>
      </c>
      <c r="K8" s="18">
        <v>3195</v>
      </c>
      <c r="L8" s="14">
        <f t="shared" si="2"/>
        <v>1.0629107981220658</v>
      </c>
      <c r="M8" s="23">
        <f t="shared" si="3"/>
        <v>1.1192488262910798</v>
      </c>
    </row>
    <row r="9" spans="1:13" ht="12.75">
      <c r="A9" s="38"/>
      <c r="B9" s="19" t="s">
        <v>23</v>
      </c>
      <c r="C9" s="20">
        <v>695</v>
      </c>
      <c r="D9" s="21">
        <v>559</v>
      </c>
      <c r="E9" s="20">
        <v>278</v>
      </c>
      <c r="F9" s="21">
        <v>214</v>
      </c>
      <c r="G9" s="12"/>
      <c r="H9" s="11">
        <f t="shared" si="0"/>
        <v>773</v>
      </c>
      <c r="I9" s="20">
        <v>129</v>
      </c>
      <c r="J9" s="12">
        <f t="shared" si="1"/>
        <v>902</v>
      </c>
      <c r="K9" s="18"/>
      <c r="L9" s="14"/>
      <c r="M9" s="23"/>
    </row>
    <row r="10" spans="1:13" ht="12.75">
      <c r="A10" s="38"/>
      <c r="B10" s="19" t="s">
        <v>24</v>
      </c>
      <c r="C10" s="20">
        <v>1153</v>
      </c>
      <c r="D10" s="21">
        <v>1007</v>
      </c>
      <c r="E10" s="20">
        <v>73</v>
      </c>
      <c r="F10" s="21">
        <v>88</v>
      </c>
      <c r="G10" s="12"/>
      <c r="H10" s="11">
        <f t="shared" si="0"/>
        <v>1095</v>
      </c>
      <c r="I10" s="20">
        <v>2</v>
      </c>
      <c r="J10" s="12">
        <f t="shared" si="1"/>
        <v>1097</v>
      </c>
      <c r="K10" s="18"/>
      <c r="L10" s="14"/>
      <c r="M10" s="23"/>
    </row>
    <row r="11" spans="1:13" ht="12.75">
      <c r="A11" s="38"/>
      <c r="B11" s="19" t="s">
        <v>25</v>
      </c>
      <c r="C11" s="20">
        <v>877</v>
      </c>
      <c r="D11" s="21">
        <v>905</v>
      </c>
      <c r="E11" s="20">
        <v>73</v>
      </c>
      <c r="F11" s="21">
        <v>59</v>
      </c>
      <c r="G11" s="12"/>
      <c r="H11" s="11">
        <f t="shared" si="0"/>
        <v>964</v>
      </c>
      <c r="I11" s="20">
        <v>35</v>
      </c>
      <c r="J11" s="12">
        <f t="shared" si="1"/>
        <v>999</v>
      </c>
      <c r="K11" s="22"/>
      <c r="L11" s="14"/>
      <c r="M11" s="23"/>
    </row>
    <row r="12" spans="1:13" ht="12.75">
      <c r="A12" s="38"/>
      <c r="B12" s="19" t="s">
        <v>26</v>
      </c>
      <c r="C12" s="20">
        <v>518</v>
      </c>
      <c r="D12" s="21">
        <v>602</v>
      </c>
      <c r="E12" s="20">
        <v>43</v>
      </c>
      <c r="F12" s="21">
        <v>47</v>
      </c>
      <c r="G12" s="12"/>
      <c r="H12" s="11">
        <f t="shared" si="0"/>
        <v>649</v>
      </c>
      <c r="I12" s="20">
        <v>7</v>
      </c>
      <c r="J12" s="12">
        <f t="shared" si="1"/>
        <v>656</v>
      </c>
      <c r="K12" s="22"/>
      <c r="L12" s="14"/>
      <c r="M12" s="23"/>
    </row>
    <row r="13" spans="1:13" ht="12.75">
      <c r="A13" s="38"/>
      <c r="B13" s="9" t="s">
        <v>27</v>
      </c>
      <c r="C13" s="10">
        <v>955</v>
      </c>
      <c r="D13" s="11">
        <v>984</v>
      </c>
      <c r="E13" s="10">
        <v>193</v>
      </c>
      <c r="F13" s="24">
        <v>160</v>
      </c>
      <c r="G13" s="12">
        <v>12</v>
      </c>
      <c r="H13" s="11">
        <f t="shared" si="0"/>
        <v>1132</v>
      </c>
      <c r="I13" s="12">
        <v>15</v>
      </c>
      <c r="J13" s="12">
        <f t="shared" si="1"/>
        <v>1147</v>
      </c>
      <c r="K13" s="13">
        <v>1035</v>
      </c>
      <c r="L13" s="14">
        <f t="shared" si="2"/>
        <v>1.093719806763285</v>
      </c>
      <c r="M13" s="23">
        <f t="shared" si="3"/>
        <v>1.1082125603864734</v>
      </c>
    </row>
    <row r="14" spans="1:13" ht="12.75">
      <c r="A14" s="38"/>
      <c r="B14" s="9" t="s">
        <v>28</v>
      </c>
      <c r="C14" s="10">
        <v>1158</v>
      </c>
      <c r="D14" s="11">
        <v>1093</v>
      </c>
      <c r="E14" s="10">
        <v>236</v>
      </c>
      <c r="F14" s="24">
        <v>203</v>
      </c>
      <c r="G14" s="12">
        <v>3</v>
      </c>
      <c r="H14" s="11">
        <f t="shared" si="0"/>
        <v>1293</v>
      </c>
      <c r="I14" s="12">
        <v>70</v>
      </c>
      <c r="J14" s="12">
        <f t="shared" si="1"/>
        <v>1363</v>
      </c>
      <c r="K14" s="13">
        <v>1115</v>
      </c>
      <c r="L14" s="14">
        <f t="shared" si="2"/>
        <v>1.1596412556053812</v>
      </c>
      <c r="M14" s="23">
        <f t="shared" si="3"/>
        <v>1.2224215246636772</v>
      </c>
    </row>
    <row r="15" spans="1:13" ht="12.75">
      <c r="A15" s="38"/>
      <c r="B15" s="9" t="s">
        <v>29</v>
      </c>
      <c r="C15" s="10">
        <v>1517</v>
      </c>
      <c r="D15" s="11">
        <v>1355</v>
      </c>
      <c r="E15" s="10">
        <v>215</v>
      </c>
      <c r="F15" s="24">
        <v>201</v>
      </c>
      <c r="G15" s="12">
        <v>34</v>
      </c>
      <c r="H15" s="11">
        <f t="shared" si="0"/>
        <v>1522</v>
      </c>
      <c r="I15" s="12">
        <v>30</v>
      </c>
      <c r="J15" s="12">
        <f t="shared" si="1"/>
        <v>1552</v>
      </c>
      <c r="K15" s="13">
        <v>1390</v>
      </c>
      <c r="L15" s="14">
        <f t="shared" si="2"/>
        <v>1.0949640287769784</v>
      </c>
      <c r="M15" s="23">
        <f t="shared" si="3"/>
        <v>1.1165467625899281</v>
      </c>
    </row>
    <row r="16" spans="1:13" ht="12.75">
      <c r="A16" s="38"/>
      <c r="B16" s="9" t="s">
        <v>30</v>
      </c>
      <c r="C16" s="10">
        <v>672</v>
      </c>
      <c r="D16" s="11">
        <v>696</v>
      </c>
      <c r="E16" s="10">
        <v>63</v>
      </c>
      <c r="F16" s="24">
        <v>74</v>
      </c>
      <c r="G16" s="12">
        <v>19</v>
      </c>
      <c r="H16" s="11">
        <f t="shared" si="0"/>
        <v>751</v>
      </c>
      <c r="I16" s="12">
        <v>5</v>
      </c>
      <c r="J16" s="12">
        <f t="shared" si="1"/>
        <v>756</v>
      </c>
      <c r="K16" s="13">
        <v>670</v>
      </c>
      <c r="L16" s="14">
        <f t="shared" si="2"/>
        <v>1.1208955223880597</v>
      </c>
      <c r="M16" s="23">
        <f t="shared" si="3"/>
        <v>1.128358208955224</v>
      </c>
    </row>
    <row r="17" spans="1:13" ht="12.75">
      <c r="A17" s="38"/>
      <c r="B17" s="9" t="s">
        <v>31</v>
      </c>
      <c r="C17" s="10">
        <v>587</v>
      </c>
      <c r="D17" s="11">
        <v>523</v>
      </c>
      <c r="E17" s="10">
        <v>142</v>
      </c>
      <c r="F17" s="24">
        <v>127</v>
      </c>
      <c r="G17" s="12">
        <v>22</v>
      </c>
      <c r="H17" s="11">
        <f t="shared" si="0"/>
        <v>628</v>
      </c>
      <c r="I17" s="12">
        <v>45</v>
      </c>
      <c r="J17" s="12">
        <f t="shared" si="1"/>
        <v>673</v>
      </c>
      <c r="K17" s="13">
        <v>545</v>
      </c>
      <c r="L17" s="14">
        <f t="shared" si="2"/>
        <v>1.1522935779816514</v>
      </c>
      <c r="M17" s="23">
        <f t="shared" si="3"/>
        <v>1.234862385321101</v>
      </c>
    </row>
    <row r="18" spans="1:13" ht="12.75">
      <c r="A18" s="38"/>
      <c r="B18" s="9" t="s">
        <v>32</v>
      </c>
      <c r="C18" s="10">
        <v>569</v>
      </c>
      <c r="D18" s="11">
        <v>537</v>
      </c>
      <c r="E18" s="10">
        <v>122</v>
      </c>
      <c r="F18" s="24">
        <v>111</v>
      </c>
      <c r="G18" s="12">
        <v>3</v>
      </c>
      <c r="H18" s="11">
        <f t="shared" si="0"/>
        <v>645</v>
      </c>
      <c r="I18" s="12">
        <v>30</v>
      </c>
      <c r="J18" s="12">
        <f t="shared" si="1"/>
        <v>675</v>
      </c>
      <c r="K18" s="13">
        <v>540</v>
      </c>
      <c r="L18" s="14">
        <f t="shared" si="2"/>
        <v>1.1944444444444444</v>
      </c>
      <c r="M18" s="23">
        <f t="shared" si="3"/>
        <v>1.25</v>
      </c>
    </row>
    <row r="19" spans="1:13" ht="12.75">
      <c r="A19" s="38"/>
      <c r="B19" s="9" t="s">
        <v>33</v>
      </c>
      <c r="C19" s="10">
        <v>624</v>
      </c>
      <c r="D19" s="11">
        <v>549</v>
      </c>
      <c r="E19" s="10">
        <v>119</v>
      </c>
      <c r="F19" s="24">
        <v>122</v>
      </c>
      <c r="G19" s="12">
        <v>7</v>
      </c>
      <c r="H19" s="11">
        <f t="shared" si="0"/>
        <v>664</v>
      </c>
      <c r="I19" s="12">
        <v>30</v>
      </c>
      <c r="J19" s="12">
        <f t="shared" si="1"/>
        <v>694</v>
      </c>
      <c r="K19" s="13">
        <v>570</v>
      </c>
      <c r="L19" s="14">
        <f t="shared" si="2"/>
        <v>1.1649122807017545</v>
      </c>
      <c r="M19" s="23">
        <f t="shared" si="3"/>
        <v>1.2175438596491228</v>
      </c>
    </row>
    <row r="20" spans="1:13" ht="12.75">
      <c r="A20" s="38"/>
      <c r="B20" s="9" t="s">
        <v>34</v>
      </c>
      <c r="C20" s="10">
        <v>1200</v>
      </c>
      <c r="D20" s="11">
        <v>1157</v>
      </c>
      <c r="E20" s="10">
        <v>341</v>
      </c>
      <c r="F20" s="24">
        <v>338</v>
      </c>
      <c r="G20" s="12"/>
      <c r="H20" s="11">
        <f t="shared" si="0"/>
        <v>1495</v>
      </c>
      <c r="I20" s="12">
        <v>80</v>
      </c>
      <c r="J20" s="12">
        <f t="shared" si="1"/>
        <v>1575</v>
      </c>
      <c r="K20" s="13">
        <v>1180</v>
      </c>
      <c r="L20" s="14">
        <f t="shared" si="2"/>
        <v>1.2669491525423728</v>
      </c>
      <c r="M20" s="23">
        <f t="shared" si="3"/>
        <v>1.3347457627118644</v>
      </c>
    </row>
    <row r="21" spans="1:13" ht="12.75">
      <c r="A21" s="38"/>
      <c r="B21" s="9" t="s">
        <v>35</v>
      </c>
      <c r="C21" s="10">
        <v>767</v>
      </c>
      <c r="D21" s="11">
        <v>707</v>
      </c>
      <c r="E21" s="10">
        <v>96</v>
      </c>
      <c r="F21" s="24">
        <v>138</v>
      </c>
      <c r="G21" s="12">
        <v>14</v>
      </c>
      <c r="H21" s="11">
        <f t="shared" si="0"/>
        <v>831</v>
      </c>
      <c r="I21" s="12">
        <v>10</v>
      </c>
      <c r="J21" s="12">
        <f t="shared" si="1"/>
        <v>841</v>
      </c>
      <c r="K21" s="13">
        <v>655</v>
      </c>
      <c r="L21" s="14">
        <f t="shared" si="2"/>
        <v>1.2687022900763358</v>
      </c>
      <c r="M21" s="23">
        <f t="shared" si="3"/>
        <v>1.283969465648855</v>
      </c>
    </row>
    <row r="22" spans="1:13" ht="12.75">
      <c r="A22" s="38"/>
      <c r="B22" s="9" t="s">
        <v>36</v>
      </c>
      <c r="C22" s="10">
        <v>577</v>
      </c>
      <c r="D22" s="11">
        <v>518</v>
      </c>
      <c r="E22" s="10">
        <v>75</v>
      </c>
      <c r="F22" s="24">
        <v>87</v>
      </c>
      <c r="G22" s="12">
        <v>23</v>
      </c>
      <c r="H22" s="11">
        <f t="shared" si="0"/>
        <v>582</v>
      </c>
      <c r="I22" s="12">
        <v>10</v>
      </c>
      <c r="J22" s="12">
        <f t="shared" si="1"/>
        <v>592</v>
      </c>
      <c r="K22" s="13">
        <v>428</v>
      </c>
      <c r="L22" s="14">
        <f t="shared" si="2"/>
        <v>1.3598130841121496</v>
      </c>
      <c r="M22" s="23">
        <f t="shared" si="3"/>
        <v>1.3831775700934579</v>
      </c>
    </row>
    <row r="23" spans="1:13" ht="12.75">
      <c r="A23" s="38"/>
      <c r="B23" s="9" t="s">
        <v>37</v>
      </c>
      <c r="C23" s="10">
        <v>224</v>
      </c>
      <c r="D23" s="11">
        <v>224</v>
      </c>
      <c r="E23" s="10">
        <v>49</v>
      </c>
      <c r="F23" s="24">
        <v>49</v>
      </c>
      <c r="G23" s="12">
        <v>24</v>
      </c>
      <c r="H23" s="11">
        <f t="shared" si="0"/>
        <v>249</v>
      </c>
      <c r="I23" s="12">
        <v>10</v>
      </c>
      <c r="J23" s="12">
        <f t="shared" si="1"/>
        <v>259</v>
      </c>
      <c r="K23" s="13">
        <v>260</v>
      </c>
      <c r="L23" s="14">
        <f t="shared" si="2"/>
        <v>0.9576923076923077</v>
      </c>
      <c r="M23" s="23">
        <f t="shared" si="3"/>
        <v>0.9961538461538462</v>
      </c>
    </row>
    <row r="24" spans="1:13" ht="12.75">
      <c r="A24" s="38"/>
      <c r="B24" s="9" t="s">
        <v>38</v>
      </c>
      <c r="C24" s="10">
        <v>285</v>
      </c>
      <c r="D24" s="11">
        <v>334</v>
      </c>
      <c r="E24" s="10">
        <v>85</v>
      </c>
      <c r="F24" s="24">
        <v>147</v>
      </c>
      <c r="G24" s="12"/>
      <c r="H24" s="11">
        <f t="shared" si="0"/>
        <v>481</v>
      </c>
      <c r="I24" s="12">
        <v>10</v>
      </c>
      <c r="J24" s="12">
        <f t="shared" si="1"/>
        <v>491</v>
      </c>
      <c r="K24" s="13">
        <v>212</v>
      </c>
      <c r="L24" s="14">
        <f t="shared" si="2"/>
        <v>2.268867924528302</v>
      </c>
      <c r="M24" s="23">
        <f t="shared" si="3"/>
        <v>2.3160377358490565</v>
      </c>
    </row>
    <row r="25" spans="1:13" ht="12.75">
      <c r="A25" s="38"/>
      <c r="B25" s="9" t="s">
        <v>39</v>
      </c>
      <c r="C25" s="10"/>
      <c r="D25" s="11"/>
      <c r="E25" s="10">
        <v>35</v>
      </c>
      <c r="F25" s="24"/>
      <c r="G25" s="12"/>
      <c r="H25" s="11"/>
      <c r="I25" s="12"/>
      <c r="J25" s="12"/>
      <c r="K25" s="18"/>
      <c r="L25" s="14"/>
      <c r="M25" s="23"/>
    </row>
    <row r="26" spans="1:13" ht="12.75">
      <c r="A26" s="38"/>
      <c r="B26" s="9" t="s">
        <v>40</v>
      </c>
      <c r="C26" s="10"/>
      <c r="D26" s="11"/>
      <c r="E26" s="10"/>
      <c r="F26" s="24"/>
      <c r="G26" s="12"/>
      <c r="H26" s="11"/>
      <c r="I26" s="12"/>
      <c r="J26" s="12"/>
      <c r="K26" s="18"/>
      <c r="L26" s="14"/>
      <c r="M26" s="23"/>
    </row>
    <row r="27" spans="1:13" ht="12.75">
      <c r="A27" s="38"/>
      <c r="B27" s="9" t="s">
        <v>41</v>
      </c>
      <c r="C27" s="10">
        <v>268</v>
      </c>
      <c r="D27" s="11"/>
      <c r="E27" s="10"/>
      <c r="F27" s="24"/>
      <c r="G27" s="12"/>
      <c r="H27" s="11"/>
      <c r="I27" s="12"/>
      <c r="J27" s="12"/>
      <c r="K27" s="13"/>
      <c r="L27" s="14"/>
      <c r="M27" s="23"/>
    </row>
    <row r="28" spans="1:13" ht="12.75">
      <c r="A28" s="38"/>
      <c r="B28" s="9"/>
      <c r="C28" s="10" t="s">
        <v>42</v>
      </c>
      <c r="D28" s="11"/>
      <c r="E28" s="10"/>
      <c r="F28" s="24"/>
      <c r="G28" s="12"/>
      <c r="H28" s="11"/>
      <c r="I28" s="12"/>
      <c r="J28" s="12"/>
      <c r="K28" s="12"/>
      <c r="L28" s="14"/>
      <c r="M28" s="23"/>
    </row>
    <row r="29" spans="1:13" ht="12.75">
      <c r="A29" s="38"/>
      <c r="B29" s="9" t="s">
        <v>43</v>
      </c>
      <c r="C29" s="25">
        <f>SUM(C6:C8,C13:C27)</f>
        <v>16995</v>
      </c>
      <c r="D29" s="11">
        <v>15992</v>
      </c>
      <c r="E29" s="25">
        <f>SUM(E6:E8,E13:E27)</f>
        <v>3452</v>
      </c>
      <c r="F29" s="11">
        <v>3393</v>
      </c>
      <c r="G29" s="12"/>
      <c r="H29" s="11">
        <f t="shared" si="0"/>
        <v>19385</v>
      </c>
      <c r="I29" s="12">
        <v>880</v>
      </c>
      <c r="J29" s="12">
        <f t="shared" si="1"/>
        <v>20265</v>
      </c>
      <c r="K29" s="12">
        <v>16845</v>
      </c>
      <c r="L29" s="14">
        <f t="shared" si="2"/>
        <v>1.1507865835559514</v>
      </c>
      <c r="M29" s="23">
        <f t="shared" si="3"/>
        <v>1.2030276046304542</v>
      </c>
    </row>
    <row r="30" spans="1:13" ht="12.75">
      <c r="A30" s="39"/>
      <c r="B30" s="9"/>
      <c r="C30" s="10"/>
      <c r="D30" s="11"/>
      <c r="E30" s="25"/>
      <c r="F30" s="11"/>
      <c r="G30" s="12"/>
      <c r="H30" s="11"/>
      <c r="I30" s="12"/>
      <c r="J30" s="12">
        <f t="shared" si="1"/>
        <v>0</v>
      </c>
      <c r="K30" s="12"/>
      <c r="L30" s="14"/>
      <c r="M30" s="23"/>
    </row>
    <row r="31" spans="2:13" ht="12.75">
      <c r="B31" s="26" t="s">
        <v>44</v>
      </c>
      <c r="C31" s="10">
        <v>16021</v>
      </c>
      <c r="D31" s="11">
        <v>16170</v>
      </c>
      <c r="E31" s="10">
        <v>1762</v>
      </c>
      <c r="F31" s="11">
        <v>1889</v>
      </c>
      <c r="G31" s="12">
        <v>18</v>
      </c>
      <c r="H31" s="11">
        <f t="shared" si="0"/>
        <v>18041</v>
      </c>
      <c r="I31" s="12">
        <v>290</v>
      </c>
      <c r="J31" s="12">
        <f t="shared" si="1"/>
        <v>18331</v>
      </c>
      <c r="K31" s="12">
        <v>18640</v>
      </c>
      <c r="L31" s="14">
        <f t="shared" si="2"/>
        <v>0.9678648068669528</v>
      </c>
      <c r="M31" s="23">
        <f t="shared" si="3"/>
        <v>0.9834227467811159</v>
      </c>
    </row>
    <row r="32" spans="2:12" ht="12.75">
      <c r="B32" s="27"/>
      <c r="E32" s="28"/>
      <c r="L32" s="15"/>
    </row>
    <row r="33" spans="2:12" ht="12.75">
      <c r="B33" s="27"/>
      <c r="E33" s="29"/>
      <c r="F33" s="29"/>
      <c r="L33" s="15"/>
    </row>
    <row r="35" spans="2:9" ht="12.75">
      <c r="B35" s="30" t="s">
        <v>45</v>
      </c>
      <c r="C35" s="31"/>
      <c r="D35" s="32"/>
      <c r="E35" s="32"/>
      <c r="F35" s="33"/>
      <c r="G35" s="33"/>
      <c r="H35" s="34"/>
      <c r="I35" s="33"/>
    </row>
    <row r="36" spans="2:9" ht="12.75">
      <c r="B36" s="30" t="s">
        <v>46</v>
      </c>
      <c r="C36" s="31"/>
      <c r="D36" s="32"/>
      <c r="E36" s="32"/>
      <c r="F36" s="33"/>
      <c r="G36" s="33"/>
      <c r="H36" s="34"/>
      <c r="I36" s="33"/>
    </row>
    <row r="37" spans="2:9" ht="12.75">
      <c r="B37" s="30" t="s">
        <v>47</v>
      </c>
      <c r="C37" s="31"/>
      <c r="D37" s="32"/>
      <c r="E37" s="32"/>
      <c r="F37" s="33"/>
      <c r="G37" s="33"/>
      <c r="H37" s="34"/>
      <c r="I37" s="33"/>
    </row>
    <row r="38" spans="2:9" ht="12.75">
      <c r="B38" s="30" t="s">
        <v>48</v>
      </c>
      <c r="C38" s="31"/>
      <c r="D38" s="32"/>
      <c r="E38" s="32"/>
      <c r="F38" s="33"/>
      <c r="G38" s="33"/>
      <c r="H38" s="34"/>
      <c r="I38" s="33"/>
    </row>
    <row r="39" spans="2:9" ht="12.75">
      <c r="B39" s="30" t="s">
        <v>49</v>
      </c>
      <c r="C39" s="31"/>
      <c r="D39" s="32"/>
      <c r="E39" s="32"/>
      <c r="F39" s="33"/>
      <c r="G39" s="33"/>
      <c r="H39" s="34"/>
      <c r="I39" s="33"/>
    </row>
    <row r="40" spans="2:9" ht="12.75">
      <c r="B40" s="30" t="s">
        <v>50</v>
      </c>
      <c r="C40" s="31"/>
      <c r="D40" s="32"/>
      <c r="E40" s="32"/>
      <c r="F40" s="33"/>
      <c r="G40" s="33"/>
      <c r="H40" s="34"/>
      <c r="I40" s="33"/>
    </row>
    <row r="41" spans="2:9" ht="12.75">
      <c r="B41" s="30" t="s">
        <v>51</v>
      </c>
      <c r="C41" s="35"/>
      <c r="D41" s="35"/>
      <c r="E41" s="35"/>
      <c r="F41" s="35"/>
      <c r="G41" s="35"/>
      <c r="H41" s="35"/>
      <c r="I41" s="36"/>
    </row>
    <row r="42" spans="2:9" ht="12.75">
      <c r="B42" s="30" t="s">
        <v>52</v>
      </c>
      <c r="C42" s="36"/>
      <c r="D42" s="36"/>
      <c r="E42" s="36"/>
      <c r="F42" s="36"/>
      <c r="G42" s="36"/>
      <c r="H42" s="36"/>
      <c r="I42" s="36"/>
    </row>
    <row r="43" spans="2:9" ht="12.75">
      <c r="B43" s="48" t="s">
        <v>53</v>
      </c>
      <c r="C43" s="48"/>
      <c r="D43" s="48"/>
      <c r="E43" s="48"/>
      <c r="F43" s="48"/>
      <c r="G43" s="49"/>
      <c r="H43" s="49"/>
      <c r="I43" s="49"/>
    </row>
    <row r="44" spans="2:9" ht="12.75">
      <c r="B44" s="30" t="s">
        <v>54</v>
      </c>
      <c r="C44" s="36"/>
      <c r="D44" s="36"/>
      <c r="E44" s="36"/>
      <c r="F44" s="36"/>
      <c r="G44" s="36"/>
      <c r="H44" s="36"/>
      <c r="I44" s="36"/>
    </row>
    <row r="45" spans="2:9" ht="12.75">
      <c r="B45" s="30" t="s">
        <v>55</v>
      </c>
      <c r="C45" s="36"/>
      <c r="D45" s="36"/>
      <c r="E45" s="36"/>
      <c r="F45" s="36"/>
      <c r="G45" s="36"/>
      <c r="H45" s="36"/>
      <c r="I45" s="36"/>
    </row>
    <row r="46" spans="2:9" ht="12.75">
      <c r="B46" s="30" t="s">
        <v>56</v>
      </c>
      <c r="C46" s="36"/>
      <c r="D46" s="36"/>
      <c r="E46" s="36"/>
      <c r="F46" s="36"/>
      <c r="G46" s="36"/>
      <c r="H46" s="36"/>
      <c r="I46" s="36"/>
    </row>
    <row r="47" spans="2:9" ht="12.75">
      <c r="B47" s="30" t="s">
        <v>57</v>
      </c>
      <c r="C47" s="36"/>
      <c r="D47" s="36"/>
      <c r="E47" s="36"/>
      <c r="F47" s="36"/>
      <c r="G47" s="36"/>
      <c r="H47" s="36"/>
      <c r="I47" s="36"/>
    </row>
    <row r="48" ht="12.75">
      <c r="B48" s="30" t="s">
        <v>58</v>
      </c>
    </row>
    <row r="49" ht="12.75">
      <c r="B49" s="30" t="s">
        <v>59</v>
      </c>
    </row>
  </sheetData>
  <sheetProtection/>
  <mergeCells count="10">
    <mergeCell ref="B43:I43"/>
    <mergeCell ref="C4:D4"/>
    <mergeCell ref="E4:G4"/>
    <mergeCell ref="H4:M4"/>
    <mergeCell ref="A6:A30"/>
    <mergeCell ref="C2:D2"/>
    <mergeCell ref="E2:F2"/>
    <mergeCell ref="H2:M2"/>
    <mergeCell ref="F3:G3"/>
    <mergeCell ref="H3:M3"/>
  </mergeCells>
  <printOptions/>
  <pageMargins left="0.75" right="0.75" top="1" bottom="1" header="0.5" footer="0.5"/>
  <pageSetup horizontalDpi="600" verticalDpi="600" orientation="portrait" paperSize="9" r:id="rId3"/>
  <headerFooter alignWithMargins="0">
    <oddHeader>&amp;C&amp;"arial unicode ms,Bold"&amp;K008000NOT PROTECTIVELY MARKED</oddHeader>
    <oddFooter>&amp;C&amp;"arial unicode ms,Bold"&amp;K008000NOT PROTECTIVELY MARKED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 unicode ms,Bold"&amp;K008000NOT PROTECTIVELY MARKED</oddHeader>
    <oddFooter>&amp;C&amp;"arial unicode ms,Bold"&amp;K008000NOT PROTECTIVELY MARKED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 unicode ms,Bold"&amp;K008000NOT PROTECTIVELY MARKED</oddHeader>
    <oddFooter>&amp;C&amp;"arial unicode ms,Bold"&amp;K008000NOT PROTECTIVELY MARKED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2010-11 Census Summary (Web)</dc:title>
  <dc:subject/>
  <dc:creator>Graham McLatchie</dc:creator>
  <cp:keywords/>
  <dc:description/>
  <cp:lastModifiedBy>Richard Wydell </cp:lastModifiedBy>
  <dcterms:created xsi:type="dcterms:W3CDTF">2010-11-15T16:24:04Z</dcterms:created>
  <dcterms:modified xsi:type="dcterms:W3CDTF">2011-12-09T11:40:11Z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b1b6f0dc-3860-4a2b-98e5-4e2d19af447e</vt:lpwstr>
  </property>
  <property fmtid="{D5CDD505-2E9C-101B-9397-08002B2CF9AE}" pid="3" name="TDATDAiL">
    <vt:lpwstr>NOT PROTECTIVELY MARKED</vt:lpwstr>
  </property>
</Properties>
</file>