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June 2014" sheetId="1" r:id="rId1"/>
  </sheets>
  <definedNames>
    <definedName name="List_of_organisations">#REF!</definedName>
    <definedName name="Main_Department">#REF!</definedName>
    <definedName name="Month">#REF!</definedName>
    <definedName name="Organisation_Type">#REF!</definedName>
    <definedName name="_xlnm.Print_Area" localSheetId="0">'June 2014'!$A$1:$AO$21</definedName>
    <definedName name="Yes_No">#REF!</definedName>
  </definedNames>
  <calcPr fullCalcOnLoad="1"/>
</workbook>
</file>

<file path=xl/sharedStrings.xml><?xml version="1.0" encoding="utf-8"?>
<sst xmlns="http://schemas.openxmlformats.org/spreadsheetml/2006/main" count="80" uniqueCount="46">
  <si>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</si>
  <si>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</si>
  <si>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</si>
  <si>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</si>
  <si>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</si>
  <si>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</si>
  <si>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</si>
  <si>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</si>
  <si>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</si>
  <si>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</si>
  <si>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</si>
  <si>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</si>
  <si>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</si>
  <si>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</si>
  <si>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</si>
  <si>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</si>
  <si>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</si>
  <si>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</si>
  <si>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</si>
  <si>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</si>
  <si>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</si>
  <si>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</si>
  <si>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</si>
  <si>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</si>
  <si>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</si>
  <si>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</si>
  <si>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</si>
  <si>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</si>
  <si>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</si>
  <si>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</si>
  <si>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</si>
  <si>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</si>
  <si>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</si>
  <si>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</si>
  <si>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</si>
  <si>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</si>
  <si>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</si>
  <si>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</si>
  <si>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</si>
  <si>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</si>
  <si>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</si>
  <si>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Office for Standards in Education, Children's Services &amp; Skills</t>
  </si>
  <si>
    <t>Non-Ministerial Department</t>
  </si>
  <si>
    <t>Office of Qualifications &amp; Examinations Regulation</t>
  </si>
  <si>
    <t>The Office of the Children's Commissioner</t>
  </si>
  <si>
    <t>Executive Non-Departmental Public Body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</si>
</sst>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7">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C20" sqref="C20"/>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120</v>
      </c>
      <c r="E4" s="46">
        <v>111.56</v>
      </c>
      <c r="F4" s="45">
        <v>451</v>
      </c>
      <c r="G4" s="46">
        <v>429.93</v>
      </c>
      <c r="H4" s="45">
        <v>932</v>
      </c>
      <c r="I4" s="46">
        <v>899.74</v>
      </c>
      <c r="J4" s="45">
        <v>674</v>
      </c>
      <c r="K4" s="46">
        <v>645.71</v>
      </c>
      <c r="L4" s="45">
        <v>91</v>
      </c>
      <c r="M4" s="46">
        <v>87.35</v>
      </c>
      <c r="N4" s="45"/>
      <c r="O4" s="46"/>
      <c r="P4" s="47">
        <f>SUM(D4,F4,H4,J4,L4,N4)</f>
        <v>2268</v>
      </c>
      <c r="Q4" s="48">
        <f>SUM(E4,G4,I4,K4,M4,O4)</f>
        <v>2174.29</v>
      </c>
      <c r="R4" s="45">
        <v>41</v>
      </c>
      <c r="S4" s="46">
        <v>26.91</v>
      </c>
      <c r="T4" s="45">
        <v>0</v>
      </c>
      <c r="U4" s="46">
        <v>0</v>
      </c>
      <c r="V4" s="45">
        <v>6</v>
      </c>
      <c r="W4" s="46">
        <v>6</v>
      </c>
      <c r="X4" s="45">
        <v>0</v>
      </c>
      <c r="Y4" s="46">
        <v>0</v>
      </c>
      <c r="Z4" s="49">
        <f>SUM(R4,T4,V4,X4,)</f>
        <v>47</v>
      </c>
      <c r="AA4" s="50">
        <f>SUM(S4,U4,W4,Y4)</f>
        <v>32.91</v>
      </c>
      <c r="AB4" s="51">
        <f>P4+Z4</f>
        <v>2315</v>
      </c>
      <c r="AC4" s="51">
        <f>Q4+AA4</f>
        <v>2207.2</v>
      </c>
      <c r="AD4" s="52">
        <v>7854298.009999999</v>
      </c>
      <c r="AE4" s="53">
        <v>0</v>
      </c>
      <c r="AF4" s="53">
        <v>0</v>
      </c>
      <c r="AG4" s="53">
        <v>50216.59</v>
      </c>
      <c r="AH4" s="53">
        <v>1527797.05</v>
      </c>
      <c r="AI4" s="53">
        <v>668005.7000000001</v>
      </c>
      <c r="AJ4" s="54">
        <f>SUM(AD4:AI4)</f>
        <v>10100317.349999998</v>
      </c>
      <c r="AK4" s="55">
        <v>372302.55</v>
      </c>
      <c r="AL4" s="55">
        <v>127710.42000000001</v>
      </c>
      <c r="AM4" s="56">
        <f>SUM(AK4:AL4)</f>
        <v>500012.97</v>
      </c>
      <c r="AN4" s="56">
        <f>SUM(AM4,AJ4)</f>
        <v>10600330.319999998</v>
      </c>
      <c r="AO4" s="57" t="s">
        <v>36</v>
      </c>
    </row>
    <row r="5" spans="1:41" ht="15">
      <c r="A5" s="43" t="s">
        <v>37</v>
      </c>
      <c r="B5" s="43" t="s">
        <v>38</v>
      </c>
      <c r="C5" s="43" t="s">
        <v>34</v>
      </c>
      <c r="D5" s="45">
        <v>24</v>
      </c>
      <c r="E5" s="46">
        <v>21.99</v>
      </c>
      <c r="F5" s="45">
        <v>75</v>
      </c>
      <c r="G5" s="46">
        <v>72.04</v>
      </c>
      <c r="H5" s="45">
        <v>309</v>
      </c>
      <c r="I5" s="46">
        <v>300.79</v>
      </c>
      <c r="J5" s="45">
        <v>320</v>
      </c>
      <c r="K5" s="46">
        <v>314.94</v>
      </c>
      <c r="L5" s="45">
        <v>31</v>
      </c>
      <c r="M5" s="46">
        <v>30.17</v>
      </c>
      <c r="N5" s="45"/>
      <c r="O5" s="46"/>
      <c r="P5" s="47">
        <f aca="true" t="shared" si="0" ref="P5:Q10">SUM(D5,F5,H5,J5,L5,N5)</f>
        <v>759</v>
      </c>
      <c r="Q5" s="48">
        <f t="shared" si="0"/>
        <v>739.93</v>
      </c>
      <c r="R5" s="45">
        <v>24</v>
      </c>
      <c r="S5" s="46">
        <v>24</v>
      </c>
      <c r="T5" s="45">
        <v>41</v>
      </c>
      <c r="U5" s="46">
        <v>36.2</v>
      </c>
      <c r="V5" s="45">
        <v>144</v>
      </c>
      <c r="W5" s="46">
        <v>139.3</v>
      </c>
      <c r="X5" s="45">
        <v>0</v>
      </c>
      <c r="Y5" s="46">
        <v>0</v>
      </c>
      <c r="Z5" s="49">
        <f aca="true" t="shared" si="1" ref="Z5:Z10">SUM(R5,T5,V5,X5,)</f>
        <v>209</v>
      </c>
      <c r="AA5" s="50">
        <f aca="true" t="shared" si="2" ref="AA5:AA10">SUM(S5,U5,W5,Y5)</f>
        <v>199.5</v>
      </c>
      <c r="AB5" s="51">
        <f aca="true" t="shared" si="3" ref="AB5:AC10">P5+Z5</f>
        <v>968</v>
      </c>
      <c r="AC5" s="51">
        <f t="shared" si="3"/>
        <v>939.43</v>
      </c>
      <c r="AD5" s="52">
        <v>2592492.81</v>
      </c>
      <c r="AE5" s="53">
        <v>6168.16</v>
      </c>
      <c r="AF5" s="53">
        <v>0</v>
      </c>
      <c r="AG5" s="53">
        <v>218</v>
      </c>
      <c r="AH5" s="53">
        <v>591986.67</v>
      </c>
      <c r="AI5" s="53">
        <v>260600.11</v>
      </c>
      <c r="AJ5" s="54">
        <f aca="true" t="shared" si="4" ref="AJ5:AJ10">SUM(AD5:AI5)</f>
        <v>3451465.75</v>
      </c>
      <c r="AK5" s="55">
        <v>2327442.91</v>
      </c>
      <c r="AL5" s="55">
        <v>0</v>
      </c>
      <c r="AM5" s="56">
        <f aca="true" t="shared" si="5" ref="AM5:AM10">SUM(AK5:AL5)</f>
        <v>2327442.91</v>
      </c>
      <c r="AN5" s="56">
        <f aca="true" t="shared" si="6" ref="AN5:AN10">SUM(AM5,AJ5)</f>
        <v>5778908.66</v>
      </c>
      <c r="AO5" s="58"/>
    </row>
    <row r="6" spans="1:41" ht="15">
      <c r="A6" s="43" t="s">
        <v>39</v>
      </c>
      <c r="B6" s="43" t="s">
        <v>38</v>
      </c>
      <c r="C6" s="43" t="s">
        <v>34</v>
      </c>
      <c r="D6" s="45">
        <v>20</v>
      </c>
      <c r="E6" s="46">
        <v>19.48</v>
      </c>
      <c r="F6" s="45">
        <v>86</v>
      </c>
      <c r="G6" s="46">
        <v>80.06</v>
      </c>
      <c r="H6" s="45">
        <v>122</v>
      </c>
      <c r="I6" s="46">
        <v>114.75</v>
      </c>
      <c r="J6" s="45">
        <v>76</v>
      </c>
      <c r="K6" s="46">
        <v>73.88</v>
      </c>
      <c r="L6" s="45">
        <v>13</v>
      </c>
      <c r="M6" s="46">
        <v>13</v>
      </c>
      <c r="N6" s="45"/>
      <c r="O6" s="46"/>
      <c r="P6" s="47">
        <f t="shared" si="0"/>
        <v>317</v>
      </c>
      <c r="Q6" s="48">
        <f t="shared" si="0"/>
        <v>301.17</v>
      </c>
      <c r="R6" s="45">
        <v>13</v>
      </c>
      <c r="S6" s="46">
        <v>10.5</v>
      </c>
      <c r="T6" s="45">
        <v>0</v>
      </c>
      <c r="U6" s="46">
        <v>0</v>
      </c>
      <c r="V6" s="45">
        <v>0</v>
      </c>
      <c r="W6" s="46">
        <v>0</v>
      </c>
      <c r="X6" s="45">
        <v>0</v>
      </c>
      <c r="Y6" s="46">
        <v>0</v>
      </c>
      <c r="Z6" s="49">
        <f t="shared" si="1"/>
        <v>13</v>
      </c>
      <c r="AA6" s="50">
        <f t="shared" si="2"/>
        <v>10.5</v>
      </c>
      <c r="AB6" s="51">
        <f t="shared" si="3"/>
        <v>330</v>
      </c>
      <c r="AC6" s="51">
        <f t="shared" si="3"/>
        <v>311.67</v>
      </c>
      <c r="AD6" s="52">
        <v>914639.2599999999</v>
      </c>
      <c r="AE6" s="53">
        <v>0</v>
      </c>
      <c r="AF6" s="53">
        <v>0</v>
      </c>
      <c r="AG6" s="53">
        <v>1319.2099999999998</v>
      </c>
      <c r="AH6" s="53">
        <v>189350.22999999998</v>
      </c>
      <c r="AI6" s="53">
        <v>77598.13</v>
      </c>
      <c r="AJ6" s="54">
        <f t="shared" si="4"/>
        <v>1182906.8299999996</v>
      </c>
      <c r="AK6" s="55">
        <v>9946.369999999999</v>
      </c>
      <c r="AL6" s="55">
        <v>0</v>
      </c>
      <c r="AM6" s="56">
        <f t="shared" si="5"/>
        <v>9946.369999999999</v>
      </c>
      <c r="AN6" s="56">
        <f t="shared" si="6"/>
        <v>1192853.1999999997</v>
      </c>
      <c r="AO6" s="59"/>
    </row>
    <row r="7" spans="1:41" ht="15">
      <c r="A7" s="43" t="s">
        <v>40</v>
      </c>
      <c r="B7" s="43" t="s">
        <v>38</v>
      </c>
      <c r="C7" s="43" t="s">
        <v>34</v>
      </c>
      <c r="D7" s="45">
        <v>0</v>
      </c>
      <c r="E7" s="46">
        <v>0</v>
      </c>
      <c r="F7" s="45">
        <v>23</v>
      </c>
      <c r="G7" s="46">
        <v>22.66</v>
      </c>
      <c r="H7" s="45">
        <v>40</v>
      </c>
      <c r="I7" s="46">
        <v>39.33</v>
      </c>
      <c r="J7" s="45">
        <v>36</v>
      </c>
      <c r="K7" s="46">
        <v>35.28</v>
      </c>
      <c r="L7" s="45">
        <v>3</v>
      </c>
      <c r="M7" s="46">
        <v>3</v>
      </c>
      <c r="N7" s="45"/>
      <c r="O7" s="46"/>
      <c r="P7" s="47">
        <f t="shared" si="0"/>
        <v>102</v>
      </c>
      <c r="Q7" s="48">
        <f t="shared" si="0"/>
        <v>100.27</v>
      </c>
      <c r="R7" s="45">
        <v>2</v>
      </c>
      <c r="S7" s="46">
        <v>2</v>
      </c>
      <c r="T7" s="45">
        <v>0</v>
      </c>
      <c r="U7" s="46">
        <v>0</v>
      </c>
      <c r="V7" s="45">
        <v>3</v>
      </c>
      <c r="W7" s="46">
        <v>1.01</v>
      </c>
      <c r="X7" s="45">
        <v>0</v>
      </c>
      <c r="Y7" s="46">
        <v>0</v>
      </c>
      <c r="Z7" s="49">
        <f>SUM(R7,T7,V7,X7,)</f>
        <v>5</v>
      </c>
      <c r="AA7" s="50">
        <f t="shared" si="2"/>
        <v>3.01</v>
      </c>
      <c r="AB7" s="51">
        <f t="shared" si="3"/>
        <v>107</v>
      </c>
      <c r="AC7" s="51">
        <f t="shared" si="3"/>
        <v>103.28</v>
      </c>
      <c r="AD7" s="52">
        <v>322114.47000000003</v>
      </c>
      <c r="AE7" s="53">
        <v>0</v>
      </c>
      <c r="AF7" s="53">
        <v>0</v>
      </c>
      <c r="AG7" s="53">
        <v>4695.07</v>
      </c>
      <c r="AH7" s="53">
        <v>69529.53</v>
      </c>
      <c r="AI7" s="53">
        <v>29611.059999999998</v>
      </c>
      <c r="AJ7" s="54">
        <f t="shared" si="4"/>
        <v>425950.13000000006</v>
      </c>
      <c r="AK7" s="55">
        <v>4850.88</v>
      </c>
      <c r="AL7" s="55">
        <v>-41000</v>
      </c>
      <c r="AM7" s="56">
        <f t="shared" si="5"/>
        <v>-36149.12</v>
      </c>
      <c r="AN7" s="56">
        <f t="shared" si="6"/>
        <v>389801.01000000007</v>
      </c>
      <c r="AO7" s="59"/>
    </row>
    <row r="8" spans="1:41" ht="15">
      <c r="A8" s="43" t="s">
        <v>41</v>
      </c>
      <c r="B8" s="43" t="s">
        <v>42</v>
      </c>
      <c r="C8" s="43" t="s">
        <v>34</v>
      </c>
      <c r="D8" s="45">
        <v>200</v>
      </c>
      <c r="E8" s="46">
        <v>185.5</v>
      </c>
      <c r="F8" s="45">
        <v>135</v>
      </c>
      <c r="G8" s="46">
        <v>130.6</v>
      </c>
      <c r="H8" s="45">
        <v>441</v>
      </c>
      <c r="I8" s="46">
        <v>432</v>
      </c>
      <c r="J8" s="45">
        <v>506</v>
      </c>
      <c r="K8" s="46">
        <v>485.2</v>
      </c>
      <c r="L8" s="45">
        <v>28</v>
      </c>
      <c r="M8" s="46">
        <v>28</v>
      </c>
      <c r="N8" s="45">
        <v>6</v>
      </c>
      <c r="O8" s="46">
        <v>6</v>
      </c>
      <c r="P8" s="47">
        <f t="shared" si="0"/>
        <v>1316</v>
      </c>
      <c r="Q8" s="48">
        <f t="shared" si="0"/>
        <v>1267.3</v>
      </c>
      <c r="R8" s="45">
        <v>70</v>
      </c>
      <c r="S8" s="46">
        <v>35.6</v>
      </c>
      <c r="T8" s="45">
        <v>0</v>
      </c>
      <c r="U8" s="46">
        <v>0</v>
      </c>
      <c r="V8" s="45">
        <v>0</v>
      </c>
      <c r="W8" s="46">
        <v>0</v>
      </c>
      <c r="X8" s="45">
        <v>0</v>
      </c>
      <c r="Y8" s="46">
        <v>0</v>
      </c>
      <c r="Z8" s="49">
        <f t="shared" si="1"/>
        <v>70</v>
      </c>
      <c r="AA8" s="50">
        <f t="shared" si="2"/>
        <v>35.6</v>
      </c>
      <c r="AB8" s="51">
        <f t="shared" si="3"/>
        <v>1386</v>
      </c>
      <c r="AC8" s="51">
        <f t="shared" si="3"/>
        <v>1302.8999999999999</v>
      </c>
      <c r="AD8" s="52">
        <v>4591408.62</v>
      </c>
      <c r="AE8" s="53">
        <v>412538.3800000015</v>
      </c>
      <c r="AF8" s="53">
        <v>5000</v>
      </c>
      <c r="AG8" s="53">
        <v>18094.199999999993</v>
      </c>
      <c r="AH8" s="53">
        <v>1038229.99</v>
      </c>
      <c r="AI8" s="53">
        <v>473083.25</v>
      </c>
      <c r="AJ8" s="54">
        <f t="shared" si="4"/>
        <v>6538354.440000002</v>
      </c>
      <c r="AK8" s="55">
        <v>119072.24</v>
      </c>
      <c r="AL8" s="55">
        <v>0</v>
      </c>
      <c r="AM8" s="56">
        <f t="shared" si="5"/>
        <v>119072.24</v>
      </c>
      <c r="AN8" s="56">
        <f t="shared" si="6"/>
        <v>6657426.6800000025</v>
      </c>
      <c r="AO8" s="59"/>
    </row>
    <row r="9" spans="1:41" ht="15">
      <c r="A9" s="43" t="s">
        <v>43</v>
      </c>
      <c r="B9" s="43" t="s">
        <v>42</v>
      </c>
      <c r="C9" s="43" t="s">
        <v>34</v>
      </c>
      <c r="D9" s="45">
        <v>4</v>
      </c>
      <c r="E9" s="46">
        <v>4</v>
      </c>
      <c r="F9" s="45">
        <v>27</v>
      </c>
      <c r="G9" s="46">
        <v>25.82</v>
      </c>
      <c r="H9" s="45">
        <v>96</v>
      </c>
      <c r="I9" s="46">
        <v>95.38</v>
      </c>
      <c r="J9" s="45">
        <v>55</v>
      </c>
      <c r="K9" s="46">
        <v>53.88</v>
      </c>
      <c r="L9" s="45">
        <v>10</v>
      </c>
      <c r="M9" s="46">
        <v>10</v>
      </c>
      <c r="N9" s="45">
        <v>0</v>
      </c>
      <c r="O9" s="46">
        <v>0</v>
      </c>
      <c r="P9" s="47">
        <f t="shared" si="0"/>
        <v>192</v>
      </c>
      <c r="Q9" s="48">
        <f t="shared" si="0"/>
        <v>189.07999999999998</v>
      </c>
      <c r="R9" s="45">
        <v>8</v>
      </c>
      <c r="S9" s="46">
        <v>8</v>
      </c>
      <c r="T9" s="45">
        <v>17</v>
      </c>
      <c r="U9" s="46">
        <v>17</v>
      </c>
      <c r="V9" s="45">
        <v>13</v>
      </c>
      <c r="W9" s="46">
        <v>13</v>
      </c>
      <c r="X9" s="45">
        <v>0</v>
      </c>
      <c r="Y9" s="46">
        <v>0</v>
      </c>
      <c r="Z9" s="49">
        <f t="shared" si="1"/>
        <v>38</v>
      </c>
      <c r="AA9" s="50">
        <f t="shared" si="2"/>
        <v>38</v>
      </c>
      <c r="AB9" s="51">
        <f t="shared" si="3"/>
        <v>230</v>
      </c>
      <c r="AC9" s="51">
        <f t="shared" si="3"/>
        <v>227.07999999999998</v>
      </c>
      <c r="AD9" s="52">
        <v>659623</v>
      </c>
      <c r="AE9" s="53">
        <v>0</v>
      </c>
      <c r="AF9" s="53">
        <v>0</v>
      </c>
      <c r="AG9" s="53">
        <v>1717</v>
      </c>
      <c r="AH9" s="53">
        <v>128568</v>
      </c>
      <c r="AI9" s="53">
        <v>59001</v>
      </c>
      <c r="AJ9" s="54">
        <f t="shared" si="4"/>
        <v>848909</v>
      </c>
      <c r="AK9" s="55">
        <v>359828</v>
      </c>
      <c r="AL9" s="55">
        <v>0</v>
      </c>
      <c r="AM9" s="56">
        <f t="shared" si="5"/>
        <v>359828</v>
      </c>
      <c r="AN9" s="56">
        <f t="shared" si="6"/>
        <v>1208737</v>
      </c>
      <c r="AO9" s="59"/>
    </row>
    <row r="10" spans="1:41" ht="15">
      <c r="A10" s="43" t="s">
        <v>44</v>
      </c>
      <c r="B10" s="43" t="s">
        <v>45</v>
      </c>
      <c r="C10" s="43" t="s">
        <v>34</v>
      </c>
      <c r="D10" s="45">
        <v>1</v>
      </c>
      <c r="E10" s="46">
        <v>1</v>
      </c>
      <c r="F10" s="45">
        <v>7</v>
      </c>
      <c r="G10" s="46">
        <v>7</v>
      </c>
      <c r="H10" s="45">
        <v>9</v>
      </c>
      <c r="I10" s="46">
        <v>8</v>
      </c>
      <c r="J10" s="45">
        <v>11</v>
      </c>
      <c r="K10" s="46">
        <v>8.4</v>
      </c>
      <c r="L10" s="45">
        <v>2</v>
      </c>
      <c r="M10" s="46">
        <v>2</v>
      </c>
      <c r="N10" s="45"/>
      <c r="O10" s="46"/>
      <c r="P10" s="47">
        <f t="shared" si="0"/>
        <v>30</v>
      </c>
      <c r="Q10" s="48">
        <f t="shared" si="0"/>
        <v>26.4</v>
      </c>
      <c r="R10" s="45">
        <v>0</v>
      </c>
      <c r="S10" s="46">
        <v>0</v>
      </c>
      <c r="T10" s="45">
        <v>0</v>
      </c>
      <c r="U10" s="46">
        <v>0</v>
      </c>
      <c r="V10" s="45">
        <v>0</v>
      </c>
      <c r="W10" s="46">
        <v>0</v>
      </c>
      <c r="X10" s="45">
        <v>0</v>
      </c>
      <c r="Y10" s="46">
        <v>0</v>
      </c>
      <c r="Z10" s="49">
        <f t="shared" si="1"/>
        <v>0</v>
      </c>
      <c r="AA10" s="50">
        <f t="shared" si="2"/>
        <v>0</v>
      </c>
      <c r="AB10" s="51">
        <f t="shared" si="3"/>
        <v>30</v>
      </c>
      <c r="AC10" s="51">
        <f t="shared" si="3"/>
        <v>26.4</v>
      </c>
      <c r="AD10" s="52">
        <v>115168.86</v>
      </c>
      <c r="AE10" s="53">
        <v>0</v>
      </c>
      <c r="AF10" s="53">
        <v>0</v>
      </c>
      <c r="AG10" s="53">
        <v>0</v>
      </c>
      <c r="AH10" s="53">
        <v>23093.12</v>
      </c>
      <c r="AI10" s="53">
        <v>11050.48</v>
      </c>
      <c r="AJ10" s="54">
        <f t="shared" si="4"/>
        <v>149312.46000000002</v>
      </c>
      <c r="AK10" s="55">
        <v>10737.13</v>
      </c>
      <c r="AL10" s="55">
        <v>0</v>
      </c>
      <c r="AM10" s="56">
        <f t="shared" si="5"/>
        <v>10737.13</v>
      </c>
      <c r="AN10" s="56">
        <f t="shared" si="6"/>
        <v>160049.59000000003</v>
      </c>
      <c r="AO10" s="59"/>
    </row>
    <row r="11" spans="1:41" ht="15">
      <c r="A11" s="3"/>
      <c r="B11" s="3"/>
      <c r="C11" s="3"/>
      <c r="D11" s="12"/>
      <c r="E11" s="12"/>
      <c r="F11" s="12"/>
      <c r="G11" s="12"/>
      <c r="H11" s="12"/>
      <c r="I11" s="12"/>
      <c r="J11" s="12"/>
      <c r="K11" s="12"/>
      <c r="L11" s="12"/>
      <c r="M11" s="12"/>
      <c r="N11" s="12"/>
      <c r="O11" s="12"/>
      <c r="P11" s="13"/>
      <c r="Q11" s="13"/>
      <c r="R11" s="12"/>
      <c r="S11" s="12"/>
      <c r="T11" s="12"/>
      <c r="U11" s="12"/>
      <c r="V11" s="12"/>
      <c r="W11" s="12"/>
      <c r="X11" s="12"/>
      <c r="Y11" s="12"/>
      <c r="Z11" s="14"/>
      <c r="AA11" s="14"/>
      <c r="AB11" s="4"/>
      <c r="AC11" s="4"/>
      <c r="AD11" s="6"/>
      <c r="AE11" s="6"/>
      <c r="AF11" s="6"/>
      <c r="AG11" s="6"/>
      <c r="AH11" s="6"/>
      <c r="AI11" s="6"/>
      <c r="AJ11" s="7"/>
      <c r="AK11" s="5"/>
      <c r="AL11" s="5"/>
      <c r="AM11" s="8"/>
      <c r="AN11" s="8"/>
      <c r="AO11" s="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password="CF33" sheet="1" objects="1" scenarios="1" selectLockedCells="1" selectUn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1:B100">
    <cfRule type="expression" priority="27" dxfId="1">
      <formula>AND(NOT(ISBLANK($A11)),ISBLANK(B11))</formula>
    </cfRule>
  </conditionalFormatting>
  <conditionalFormatting sqref="C11:C100">
    <cfRule type="expression" priority="26" dxfId="1">
      <formula>AND(NOT(ISBLANK(A11)),ISBLANK(C11))</formula>
    </cfRule>
  </conditionalFormatting>
  <conditionalFormatting sqref="D11:D100">
    <cfRule type="expression" priority="25" dxfId="1">
      <formula>AND(NOT(ISBLANK(E11)),ISBLANK(D11))</formula>
    </cfRule>
  </conditionalFormatting>
  <conditionalFormatting sqref="E11:E100">
    <cfRule type="expression" priority="24" dxfId="1">
      <formula>AND(NOT(ISBLANK(D11)),ISBLANK(E11))</formula>
    </cfRule>
  </conditionalFormatting>
  <conditionalFormatting sqref="F11:F100">
    <cfRule type="expression" priority="23" dxfId="1">
      <formula>AND(NOT(ISBLANK(G11)),ISBLANK(F11))</formula>
    </cfRule>
  </conditionalFormatting>
  <conditionalFormatting sqref="G11:G100">
    <cfRule type="expression" priority="22" dxfId="1">
      <formula>AND(NOT(ISBLANK(F11)),ISBLANK(G11))</formula>
    </cfRule>
  </conditionalFormatting>
  <conditionalFormatting sqref="H11:H100">
    <cfRule type="expression" priority="21" dxfId="1">
      <formula>AND(NOT(ISBLANK(I11)),ISBLANK(H11))</formula>
    </cfRule>
  </conditionalFormatting>
  <conditionalFormatting sqref="I11:I100">
    <cfRule type="expression" priority="20" dxfId="1">
      <formula>AND(NOT(ISBLANK(H11)),ISBLANK(I11))</formula>
    </cfRule>
  </conditionalFormatting>
  <conditionalFormatting sqref="J11:J100">
    <cfRule type="expression" priority="19" dxfId="1">
      <formula>AND(NOT(ISBLANK(K11)),ISBLANK(J11))</formula>
    </cfRule>
  </conditionalFormatting>
  <conditionalFormatting sqref="K11:K100">
    <cfRule type="expression" priority="18" dxfId="1">
      <formula>AND(NOT(ISBLANK(J11)),ISBLANK(K11))</formula>
    </cfRule>
  </conditionalFormatting>
  <conditionalFormatting sqref="L11:L100">
    <cfRule type="expression" priority="17" dxfId="1">
      <formula>AND(NOT(ISBLANK(M11)),ISBLANK(L11))</formula>
    </cfRule>
  </conditionalFormatting>
  <conditionalFormatting sqref="M11:M100">
    <cfRule type="expression" priority="16" dxfId="1">
      <formula>AND(NOT(ISBLANK(L11)),ISBLANK(M11))</formula>
    </cfRule>
  </conditionalFormatting>
  <conditionalFormatting sqref="N11:N100">
    <cfRule type="expression" priority="15" dxfId="1">
      <formula>AND(NOT(ISBLANK(O11)),ISBLANK(N11))</formula>
    </cfRule>
  </conditionalFormatting>
  <conditionalFormatting sqref="O11:O100">
    <cfRule type="expression" priority="14" dxfId="1">
      <formula>AND(NOT(ISBLANK(N11)),ISBLANK(O11))</formula>
    </cfRule>
  </conditionalFormatting>
  <conditionalFormatting sqref="R11:R100">
    <cfRule type="expression" priority="13" dxfId="1">
      <formula>AND(NOT(ISBLANK(S11)),ISBLANK(R11))</formula>
    </cfRule>
  </conditionalFormatting>
  <conditionalFormatting sqref="S11:S100">
    <cfRule type="expression" priority="12" dxfId="1">
      <formula>AND(NOT(ISBLANK(R11)),ISBLANK(S11))</formula>
    </cfRule>
  </conditionalFormatting>
  <conditionalFormatting sqref="T11:T100">
    <cfRule type="expression" priority="11" dxfId="1">
      <formula>AND(NOT(ISBLANK(U11)),ISBLANK(T11))</formula>
    </cfRule>
  </conditionalFormatting>
  <conditionalFormatting sqref="U11:U100">
    <cfRule type="expression" priority="10" dxfId="1">
      <formula>AND(NOT(ISBLANK(T11)),ISBLANK(U11))</formula>
    </cfRule>
  </conditionalFormatting>
  <conditionalFormatting sqref="V11:V100">
    <cfRule type="expression" priority="9" dxfId="1">
      <formula>AND(NOT(ISBLANK(W11)),ISBLANK(V11))</formula>
    </cfRule>
  </conditionalFormatting>
  <conditionalFormatting sqref="W11:W100">
    <cfRule type="expression" priority="8" dxfId="1">
      <formula>AND(NOT(ISBLANK(V11)),ISBLANK(W11))</formula>
    </cfRule>
  </conditionalFormatting>
  <conditionalFormatting sqref="X11:X100">
    <cfRule type="expression" priority="7" dxfId="1">
      <formula>AND(NOT(ISBLANK(Y11)),ISBLANK(X11))</formula>
    </cfRule>
  </conditionalFormatting>
  <conditionalFormatting sqref="Y11:Y100">
    <cfRule type="expression" priority="6" dxfId="1">
      <formula>AND(NOT(ISBLANK(X11)),ISBLANK(Y11))</formula>
    </cfRule>
  </conditionalFormatting>
  <conditionalFormatting sqref="B8:B10 B4">
    <cfRule type="expression" priority="4" dxfId="1">
      <formula>AND(NOT(ISBLANK($A4)),ISBLANK(B4))</formula>
    </cfRule>
  </conditionalFormatting>
  <conditionalFormatting sqref="C4:C10">
    <cfRule type="expression" priority="3" dxfId="1">
      <formula>AND(NOT(ISBLANK(A4)),ISBLANK(C4))</formula>
    </cfRule>
  </conditionalFormatting>
  <conditionalFormatting sqref="D4:D10 F4:F10 H4:H10 J4:J10 L4:L10 N4:N10 R4:R10 T4:T10 V4:V10 X4:X10">
    <cfRule type="expression" priority="2" dxfId="1">
      <formula>AND(NOT(ISBLANK(E4)),ISBLANK(D4))</formula>
    </cfRule>
  </conditionalFormatting>
  <conditionalFormatting sqref="E4:E10 W4:W10 G4:G10 I4:I10 K4:K10 M4:M10 O4:O10 S4:S10 U4:U10 Y4:Y10">
    <cfRule type="expression" priority="1" dxfId="1">
      <formula>AND(NOT(ISBLANK(D4)),ISBLANK(E4))</formula>
    </cfRule>
  </conditionalFormatting>
  <conditionalFormatting sqref="B5:B7">
    <cfRule type="expression" priority="5" dxfId="0" stopIfTrue="1">
      <formula>AND(NOT(ISBLANK($A3)),ISBLANK(B5))</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1:AL100 AD11:AI100">
      <formula1>0</formula1>
    </dataValidation>
    <dataValidation type="decimal" operator="greaterThanOrEqual" allowBlank="1" showInputMessage="1" showErrorMessage="1" sqref="AK4:AL10 AD4:AI1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0">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0">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0">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2014-07-17T12:10:58Z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SV_QUERY_LIST_4F35BF76-6C0D-4D9B-82B2-816C12CF3733">
    <vt:lpwstr>empty_477D106A-C0D6-4607-AEBD-E2C9D60EA279</vt:lpwstr>
  </property>
</Properties>
</file>