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0" yWindow="70" windowWidth="19420" windowHeight="4930" tabRatio="763"/>
  </bookViews>
  <sheets>
    <sheet name="Contents" sheetId="24" r:id="rId1"/>
    <sheet name="Chart1 Data" sheetId="1" r:id="rId2"/>
    <sheet name="Chart1" sheetId="2" r:id="rId3"/>
    <sheet name="Chart2 Data" sheetId="3" r:id="rId4"/>
    <sheet name="Chart2" sheetId="4" r:id="rId5"/>
    <sheet name="Chart3 Data" sheetId="10" r:id="rId6"/>
    <sheet name="Chart3" sheetId="11" r:id="rId7"/>
    <sheet name="Table 1" sheetId="18" r:id="rId8"/>
    <sheet name="Table 1a" sheetId="19" r:id="rId9"/>
    <sheet name="Table 1b" sheetId="20" r:id="rId10"/>
    <sheet name="Table 2" sheetId="21" r:id="rId11"/>
    <sheet name="Table 2a" sheetId="22" r:id="rId12"/>
    <sheet name="Table 2b" sheetId="23" r:id="rId13"/>
  </sheets>
  <calcPr calcId="145621"/>
</workbook>
</file>

<file path=xl/calcChain.xml><?xml version="1.0" encoding="utf-8"?>
<calcChain xmlns="http://schemas.openxmlformats.org/spreadsheetml/2006/main">
  <c r="C14" i="20" l="1"/>
  <c r="D14" i="20"/>
  <c r="E14" i="20"/>
  <c r="D14" i="18"/>
  <c r="C14" i="19"/>
  <c r="D14" i="19"/>
  <c r="E14" i="19"/>
  <c r="C14" i="18"/>
  <c r="E14" i="18"/>
  <c r="C11" i="3" l="1"/>
  <c r="E23" i="10" l="1"/>
  <c r="E6" i="23" l="1"/>
  <c r="E6" i="22"/>
</calcChain>
</file>

<file path=xl/sharedStrings.xml><?xml version="1.0" encoding="utf-8"?>
<sst xmlns="http://schemas.openxmlformats.org/spreadsheetml/2006/main" count="201" uniqueCount="102">
  <si>
    <t>Quarter</t>
  </si>
  <si>
    <t>Electricity Meters</t>
  </si>
  <si>
    <t>Gas Meters</t>
  </si>
  <si>
    <t>Q3 2012</t>
  </si>
  <si>
    <t>Q4 2012</t>
  </si>
  <si>
    <t>Q1 2013</t>
  </si>
  <si>
    <t>Q2 2013</t>
  </si>
  <si>
    <t xml:space="preserve"> </t>
  </si>
  <si>
    <t>Traditional Meters</t>
  </si>
  <si>
    <t>Domestic Electric (Q3 2012)</t>
  </si>
  <si>
    <t>Domestic Gas (Q3 2012)</t>
  </si>
  <si>
    <t>Non-Domestic Electric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</si>
  <si>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</si>
  <si>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</si>
  <si>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</si>
  <si>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</si>
  <si>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</si>
  <si>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</si>
  <si>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</si>
  <si>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</si>
  <si>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Type/Quarter</t>
  </si>
  <si>
    <t>Domestic Properties</t>
  </si>
  <si>
    <t>Smaller Non-Domestic Properties</t>
  </si>
  <si>
    <t>Smart-Type Meters</t>
  </si>
  <si>
    <t>Advanced meters</t>
  </si>
  <si>
    <t>-</t>
  </si>
  <si>
    <t>Smart Meters</t>
  </si>
  <si>
    <t>Chart 1 - Number of smart meters installed by the larger energy suppliers in domestic properties, by fuel type and quarter</t>
  </si>
  <si>
    <t>Electricity Smart Meters</t>
  </si>
  <si>
    <t>Gas Smart Meters</t>
  </si>
  <si>
    <t>Advanced Meters in smaller non-domestic sites</t>
  </si>
  <si>
    <t>Smart-Type Meters in domestic properties</t>
  </si>
  <si>
    <t>Chart 2 – Number of advanced meters installed by the larger energy suppliers in smaller non-domestic sites, by fuel type and quarter</t>
  </si>
  <si>
    <t>Table 1a: Number of electricity smart meter installations by the larger energy suppliers by meter type and quarter</t>
  </si>
  <si>
    <t>Table 1: Number of smart meter installations by the larger energy suppliers by meter type and quarter</t>
  </si>
  <si>
    <t>Table 1b: Number of gas smart meter installations by the larger energy suppliers by meter type and quarter</t>
  </si>
  <si>
    <t>Table 2: Number of meters operated by the larger energy suppliers by meter type at end of quarter</t>
  </si>
  <si>
    <t>Table 2a: Number of electricity meters operated by the larger energy suppliers by meter type at end of quarter</t>
  </si>
  <si>
    <t>Table 2b: Number of gas meters operated by the larger energy suppliers by meter type at end of quarter</t>
  </si>
  <si>
    <t xml:space="preserve">Smart and Advanced Meters </t>
  </si>
  <si>
    <t>Smart and Advanced Meters</t>
  </si>
  <si>
    <t>Non-Domestic Gas (Q3 2012)</t>
  </si>
  <si>
    <t>Domestic Electric (Q2 2013)</t>
  </si>
  <si>
    <t>Domestic Gas  (Q2 2013)</t>
  </si>
  <si>
    <t>Non-Domestic Electric  (Q2 2013)</t>
  </si>
  <si>
    <t>Non-Domestic Gas  (Q2 2013)</t>
  </si>
  <si>
    <t>Charts</t>
  </si>
  <si>
    <t>Tables</t>
  </si>
  <si>
    <t>Table 1 - Number of smart meter installations by the larger energy suppliers by meter type and quarter</t>
  </si>
  <si>
    <t>Table 1a - Number of electricity smart meter installations by the larger energy suppliers by meter type and quarter</t>
  </si>
  <si>
    <t>Table 1b - Number of gas smart meter installations by the larger energy suppliers by meter type and quarter</t>
  </si>
  <si>
    <t>Table 2 - Number of meters operated by the larger energy suppliers by meter type at end of quarter</t>
  </si>
  <si>
    <t>Table 2a - Number of electricity meters operated by the larger energy suppliers by meter type at end of quarter</t>
  </si>
  <si>
    <t>Table 2b - Number of gas meters operated by the larger energy suppliers by meter type at end of quarter</t>
  </si>
  <si>
    <t>Q3 2013</t>
  </si>
  <si>
    <t>Electricity Advanced Meters</t>
  </si>
  <si>
    <t>Gas Advanced Meters</t>
  </si>
  <si>
    <t>Domestic Electric (Q3 2013)</t>
  </si>
  <si>
    <t>Domestic Gas  (Q3 2013)</t>
  </si>
  <si>
    <t>Non-Domestic Electric  (Q3 2013)</t>
  </si>
  <si>
    <t>Non-Domestic Gas  (Q3 2013)</t>
  </si>
  <si>
    <t>Q4 2013</t>
  </si>
  <si>
    <t>Domestic Electric (Q4 2013)</t>
  </si>
  <si>
    <t>Domestic Gas  (Q4 2013)</t>
  </si>
  <si>
    <t>Non-Domestic Electric  (Q4 2013)</t>
  </si>
  <si>
    <t>Non-Domestic Gas  (Q4 2013)</t>
  </si>
  <si>
    <t>r     revised; where a row, column or figure shows 'r' the data has been revised</t>
  </si>
  <si>
    <t>Total</t>
  </si>
  <si>
    <t xml:space="preserve">..Data not available, e Estimated. – nil </t>
  </si>
  <si>
    <t xml:space="preserve">e Estimated </t>
  </si>
  <si>
    <t xml:space="preserve">..Data not available, e Estimated, – nil  </t>
  </si>
  <si>
    <t>2,324,686e</t>
  </si>
  <si>
    <t xml:space="preserve">2,397,238  </t>
  </si>
  <si>
    <t xml:space="preserve">2,369,005  </t>
  </si>
  <si>
    <t xml:space="preserve">2,298,121  </t>
  </si>
  <si>
    <t xml:space="preserve">2,307,641  </t>
  </si>
  <si>
    <t>1,771,055e</t>
  </si>
  <si>
    <t xml:space="preserve">1,864,295  </t>
  </si>
  <si>
    <t xml:space="preserve">1,832,983  </t>
  </si>
  <si>
    <t xml:space="preserve">1,790,147  </t>
  </si>
  <si>
    <t xml:space="preserve">1,819,499  </t>
  </si>
  <si>
    <t>553,631e</t>
  </si>
  <si>
    <t xml:space="preserve">559,271  </t>
  </si>
  <si>
    <t xml:space="preserve">536,022  </t>
  </si>
  <si>
    <t xml:space="preserve">507,974  </t>
  </si>
  <si>
    <t xml:space="preserve">488,142  </t>
  </si>
  <si>
    <t xml:space="preserve">482,251  </t>
  </si>
  <si>
    <t>e Estimated</t>
  </si>
  <si>
    <t>Q1 2014</t>
  </si>
  <si>
    <t>Domestic Electric (Q1 2014)</t>
  </si>
  <si>
    <t>Domestic Gas  (Q1 2014)</t>
  </si>
  <si>
    <t>Non-Domestic Electric  (Q1 2014)</t>
  </si>
  <si>
    <t>Non-Domestic Gas  (Q1 2014)</t>
  </si>
  <si>
    <t>Chart 3 – Numbers of domestic and non-domestic meters by fuel type and meter type, end March 2014</t>
  </si>
  <si>
    <t xml:space="preserve">480,223  </t>
  </si>
  <si>
    <t>Prior to Q3 2012</t>
  </si>
  <si>
    <t xml:space="preserve">2,307,098  </t>
  </si>
  <si>
    <t xml:space="preserve">2,262,409  </t>
  </si>
  <si>
    <t xml:space="preserve">1,824,847  </t>
  </si>
  <si>
    <t xml:space="preserve">1,782,186  </t>
  </si>
  <si>
    <t>Smart Meters, Great Britain, Quarterly report to end March 2014</t>
  </si>
  <si>
    <t>Chart 3 – Proportion of domestic and non-domestic meters by fuel type and meter type, end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</si>
</sst>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rgb="FF009EE3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3" fillId="2" borderId="8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/>
    <xf numFmtId="0" fontId="5" fillId="2" borderId="4" xfId="0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164" fontId="6" fillId="2" borderId="2" xfId="1" applyNumberFormat="1" applyFont="1" applyFill="1" applyBorder="1"/>
    <xf numFmtId="164" fontId="6" fillId="2" borderId="3" xfId="1" applyNumberFormat="1" applyFont="1" applyFill="1" applyBorder="1"/>
    <xf numFmtId="164" fontId="6" fillId="2" borderId="0" xfId="1" applyNumberFormat="1" applyFont="1" applyFill="1" applyBorder="1"/>
    <xf numFmtId="164" fontId="6" fillId="2" borderId="18" xfId="1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3" fillId="2" borderId="10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9" fillId="2" borderId="0" xfId="2" applyFill="1" applyBorder="1" applyAlignment="1">
      <alignment vertical="center"/>
    </xf>
    <xf numFmtId="0" fontId="5" fillId="2" borderId="0" xfId="0" applyFont="1" applyFill="1"/>
    <xf numFmtId="0" fontId="9" fillId="2" borderId="0" xfId="2" applyFill="1"/>
    <xf numFmtId="0" fontId="10" fillId="2" borderId="0" xfId="0" applyFont="1" applyFill="1" applyAlignment="1">
      <alignment vertical="center"/>
    </xf>
    <xf numFmtId="0" fontId="9" fillId="2" borderId="0" xfId="2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0" fillId="2" borderId="0" xfId="1" applyNumberFormat="1" applyFont="1" applyFill="1"/>
    <xf numFmtId="164" fontId="6" fillId="2" borderId="0" xfId="1" applyNumberFormat="1" applyFont="1" applyFill="1"/>
    <xf numFmtId="164" fontId="3" fillId="2" borderId="3" xfId="1" applyNumberFormat="1" applyFont="1" applyFill="1" applyBorder="1"/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3" fillId="2" borderId="4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3" fillId="2" borderId="12" xfId="1" applyNumberFormat="1" applyFont="1" applyFill="1" applyBorder="1"/>
    <xf numFmtId="164" fontId="3" fillId="2" borderId="11" xfId="1" applyNumberFormat="1" applyFont="1" applyFill="1" applyBorder="1"/>
    <xf numFmtId="164" fontId="3" fillId="2" borderId="5" xfId="1" applyNumberFormat="1" applyFont="1" applyFill="1" applyBorder="1"/>
    <xf numFmtId="0" fontId="4" fillId="2" borderId="7" xfId="0" applyFont="1" applyFill="1" applyBorder="1" applyAlignment="1">
      <alignment horizontal="center"/>
    </xf>
    <xf numFmtId="164" fontId="3" fillId="2" borderId="2" xfId="1" applyNumberFormat="1" applyFont="1" applyFill="1" applyBorder="1"/>
    <xf numFmtId="1" fontId="3" fillId="2" borderId="2" xfId="0" applyNumberFormat="1" applyFont="1" applyFill="1" applyBorder="1" applyAlignment="1">
      <alignment horizontal="right"/>
    </xf>
    <xf numFmtId="164" fontId="3" fillId="2" borderId="7" xfId="1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2" borderId="8" xfId="1" applyNumberFormat="1" applyFont="1" applyFill="1" applyBorder="1"/>
    <xf numFmtId="0" fontId="3" fillId="2" borderId="8" xfId="0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0" fillId="2" borderId="0" xfId="0" applyFill="1" applyBorder="1"/>
    <xf numFmtId="0" fontId="5" fillId="2" borderId="17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" fontId="0" fillId="2" borderId="0" xfId="0" applyNumberFormat="1" applyFill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6" fillId="2" borderId="4" xfId="1" applyNumberFormat="1" applyFont="1" applyFill="1" applyBorder="1"/>
    <xf numFmtId="164" fontId="3" fillId="2" borderId="2" xfId="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center"/>
    </xf>
    <xf numFmtId="164" fontId="6" fillId="2" borderId="5" xfId="1" applyNumberFormat="1" applyFont="1" applyFill="1" applyBorder="1"/>
    <xf numFmtId="164" fontId="6" fillId="2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49" fontId="6" fillId="2" borderId="5" xfId="0" applyNumberFormat="1" applyFont="1" applyFill="1" applyBorder="1" applyAlignment="1">
      <alignment horizontal="right"/>
    </xf>
    <xf numFmtId="49" fontId="6" fillId="2" borderId="5" xfId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6" fillId="2" borderId="11" xfId="1" applyNumberFormat="1" applyFont="1" applyFill="1" applyBorder="1"/>
    <xf numFmtId="164" fontId="8" fillId="2" borderId="11" xfId="1" applyNumberFormat="1" applyFont="1" applyFill="1" applyBorder="1"/>
    <xf numFmtId="164" fontId="8" fillId="2" borderId="5" xfId="1" applyNumberFormat="1" applyFont="1" applyFill="1" applyBorder="1"/>
    <xf numFmtId="49" fontId="6" fillId="2" borderId="11" xfId="1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64" fontId="6" fillId="2" borderId="5" xfId="1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165" fontId="6" fillId="2" borderId="0" xfId="1" applyNumberFormat="1" applyFont="1" applyFill="1" applyBorder="1"/>
    <xf numFmtId="164" fontId="3" fillId="2" borderId="18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43" fontId="3" fillId="0" borderId="3" xfId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center"/>
    </xf>
    <xf numFmtId="164" fontId="3" fillId="0" borderId="7" xfId="1" applyNumberFormat="1" applyFont="1" applyFill="1" applyBorder="1"/>
    <xf numFmtId="0" fontId="3" fillId="0" borderId="7" xfId="0" applyFont="1" applyFill="1" applyBorder="1" applyAlignment="1">
      <alignment horizontal="right"/>
    </xf>
    <xf numFmtId="164" fontId="3" fillId="0" borderId="11" xfId="1" applyNumberFormat="1" applyFont="1" applyFill="1" applyBorder="1"/>
    <xf numFmtId="164" fontId="3" fillId="0" borderId="8" xfId="1" applyNumberFormat="1" applyFont="1" applyFill="1" applyBorder="1"/>
    <xf numFmtId="0" fontId="3" fillId="0" borderId="8" xfId="0" applyFont="1" applyFill="1" applyBorder="1" applyAlignment="1">
      <alignment horizontal="right"/>
    </xf>
    <xf numFmtId="164" fontId="3" fillId="0" borderId="12" xfId="1" applyNumberFormat="1" applyFont="1" applyFill="1" applyBorder="1"/>
    <xf numFmtId="164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3" fillId="0" borderId="2" xfId="1" applyNumberFormat="1" applyFont="1" applyFill="1" applyBorder="1"/>
    <xf numFmtId="164" fontId="3" fillId="0" borderId="5" xfId="1" applyNumberFormat="1" applyFont="1" applyFill="1" applyBorder="1"/>
    <xf numFmtId="0" fontId="3" fillId="0" borderId="3" xfId="0" applyNumberFormat="1" applyFont="1" applyFill="1" applyBorder="1" applyAlignment="1">
      <alignment horizontal="right"/>
    </xf>
    <xf numFmtId="2" fontId="6" fillId="2" borderId="3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49" fontId="6" fillId="2" borderId="4" xfId="1" applyNumberFormat="1" applyFont="1" applyFill="1" applyBorder="1" applyAlignment="1">
      <alignment horizontal="right"/>
    </xf>
    <xf numFmtId="49" fontId="6" fillId="2" borderId="3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1 - Number of smart meters installed by the larger energy suppliers in domestic properties, by fuel type and quarter</a:t>
            </a:r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0364372491405056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'Chart1 Data'!$C$4</c:f>
              <c:strCache>
                <c:ptCount val="1"/>
                <c:pt idx="0">
                  <c:v>Electricity Meters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'Chart1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'Chart1 Data'!$C$5:$C$11</c:f>
              <c:numCache>
                <c:formatCode>_-* #,##0_-;\-* #,##0_-;_-* "-"??_-;_-@_-</c:formatCode>
                <c:ptCount val="7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</c:numCache>
            </c:numRef>
          </c:val>
        </c:ser>
        <c:ser>
          <c:idx val="1"/>
          <c:order val="1"/>
          <c:tx>
            <c:strRef>
              <c:f>'Chart1 Data'!$D$4</c:f>
              <c:strCache>
                <c:ptCount val="1"/>
                <c:pt idx="0">
                  <c:v>Gas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'Chart1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'Chart1 Data'!$D$5:$D$11</c:f>
              <c:numCache>
                <c:formatCode>_-* #,##0_-;\-* #,##0_-;_-* "-"??_-;_-@_-</c:formatCode>
                <c:ptCount val="7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69888"/>
        <c:axId val="94071808"/>
      </c:barChart>
      <c:catAx>
        <c:axId val="9406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4071808"/>
        <c:crossesAt val="0"/>
        <c:auto val="1"/>
        <c:lblAlgn val="ctr"/>
        <c:lblOffset val="100"/>
        <c:noMultiLvlLbl val="0"/>
      </c:catAx>
      <c:valAx>
        <c:axId val="94071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4069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033033033033032"/>
          <c:y val="0.20652434893006796"/>
          <c:w val="0.69552819036927938"/>
          <c:h val="4.7911431232839009E-2"/>
        </c:manualLayout>
      </c:layout>
      <c:overlay val="1"/>
      <c:txPr>
        <a:bodyPr/>
        <a:lstStyle/>
        <a:p>
          <a:pPr>
            <a:defRPr sz="1800"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1800" b="1" i="0" baseline="0">
                <a:effectLst/>
                <a:latin typeface="+mn-lt"/>
              </a:rPr>
              <a:t>Chart 2 - Number of advanced meters installed by the larger energy suppliers in smaller non-domestic sites, by fuel type and quarter</a:t>
            </a:r>
            <a:endParaRPr lang="en-GB">
              <a:effectLst/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2583009616961793"/>
          <c:w val="0.8199760807357438"/>
          <c:h val="0.77951539049844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'Chart2 Data'!$C$4</c:f>
              <c:strCache>
                <c:ptCount val="1"/>
                <c:pt idx="0">
                  <c:v>Electricity Advanced Meters</c:v>
                </c:pt>
              </c:strCache>
            </c:strRef>
          </c:tx>
          <c:spPr>
            <a:pattFill prst="dkDn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'Chart2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'Chart2 Data'!$C$5:$C$11</c:f>
              <c:numCache>
                <c:formatCode>_-* #,##0_-;\-* #,##0_-;_-* "-"??_-;_-@_-</c:formatCode>
                <c:ptCount val="7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</c:numCache>
            </c:numRef>
          </c:val>
        </c:ser>
        <c:ser>
          <c:idx val="1"/>
          <c:order val="1"/>
          <c:tx>
            <c:strRef>
              <c:f>'Chart2 Data'!$D$4</c:f>
              <c:strCache>
                <c:ptCount val="1"/>
                <c:pt idx="0">
                  <c:v>Gas Advanced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'Chart2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'Chart2 Data'!$D$5:$D$11</c:f>
              <c:numCache>
                <c:formatCode>_-* #,##0_-;\-* #,##0_-;_-* "-"??_-;_-@_-</c:formatCode>
                <c:ptCount val="7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</c:numCache>
            </c:numRef>
          </c:val>
        </c:ser>
        <c:ser>
          <c:idx val="2"/>
          <c:order val="2"/>
          <c:tx>
            <c:strRef>
              <c:f>'Chart2 Data'!$E$4</c:f>
              <c:strCache>
                <c:ptCount val="1"/>
                <c:pt idx="0">
                  <c:v>Electricity Smart Meters</c:v>
                </c:pt>
              </c:strCache>
            </c:strRef>
          </c:tx>
          <c:invertIfNegative val="0"/>
          <c:cat>
            <c:strRef>
              <c:f>'Chart2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'Chart2 Data'!$E$5:$E$11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  <c:pt idx="5">
                  <c:v>2590</c:v>
                </c:pt>
                <c:pt idx="6">
                  <c:v>2175</c:v>
                </c:pt>
              </c:numCache>
            </c:numRef>
          </c:val>
        </c:ser>
        <c:ser>
          <c:idx val="3"/>
          <c:order val="3"/>
          <c:tx>
            <c:strRef>
              <c:f>'Chart2 Data'!$F$4</c:f>
              <c:strCache>
                <c:ptCount val="1"/>
                <c:pt idx="0">
                  <c:v>Gas Smart Meters</c:v>
                </c:pt>
              </c:strCache>
            </c:strRef>
          </c:tx>
          <c:invertIfNegative val="0"/>
          <c:cat>
            <c:strRef>
              <c:f>'Chart2 Data'!$B$5:$B$11</c:f>
              <c:strCache>
                <c:ptCount val="7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</c:strCache>
            </c:strRef>
          </c:cat>
          <c:val>
            <c:numRef>
              <c:f>'Chart2 Data'!$F$5:$F$11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07072"/>
        <c:axId val="98325632"/>
      </c:barChart>
      <c:catAx>
        <c:axId val="9830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325632"/>
        <c:crosses val="autoZero"/>
        <c:auto val="1"/>
        <c:lblAlgn val="ctr"/>
        <c:lblOffset val="100"/>
        <c:noMultiLvlLbl val="0"/>
      </c:catAx>
      <c:valAx>
        <c:axId val="98325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3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62983797140751"/>
          <c:y val="7.5311412999160679E-2"/>
          <c:w val="0.20825718345403385"/>
          <c:h val="0.44013992684069936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3 - Proportion of domestic and non-domestic meters </a:t>
            </a:r>
            <a:r>
              <a:rPr lang="en-GB" baseline="0"/>
              <a:t> in operation </a:t>
            </a:r>
            <a:r>
              <a:rPr lang="en-GB"/>
              <a:t>by fuel type and meter type, end March 2014</a:t>
            </a:r>
          </a:p>
        </c:rich>
      </c:tx>
      <c:layout>
        <c:manualLayout>
          <c:xMode val="edge"/>
          <c:yMode val="edge"/>
          <c:x val="0.10654290805121618"/>
          <c:y val="1.25312540001907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72313661328296674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'Chart3 Data'!$C$4</c:f>
              <c:strCache>
                <c:ptCount val="1"/>
                <c:pt idx="0">
                  <c:v>Smart Meters</c:v>
                </c:pt>
              </c:strCache>
            </c:strRef>
          </c:tx>
          <c:invertIfNegative val="0"/>
          <c:cat>
            <c:strRef>
              <c:f>'Chart3 Data'!$B$29:$B$32</c:f>
              <c:strCache>
                <c:ptCount val="4"/>
                <c:pt idx="0">
                  <c:v>Domestic Electric (Q1 2014)</c:v>
                </c:pt>
                <c:pt idx="1">
                  <c:v>Domestic Gas  (Q1 2014)</c:v>
                </c:pt>
                <c:pt idx="2">
                  <c:v>Non-Domestic Electric  (Q1 2014)</c:v>
                </c:pt>
                <c:pt idx="3">
                  <c:v>Non-Domestic Gas  (Q1 2014)</c:v>
                </c:pt>
              </c:strCache>
            </c:strRef>
          </c:cat>
          <c:val>
            <c:numRef>
              <c:f>'Chart3 Data'!$C$29:$C$32</c:f>
              <c:numCache>
                <c:formatCode>_-* #,##0_-;\-* #,##0_-;_-* "-"??_-;_-@_-</c:formatCode>
                <c:ptCount val="4"/>
                <c:pt idx="0">
                  <c:v>211730</c:v>
                </c:pt>
                <c:pt idx="1">
                  <c:v>132972</c:v>
                </c:pt>
                <c:pt idx="2">
                  <c:v>10163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'Chart3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'Chart3 Data'!$B$29:$B$32</c:f>
              <c:strCache>
                <c:ptCount val="4"/>
                <c:pt idx="0">
                  <c:v>Domestic Electric (Q1 2014)</c:v>
                </c:pt>
                <c:pt idx="1">
                  <c:v>Domestic Gas  (Q1 2014)</c:v>
                </c:pt>
                <c:pt idx="2">
                  <c:v>Non-Domestic Electric  (Q1 2014)</c:v>
                </c:pt>
                <c:pt idx="3">
                  <c:v>Non-Domestic Gas  (Q1 2014)</c:v>
                </c:pt>
              </c:strCache>
            </c:strRef>
          </c:cat>
          <c:val>
            <c:numRef>
              <c:f>'Chart3 Data'!$D$29:$D$32</c:f>
              <c:numCache>
                <c:formatCode>_-* #,##0_-;\-* #,##0_-;_-* "-"??_-;_-@_-</c:formatCode>
                <c:ptCount val="4"/>
                <c:pt idx="0">
                  <c:v>485346</c:v>
                </c:pt>
                <c:pt idx="1">
                  <c:v>305495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'Chart3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Data'!$B$29:$B$32</c:f>
              <c:strCache>
                <c:ptCount val="4"/>
                <c:pt idx="0">
                  <c:v>Domestic Electric (Q1 2014)</c:v>
                </c:pt>
                <c:pt idx="1">
                  <c:v>Domestic Gas  (Q1 2014)</c:v>
                </c:pt>
                <c:pt idx="2">
                  <c:v>Non-Domestic Electric  (Q1 2014)</c:v>
                </c:pt>
                <c:pt idx="3">
                  <c:v>Non-Domestic Gas  (Q1 2014)</c:v>
                </c:pt>
              </c:strCache>
            </c:strRef>
          </c:cat>
          <c:val>
            <c:numRef>
              <c:f>'Chart3 Data'!$E$29:$E$32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_-* #,##0_-;\-* #,##0_-;_-* &quot;-&quot;??_-;_-@_-">
                  <c:v>471484</c:v>
                </c:pt>
                <c:pt idx="3" formatCode="_-* #,##0_-;\-* #,##0_-;_-* &quot;-&quot;??_-;_-@_-">
                  <c:v>10530</c:v>
                </c:pt>
              </c:numCache>
            </c:numRef>
          </c:val>
        </c:ser>
        <c:ser>
          <c:idx val="3"/>
          <c:order val="3"/>
          <c:tx>
            <c:strRef>
              <c:f>'Chart3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Data'!$B$29:$B$32</c:f>
              <c:strCache>
                <c:ptCount val="4"/>
                <c:pt idx="0">
                  <c:v>Domestic Electric (Q1 2014)</c:v>
                </c:pt>
                <c:pt idx="1">
                  <c:v>Domestic Gas  (Q1 2014)</c:v>
                </c:pt>
                <c:pt idx="2">
                  <c:v>Non-Domestic Electric  (Q1 2014)</c:v>
                </c:pt>
                <c:pt idx="3">
                  <c:v>Non-Domestic Gas  (Q1 2014)</c:v>
                </c:pt>
              </c:strCache>
            </c:strRef>
          </c:cat>
          <c:val>
            <c:numRef>
              <c:f>'Chart3 Data'!$F$29:$F$32</c:f>
              <c:numCache>
                <c:formatCode>_-* #,##0_-;\-* #,##0_-;_-* "-"??_-;_-@_-</c:formatCode>
                <c:ptCount val="4"/>
                <c:pt idx="0">
                  <c:v>25182256</c:v>
                </c:pt>
                <c:pt idx="1">
                  <c:v>20989449</c:v>
                </c:pt>
                <c:pt idx="2">
                  <c:v>1782186</c:v>
                </c:pt>
                <c:pt idx="3">
                  <c:v>480223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407936"/>
        <c:axId val="98409856"/>
      </c:barChart>
      <c:catAx>
        <c:axId val="984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Segment and Fuel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409856"/>
        <c:crosses val="autoZero"/>
        <c:auto val="1"/>
        <c:lblAlgn val="ctr"/>
        <c:lblOffset val="100"/>
        <c:noMultiLvlLbl val="0"/>
      </c:catAx>
      <c:valAx>
        <c:axId val="9840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40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47351418592384"/>
          <c:y val="0.30313447661147619"/>
          <c:w val="0.18215067333464149"/>
          <c:h val="0.4020234312816161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6400800</xdr:colOff>
      <xdr:row>1</xdr:row>
      <xdr:rowOff>104775</xdr:rowOff>
    </xdr:from>
    <xdr:to>
      <xdr:col>2</xdr:col>
      <xdr:colOff>391084</xdr:colOff>
      <xdr:row>9</xdr:row>
      <xdr:rowOff>19556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285750"/>
          <a:ext cx="2048434" cy="1438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2202656</xdr:colOff>
      <xdr:row>8</xdr:row>
      <xdr:rowOff>71438</xdr:rowOff>
    </xdr:from>
    <xdr:to>
      <xdr:col>3</xdr:col>
      <xdr:colOff>71438</xdr:colOff>
      <xdr:row>8</xdr:row>
      <xdr:rowOff>238125</xdr:rowOff>
    </xdr:to>
    <xdr:sp macro="" textlink="">
      <xdr:nvSpPr>
        <xdr:cNvPr id="2" name="TextBox 1"/>
        <xdr:cNvSpPr txBox="1"/>
      </xdr:nvSpPr>
      <xdr:spPr>
        <a:xfrm>
          <a:off x="4417219" y="2083594"/>
          <a:ext cx="226219" cy="166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1988344</xdr:colOff>
      <xdr:row>5</xdr:row>
      <xdr:rowOff>178594</xdr:rowOff>
    </xdr:from>
    <xdr:to>
      <xdr:col>6</xdr:col>
      <xdr:colOff>35719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3692188" y="1166813"/>
          <a:ext cx="214312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  <xdr:twoCellAnchor>
    <xdr:from>
      <xdr:col>5</xdr:col>
      <xdr:colOff>1976436</xdr:colOff>
      <xdr:row>6</xdr:row>
      <xdr:rowOff>178594</xdr:rowOff>
    </xdr:from>
    <xdr:to>
      <xdr:col>6</xdr:col>
      <xdr:colOff>11905</xdr:colOff>
      <xdr:row>8</xdr:row>
      <xdr:rowOff>-1</xdr:rowOff>
    </xdr:to>
    <xdr:sp macro="" textlink="">
      <xdr:nvSpPr>
        <xdr:cNvPr id="3" name="TextBox 2"/>
        <xdr:cNvSpPr txBox="1"/>
      </xdr:nvSpPr>
      <xdr:spPr>
        <a:xfrm>
          <a:off x="13680280" y="1369219"/>
          <a:ext cx="202406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6"/>
  <sheetViews>
    <sheetView tabSelected="1" topLeftCell="A4" workbookViewId="0"/>
  </sheetViews>
  <sheetFormatPr defaultColWidth="9.08984375" defaultRowHeight="14" x14ac:dyDescent="0.3"/>
  <cols>
    <col min="1" max="1" width="2.6328125" style="32" customWidth="1"/>
    <col min="2" max="2" width="120.90625" style="32" customWidth="1"/>
    <col min="3" max="16384" width="9.08984375" style="32"/>
  </cols>
  <sheetData>
    <row r="8" spans="2:6" ht="15" x14ac:dyDescent="0.25">
      <c r="F8" s="4"/>
    </row>
    <row r="9" spans="2:6" ht="19.5" x14ac:dyDescent="0.2">
      <c r="B9" s="49" t="s">
        <v>100</v>
      </c>
    </row>
    <row r="10" spans="2:6" ht="14.25" customHeight="1" x14ac:dyDescent="0.2">
      <c r="B10" s="49"/>
    </row>
    <row r="11" spans="2:6" ht="15" customHeight="1" x14ac:dyDescent="0.2"/>
    <row r="12" spans="2:6" ht="15" x14ac:dyDescent="0.25">
      <c r="B12" s="47" t="s">
        <v>46</v>
      </c>
    </row>
    <row r="14" spans="2:6" ht="14.4" x14ac:dyDescent="0.3">
      <c r="B14" s="48" t="s">
        <v>27</v>
      </c>
    </row>
    <row r="15" spans="2:6" ht="14.5" x14ac:dyDescent="0.35">
      <c r="B15" s="48" t="s">
        <v>32</v>
      </c>
    </row>
    <row r="16" spans="2:6" ht="14.5" x14ac:dyDescent="0.35">
      <c r="B16" s="48" t="s">
        <v>101</v>
      </c>
    </row>
    <row r="19" spans="2:7" ht="13.75" x14ac:dyDescent="0.25">
      <c r="B19" s="47" t="s">
        <v>47</v>
      </c>
    </row>
    <row r="21" spans="2:7" ht="14.4" x14ac:dyDescent="0.3">
      <c r="B21" s="48" t="s">
        <v>48</v>
      </c>
    </row>
    <row r="22" spans="2:7" ht="14.4" x14ac:dyDescent="0.25">
      <c r="B22" s="46" t="s">
        <v>49</v>
      </c>
    </row>
    <row r="23" spans="2:7" ht="14.4" x14ac:dyDescent="0.25">
      <c r="B23" s="50" t="s">
        <v>50</v>
      </c>
      <c r="C23" s="50"/>
      <c r="D23" s="50"/>
      <c r="E23" s="50"/>
      <c r="F23" s="50"/>
    </row>
    <row r="24" spans="2:7" ht="14.4" x14ac:dyDescent="0.25">
      <c r="B24" s="50" t="s">
        <v>51</v>
      </c>
      <c r="C24" s="50"/>
      <c r="D24" s="50"/>
      <c r="E24" s="50"/>
      <c r="F24" s="50"/>
      <c r="G24" s="50"/>
    </row>
    <row r="25" spans="2:7" ht="14.4" x14ac:dyDescent="0.25">
      <c r="B25" s="50" t="s">
        <v>52</v>
      </c>
      <c r="C25" s="50"/>
      <c r="D25" s="50"/>
      <c r="E25" s="50"/>
      <c r="F25" s="50"/>
      <c r="G25" s="50"/>
    </row>
    <row r="26" spans="2:7" ht="14.5" x14ac:dyDescent="0.3">
      <c r="B26" s="50" t="s">
        <v>53</v>
      </c>
      <c r="C26" s="50"/>
      <c r="D26" s="50"/>
      <c r="E26" s="50"/>
      <c r="F26" s="50"/>
      <c r="G26" s="50"/>
    </row>
  </sheetData>
  <hyperlinks>
    <hyperlink ref="B15" location="'Chart2 Data'!A1" display="Chart 2 – Number of advanced meters installed by the larger energy suppliers in smaller non-domestic sites, by fuel type and quarter"/>
    <hyperlink ref="B16" location="'Chart3 Data'!A1" display="Chart 3 – Proportion of domestic and non-domestic meters by fuel type and meter type, end June 2013"/>
    <hyperlink ref="B21" location="'Table 1'!A1" display="Table 1: Number of smart meter installations by the larger energy suppliers by meter type and quarter"/>
    <hyperlink ref="B22" location="'Table 1a'!A1" display="Table 1a: Number of electricity smart meter installations by the larger energy suppliers by meter type and quarter"/>
    <hyperlink ref="B23:F23" location="'Table 1b'!A1" display="Table 1b: Number of gas smart meter installations by the larger energy suppliers by meter type and quarter"/>
    <hyperlink ref="B24:G24" location="'Table 2'!A1" display="Table 2: Number of meters operated by the larger energy suppliers by meter type at end of quarter"/>
    <hyperlink ref="B25:G25" location="'Table 2a'!A1" display="Table 2a: Number of electricity meters operated by the larger energy suppliers by meter type at end of quarter"/>
    <hyperlink ref="B26:G26" location="'Table 2b'!A1" display="Table 2b: Number of gas meters operated by the larger energy suppliers by meter type at end of quarter"/>
    <hyperlink ref="B14" location="'Chart1 Data'!A1" display="Chart 1 - Number of smart meters installed by the larger energy suppliers in domestic properties, by fuel type and qua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="80" zoomScaleNormal="80" workbookViewId="0">
      <selection activeCell="F6" sqref="F6"/>
    </sheetView>
  </sheetViews>
  <sheetFormatPr defaultColWidth="9.08984375" defaultRowHeight="14.5" x14ac:dyDescent="0.35"/>
  <cols>
    <col min="1" max="1" width="2.6328125" style="4" customWidth="1"/>
    <col min="2" max="2" width="20.6328125" style="4" customWidth="1"/>
    <col min="3" max="3" width="33.36328125" style="4" customWidth="1"/>
    <col min="4" max="4" width="24.453125" style="4" customWidth="1"/>
    <col min="5" max="5" width="24.6328125" style="4" customWidth="1"/>
    <col min="6" max="6" width="32.6328125" style="4" customWidth="1"/>
    <col min="7" max="7" width="23.6328125" style="4" customWidth="1"/>
    <col min="8" max="8" width="2.6328125" style="4" customWidth="1"/>
    <col min="9" max="9" width="9.08984375" style="4"/>
    <col min="10" max="11" width="14.36328125" style="4" bestFit="1" customWidth="1"/>
    <col min="12" max="16384" width="9.08984375" style="4"/>
  </cols>
  <sheetData>
    <row r="2" spans="2:10" ht="15" x14ac:dyDescent="0.25">
      <c r="B2" s="125" t="s">
        <v>38</v>
      </c>
      <c r="C2" s="125"/>
      <c r="D2" s="125"/>
      <c r="E2" s="125"/>
      <c r="F2" s="125"/>
      <c r="G2" s="125"/>
    </row>
    <row r="3" spans="2:10" ht="15" x14ac:dyDescent="0.25">
      <c r="B3" s="32"/>
      <c r="C3" s="32"/>
      <c r="D3" s="32"/>
      <c r="E3" s="32"/>
      <c r="F3" s="32"/>
      <c r="G3" s="32"/>
    </row>
    <row r="4" spans="2:10" ht="22.5" customHeight="1" x14ac:dyDescent="0.35">
      <c r="B4" s="133" t="s">
        <v>0</v>
      </c>
      <c r="C4" s="131" t="s">
        <v>21</v>
      </c>
      <c r="D4" s="134"/>
      <c r="E4" s="132"/>
      <c r="F4" s="131" t="s">
        <v>22</v>
      </c>
      <c r="G4" s="132"/>
    </row>
    <row r="5" spans="2:10" ht="22.5" customHeight="1" x14ac:dyDescent="0.35">
      <c r="B5" s="133"/>
      <c r="C5" s="24" t="s">
        <v>26</v>
      </c>
      <c r="D5" s="82" t="s">
        <v>23</v>
      </c>
      <c r="E5" s="24" t="s">
        <v>8</v>
      </c>
      <c r="F5" s="33" t="s">
        <v>40</v>
      </c>
      <c r="G5" s="24" t="s">
        <v>8</v>
      </c>
    </row>
    <row r="6" spans="2:10" ht="22.5" customHeight="1" x14ac:dyDescent="0.25">
      <c r="B6" s="25" t="s">
        <v>3</v>
      </c>
      <c r="C6" s="26">
        <v>124</v>
      </c>
      <c r="D6" s="28">
        <v>246496</v>
      </c>
      <c r="E6" s="41">
        <f>5829541+15311016</f>
        <v>21140557</v>
      </c>
      <c r="F6" s="28">
        <v>10038</v>
      </c>
      <c r="G6" s="90" t="s">
        <v>81</v>
      </c>
      <c r="J6" s="42"/>
    </row>
    <row r="7" spans="2:10" ht="22.5" customHeight="1" x14ac:dyDescent="0.25">
      <c r="B7" s="25" t="s">
        <v>4</v>
      </c>
      <c r="C7" s="26">
        <v>1461</v>
      </c>
      <c r="D7" s="28">
        <v>276050</v>
      </c>
      <c r="E7" s="41">
        <v>21274934</v>
      </c>
      <c r="F7" s="28">
        <v>9290</v>
      </c>
      <c r="G7" s="90" t="s">
        <v>82</v>
      </c>
    </row>
    <row r="8" spans="2:10" ht="22.5" customHeight="1" x14ac:dyDescent="0.25">
      <c r="B8" s="25" t="s">
        <v>5</v>
      </c>
      <c r="C8" s="29">
        <v>11991</v>
      </c>
      <c r="D8" s="27">
        <v>293878</v>
      </c>
      <c r="E8" s="29">
        <v>21118073</v>
      </c>
      <c r="F8" s="27">
        <v>10109</v>
      </c>
      <c r="G8" s="91" t="s">
        <v>83</v>
      </c>
    </row>
    <row r="9" spans="2:10" ht="22.5" customHeight="1" x14ac:dyDescent="0.25">
      <c r="B9" s="25" t="s">
        <v>6</v>
      </c>
      <c r="C9" s="29">
        <v>39337</v>
      </c>
      <c r="D9" s="27">
        <v>300537</v>
      </c>
      <c r="E9" s="29">
        <v>20923634</v>
      </c>
      <c r="F9" s="27">
        <v>10603</v>
      </c>
      <c r="G9" s="91" t="s">
        <v>84</v>
      </c>
    </row>
    <row r="10" spans="2:10" ht="22.5" customHeight="1" x14ac:dyDescent="0.25">
      <c r="B10" s="25" t="s">
        <v>54</v>
      </c>
      <c r="C10" s="29">
        <v>72113</v>
      </c>
      <c r="D10" s="27">
        <v>319445</v>
      </c>
      <c r="E10" s="27">
        <v>20955620</v>
      </c>
      <c r="F10" s="27">
        <v>10778</v>
      </c>
      <c r="G10" s="91" t="s">
        <v>85</v>
      </c>
    </row>
    <row r="11" spans="2:10" ht="22.5" customHeight="1" x14ac:dyDescent="0.3">
      <c r="B11" s="25" t="s">
        <v>61</v>
      </c>
      <c r="C11" s="29">
        <v>101728</v>
      </c>
      <c r="D11" s="27">
        <v>312256</v>
      </c>
      <c r="E11" s="27">
        <v>21201471</v>
      </c>
      <c r="F11" s="27">
        <v>10535</v>
      </c>
      <c r="G11" s="91" t="s">
        <v>86</v>
      </c>
    </row>
    <row r="12" spans="2:10" ht="22.5" customHeight="1" x14ac:dyDescent="0.3">
      <c r="B12" s="31" t="s">
        <v>88</v>
      </c>
      <c r="C12" s="38">
        <v>132972</v>
      </c>
      <c r="D12" s="84">
        <v>305495</v>
      </c>
      <c r="E12" s="84">
        <v>20989449</v>
      </c>
      <c r="F12" s="84">
        <v>10530</v>
      </c>
      <c r="G12" s="120" t="s">
        <v>94</v>
      </c>
    </row>
    <row r="13" spans="2:10" ht="14.4" x14ac:dyDescent="0.3">
      <c r="B13" s="45" t="s">
        <v>87</v>
      </c>
    </row>
    <row r="14" spans="2:10" ht="14.4" x14ac:dyDescent="0.3">
      <c r="F14" s="42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80" zoomScaleNormal="80" workbookViewId="0">
      <selection activeCell="C11" sqref="C11:D11"/>
    </sheetView>
  </sheetViews>
  <sheetFormatPr defaultColWidth="9.08984375" defaultRowHeight="14.5" x14ac:dyDescent="0.35"/>
  <cols>
    <col min="1" max="1" width="2.54296875" style="2" customWidth="1"/>
    <col min="2" max="2" width="33.453125" style="2" customWidth="1"/>
    <col min="3" max="3" width="32.453125" style="2" customWidth="1"/>
    <col min="4" max="4" width="32.54296875" style="2" customWidth="1"/>
    <col min="5" max="5" width="2.54296875" style="2" customWidth="1"/>
    <col min="6" max="6" width="37.90625" style="2" bestFit="1" customWidth="1"/>
    <col min="7" max="7" width="49.6328125" style="2" bestFit="1" customWidth="1"/>
    <col min="8" max="8" width="35.6328125" style="2" bestFit="1" customWidth="1"/>
    <col min="9" max="9" width="22.453125" style="2" customWidth="1"/>
    <col min="10" max="10" width="30.36328125" style="2" bestFit="1" customWidth="1"/>
    <col min="11" max="11" width="36.36328125" style="2" bestFit="1" customWidth="1"/>
    <col min="12" max="17" width="14.453125" style="2" bestFit="1" customWidth="1"/>
    <col min="18" max="16384" width="9.08984375" style="2"/>
  </cols>
  <sheetData>
    <row r="2" spans="2:7" ht="30.75" customHeight="1" x14ac:dyDescent="0.25">
      <c r="B2" s="124" t="s">
        <v>27</v>
      </c>
      <c r="C2" s="124"/>
      <c r="D2" s="124"/>
      <c r="E2" s="1"/>
    </row>
    <row r="3" spans="2:7" ht="15.75" x14ac:dyDescent="0.25">
      <c r="B3" s="1"/>
      <c r="C3" s="1"/>
      <c r="D3" s="1"/>
      <c r="E3" s="1"/>
    </row>
    <row r="4" spans="2:7" ht="22.5" customHeight="1" x14ac:dyDescent="0.25">
      <c r="B4" s="3" t="s">
        <v>0</v>
      </c>
      <c r="C4" s="3" t="s">
        <v>1</v>
      </c>
      <c r="D4" s="3" t="s">
        <v>2</v>
      </c>
      <c r="E4" s="1"/>
      <c r="F4" s="4"/>
      <c r="G4" s="4"/>
    </row>
    <row r="5" spans="2:7" ht="22.5" customHeight="1" x14ac:dyDescent="0.25">
      <c r="B5" s="5" t="s">
        <v>3</v>
      </c>
      <c r="C5" s="6">
        <v>36</v>
      </c>
      <c r="D5" s="6">
        <v>32</v>
      </c>
      <c r="E5" s="1"/>
      <c r="F5" s="4"/>
      <c r="G5" s="4"/>
    </row>
    <row r="6" spans="2:7" ht="22.5" customHeight="1" x14ac:dyDescent="0.25">
      <c r="B6" s="5" t="s">
        <v>4</v>
      </c>
      <c r="C6" s="6">
        <v>1671</v>
      </c>
      <c r="D6" s="6">
        <v>1570</v>
      </c>
      <c r="E6" s="1"/>
      <c r="F6" s="4"/>
      <c r="G6" s="4"/>
    </row>
    <row r="7" spans="2:7" ht="22.5" customHeight="1" x14ac:dyDescent="0.25">
      <c r="B7" s="5" t="s">
        <v>5</v>
      </c>
      <c r="C7" s="6">
        <v>12678</v>
      </c>
      <c r="D7" s="6">
        <v>10963</v>
      </c>
      <c r="E7" s="1"/>
      <c r="F7" s="4"/>
      <c r="G7" s="4"/>
    </row>
    <row r="8" spans="2:7" ht="22.5" customHeight="1" x14ac:dyDescent="0.25">
      <c r="B8" s="5" t="s">
        <v>6</v>
      </c>
      <c r="C8" s="6">
        <v>45456</v>
      </c>
      <c r="D8" s="6">
        <v>35130</v>
      </c>
      <c r="E8" s="1"/>
      <c r="F8" s="4"/>
      <c r="G8" s="4"/>
    </row>
    <row r="9" spans="2:7" ht="22.5" customHeight="1" x14ac:dyDescent="0.25">
      <c r="B9" s="5" t="s">
        <v>54</v>
      </c>
      <c r="C9" s="83">
        <v>57632</v>
      </c>
      <c r="D9" s="6">
        <v>35190</v>
      </c>
      <c r="E9" s="1"/>
      <c r="F9" s="4"/>
      <c r="G9" s="4"/>
    </row>
    <row r="10" spans="2:7" ht="22.5" customHeight="1" x14ac:dyDescent="0.3">
      <c r="B10" s="5" t="s">
        <v>61</v>
      </c>
      <c r="C10" s="83">
        <v>55603</v>
      </c>
      <c r="D10" s="6">
        <v>39730</v>
      </c>
      <c r="E10" s="1"/>
      <c r="F10" s="4"/>
      <c r="G10" s="4"/>
    </row>
    <row r="11" spans="2:7" ht="22.5" customHeight="1" x14ac:dyDescent="0.3">
      <c r="B11" s="7" t="s">
        <v>88</v>
      </c>
      <c r="C11" s="104">
        <v>61164</v>
      </c>
      <c r="D11" s="56">
        <v>37480</v>
      </c>
      <c r="E11" s="1"/>
    </row>
    <row r="16" spans="2:7" ht="15" x14ac:dyDescent="0.25">
      <c r="C16" s="54"/>
      <c r="D16" s="54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80" zoomScaleNormal="80" workbookViewId="0">
      <selection activeCell="B16" sqref="B16"/>
    </sheetView>
  </sheetViews>
  <sheetFormatPr defaultColWidth="9.08984375" defaultRowHeight="14.5" x14ac:dyDescent="0.35"/>
  <cols>
    <col min="1" max="1" width="2.90625" style="2" customWidth="1"/>
    <col min="2" max="2" width="30.36328125" style="2" customWidth="1"/>
    <col min="3" max="3" width="35.453125" style="2" customWidth="1"/>
    <col min="4" max="4" width="33.36328125" style="2" customWidth="1"/>
    <col min="5" max="6" width="35.453125" style="2" customWidth="1"/>
    <col min="7" max="7" width="2.6328125" style="2" customWidth="1"/>
    <col min="8" max="8" width="35.6328125" style="2" bestFit="1" customWidth="1"/>
    <col min="9" max="9" width="22.453125" style="2" customWidth="1"/>
    <col min="10" max="10" width="30.36328125" style="2" bestFit="1" customWidth="1"/>
    <col min="11" max="11" width="36.36328125" style="2" bestFit="1" customWidth="1"/>
    <col min="12" max="17" width="14.453125" style="2" bestFit="1" customWidth="1"/>
    <col min="18" max="16384" width="9.08984375" style="2"/>
  </cols>
  <sheetData>
    <row r="2" spans="2:7" ht="15.5" x14ac:dyDescent="0.35">
      <c r="B2" s="124" t="s">
        <v>32</v>
      </c>
      <c r="C2" s="124"/>
      <c r="D2" s="124"/>
      <c r="E2" s="124"/>
      <c r="F2" s="124"/>
    </row>
    <row r="4" spans="2:7" ht="22.5" customHeight="1" x14ac:dyDescent="0.25">
      <c r="B4" s="3" t="s">
        <v>0</v>
      </c>
      <c r="C4" s="11" t="s">
        <v>55</v>
      </c>
      <c r="D4" s="11" t="s">
        <v>56</v>
      </c>
      <c r="E4" s="11" t="s">
        <v>28</v>
      </c>
      <c r="F4" s="11" t="s">
        <v>29</v>
      </c>
    </row>
    <row r="5" spans="2:7" ht="22.5" customHeight="1" x14ac:dyDescent="0.25">
      <c r="B5" s="5" t="s">
        <v>3</v>
      </c>
      <c r="C5" s="12">
        <v>35455</v>
      </c>
      <c r="D5" s="10">
        <v>186</v>
      </c>
      <c r="E5" s="10">
        <v>0</v>
      </c>
      <c r="F5" s="10">
        <v>0</v>
      </c>
    </row>
    <row r="6" spans="2:7" ht="22.5" customHeight="1" x14ac:dyDescent="0.25">
      <c r="B6" s="5" t="s">
        <v>4</v>
      </c>
      <c r="C6" s="6">
        <v>35834</v>
      </c>
      <c r="D6" s="10">
        <v>144</v>
      </c>
      <c r="E6" s="10">
        <v>0</v>
      </c>
      <c r="F6" s="10">
        <v>0</v>
      </c>
    </row>
    <row r="7" spans="2:7" ht="22.5" customHeight="1" x14ac:dyDescent="0.25">
      <c r="B7" s="5" t="s">
        <v>5</v>
      </c>
      <c r="C7" s="6">
        <v>32529</v>
      </c>
      <c r="D7" s="10">
        <v>1321</v>
      </c>
      <c r="E7" s="10">
        <v>0</v>
      </c>
      <c r="F7" s="10">
        <v>0</v>
      </c>
    </row>
    <row r="8" spans="2:7" ht="22.5" customHeight="1" x14ac:dyDescent="0.25">
      <c r="B8" s="5" t="s">
        <v>6</v>
      </c>
      <c r="C8" s="6">
        <v>28722</v>
      </c>
      <c r="D8" s="10">
        <v>290</v>
      </c>
      <c r="E8" s="10">
        <v>0</v>
      </c>
      <c r="F8" s="10">
        <v>0</v>
      </c>
    </row>
    <row r="9" spans="2:7" ht="22.5" customHeight="1" x14ac:dyDescent="0.25">
      <c r="B9" s="5" t="s">
        <v>54</v>
      </c>
      <c r="C9" s="85">
        <v>24189</v>
      </c>
      <c r="D9" s="10">
        <v>60</v>
      </c>
      <c r="E9" s="10">
        <v>946</v>
      </c>
      <c r="F9" s="10">
        <v>0</v>
      </c>
    </row>
    <row r="10" spans="2:7" ht="22.5" customHeight="1" x14ac:dyDescent="0.3">
      <c r="B10" s="5" t="s">
        <v>61</v>
      </c>
      <c r="C10" s="85">
        <v>28300</v>
      </c>
      <c r="D10" s="10">
        <v>184</v>
      </c>
      <c r="E10" s="10">
        <v>2590</v>
      </c>
      <c r="F10" s="10">
        <v>0</v>
      </c>
    </row>
    <row r="11" spans="2:7" ht="22.5" customHeight="1" x14ac:dyDescent="0.3">
      <c r="B11" s="7" t="s">
        <v>88</v>
      </c>
      <c r="C11" s="105">
        <f>19507-2175</f>
        <v>17332</v>
      </c>
      <c r="D11" s="106">
        <v>24</v>
      </c>
      <c r="E11" s="106">
        <v>2175</v>
      </c>
      <c r="F11" s="107">
        <v>0</v>
      </c>
      <c r="G11" s="22"/>
    </row>
    <row r="12" spans="2:7" ht="14.4" x14ac:dyDescent="0.3">
      <c r="B12" s="22"/>
      <c r="C12" s="22"/>
      <c r="D12" s="57"/>
      <c r="E12" s="22"/>
      <c r="F12" s="57"/>
    </row>
    <row r="13" spans="2:7" ht="14.4" x14ac:dyDescent="0.3">
      <c r="B13" s="45" t="s">
        <v>66</v>
      </c>
    </row>
    <row r="16" spans="2:7" ht="14.4" x14ac:dyDescent="0.3">
      <c r="C16" s="86"/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topLeftCell="A16" zoomScale="80" zoomScaleNormal="80" workbookViewId="0">
      <selection activeCell="B38" sqref="B38"/>
    </sheetView>
  </sheetViews>
  <sheetFormatPr defaultColWidth="9.08984375" defaultRowHeight="14.5" x14ac:dyDescent="0.35"/>
  <cols>
    <col min="1" max="1" width="2.6328125" style="2" customWidth="1"/>
    <col min="2" max="2" width="46" style="2" bestFit="1" customWidth="1"/>
    <col min="3" max="3" width="18.54296875" style="2" bestFit="1" customWidth="1"/>
    <col min="4" max="4" width="52.453125" style="2" bestFit="1" customWidth="1"/>
    <col min="5" max="5" width="55.6328125" style="2" customWidth="1"/>
    <col min="6" max="6" width="32.54296875" style="2" customWidth="1"/>
    <col min="7" max="7" width="22.90625" style="2" customWidth="1"/>
    <col min="8" max="8" width="30.36328125" style="2" bestFit="1" customWidth="1"/>
    <col min="9" max="9" width="1.6328125" style="2" bestFit="1" customWidth="1"/>
    <col min="10" max="15" width="14.453125" style="2" bestFit="1" customWidth="1"/>
    <col min="16" max="16384" width="9.08984375" style="2"/>
  </cols>
  <sheetData>
    <row r="2" spans="2:12" ht="15.5" x14ac:dyDescent="0.35">
      <c r="B2" s="124" t="s">
        <v>93</v>
      </c>
      <c r="C2" s="124"/>
      <c r="D2" s="124"/>
      <c r="E2" s="124"/>
      <c r="F2" s="124"/>
    </row>
    <row r="3" spans="2:12" ht="15" x14ac:dyDescent="0.25">
      <c r="I3" s="2" t="s">
        <v>7</v>
      </c>
    </row>
    <row r="4" spans="2:12" ht="15.75" x14ac:dyDescent="0.25">
      <c r="B4" s="3" t="s">
        <v>20</v>
      </c>
      <c r="C4" s="11" t="s">
        <v>26</v>
      </c>
      <c r="D4" s="11" t="s">
        <v>31</v>
      </c>
      <c r="E4" s="3" t="s">
        <v>30</v>
      </c>
      <c r="F4" s="11" t="s">
        <v>8</v>
      </c>
      <c r="H4" s="4"/>
      <c r="I4" s="4"/>
      <c r="J4" s="4"/>
      <c r="K4" s="4"/>
      <c r="L4" s="4"/>
    </row>
    <row r="5" spans="2:12" ht="15.75" x14ac:dyDescent="0.25">
      <c r="B5" s="5" t="s">
        <v>9</v>
      </c>
      <c r="C5" s="10">
        <v>132</v>
      </c>
      <c r="D5" s="12">
        <v>376423</v>
      </c>
      <c r="E5" s="13">
        <v>0</v>
      </c>
      <c r="F5" s="12">
        <v>25786824</v>
      </c>
      <c r="H5" s="14"/>
      <c r="I5" s="4"/>
      <c r="J5" s="4"/>
      <c r="K5" s="4"/>
      <c r="L5" s="4"/>
    </row>
    <row r="6" spans="2:12" ht="15.75" x14ac:dyDescent="0.25">
      <c r="B6" s="5" t="s">
        <v>10</v>
      </c>
      <c r="C6" s="15">
        <v>124</v>
      </c>
      <c r="D6" s="15">
        <v>246496</v>
      </c>
      <c r="E6" s="13">
        <v>0</v>
      </c>
      <c r="F6" s="15">
        <v>21140557</v>
      </c>
      <c r="H6" s="14"/>
      <c r="I6" s="4"/>
      <c r="J6" s="4"/>
      <c r="K6" s="4"/>
      <c r="L6" s="4"/>
    </row>
    <row r="7" spans="2:12" ht="15.75" x14ac:dyDescent="0.25">
      <c r="B7" s="16" t="s">
        <v>11</v>
      </c>
      <c r="C7" s="10">
        <v>0</v>
      </c>
      <c r="D7" s="6">
        <v>0</v>
      </c>
      <c r="E7" s="17">
        <v>354969</v>
      </c>
      <c r="F7" s="43">
        <v>1771055</v>
      </c>
      <c r="H7" s="14"/>
      <c r="I7" s="4"/>
      <c r="J7" s="4"/>
      <c r="K7" s="4"/>
      <c r="L7" s="4"/>
    </row>
    <row r="8" spans="2:12" ht="15.75" x14ac:dyDescent="0.25">
      <c r="B8" s="7" t="s">
        <v>41</v>
      </c>
      <c r="C8" s="8">
        <v>0</v>
      </c>
      <c r="D8" s="6">
        <v>0</v>
      </c>
      <c r="E8" s="10">
        <v>10038</v>
      </c>
      <c r="F8" s="44">
        <v>553631</v>
      </c>
      <c r="H8" s="14"/>
      <c r="I8" s="4"/>
      <c r="J8" s="4"/>
      <c r="K8" s="4"/>
      <c r="L8" s="4"/>
    </row>
    <row r="9" spans="2:12" ht="15.75" x14ac:dyDescent="0.25">
      <c r="B9" s="5" t="s">
        <v>12</v>
      </c>
      <c r="C9" s="10">
        <v>1739</v>
      </c>
      <c r="D9" s="12">
        <v>407975</v>
      </c>
      <c r="E9" s="19">
        <v>0</v>
      </c>
      <c r="F9" s="10">
        <v>25766990</v>
      </c>
      <c r="H9" s="14"/>
      <c r="I9" s="4"/>
      <c r="J9" s="4"/>
      <c r="K9" s="4"/>
      <c r="L9" s="4"/>
    </row>
    <row r="10" spans="2:12" ht="15.75" x14ac:dyDescent="0.25">
      <c r="B10" s="5" t="s">
        <v>13</v>
      </c>
      <c r="C10" s="10">
        <v>1461</v>
      </c>
      <c r="D10" s="15">
        <v>276050</v>
      </c>
      <c r="E10" s="20">
        <v>0</v>
      </c>
      <c r="F10" s="10">
        <v>21274934</v>
      </c>
      <c r="H10" s="14"/>
      <c r="I10" s="4"/>
      <c r="J10" s="4"/>
      <c r="K10" s="4"/>
      <c r="L10" s="4"/>
    </row>
    <row r="11" spans="2:12" ht="15.75" x14ac:dyDescent="0.25">
      <c r="B11" s="16" t="s">
        <v>14</v>
      </c>
      <c r="C11" s="17">
        <v>0</v>
      </c>
      <c r="D11" s="6">
        <v>0</v>
      </c>
      <c r="E11" s="10">
        <v>444943</v>
      </c>
      <c r="F11" s="18">
        <v>1864295</v>
      </c>
      <c r="H11" s="14"/>
      <c r="I11" s="4"/>
      <c r="J11" s="4"/>
      <c r="K11" s="4"/>
      <c r="L11" s="4"/>
    </row>
    <row r="12" spans="2:12" ht="15.75" x14ac:dyDescent="0.25">
      <c r="B12" s="7" t="s">
        <v>15</v>
      </c>
      <c r="C12" s="8">
        <v>0</v>
      </c>
      <c r="D12" s="8">
        <v>0</v>
      </c>
      <c r="E12" s="9">
        <v>9290</v>
      </c>
      <c r="F12" s="9">
        <v>559271</v>
      </c>
      <c r="H12" s="14"/>
      <c r="I12" s="4"/>
      <c r="J12" s="4"/>
      <c r="K12" s="4"/>
      <c r="L12" s="4"/>
    </row>
    <row r="13" spans="2:12" ht="15.75" x14ac:dyDescent="0.25">
      <c r="B13" s="5" t="s">
        <v>16</v>
      </c>
      <c r="C13" s="10">
        <v>12049</v>
      </c>
      <c r="D13" s="6">
        <v>427631</v>
      </c>
      <c r="E13" s="13">
        <v>0</v>
      </c>
      <c r="F13" s="10">
        <v>25495489</v>
      </c>
      <c r="H13" s="14"/>
      <c r="I13" s="4"/>
      <c r="J13" s="4"/>
      <c r="K13" s="4"/>
      <c r="L13" s="4"/>
    </row>
    <row r="14" spans="2:12" ht="15.75" x14ac:dyDescent="0.25">
      <c r="B14" s="21" t="s">
        <v>17</v>
      </c>
      <c r="C14" s="10">
        <v>11991</v>
      </c>
      <c r="D14" s="6">
        <v>298878</v>
      </c>
      <c r="E14" s="13">
        <v>0</v>
      </c>
      <c r="F14" s="10">
        <v>21118073</v>
      </c>
      <c r="H14" s="14"/>
      <c r="I14" s="4"/>
      <c r="J14" s="4"/>
      <c r="K14" s="4"/>
      <c r="L14" s="4"/>
    </row>
    <row r="15" spans="2:12" ht="15.75" x14ac:dyDescent="0.25">
      <c r="B15" s="5" t="s">
        <v>18</v>
      </c>
      <c r="C15" s="17">
        <v>0</v>
      </c>
      <c r="D15" s="17">
        <v>0</v>
      </c>
      <c r="E15" s="18">
        <v>500960</v>
      </c>
      <c r="F15" s="18">
        <v>1832983</v>
      </c>
      <c r="H15" s="14"/>
      <c r="I15" s="4"/>
      <c r="J15" s="4"/>
      <c r="K15" s="4"/>
      <c r="L15" s="4"/>
    </row>
    <row r="16" spans="2:12" ht="15.65" x14ac:dyDescent="0.3">
      <c r="B16" s="7" t="s">
        <v>19</v>
      </c>
      <c r="C16" s="9">
        <v>0</v>
      </c>
      <c r="D16" s="8">
        <v>0</v>
      </c>
      <c r="E16" s="9">
        <v>10109</v>
      </c>
      <c r="F16" s="9">
        <v>536022</v>
      </c>
      <c r="H16" s="14"/>
      <c r="I16" s="4"/>
      <c r="J16" s="4"/>
      <c r="K16" s="4"/>
      <c r="L16" s="4"/>
    </row>
    <row r="17" spans="2:15" ht="15.65" x14ac:dyDescent="0.3">
      <c r="B17" s="5" t="s">
        <v>42</v>
      </c>
      <c r="C17" s="10">
        <v>50038</v>
      </c>
      <c r="D17" s="6">
        <v>443913</v>
      </c>
      <c r="E17" s="19">
        <v>0</v>
      </c>
      <c r="F17" s="10">
        <v>25307746</v>
      </c>
      <c r="K17" s="22"/>
      <c r="L17" s="22"/>
      <c r="M17" s="22"/>
      <c r="N17" s="22"/>
      <c r="O17" s="22"/>
    </row>
    <row r="18" spans="2:15" ht="15.65" x14ac:dyDescent="0.3">
      <c r="B18" s="5" t="s">
        <v>43</v>
      </c>
      <c r="C18" s="15">
        <v>39337</v>
      </c>
      <c r="D18" s="15">
        <v>300537</v>
      </c>
      <c r="E18" s="20">
        <v>0</v>
      </c>
      <c r="F18" s="23">
        <v>20923634</v>
      </c>
    </row>
    <row r="19" spans="2:15" ht="15.65" x14ac:dyDescent="0.3">
      <c r="B19" s="16" t="s">
        <v>44</v>
      </c>
      <c r="C19" s="10">
        <v>0</v>
      </c>
      <c r="D19" s="6">
        <v>0</v>
      </c>
      <c r="E19" s="10">
        <v>509436</v>
      </c>
      <c r="F19" s="10">
        <v>1790147</v>
      </c>
    </row>
    <row r="20" spans="2:15" ht="15.65" x14ac:dyDescent="0.3">
      <c r="B20" s="7" t="s">
        <v>45</v>
      </c>
      <c r="C20" s="10">
        <v>0</v>
      </c>
      <c r="D20" s="6">
        <v>0</v>
      </c>
      <c r="E20" s="10">
        <v>10603</v>
      </c>
      <c r="F20" s="8">
        <v>507974</v>
      </c>
    </row>
    <row r="21" spans="2:15" ht="15.65" x14ac:dyDescent="0.3">
      <c r="B21" s="65" t="s">
        <v>57</v>
      </c>
      <c r="C21" s="12">
        <v>104704</v>
      </c>
      <c r="D21" s="68">
        <v>484975</v>
      </c>
      <c r="E21" s="70">
        <v>0</v>
      </c>
      <c r="F21" s="63">
        <v>25272273</v>
      </c>
    </row>
    <row r="22" spans="2:15" ht="15.65" x14ac:dyDescent="0.3">
      <c r="B22" s="5" t="s">
        <v>58</v>
      </c>
      <c r="C22" s="71">
        <v>72113</v>
      </c>
      <c r="D22" s="71">
        <v>319445</v>
      </c>
      <c r="E22" s="72">
        <v>0</v>
      </c>
      <c r="F22" s="62">
        <v>20955620</v>
      </c>
    </row>
    <row r="23" spans="2:15" ht="15.65" x14ac:dyDescent="0.3">
      <c r="B23" s="16" t="s">
        <v>59</v>
      </c>
      <c r="C23" s="67">
        <v>946</v>
      </c>
      <c r="D23" s="69">
        <v>0</v>
      </c>
      <c r="E23" s="66">
        <f>SUM(497756-946)</f>
        <v>496810</v>
      </c>
      <c r="F23" s="64">
        <v>1819499</v>
      </c>
    </row>
    <row r="24" spans="2:15" ht="15.65" x14ac:dyDescent="0.3">
      <c r="B24" s="7" t="s">
        <v>60</v>
      </c>
      <c r="C24" s="73">
        <v>0</v>
      </c>
      <c r="D24" s="73">
        <v>0</v>
      </c>
      <c r="E24" s="56">
        <v>10778</v>
      </c>
      <c r="F24" s="59">
        <v>488142</v>
      </c>
    </row>
    <row r="25" spans="2:15" ht="15.65" x14ac:dyDescent="0.3">
      <c r="B25" s="65" t="s">
        <v>62</v>
      </c>
      <c r="C25" s="12">
        <v>163427</v>
      </c>
      <c r="D25" s="68">
        <v>485873</v>
      </c>
      <c r="E25" s="70">
        <v>0</v>
      </c>
      <c r="F25" s="63">
        <v>25508995</v>
      </c>
    </row>
    <row r="26" spans="2:15" ht="15.65" x14ac:dyDescent="0.3">
      <c r="B26" s="5" t="s">
        <v>63</v>
      </c>
      <c r="C26" s="71">
        <v>101728</v>
      </c>
      <c r="D26" s="71">
        <v>312256</v>
      </c>
      <c r="E26" s="72">
        <v>0</v>
      </c>
      <c r="F26" s="62">
        <v>21201471</v>
      </c>
    </row>
    <row r="27" spans="2:15" ht="15.65" x14ac:dyDescent="0.3">
      <c r="B27" s="16" t="s">
        <v>64</v>
      </c>
      <c r="C27" s="85">
        <v>3536</v>
      </c>
      <c r="D27" s="69">
        <v>0</v>
      </c>
      <c r="E27" s="66">
        <v>515107</v>
      </c>
      <c r="F27" s="64">
        <v>1824847</v>
      </c>
    </row>
    <row r="28" spans="2:15" ht="15.65" x14ac:dyDescent="0.3">
      <c r="B28" s="7" t="s">
        <v>65</v>
      </c>
      <c r="C28" s="73">
        <v>0</v>
      </c>
      <c r="D28" s="73">
        <v>0</v>
      </c>
      <c r="E28" s="56">
        <v>10535</v>
      </c>
      <c r="F28" s="59">
        <v>482251</v>
      </c>
    </row>
    <row r="29" spans="2:15" ht="15.65" x14ac:dyDescent="0.3">
      <c r="B29" s="65" t="s">
        <v>89</v>
      </c>
      <c r="C29" s="108">
        <v>211730</v>
      </c>
      <c r="D29" s="109">
        <v>485346</v>
      </c>
      <c r="E29" s="110">
        <v>0</v>
      </c>
      <c r="F29" s="111">
        <v>25182256</v>
      </c>
    </row>
    <row r="30" spans="2:15" ht="15.65" x14ac:dyDescent="0.3">
      <c r="B30" s="5" t="s">
        <v>90</v>
      </c>
      <c r="C30" s="112">
        <v>132972</v>
      </c>
      <c r="D30" s="112">
        <v>305495</v>
      </c>
      <c r="E30" s="113">
        <v>0</v>
      </c>
      <c r="F30" s="114">
        <v>20989449</v>
      </c>
    </row>
    <row r="31" spans="2:15" ht="15.65" x14ac:dyDescent="0.3">
      <c r="B31" s="16" t="s">
        <v>91</v>
      </c>
      <c r="C31" s="115">
        <v>10163</v>
      </c>
      <c r="D31" s="116">
        <v>0</v>
      </c>
      <c r="E31" s="117">
        <v>471484</v>
      </c>
      <c r="F31" s="118">
        <v>1782186</v>
      </c>
    </row>
    <row r="32" spans="2:15" ht="15.65" x14ac:dyDescent="0.3">
      <c r="B32" s="7" t="s">
        <v>92</v>
      </c>
      <c r="C32" s="119">
        <v>0</v>
      </c>
      <c r="D32" s="119">
        <v>0</v>
      </c>
      <c r="E32" s="105">
        <v>10530</v>
      </c>
      <c r="F32" s="106">
        <v>480223</v>
      </c>
    </row>
    <row r="33" spans="2:6" ht="14.4" x14ac:dyDescent="0.3">
      <c r="B33" s="89" t="s">
        <v>69</v>
      </c>
      <c r="E33" s="94"/>
    </row>
    <row r="34" spans="2:6" ht="14.4" x14ac:dyDescent="0.3">
      <c r="C34" s="102"/>
    </row>
    <row r="35" spans="2:6" ht="14.4" x14ac:dyDescent="0.3">
      <c r="C35" s="102"/>
    </row>
    <row r="36" spans="2:6" ht="14.4" x14ac:dyDescent="0.3">
      <c r="C36" s="58"/>
      <c r="D36" s="58"/>
      <c r="E36" s="80"/>
      <c r="F36" s="58"/>
    </row>
    <row r="37" spans="2:6" ht="14.4" x14ac:dyDescent="0.3">
      <c r="C37" s="58"/>
      <c r="D37" s="58"/>
      <c r="E37" s="58"/>
      <c r="F37" s="58"/>
    </row>
    <row r="38" spans="2:6" ht="14.4" x14ac:dyDescent="0.3">
      <c r="C38" s="58"/>
      <c r="D38" s="58"/>
      <c r="E38" s="58"/>
      <c r="F38" s="58"/>
    </row>
    <row r="39" spans="2:6" ht="14.4" x14ac:dyDescent="0.3">
      <c r="C39" s="58"/>
      <c r="D39" s="58"/>
      <c r="E39" s="58"/>
      <c r="F39" s="58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="80" zoomScaleNormal="80" workbookViewId="0">
      <selection activeCell="H6" sqref="H6"/>
    </sheetView>
  </sheetViews>
  <sheetFormatPr defaultColWidth="9.08984375" defaultRowHeight="14.5" x14ac:dyDescent="0.35"/>
  <cols>
    <col min="1" max="1" width="3" style="2" customWidth="1"/>
    <col min="2" max="2" width="26.08984375" style="2" customWidth="1"/>
    <col min="3" max="3" width="34.54296875" style="2" customWidth="1"/>
    <col min="4" max="4" width="29.08984375" style="2" customWidth="1"/>
    <col min="5" max="6" width="37.90625" style="2" bestFit="1" customWidth="1"/>
    <col min="7" max="7" width="3" style="2" customWidth="1"/>
    <col min="8" max="8" width="35.6328125" style="2" bestFit="1" customWidth="1"/>
    <col min="9" max="9" width="22.453125" style="2" customWidth="1"/>
    <col min="10" max="10" width="30.36328125" style="2" bestFit="1" customWidth="1"/>
    <col min="11" max="11" width="36.36328125" style="2" bestFit="1" customWidth="1"/>
    <col min="12" max="17" width="14.453125" style="2" bestFit="1" customWidth="1"/>
    <col min="18" max="16384" width="9.08984375" style="2"/>
  </cols>
  <sheetData>
    <row r="2" spans="1:7" ht="15" x14ac:dyDescent="0.25">
      <c r="B2" s="125" t="s">
        <v>34</v>
      </c>
      <c r="C2" s="125"/>
      <c r="D2" s="125"/>
      <c r="E2" s="125"/>
      <c r="F2" s="125"/>
    </row>
    <row r="3" spans="1:7" ht="14.4" x14ac:dyDescent="0.3">
      <c r="C3" s="61"/>
      <c r="D3" s="61"/>
      <c r="E3" s="61"/>
      <c r="F3" s="22"/>
    </row>
    <row r="4" spans="1:7" ht="22.5" customHeight="1" x14ac:dyDescent="0.35">
      <c r="B4" s="126" t="s">
        <v>0</v>
      </c>
      <c r="C4" s="93" t="s">
        <v>21</v>
      </c>
      <c r="D4" s="128" t="s">
        <v>22</v>
      </c>
      <c r="E4" s="129"/>
      <c r="F4" s="100"/>
      <c r="G4" s="22"/>
    </row>
    <row r="5" spans="1:7" x14ac:dyDescent="0.35">
      <c r="A5" s="60"/>
      <c r="B5" s="127"/>
      <c r="C5" s="24" t="s">
        <v>26</v>
      </c>
      <c r="D5" s="52" t="s">
        <v>26</v>
      </c>
      <c r="E5" s="52" t="s">
        <v>24</v>
      </c>
    </row>
    <row r="6" spans="1:7" ht="22.5" customHeight="1" x14ac:dyDescent="0.3">
      <c r="A6" s="60"/>
      <c r="B6" s="121" t="s">
        <v>95</v>
      </c>
      <c r="C6" s="29">
        <v>188</v>
      </c>
      <c r="D6" s="81" t="s">
        <v>25</v>
      </c>
      <c r="E6" s="29">
        <v>325366</v>
      </c>
    </row>
    <row r="7" spans="1:7" ht="22.5" customHeight="1" x14ac:dyDescent="0.3">
      <c r="A7" s="60"/>
      <c r="B7" s="74" t="s">
        <v>3</v>
      </c>
      <c r="C7" s="29">
        <v>68</v>
      </c>
      <c r="D7" s="81" t="s">
        <v>25</v>
      </c>
      <c r="E7" s="29">
        <v>35641</v>
      </c>
    </row>
    <row r="8" spans="1:7" ht="22.5" customHeight="1" x14ac:dyDescent="0.3">
      <c r="A8" s="60"/>
      <c r="B8" s="74" t="s">
        <v>4</v>
      </c>
      <c r="C8" s="29">
        <v>3241</v>
      </c>
      <c r="D8" s="81" t="s">
        <v>25</v>
      </c>
      <c r="E8" s="29">
        <v>35978</v>
      </c>
    </row>
    <row r="9" spans="1:7" ht="22.5" customHeight="1" x14ac:dyDescent="0.3">
      <c r="A9" s="60"/>
      <c r="B9" s="74" t="s">
        <v>5</v>
      </c>
      <c r="C9" s="29">
        <v>23641</v>
      </c>
      <c r="D9" s="81" t="s">
        <v>25</v>
      </c>
      <c r="E9" s="29">
        <v>33850</v>
      </c>
    </row>
    <row r="10" spans="1:7" ht="22.5" customHeight="1" x14ac:dyDescent="0.3">
      <c r="A10" s="60"/>
      <c r="B10" s="74" t="s">
        <v>6</v>
      </c>
      <c r="C10" s="29">
        <v>80586</v>
      </c>
      <c r="D10" s="81" t="s">
        <v>25</v>
      </c>
      <c r="E10" s="29">
        <v>29012</v>
      </c>
    </row>
    <row r="11" spans="1:7" ht="22.5" customHeight="1" x14ac:dyDescent="0.3">
      <c r="A11" s="60"/>
      <c r="B11" s="74" t="s">
        <v>54</v>
      </c>
      <c r="C11" s="29">
        <v>92822</v>
      </c>
      <c r="D11" s="81">
        <v>946</v>
      </c>
      <c r="E11" s="29">
        <v>24249</v>
      </c>
    </row>
    <row r="12" spans="1:7" ht="22.5" customHeight="1" x14ac:dyDescent="0.3">
      <c r="A12" s="60"/>
      <c r="B12" s="74" t="s">
        <v>61</v>
      </c>
      <c r="C12" s="29">
        <v>95333</v>
      </c>
      <c r="D12" s="81">
        <v>2590</v>
      </c>
      <c r="E12" s="29">
        <v>28484</v>
      </c>
    </row>
    <row r="13" spans="1:7" ht="22.5" customHeight="1" x14ac:dyDescent="0.3">
      <c r="A13" s="60"/>
      <c r="B13" s="25" t="s">
        <v>88</v>
      </c>
      <c r="C13" s="29">
        <v>98644</v>
      </c>
      <c r="D13" s="101">
        <v>2175</v>
      </c>
      <c r="E13" s="29">
        <v>17356</v>
      </c>
      <c r="F13" s="102"/>
    </row>
    <row r="14" spans="1:7" ht="22.5" customHeight="1" x14ac:dyDescent="0.3">
      <c r="A14" s="60"/>
      <c r="B14" s="31" t="s">
        <v>67</v>
      </c>
      <c r="C14" s="88">
        <f t="shared" ref="C14" si="0">SUM(C6:C13)</f>
        <v>394523</v>
      </c>
      <c r="D14" s="88">
        <f>SUM(D6:D13)</f>
        <v>5711</v>
      </c>
      <c r="E14" s="88">
        <f>SUM(E6:E13)</f>
        <v>529936</v>
      </c>
    </row>
    <row r="15" spans="1:7" x14ac:dyDescent="0.35">
      <c r="B15" s="45" t="s">
        <v>68</v>
      </c>
    </row>
  </sheetData>
  <mergeCells count="3">
    <mergeCell ref="B2:F2"/>
    <mergeCell ref="B4:B5"/>
    <mergeCell ref="D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zoomScale="80" zoomScaleNormal="80" workbookViewId="0">
      <selection activeCell="E26" sqref="E26"/>
    </sheetView>
  </sheetViews>
  <sheetFormatPr defaultColWidth="9.08984375" defaultRowHeight="14.5" x14ac:dyDescent="0.35"/>
  <cols>
    <col min="1" max="1" width="2.90625" style="4" customWidth="1"/>
    <col min="2" max="2" width="25.453125" style="4" customWidth="1"/>
    <col min="3" max="3" width="32.90625" style="4" customWidth="1"/>
    <col min="4" max="4" width="29.90625" style="4" customWidth="1"/>
    <col min="5" max="5" width="32.08984375" style="4" customWidth="1"/>
    <col min="6" max="6" width="29.90625" style="4" customWidth="1"/>
    <col min="7" max="7" width="2.90625" style="4" customWidth="1"/>
    <col min="8" max="16384" width="9.08984375" style="4"/>
  </cols>
  <sheetData>
    <row r="2" spans="2:6" ht="15" x14ac:dyDescent="0.25">
      <c r="B2" s="36" t="s">
        <v>33</v>
      </c>
      <c r="C2" s="36"/>
      <c r="D2" s="36"/>
      <c r="E2" s="36"/>
      <c r="F2" s="36"/>
    </row>
    <row r="4" spans="2:6" ht="22.5" customHeight="1" x14ac:dyDescent="0.35">
      <c r="B4" s="126" t="s">
        <v>0</v>
      </c>
      <c r="C4" s="92" t="s">
        <v>21</v>
      </c>
      <c r="D4" s="131" t="s">
        <v>22</v>
      </c>
      <c r="E4" s="132"/>
    </row>
    <row r="5" spans="2:6" x14ac:dyDescent="0.35">
      <c r="B5" s="130"/>
      <c r="C5" s="24" t="s">
        <v>26</v>
      </c>
      <c r="D5" s="52" t="s">
        <v>26</v>
      </c>
      <c r="E5" s="52" t="s">
        <v>24</v>
      </c>
    </row>
    <row r="6" spans="2:6" ht="22.5" customHeight="1" x14ac:dyDescent="0.3">
      <c r="B6" s="95" t="s">
        <v>95</v>
      </c>
      <c r="C6" s="28">
        <v>96</v>
      </c>
      <c r="D6" s="27">
        <v>0</v>
      </c>
      <c r="E6" s="28">
        <v>319514</v>
      </c>
    </row>
    <row r="7" spans="2:6" ht="22.5" customHeight="1" x14ac:dyDescent="0.3">
      <c r="B7" s="25" t="s">
        <v>3</v>
      </c>
      <c r="C7" s="28">
        <v>36</v>
      </c>
      <c r="D7" s="27">
        <v>0</v>
      </c>
      <c r="E7" s="28">
        <v>35455</v>
      </c>
    </row>
    <row r="8" spans="2:6" ht="22.5" customHeight="1" x14ac:dyDescent="0.3">
      <c r="B8" s="25" t="s">
        <v>4</v>
      </c>
      <c r="C8" s="28">
        <v>1671</v>
      </c>
      <c r="D8" s="30">
        <v>0</v>
      </c>
      <c r="E8" s="28">
        <v>35834</v>
      </c>
    </row>
    <row r="9" spans="2:6" ht="22.5" customHeight="1" x14ac:dyDescent="0.3">
      <c r="B9" s="25" t="s">
        <v>5</v>
      </c>
      <c r="C9" s="27">
        <v>12678</v>
      </c>
      <c r="D9" s="27">
        <v>0</v>
      </c>
      <c r="E9" s="27">
        <v>32529</v>
      </c>
    </row>
    <row r="10" spans="2:6" ht="22.5" customHeight="1" x14ac:dyDescent="0.3">
      <c r="B10" s="25" t="s">
        <v>6</v>
      </c>
      <c r="C10" s="27">
        <v>45456</v>
      </c>
      <c r="D10" s="27">
        <v>0</v>
      </c>
      <c r="E10" s="27">
        <v>28722</v>
      </c>
    </row>
    <row r="11" spans="2:6" ht="22.5" customHeight="1" x14ac:dyDescent="0.3">
      <c r="B11" s="25" t="s">
        <v>54</v>
      </c>
      <c r="C11" s="27">
        <v>57632</v>
      </c>
      <c r="D11" s="27">
        <v>946</v>
      </c>
      <c r="E11" s="27">
        <v>24189</v>
      </c>
    </row>
    <row r="12" spans="2:6" s="75" customFormat="1" ht="22.5" customHeight="1" x14ac:dyDescent="0.3">
      <c r="B12" s="25" t="s">
        <v>61</v>
      </c>
      <c r="C12" s="27">
        <v>55603</v>
      </c>
      <c r="D12" s="27">
        <v>2590</v>
      </c>
      <c r="E12" s="27">
        <v>28300</v>
      </c>
    </row>
    <row r="13" spans="2:6" ht="22.5" customHeight="1" x14ac:dyDescent="0.3">
      <c r="B13" s="25" t="s">
        <v>88</v>
      </c>
      <c r="C13" s="27">
        <v>61164</v>
      </c>
      <c r="D13" s="101">
        <v>2175</v>
      </c>
      <c r="E13" s="27">
        <v>17332</v>
      </c>
    </row>
    <row r="14" spans="2:6" ht="22.5" customHeight="1" x14ac:dyDescent="0.3">
      <c r="B14" s="31" t="s">
        <v>67</v>
      </c>
      <c r="C14" s="84">
        <f t="shared" ref="C14:D14" si="0">SUM(C6:C13)</f>
        <v>234336</v>
      </c>
      <c r="D14" s="84">
        <f t="shared" si="0"/>
        <v>5711</v>
      </c>
      <c r="E14" s="84">
        <f>SUM(E6:E13)</f>
        <v>521875</v>
      </c>
    </row>
    <row r="15" spans="2:6" x14ac:dyDescent="0.35">
      <c r="B15" s="45" t="s">
        <v>68</v>
      </c>
    </row>
  </sheetData>
  <mergeCells count="2">
    <mergeCell ref="B4:B5"/>
    <mergeCell ref="D4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zoomScale="80" zoomScaleNormal="80" workbookViewId="0">
      <selection activeCell="D19" sqref="D19"/>
    </sheetView>
  </sheetViews>
  <sheetFormatPr defaultColWidth="9.08984375" defaultRowHeight="14.5" x14ac:dyDescent="0.35"/>
  <cols>
    <col min="1" max="1" width="2.6328125" style="4" customWidth="1"/>
    <col min="2" max="2" width="25.54296875" style="4" customWidth="1"/>
    <col min="3" max="3" width="33" style="4" customWidth="1"/>
    <col min="4" max="4" width="29.54296875" style="4" customWidth="1"/>
    <col min="5" max="5" width="33.6328125" style="4" customWidth="1"/>
    <col min="6" max="6" width="29.54296875" style="4" customWidth="1"/>
    <col min="7" max="7" width="2.6328125" style="4" customWidth="1"/>
    <col min="8" max="16384" width="9.08984375" style="4"/>
  </cols>
  <sheetData>
    <row r="2" spans="2:6" ht="15" x14ac:dyDescent="0.25">
      <c r="B2" s="125" t="s">
        <v>35</v>
      </c>
      <c r="C2" s="125"/>
      <c r="D2" s="125"/>
      <c r="E2" s="125"/>
      <c r="F2" s="125"/>
    </row>
    <row r="4" spans="2:6" ht="22.5" customHeight="1" x14ac:dyDescent="0.35">
      <c r="B4" s="126" t="s">
        <v>0</v>
      </c>
      <c r="C4" s="92" t="s">
        <v>21</v>
      </c>
      <c r="D4" s="131" t="s">
        <v>22</v>
      </c>
      <c r="E4" s="132"/>
    </row>
    <row r="5" spans="2:6" x14ac:dyDescent="0.35">
      <c r="B5" s="130"/>
      <c r="C5" s="24" t="s">
        <v>26</v>
      </c>
      <c r="D5" s="24" t="s">
        <v>26</v>
      </c>
      <c r="E5" s="52" t="s">
        <v>24</v>
      </c>
    </row>
    <row r="6" spans="2:6" ht="22.5" customHeight="1" x14ac:dyDescent="0.3">
      <c r="B6" s="121" t="s">
        <v>95</v>
      </c>
      <c r="C6" s="29">
        <v>92</v>
      </c>
      <c r="D6" s="29">
        <v>0</v>
      </c>
      <c r="E6" s="27">
        <v>9852</v>
      </c>
    </row>
    <row r="7" spans="2:6" ht="22.5" customHeight="1" x14ac:dyDescent="0.3">
      <c r="B7" s="25" t="s">
        <v>3</v>
      </c>
      <c r="C7" s="29">
        <v>32</v>
      </c>
      <c r="D7" s="29">
        <v>0</v>
      </c>
      <c r="E7" s="27">
        <v>186</v>
      </c>
    </row>
    <row r="8" spans="2:6" ht="22.5" customHeight="1" x14ac:dyDescent="0.3">
      <c r="B8" s="25" t="s">
        <v>4</v>
      </c>
      <c r="C8" s="29">
        <v>1570</v>
      </c>
      <c r="D8" s="29">
        <v>0</v>
      </c>
      <c r="E8" s="27">
        <v>144</v>
      </c>
    </row>
    <row r="9" spans="2:6" ht="22.5" customHeight="1" x14ac:dyDescent="0.3">
      <c r="B9" s="25" t="s">
        <v>5</v>
      </c>
      <c r="C9" s="29">
        <v>10963</v>
      </c>
      <c r="D9" s="29">
        <v>0</v>
      </c>
      <c r="E9" s="27">
        <v>1321</v>
      </c>
    </row>
    <row r="10" spans="2:6" ht="22.5" customHeight="1" x14ac:dyDescent="0.3">
      <c r="B10" s="25" t="s">
        <v>6</v>
      </c>
      <c r="C10" s="29">
        <v>35130</v>
      </c>
      <c r="D10" s="29">
        <v>0</v>
      </c>
      <c r="E10" s="27">
        <v>290</v>
      </c>
    </row>
    <row r="11" spans="2:6" ht="22.5" customHeight="1" x14ac:dyDescent="0.3">
      <c r="B11" s="25" t="s">
        <v>54</v>
      </c>
      <c r="C11" s="29">
        <v>35190</v>
      </c>
      <c r="D11" s="29">
        <v>0</v>
      </c>
      <c r="E11" s="27">
        <v>60</v>
      </c>
    </row>
    <row r="12" spans="2:6" ht="22.5" customHeight="1" x14ac:dyDescent="0.3">
      <c r="B12" s="25" t="s">
        <v>61</v>
      </c>
      <c r="C12" s="29">
        <v>39730</v>
      </c>
      <c r="D12" s="29">
        <v>0</v>
      </c>
      <c r="E12" s="27">
        <v>184</v>
      </c>
    </row>
    <row r="13" spans="2:6" ht="22.5" customHeight="1" x14ac:dyDescent="0.3">
      <c r="B13" s="25" t="s">
        <v>88</v>
      </c>
      <c r="C13" s="37">
        <v>37480</v>
      </c>
      <c r="D13" s="37">
        <v>0</v>
      </c>
      <c r="E13" s="87">
        <v>24</v>
      </c>
    </row>
    <row r="14" spans="2:6" ht="22.5" customHeight="1" x14ac:dyDescent="0.3">
      <c r="B14" s="31" t="s">
        <v>67</v>
      </c>
      <c r="C14" s="38">
        <f t="shared" ref="C14:D14" si="0">SUM(C6:C13)</f>
        <v>160187</v>
      </c>
      <c r="D14" s="38">
        <f t="shared" si="0"/>
        <v>0</v>
      </c>
      <c r="E14" s="38">
        <f>SUM(E6:E13)</f>
        <v>12061</v>
      </c>
    </row>
    <row r="15" spans="2:6" x14ac:dyDescent="0.35">
      <c r="B15" s="45" t="s">
        <v>70</v>
      </c>
    </row>
  </sheetData>
  <mergeCells count="3">
    <mergeCell ref="B2:F2"/>
    <mergeCell ref="B4:B5"/>
    <mergeCell ref="D4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="80" zoomScaleNormal="80" workbookViewId="0">
      <selection activeCell="F19" sqref="F19"/>
    </sheetView>
  </sheetViews>
  <sheetFormatPr defaultColWidth="9.08984375" defaultRowHeight="14.5" x14ac:dyDescent="0.35"/>
  <cols>
    <col min="1" max="1" width="2.6328125" style="4" customWidth="1"/>
    <col min="2" max="2" width="20.6328125" style="4" customWidth="1"/>
    <col min="3" max="3" width="33.36328125" style="4" customWidth="1"/>
    <col min="4" max="5" width="24.90625" style="4" customWidth="1"/>
    <col min="6" max="6" width="32.54296875" style="4" customWidth="1"/>
    <col min="7" max="7" width="23.6328125" style="4" customWidth="1"/>
    <col min="8" max="8" width="2.6328125" style="4" customWidth="1"/>
    <col min="9" max="11" width="9.08984375" style="4"/>
    <col min="12" max="12" width="11.36328125" style="4" bestFit="1" customWidth="1"/>
    <col min="13" max="16384" width="9.08984375" style="4"/>
  </cols>
  <sheetData>
    <row r="2" spans="2:12" ht="15" x14ac:dyDescent="0.25">
      <c r="B2" s="125" t="s">
        <v>36</v>
      </c>
      <c r="C2" s="125"/>
      <c r="D2" s="125"/>
      <c r="E2" s="125"/>
      <c r="F2" s="125"/>
      <c r="G2" s="125"/>
    </row>
    <row r="4" spans="2:12" ht="22.5" customHeight="1" x14ac:dyDescent="0.35">
      <c r="B4" s="133" t="s">
        <v>0</v>
      </c>
      <c r="C4" s="131" t="s">
        <v>21</v>
      </c>
      <c r="D4" s="134"/>
      <c r="E4" s="134"/>
      <c r="F4" s="131" t="s">
        <v>22</v>
      </c>
      <c r="G4" s="132"/>
    </row>
    <row r="5" spans="2:12" ht="22.5" customHeight="1" x14ac:dyDescent="0.35">
      <c r="B5" s="133"/>
      <c r="C5" s="31" t="s">
        <v>26</v>
      </c>
      <c r="D5" s="33" t="s">
        <v>23</v>
      </c>
      <c r="E5" s="51" t="s">
        <v>8</v>
      </c>
      <c r="F5" s="31" t="s">
        <v>39</v>
      </c>
      <c r="G5" s="24" t="s">
        <v>8</v>
      </c>
    </row>
    <row r="6" spans="2:12" ht="22.5" customHeight="1" x14ac:dyDescent="0.25">
      <c r="B6" s="95" t="s">
        <v>3</v>
      </c>
      <c r="C6" s="96">
        <v>256</v>
      </c>
      <c r="D6" s="96">
        <v>622919</v>
      </c>
      <c r="E6" s="97">
        <v>46927381</v>
      </c>
      <c r="F6" s="96">
        <v>365007</v>
      </c>
      <c r="G6" s="99" t="s">
        <v>71</v>
      </c>
    </row>
    <row r="7" spans="2:12" ht="22.5" customHeight="1" x14ac:dyDescent="0.25">
      <c r="B7" s="25" t="s">
        <v>4</v>
      </c>
      <c r="C7" s="87">
        <v>3200</v>
      </c>
      <c r="D7" s="87">
        <v>684025</v>
      </c>
      <c r="E7" s="98">
        <v>47041924</v>
      </c>
      <c r="F7" s="87">
        <v>454233</v>
      </c>
      <c r="G7" s="91" t="s">
        <v>72</v>
      </c>
      <c r="L7" s="42"/>
    </row>
    <row r="8" spans="2:12" ht="22.5" customHeight="1" x14ac:dyDescent="0.25">
      <c r="B8" s="25" t="s">
        <v>5</v>
      </c>
      <c r="C8" s="87">
        <v>24040</v>
      </c>
      <c r="D8" s="87">
        <v>726509</v>
      </c>
      <c r="E8" s="87">
        <v>46613562</v>
      </c>
      <c r="F8" s="87">
        <v>511069</v>
      </c>
      <c r="G8" s="91" t="s">
        <v>73</v>
      </c>
    </row>
    <row r="9" spans="2:12" ht="22.5" customHeight="1" x14ac:dyDescent="0.25">
      <c r="B9" s="25" t="s">
        <v>6</v>
      </c>
      <c r="C9" s="87">
        <v>89375</v>
      </c>
      <c r="D9" s="87">
        <v>744450</v>
      </c>
      <c r="E9" s="87">
        <v>46231380</v>
      </c>
      <c r="F9" s="87">
        <v>520039</v>
      </c>
      <c r="G9" s="91" t="s">
        <v>74</v>
      </c>
    </row>
    <row r="10" spans="2:12" ht="22.5" customHeight="1" x14ac:dyDescent="0.25">
      <c r="B10" s="25" t="s">
        <v>54</v>
      </c>
      <c r="C10" s="87">
        <v>176817</v>
      </c>
      <c r="D10" s="87">
        <v>804420</v>
      </c>
      <c r="E10" s="87">
        <v>46227893</v>
      </c>
      <c r="F10" s="87">
        <v>508534</v>
      </c>
      <c r="G10" s="91" t="s">
        <v>75</v>
      </c>
    </row>
    <row r="11" spans="2:12" s="75" customFormat="1" ht="22.5" customHeight="1" x14ac:dyDescent="0.3">
      <c r="B11" s="25" t="s">
        <v>61</v>
      </c>
      <c r="C11" s="87">
        <v>265155</v>
      </c>
      <c r="D11" s="87">
        <v>798129</v>
      </c>
      <c r="E11" s="87">
        <v>46710466</v>
      </c>
      <c r="F11" s="87">
        <v>529178</v>
      </c>
      <c r="G11" s="91" t="s">
        <v>96</v>
      </c>
    </row>
    <row r="12" spans="2:12" ht="22.5" customHeight="1" x14ac:dyDescent="0.3">
      <c r="B12" s="31" t="s">
        <v>88</v>
      </c>
      <c r="C12" s="84">
        <v>344702</v>
      </c>
      <c r="D12" s="84">
        <v>790841</v>
      </c>
      <c r="E12" s="84">
        <v>46171705</v>
      </c>
      <c r="F12" s="84">
        <v>492177</v>
      </c>
      <c r="G12" s="122" t="s">
        <v>97</v>
      </c>
    </row>
    <row r="13" spans="2:12" ht="14.4" x14ac:dyDescent="0.3">
      <c r="B13" s="45" t="s">
        <v>87</v>
      </c>
    </row>
    <row r="15" spans="2:12" ht="14.4" x14ac:dyDescent="0.3">
      <c r="E15" s="75"/>
      <c r="F15" s="75"/>
      <c r="G15" s="75"/>
      <c r="H15" s="75"/>
      <c r="I15" s="75"/>
      <c r="J15" s="75"/>
      <c r="K15" s="75"/>
    </row>
    <row r="16" spans="2:12" ht="14.4" x14ac:dyDescent="0.3">
      <c r="E16" s="75"/>
      <c r="F16" s="103"/>
      <c r="G16" s="39"/>
      <c r="H16" s="39"/>
      <c r="I16" s="75"/>
      <c r="J16" s="75"/>
      <c r="K16" s="75"/>
    </row>
    <row r="17" spans="5:11" ht="14.4" x14ac:dyDescent="0.3">
      <c r="E17" s="75"/>
      <c r="F17" s="75"/>
      <c r="G17" s="75"/>
      <c r="H17" s="75"/>
      <c r="I17" s="75"/>
      <c r="J17" s="75"/>
      <c r="K17" s="75"/>
    </row>
    <row r="18" spans="5:11" ht="14.4" x14ac:dyDescent="0.3">
      <c r="E18" s="75"/>
      <c r="F18" s="75"/>
      <c r="G18" s="75"/>
      <c r="H18" s="75"/>
      <c r="I18" s="75"/>
      <c r="J18" s="75"/>
      <c r="K18" s="75"/>
    </row>
    <row r="19" spans="5:11" ht="14.4" x14ac:dyDescent="0.3">
      <c r="E19" s="75"/>
      <c r="F19" s="75"/>
      <c r="G19" s="75"/>
      <c r="H19" s="75"/>
      <c r="I19" s="75"/>
      <c r="J19" s="75"/>
      <c r="K19" s="75"/>
    </row>
    <row r="20" spans="5:11" ht="14.4" x14ac:dyDescent="0.3">
      <c r="E20" s="75"/>
      <c r="F20" s="79"/>
      <c r="G20" s="75"/>
      <c r="H20" s="75"/>
      <c r="I20" s="75"/>
      <c r="J20" s="75"/>
      <c r="K20" s="75"/>
    </row>
    <row r="21" spans="5:11" ht="14.4" x14ac:dyDescent="0.3">
      <c r="E21" s="75"/>
      <c r="F21" s="75"/>
      <c r="G21" s="75"/>
      <c r="H21" s="75"/>
      <c r="I21" s="75"/>
      <c r="J21" s="75"/>
      <c r="K21" s="75"/>
    </row>
    <row r="22" spans="5:11" ht="14.4" x14ac:dyDescent="0.3">
      <c r="E22" s="75"/>
      <c r="F22" s="75"/>
      <c r="G22" s="75"/>
      <c r="H22" s="75"/>
      <c r="I22" s="75"/>
      <c r="J22" s="75"/>
      <c r="K22" s="75"/>
    </row>
    <row r="23" spans="5:11" ht="14.4" x14ac:dyDescent="0.3">
      <c r="E23" s="75"/>
      <c r="F23" s="75"/>
      <c r="G23" s="75"/>
      <c r="H23" s="75"/>
      <c r="I23" s="75"/>
      <c r="J23" s="75"/>
      <c r="K23" s="75"/>
    </row>
    <row r="24" spans="5:11" ht="14.4" x14ac:dyDescent="0.3">
      <c r="E24" s="75"/>
      <c r="F24" s="75"/>
      <c r="G24" s="75"/>
      <c r="H24" s="75"/>
      <c r="I24" s="75"/>
      <c r="J24" s="75"/>
      <c r="K24" s="75"/>
    </row>
    <row r="25" spans="5:11" ht="14.4" x14ac:dyDescent="0.3">
      <c r="E25" s="75"/>
      <c r="F25" s="75"/>
      <c r="G25" s="75"/>
      <c r="H25" s="75"/>
      <c r="I25" s="75"/>
      <c r="J25" s="75"/>
      <c r="K25" s="75"/>
    </row>
    <row r="26" spans="5:11" ht="14.4" x14ac:dyDescent="0.3">
      <c r="E26" s="75"/>
      <c r="F26" s="75"/>
      <c r="G26" s="75"/>
      <c r="H26" s="75"/>
      <c r="I26" s="75"/>
      <c r="J26" s="75"/>
      <c r="K26" s="75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="80" zoomScaleNormal="80" workbookViewId="0">
      <selection activeCell="G18" sqref="G18"/>
    </sheetView>
  </sheetViews>
  <sheetFormatPr defaultColWidth="9.08984375" defaultRowHeight="14.5" x14ac:dyDescent="0.35"/>
  <cols>
    <col min="1" max="1" width="2.90625" style="4" customWidth="1"/>
    <col min="2" max="2" width="20.6328125" style="4" customWidth="1"/>
    <col min="3" max="3" width="33.08984375" style="4" customWidth="1"/>
    <col min="4" max="5" width="24.6328125" style="4" customWidth="1"/>
    <col min="6" max="6" width="32.6328125" style="4" customWidth="1"/>
    <col min="7" max="7" width="23.6328125" style="4" customWidth="1"/>
    <col min="8" max="8" width="2.90625" style="4" customWidth="1"/>
    <col min="9" max="9" width="9.08984375" style="4"/>
    <col min="10" max="11" width="14.36328125" style="4" bestFit="1" customWidth="1"/>
    <col min="12" max="16384" width="9.08984375" style="4"/>
  </cols>
  <sheetData>
    <row r="2" spans="2:10" ht="15" x14ac:dyDescent="0.25">
      <c r="B2" s="125" t="s">
        <v>37</v>
      </c>
      <c r="C2" s="125"/>
      <c r="D2" s="125"/>
      <c r="E2" s="125"/>
      <c r="F2" s="125"/>
      <c r="G2" s="125"/>
    </row>
    <row r="4" spans="2:10" ht="22.5" customHeight="1" x14ac:dyDescent="0.35">
      <c r="B4" s="133" t="s">
        <v>0</v>
      </c>
      <c r="C4" s="131" t="s">
        <v>21</v>
      </c>
      <c r="D4" s="134"/>
      <c r="E4" s="132"/>
      <c r="F4" s="131" t="s">
        <v>22</v>
      </c>
      <c r="G4" s="132"/>
    </row>
    <row r="5" spans="2:10" ht="22.5" customHeight="1" x14ac:dyDescent="0.35">
      <c r="B5" s="133"/>
      <c r="C5" s="76" t="s">
        <v>26</v>
      </c>
      <c r="D5" s="24" t="s">
        <v>23</v>
      </c>
      <c r="E5" s="53" t="s">
        <v>8</v>
      </c>
      <c r="F5" s="24" t="s">
        <v>40</v>
      </c>
      <c r="G5" s="52" t="s">
        <v>8</v>
      </c>
    </row>
    <row r="6" spans="2:10" ht="22.5" customHeight="1" x14ac:dyDescent="0.25">
      <c r="B6" s="25" t="s">
        <v>3</v>
      </c>
      <c r="C6" s="77">
        <v>132</v>
      </c>
      <c r="D6" s="26">
        <v>376423</v>
      </c>
      <c r="E6" s="78">
        <f>10475808+15311016</f>
        <v>25786824</v>
      </c>
      <c r="F6" s="26">
        <v>354969</v>
      </c>
      <c r="G6" s="90" t="s">
        <v>76</v>
      </c>
      <c r="J6" s="42"/>
    </row>
    <row r="7" spans="2:10" ht="22.5" customHeight="1" x14ac:dyDescent="0.25">
      <c r="B7" s="25" t="s">
        <v>4</v>
      </c>
      <c r="C7" s="77">
        <v>1739</v>
      </c>
      <c r="D7" s="26">
        <v>407975</v>
      </c>
      <c r="E7" s="78">
        <v>25766990</v>
      </c>
      <c r="F7" s="26">
        <v>444943</v>
      </c>
      <c r="G7" s="90" t="s">
        <v>77</v>
      </c>
    </row>
    <row r="8" spans="2:10" ht="22.5" customHeight="1" x14ac:dyDescent="0.25">
      <c r="B8" s="25" t="s">
        <v>5</v>
      </c>
      <c r="C8" s="34">
        <v>12049</v>
      </c>
      <c r="D8" s="29">
        <v>427631</v>
      </c>
      <c r="E8" s="35">
        <v>25495489</v>
      </c>
      <c r="F8" s="29">
        <v>500960</v>
      </c>
      <c r="G8" s="91" t="s">
        <v>78</v>
      </c>
    </row>
    <row r="9" spans="2:10" ht="22.5" customHeight="1" x14ac:dyDescent="0.25">
      <c r="B9" s="25" t="s">
        <v>6</v>
      </c>
      <c r="C9" s="29">
        <v>50038</v>
      </c>
      <c r="D9" s="29">
        <v>443913</v>
      </c>
      <c r="E9" s="29">
        <v>25307746</v>
      </c>
      <c r="F9" s="29">
        <v>509436</v>
      </c>
      <c r="G9" s="91" t="s">
        <v>79</v>
      </c>
    </row>
    <row r="10" spans="2:10" ht="22.5" customHeight="1" x14ac:dyDescent="0.25">
      <c r="B10" s="25" t="s">
        <v>54</v>
      </c>
      <c r="C10" s="35">
        <v>104704</v>
      </c>
      <c r="D10" s="29">
        <v>484975</v>
      </c>
      <c r="E10" s="35">
        <v>25272273</v>
      </c>
      <c r="F10" s="29">
        <v>497756</v>
      </c>
      <c r="G10" s="91" t="s">
        <v>80</v>
      </c>
    </row>
    <row r="11" spans="2:10" ht="22.5" customHeight="1" x14ac:dyDescent="0.3">
      <c r="B11" s="25" t="s">
        <v>61</v>
      </c>
      <c r="C11" s="35">
        <v>163427</v>
      </c>
      <c r="D11" s="29">
        <v>485873</v>
      </c>
      <c r="E11" s="35">
        <v>25508995</v>
      </c>
      <c r="F11" s="29">
        <v>518643</v>
      </c>
      <c r="G11" s="91" t="s">
        <v>98</v>
      </c>
    </row>
    <row r="12" spans="2:10" ht="22.5" customHeight="1" x14ac:dyDescent="0.3">
      <c r="B12" s="31" t="s">
        <v>88</v>
      </c>
      <c r="C12" s="40">
        <v>211730</v>
      </c>
      <c r="D12" s="38">
        <v>485346</v>
      </c>
      <c r="E12" s="40">
        <v>25182256</v>
      </c>
      <c r="F12" s="38">
        <v>481647</v>
      </c>
      <c r="G12" s="123" t="s">
        <v>99</v>
      </c>
      <c r="H12" s="55"/>
    </row>
    <row r="13" spans="2:10" ht="14.4" x14ac:dyDescent="0.3">
      <c r="B13" s="45" t="s">
        <v>87</v>
      </c>
    </row>
    <row r="16" spans="2:10" ht="14.4" x14ac:dyDescent="0.3">
      <c r="F16" s="75"/>
      <c r="G16" s="75"/>
      <c r="H16" s="75"/>
      <c r="I16" s="75"/>
    </row>
    <row r="17" spans="2:9" ht="14.4" x14ac:dyDescent="0.3">
      <c r="F17" s="79"/>
      <c r="G17" s="75"/>
      <c r="H17" s="75"/>
      <c r="I17" s="75"/>
    </row>
    <row r="18" spans="2:9" ht="14.4" x14ac:dyDescent="0.3">
      <c r="F18" s="75"/>
      <c r="G18" s="75"/>
      <c r="H18" s="75"/>
      <c r="I18" s="75"/>
    </row>
    <row r="19" spans="2:9" ht="14.4" x14ac:dyDescent="0.3">
      <c r="F19" s="75"/>
      <c r="G19" s="75"/>
      <c r="H19" s="75"/>
      <c r="I19" s="75"/>
    </row>
    <row r="20" spans="2:9" ht="14.4" x14ac:dyDescent="0.3">
      <c r="B20" s="2"/>
      <c r="C20" s="2"/>
      <c r="D20" s="2"/>
      <c r="E20" s="2"/>
      <c r="F20" s="39"/>
      <c r="G20" s="39"/>
      <c r="H20" s="39"/>
      <c r="I20" s="75"/>
    </row>
    <row r="21" spans="2:9" ht="14.4" x14ac:dyDescent="0.3">
      <c r="B21" s="2"/>
      <c r="C21" s="2"/>
      <c r="D21" s="2"/>
      <c r="E21" s="2"/>
      <c r="F21" s="22"/>
      <c r="G21" s="22"/>
      <c r="H21" s="75"/>
      <c r="I21" s="75"/>
    </row>
    <row r="22" spans="2:9" ht="14.4" x14ac:dyDescent="0.3">
      <c r="B22" s="2"/>
      <c r="C22" s="2"/>
      <c r="D22" s="2"/>
      <c r="E22" s="2"/>
      <c r="F22" s="22"/>
      <c r="G22" s="22"/>
      <c r="H22" s="75"/>
      <c r="I22" s="75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0 G11: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</vt:vector>
  </HeadingPairs>
  <TitlesOfParts>
    <vt:vector size="13" baseType="lpstr">
      <vt:lpstr>Contents</vt:lpstr>
      <vt:lpstr>Chart1 Data</vt:lpstr>
      <vt:lpstr>Chart2 Data</vt:lpstr>
      <vt:lpstr>Chart3 Data</vt:lpstr>
      <vt:lpstr>Table 1</vt:lpstr>
      <vt:lpstr>Table 1a</vt:lpstr>
      <vt:lpstr>Table 1b</vt:lpstr>
      <vt:lpstr>Table 2</vt:lpstr>
      <vt:lpstr>Table 2a</vt:lpstr>
      <vt:lpstr>Table 2b</vt:lpstr>
      <vt:lpstr>Chart1</vt:lpstr>
      <vt:lpstr>Chart2</vt:lpstr>
      <vt:lpstr>Chart3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DECC</dc:creator>
  <cp:lastModifiedBy>Martin Cassandra (Communications)</cp:lastModifiedBy>
  <cp:lastPrinted>2013-09-23T09:36:41Z</cp:lastPrinted>
  <dcterms:created xsi:type="dcterms:W3CDTF">2013-09-10T13:49:49Z</dcterms:created>
  <dcterms:modified xsi:type="dcterms:W3CDTF">2014-06-11T09:31:42Z</dcterms:modified>
</cp:coreProperties>
</file>