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185" windowHeight="11760" tabRatio="734" activeTab="0"/>
  </bookViews>
  <sheets>
    <sheet name="AUGUST 2014" sheetId="1" r:id="rId1"/>
  </sheets>
  <definedNames>
    <definedName name="List_of_organisations">#REF!</definedName>
    <definedName name="Main_Department">#REF!</definedName>
    <definedName name="Month">#REF!</definedName>
    <definedName name="Organisation_Type">#REF!</definedName>
    <definedName name="_xlnm.Print_Area" localSheetId="0">'AUGUST 2014'!$A$1:$AO$21</definedName>
    <definedName name="Yes_No">#REF!</definedName>
  </definedNames>
  <calcPr fullCalcOnLoad="1"/>
</workbook>
</file>

<file path=xl/sharedStrings.xml><?xml version="1.0" encoding="utf-8"?>
<sst xmlns="http://schemas.openxmlformats.org/spreadsheetml/2006/main" count="80" uniqueCount="46">
  <si>
    <t xml:space="preserve">Main, parent or 
sponsoring department: </t>
  </si>
  <si>
    <t>Organisation 
type</t>
  </si>
  <si>
    <t>Headcount</t>
  </si>
  <si>
    <t>Interim managers</t>
  </si>
  <si>
    <t>Specialist Contractors</t>
  </si>
  <si>
    <t>Other, unknown, or unspecified</t>
  </si>
  <si>
    <t>Grade 6/7</t>
  </si>
  <si>
    <t>Full-time 
equivalent</t>
  </si>
  <si>
    <t>Payroll staff</t>
  </si>
  <si>
    <t>Total
Employees</t>
  </si>
  <si>
    <t>Total</t>
  </si>
  <si>
    <t>Payroll staff costs</t>
  </si>
  <si>
    <t>Organisation name</t>
  </si>
  <si>
    <t>Agency staff 
(clerical/admin)</t>
  </si>
  <si>
    <t>Consultants/consultancy</t>
  </si>
  <si>
    <t>Number of non-payroll staff (contingent labour and consultants/consultancy)</t>
  </si>
  <si>
    <t>Allowances</t>
  </si>
  <si>
    <t>Salary</t>
  </si>
  <si>
    <t>Non-consolidated performance payments</t>
  </si>
  <si>
    <t>Overtime</t>
  </si>
  <si>
    <t>Employer pension contributions</t>
  </si>
  <si>
    <t>Employer national insurance contributions</t>
  </si>
  <si>
    <t>Total non-payroll (CCL) staff costs</t>
  </si>
  <si>
    <t>Total paybill for payroll staff</t>
  </si>
  <si>
    <t>Grand Total paybill/staffing (payroll and non-payroll) costs</t>
  </si>
  <si>
    <t>Grand Total 
(workforce numbers)</t>
  </si>
  <si>
    <t>Total cost of contingent labour: agency (clerical and admin) staff, interim managers and specialist contractors</t>
  </si>
  <si>
    <t>Total cost of consultants/
consultancy</t>
  </si>
  <si>
    <t>Admin officers/admin assistants</t>
  </si>
  <si>
    <t>Executive Officers</t>
  </si>
  <si>
    <t>Higher Executive Officers/Senior Executive Officers</t>
  </si>
  <si>
    <t>Senior Civil Service</t>
  </si>
  <si>
    <t>Non-Payroll staff (contingent labour/consultancy - CCL) costs</t>
  </si>
  <si>
    <t>Comments and notes</t>
  </si>
  <si>
    <t>Department for Education</t>
  </si>
  <si>
    <t>Ministerial Department</t>
  </si>
  <si>
    <t>Please note "Specialist Contractors" data reflect those engagements through the Capita Managed Service Provider Framework only and not any engagements outside of that Framework. Not able to split by interims or specialist contractors. Data provided directly by Capita as part of Management Information collection.  In previous monthly workforce MI returns, only Hays agency staff were recorded.  From April 2012 onwards, agency staff from both Reed and Hays will be recorded.</t>
  </si>
  <si>
    <t xml:space="preserve">Education Funding Agency </t>
  </si>
  <si>
    <t>Executive Agency</t>
  </si>
  <si>
    <t>National College for Teaching and Leadership</t>
  </si>
  <si>
    <t>Standards and Testing Agency</t>
  </si>
  <si>
    <t>Office for Standards in Education, Children's Services &amp; Skills</t>
  </si>
  <si>
    <t>Non-Ministerial Department</t>
  </si>
  <si>
    <t>Office of Qualifications &amp; Examinations Regulation</t>
  </si>
  <si>
    <t>The Office of the Children's Commissioner</t>
  </si>
  <si>
    <t>Executive Non-Departmental Public Body</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</si>
</sst>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0.0"/>
  </numFmts>
  <fonts count="50">
    <font>
      <sz val="12"/>
      <color theme="1"/>
      <name val="Arial"/>
      <family val="2"/>
    </font>
    <font>
      <sz val="12"/>
      <color indexed="8"/>
      <name val="Arial"/>
      <family val="2"/>
    </font>
    <font>
      <sz val="10"/>
      <name val="Arial"/>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sz val="12"/>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8"/>
      <name val="Tahoma"/>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top style="thin"/>
      <bottom/>
    </border>
    <border>
      <left/>
      <right/>
      <top style="thin"/>
      <bottom/>
    </border>
    <border>
      <left/>
      <right style="thin"/>
      <top style="thin"/>
      <bottom/>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4"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164" fontId="2" fillId="0" borderId="0" applyFont="0" applyFill="0" applyBorder="0" applyAlignment="0" applyProtection="0"/>
    <xf numFmtId="0" fontId="31" fillId="26" borderId="0" applyNumberFormat="0" applyBorder="0" applyAlignment="0" applyProtection="0"/>
    <xf numFmtId="0" fontId="32" fillId="27" borderId="1" applyNumberFormat="0" applyAlignment="0" applyProtection="0"/>
    <xf numFmtId="165" fontId="7" fillId="28" borderId="0" applyNumberFormat="0">
      <alignment/>
      <protection locked="0"/>
    </xf>
    <xf numFmtId="0" fontId="33"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1" fillId="31"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42" fillId="0" borderId="6" applyNumberFormat="0" applyFill="0" applyAlignment="0" applyProtection="0"/>
    <xf numFmtId="0" fontId="43" fillId="32" borderId="0" applyNumberFormat="0" applyBorder="0" applyAlignment="0" applyProtection="0"/>
    <xf numFmtId="0" fontId="2" fillId="0" borderId="0" applyNumberFormat="0" applyFill="0" applyBorder="0" applyAlignment="0" applyProtection="0"/>
    <xf numFmtId="0" fontId="44" fillId="0" borderId="0">
      <alignment/>
      <protection/>
    </xf>
    <xf numFmtId="0" fontId="4" fillId="0" borderId="0">
      <alignment/>
      <protection/>
    </xf>
    <xf numFmtId="0" fontId="1" fillId="0" borderId="0">
      <alignment/>
      <protection/>
    </xf>
    <xf numFmtId="0" fontId="45" fillId="0" borderId="0">
      <alignment/>
      <protection/>
    </xf>
    <xf numFmtId="0" fontId="2" fillId="0" borderId="0">
      <alignment/>
      <protection/>
    </xf>
    <xf numFmtId="0" fontId="3" fillId="0" borderId="0">
      <alignment/>
      <protection/>
    </xf>
    <xf numFmtId="0" fontId="3" fillId="0" borderId="0">
      <alignment/>
      <protection/>
    </xf>
    <xf numFmtId="0" fontId="2" fillId="0" borderId="0">
      <alignment/>
      <protection/>
    </xf>
    <xf numFmtId="0" fontId="1" fillId="0" borderId="0">
      <alignment/>
      <protection/>
    </xf>
    <xf numFmtId="0" fontId="0" fillId="0" borderId="0">
      <alignment/>
      <protection/>
    </xf>
    <xf numFmtId="0" fontId="0" fillId="33" borderId="7" applyNumberFormat="0" applyFont="0" applyAlignment="0" applyProtection="0"/>
    <xf numFmtId="0" fontId="46" fillId="27" borderId="8" applyNumberFormat="0" applyAlignment="0" applyProtection="0"/>
    <xf numFmtId="40" fontId="9" fillId="34" borderId="0">
      <alignment horizontal="right"/>
      <protection/>
    </xf>
    <xf numFmtId="9" fontId="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47" fillId="0" borderId="0" applyNumberFormat="0" applyFill="0" applyBorder="0" applyAlignment="0" applyProtection="0"/>
    <xf numFmtId="178" fontId="2" fillId="0" borderId="0" applyFont="0" applyFill="0" applyBorder="0" applyAlignment="0" applyProtection="0"/>
    <xf numFmtId="0" fontId="48"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49" fillId="0" borderId="0" applyNumberFormat="0" applyFill="0" applyBorder="0" applyAlignment="0" applyProtection="0"/>
  </cellStyleXfs>
  <cellXfs count="60">
    <xf numFmtId="0" fontId="0" fillId="0" borderId="0" xfId="0" applyAlignment="1">
      <alignment/>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0" xfId="0" applyFont="1" applyFill="1" applyBorder="1" applyAlignment="1" applyProtection="1">
      <alignment vertical="center" wrapText="1"/>
      <protection locked="0"/>
    </xf>
    <xf numFmtId="3"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xf>
    <xf numFmtId="0" fontId="0" fillId="0" borderId="10" xfId="0" applyFont="1" applyFill="1" applyBorder="1" applyAlignment="1" applyProtection="1">
      <alignment vertical="center"/>
      <protection locked="0"/>
    </xf>
    <xf numFmtId="0" fontId="48" fillId="0" borderId="11" xfId="0" applyFont="1" applyFill="1" applyBorder="1" applyAlignment="1" applyProtection="1">
      <alignment horizontal="center" wrapText="1"/>
      <protection/>
    </xf>
    <xf numFmtId="0" fontId="48" fillId="0" borderId="12" xfId="0" applyFont="1" applyFill="1" applyBorder="1" applyAlignment="1" applyProtection="1">
      <alignment horizontal="center" wrapText="1"/>
      <protection/>
    </xf>
    <xf numFmtId="0" fontId="0" fillId="0" borderId="10" xfId="0" applyFont="1" applyFill="1" applyBorder="1" applyAlignment="1" applyProtection="1">
      <alignment horizontal="right" wrapText="1"/>
      <protection locked="0"/>
    </xf>
    <xf numFmtId="3" fontId="0" fillId="0" borderId="10" xfId="0" applyNumberFormat="1" applyFont="1" applyFill="1" applyBorder="1" applyAlignment="1" applyProtection="1">
      <alignment horizontal="right"/>
      <protection/>
    </xf>
    <xf numFmtId="0" fontId="0" fillId="0" borderId="10" xfId="0" applyFill="1" applyBorder="1" applyAlignment="1" applyProtection="1">
      <alignment horizontal="right"/>
      <protection/>
    </xf>
    <xf numFmtId="0" fontId="0" fillId="0" borderId="0" xfId="0" applyFont="1" applyFill="1" applyAlignment="1" applyProtection="1">
      <alignment/>
      <protection locked="0"/>
    </xf>
    <xf numFmtId="0" fontId="10" fillId="0" borderId="12" xfId="0" applyFont="1" applyFill="1" applyBorder="1" applyAlignment="1" applyProtection="1">
      <alignment horizontal="center" wrapText="1"/>
      <protection/>
    </xf>
    <xf numFmtId="0" fontId="10" fillId="0" borderId="12" xfId="0" applyFont="1" applyFill="1" applyBorder="1" applyAlignment="1" applyProtection="1">
      <alignment horizontal="center"/>
      <protection/>
    </xf>
    <xf numFmtId="0" fontId="48" fillId="0" borderId="12" xfId="0" applyFont="1" applyFill="1" applyBorder="1" applyAlignment="1" applyProtection="1">
      <alignment horizontal="center" wrapText="1"/>
      <protection/>
    </xf>
    <xf numFmtId="0" fontId="48" fillId="0" borderId="13" xfId="0" applyFont="1" applyFill="1" applyBorder="1" applyAlignment="1" applyProtection="1">
      <alignment horizontal="center" wrapText="1"/>
      <protection/>
    </xf>
    <xf numFmtId="0" fontId="48" fillId="0" borderId="14" xfId="0" applyFont="1" applyFill="1" applyBorder="1" applyAlignment="1" applyProtection="1">
      <alignment horizontal="center" wrapText="1"/>
      <protection/>
    </xf>
    <xf numFmtId="0" fontId="48" fillId="0" borderId="11" xfId="0" applyFont="1" applyFill="1" applyBorder="1" applyAlignment="1" applyProtection="1">
      <alignment horizontal="center" wrapText="1"/>
      <protection/>
    </xf>
    <xf numFmtId="0" fontId="48" fillId="0" borderId="15" xfId="0" applyFont="1" applyFill="1" applyBorder="1" applyAlignment="1" applyProtection="1">
      <alignment horizontal="center" wrapText="1"/>
      <protection/>
    </xf>
    <xf numFmtId="0" fontId="48" fillId="0" borderId="16" xfId="0" applyFont="1" applyFill="1" applyBorder="1" applyAlignment="1" applyProtection="1">
      <alignment horizontal="center" wrapText="1"/>
      <protection/>
    </xf>
    <xf numFmtId="0" fontId="48" fillId="0" borderId="17" xfId="0" applyFont="1" applyFill="1" applyBorder="1" applyAlignment="1" applyProtection="1">
      <alignment horizontal="center" wrapText="1"/>
      <protection/>
    </xf>
    <xf numFmtId="0" fontId="48" fillId="0" borderId="18" xfId="0" applyFont="1" applyFill="1" applyBorder="1" applyAlignment="1" applyProtection="1">
      <alignment horizontal="center" wrapText="1"/>
      <protection/>
    </xf>
    <xf numFmtId="0" fontId="10" fillId="0" borderId="12" xfId="0" applyFont="1" applyFill="1" applyBorder="1" applyAlignment="1" applyProtection="1">
      <alignment horizontal="center" wrapText="1"/>
      <protection/>
    </xf>
    <xf numFmtId="0" fontId="10" fillId="0" borderId="13" xfId="0" applyFont="1" applyFill="1" applyBorder="1" applyAlignment="1" applyProtection="1">
      <alignment horizontal="center" wrapText="1"/>
      <protection/>
    </xf>
    <xf numFmtId="0" fontId="10" fillId="0" borderId="14" xfId="0" applyFont="1" applyFill="1" applyBorder="1" applyAlignment="1" applyProtection="1">
      <alignment horizontal="center" wrapText="1"/>
      <protection/>
    </xf>
    <xf numFmtId="0" fontId="48" fillId="0" borderId="10" xfId="0" applyFont="1" applyFill="1" applyBorder="1" applyAlignment="1" applyProtection="1">
      <alignment horizontal="center"/>
      <protection/>
    </xf>
    <xf numFmtId="0" fontId="48" fillId="0" borderId="11" xfId="0" applyFont="1" applyFill="1" applyBorder="1" applyAlignment="1" applyProtection="1">
      <alignment horizontal="center"/>
      <protection/>
    </xf>
    <xf numFmtId="0" fontId="48" fillId="0" borderId="16" xfId="0" applyFont="1" applyFill="1" applyBorder="1" applyAlignment="1" applyProtection="1">
      <alignment horizontal="center"/>
      <protection/>
    </xf>
    <xf numFmtId="0" fontId="48" fillId="0" borderId="13" xfId="0" applyFont="1" applyFill="1" applyBorder="1" applyAlignment="1" applyProtection="1">
      <alignment/>
      <protection/>
    </xf>
    <xf numFmtId="0" fontId="48" fillId="0" borderId="14" xfId="0" applyFont="1" applyFill="1" applyBorder="1" applyAlignment="1" applyProtection="1">
      <alignment/>
      <protection/>
    </xf>
    <xf numFmtId="0" fontId="48" fillId="0" borderId="19" xfId="0" applyFont="1" applyFill="1" applyBorder="1" applyAlignment="1" applyProtection="1">
      <alignment horizontal="center"/>
      <protection/>
    </xf>
    <xf numFmtId="0" fontId="48" fillId="0" borderId="20" xfId="0" applyFont="1" applyFill="1" applyBorder="1" applyAlignment="1" applyProtection="1">
      <alignment horizontal="center"/>
      <protection/>
    </xf>
    <xf numFmtId="0" fontId="48" fillId="0" borderId="21" xfId="0" applyFont="1" applyFill="1" applyBorder="1" applyAlignment="1" applyProtection="1">
      <alignment horizontal="center"/>
      <protection/>
    </xf>
    <xf numFmtId="0" fontId="10" fillId="0" borderId="19" xfId="0" applyFont="1" applyFill="1" applyBorder="1" applyAlignment="1" applyProtection="1">
      <alignment horizontal="center" wrapText="1"/>
      <protection/>
    </xf>
    <xf numFmtId="0" fontId="10" fillId="0" borderId="21" xfId="0" applyFont="1" applyFill="1" applyBorder="1" applyAlignment="1" applyProtection="1">
      <alignment horizontal="center" wrapText="1"/>
      <protection/>
    </xf>
    <xf numFmtId="0" fontId="10" fillId="0" borderId="17" xfId="0" applyFont="1" applyFill="1" applyBorder="1" applyAlignment="1" applyProtection="1">
      <alignment horizontal="center" wrapText="1"/>
      <protection/>
    </xf>
    <xf numFmtId="0" fontId="10" fillId="0" borderId="18" xfId="0" applyFont="1" applyFill="1" applyBorder="1" applyAlignment="1" applyProtection="1">
      <alignment horizontal="center" wrapText="1"/>
      <protection/>
    </xf>
    <xf numFmtId="0" fontId="48" fillId="0" borderId="15" xfId="0" applyFont="1" applyFill="1" applyBorder="1" applyAlignment="1" applyProtection="1">
      <alignment horizontal="center"/>
      <protection/>
    </xf>
    <xf numFmtId="0" fontId="48" fillId="0" borderId="10" xfId="0" applyFont="1" applyFill="1" applyBorder="1" applyAlignment="1" applyProtection="1">
      <alignment horizontal="center" wrapText="1"/>
      <protection/>
    </xf>
    <xf numFmtId="0" fontId="0" fillId="0" borderId="10" xfId="0" applyFont="1" applyBorder="1" applyAlignment="1" applyProtection="1">
      <alignment vertical="center"/>
      <protection locked="0"/>
    </xf>
    <xf numFmtId="0" fontId="0" fillId="0" borderId="10" xfId="0" applyBorder="1" applyAlignment="1" applyProtection="1">
      <alignment vertical="center"/>
      <protection locked="0"/>
    </xf>
    <xf numFmtId="3" fontId="0" fillId="0" borderId="10" xfId="0" applyNumberFormat="1" applyFont="1" applyBorder="1" applyAlignment="1" applyProtection="1">
      <alignment horizontal="right" vertical="center" wrapText="1"/>
      <protection locked="0"/>
    </xf>
    <xf numFmtId="187" fontId="0" fillId="0" borderId="10" xfId="0" applyNumberFormat="1" applyFont="1" applyBorder="1" applyAlignment="1" applyProtection="1">
      <alignment horizontal="right" vertical="center" wrapText="1"/>
      <protection locked="0"/>
    </xf>
    <xf numFmtId="3" fontId="0" fillId="35" borderId="10" xfId="0" applyNumberFormat="1" applyFont="1" applyFill="1" applyBorder="1" applyAlignment="1" applyProtection="1">
      <alignment horizontal="right" vertical="center"/>
      <protection/>
    </xf>
    <xf numFmtId="1" fontId="0" fillId="35" borderId="10" xfId="0" applyNumberFormat="1" applyFont="1" applyFill="1" applyBorder="1" applyAlignment="1" applyProtection="1">
      <alignment horizontal="right" vertical="center"/>
      <protection/>
    </xf>
    <xf numFmtId="0" fontId="0" fillId="35" borderId="10" xfId="0" applyFill="1" applyBorder="1" applyAlignment="1" applyProtection="1">
      <alignment horizontal="right" vertical="center"/>
      <protection/>
    </xf>
    <xf numFmtId="1" fontId="0" fillId="35" borderId="10" xfId="0" applyNumberFormat="1" applyFill="1" applyBorder="1" applyAlignment="1" applyProtection="1">
      <alignment horizontal="right" vertical="center"/>
      <protection/>
    </xf>
    <xf numFmtId="3" fontId="0" fillId="36"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36" borderId="10" xfId="0" applyNumberFormat="1" applyFont="1" applyFill="1" applyBorder="1" applyAlignment="1" applyProtection="1">
      <alignment horizontal="right" vertical="center"/>
      <protection/>
    </xf>
    <xf numFmtId="186" fontId="0" fillId="34" borderId="10" xfId="0" applyNumberFormat="1" applyFill="1" applyBorder="1" applyAlignment="1" applyProtection="1">
      <alignment horizontal="right" vertical="center"/>
      <protection locked="0"/>
    </xf>
    <xf numFmtId="186" fontId="0" fillId="36" borderId="10" xfId="0" applyNumberFormat="1" applyFill="1" applyBorder="1" applyAlignment="1" applyProtection="1">
      <alignment horizontal="right" vertical="center"/>
      <protection/>
    </xf>
    <xf numFmtId="0" fontId="0" fillId="34" borderId="10" xfId="0" applyNumberFormat="1" applyFill="1" applyBorder="1" applyAlignment="1" applyProtection="1">
      <alignment vertical="center"/>
      <protection locked="0"/>
    </xf>
    <xf numFmtId="0" fontId="1" fillId="0" borderId="0" xfId="0" applyFont="1" applyAlignment="1">
      <alignment/>
    </xf>
    <xf numFmtId="0" fontId="0" fillId="34" borderId="10" xfId="0" applyFont="1" applyFill="1" applyBorder="1" applyAlignment="1" applyProtection="1">
      <alignment vertical="center"/>
      <protection locked="0"/>
    </xf>
  </cellXfs>
  <cellStyles count="100">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2" xfId="82"/>
    <cellStyle name="Normal 3" xfId="83"/>
    <cellStyle name="Normal 3 2" xfId="84"/>
    <cellStyle name="Normal 3 3" xfId="85"/>
    <cellStyle name="Normal 4" xfId="86"/>
    <cellStyle name="Normal 5" xfId="87"/>
    <cellStyle name="Normal 5 2" xfId="88"/>
    <cellStyle name="Normal 6" xfId="89"/>
    <cellStyle name="Normal 7" xfId="90"/>
    <cellStyle name="Normal 8" xfId="91"/>
    <cellStyle name="Normal 9" xfId="92"/>
    <cellStyle name="Note" xfId="93"/>
    <cellStyle name="Output" xfId="94"/>
    <cellStyle name="Output Amounts" xfId="95"/>
    <cellStyle name="Percent" xfId="96"/>
    <cellStyle name="PersonNr" xfId="97"/>
    <cellStyle name="PostNr" xfId="98"/>
    <cellStyle name="PostNrNorge" xfId="99"/>
    <cellStyle name="SkjulAlt" xfId="100"/>
    <cellStyle name="SkjulTall" xfId="101"/>
    <cellStyle name="Telefon" xfId="102"/>
    <cellStyle name="Timer1" xfId="103"/>
    <cellStyle name="Timer2" xfId="104"/>
    <cellStyle name="Title" xfId="105"/>
    <cellStyle name="ToSiffer" xfId="106"/>
    <cellStyle name="Total" xfId="107"/>
    <cellStyle name="TreSiffer" xfId="108"/>
    <cellStyle name="Tusenskille1000" xfId="109"/>
    <cellStyle name="TusenskilleFarger" xfId="110"/>
    <cellStyle name="Valuta1000" xfId="111"/>
    <cellStyle name="ValutaFarger" xfId="112"/>
    <cellStyle name="Warning Text" xfId="113"/>
  </cellStyles>
  <dxfs count="32">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00"/>
  <sheetViews>
    <sheetView tabSelected="1" zoomScale="90" zoomScaleNormal="90" zoomScalePageLayoutView="0" workbookViewId="0" topLeftCell="A1">
      <selection activeCell="A11" sqref="A11"/>
    </sheetView>
  </sheetViews>
  <sheetFormatPr defaultColWidth="8.88671875" defaultRowHeight="15"/>
  <cols>
    <col min="1" max="1" width="23.5546875" style="2" customWidth="1"/>
    <col min="2" max="3" width="14.99609375" style="2" customWidth="1"/>
    <col min="4"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17.99609375" style="2" customWidth="1"/>
    <col min="42" max="16384" width="8.88671875" style="2" customWidth="1"/>
  </cols>
  <sheetData>
    <row r="1" spans="1:41" s="1" customFormat="1" ht="15" customHeight="1">
      <c r="A1" s="18" t="s">
        <v>12</v>
      </c>
      <c r="B1" s="18" t="s">
        <v>1</v>
      </c>
      <c r="C1" s="18" t="s">
        <v>0</v>
      </c>
      <c r="D1" s="21" t="s">
        <v>8</v>
      </c>
      <c r="E1" s="22"/>
      <c r="F1" s="22"/>
      <c r="G1" s="22"/>
      <c r="H1" s="22"/>
      <c r="I1" s="22"/>
      <c r="J1" s="22"/>
      <c r="K1" s="22"/>
      <c r="L1" s="22"/>
      <c r="M1" s="22"/>
      <c r="N1" s="22"/>
      <c r="O1" s="22"/>
      <c r="P1" s="22"/>
      <c r="Q1" s="23"/>
      <c r="R1" s="30" t="s">
        <v>15</v>
      </c>
      <c r="S1" s="41"/>
      <c r="T1" s="41"/>
      <c r="U1" s="41"/>
      <c r="V1" s="41"/>
      <c r="W1" s="41"/>
      <c r="X1" s="41"/>
      <c r="Y1" s="41"/>
      <c r="Z1" s="41"/>
      <c r="AA1" s="31"/>
      <c r="AB1" s="37" t="s">
        <v>25</v>
      </c>
      <c r="AC1" s="38"/>
      <c r="AD1" s="34" t="s">
        <v>11</v>
      </c>
      <c r="AE1" s="35"/>
      <c r="AF1" s="35"/>
      <c r="AG1" s="35"/>
      <c r="AH1" s="35"/>
      <c r="AI1" s="35"/>
      <c r="AJ1" s="36"/>
      <c r="AK1" s="29" t="s">
        <v>32</v>
      </c>
      <c r="AL1" s="29"/>
      <c r="AM1" s="29"/>
      <c r="AN1" s="26" t="s">
        <v>24</v>
      </c>
      <c r="AO1" s="18" t="s">
        <v>33</v>
      </c>
    </row>
    <row r="2" spans="1:41" s="1" customFormat="1" ht="53.25" customHeight="1">
      <c r="A2" s="32"/>
      <c r="B2" s="32"/>
      <c r="C2" s="32"/>
      <c r="D2" s="24" t="s">
        <v>28</v>
      </c>
      <c r="E2" s="25"/>
      <c r="F2" s="24" t="s">
        <v>29</v>
      </c>
      <c r="G2" s="25"/>
      <c r="H2" s="24" t="s">
        <v>30</v>
      </c>
      <c r="I2" s="25"/>
      <c r="J2" s="24" t="s">
        <v>6</v>
      </c>
      <c r="K2" s="25"/>
      <c r="L2" s="24" t="s">
        <v>31</v>
      </c>
      <c r="M2" s="25"/>
      <c r="N2" s="24" t="s">
        <v>5</v>
      </c>
      <c r="O2" s="25"/>
      <c r="P2" s="21" t="s">
        <v>9</v>
      </c>
      <c r="Q2" s="23"/>
      <c r="R2" s="21" t="s">
        <v>13</v>
      </c>
      <c r="S2" s="31"/>
      <c r="T2" s="30" t="s">
        <v>3</v>
      </c>
      <c r="U2" s="31"/>
      <c r="V2" s="30" t="s">
        <v>4</v>
      </c>
      <c r="W2" s="31"/>
      <c r="X2" s="30" t="s">
        <v>14</v>
      </c>
      <c r="Y2" s="31"/>
      <c r="Z2" s="21" t="s">
        <v>10</v>
      </c>
      <c r="AA2" s="23"/>
      <c r="AB2" s="39"/>
      <c r="AC2" s="40"/>
      <c r="AD2" s="18" t="s">
        <v>17</v>
      </c>
      <c r="AE2" s="18" t="s">
        <v>16</v>
      </c>
      <c r="AF2" s="18" t="s">
        <v>18</v>
      </c>
      <c r="AG2" s="18" t="s">
        <v>19</v>
      </c>
      <c r="AH2" s="18" t="s">
        <v>20</v>
      </c>
      <c r="AI2" s="18" t="s">
        <v>21</v>
      </c>
      <c r="AJ2" s="42" t="s">
        <v>23</v>
      </c>
      <c r="AK2" s="18" t="s">
        <v>26</v>
      </c>
      <c r="AL2" s="18" t="s">
        <v>27</v>
      </c>
      <c r="AM2" s="18" t="s">
        <v>22</v>
      </c>
      <c r="AN2" s="27"/>
      <c r="AO2" s="19"/>
    </row>
    <row r="3" spans="1:41" ht="57.75" customHeight="1">
      <c r="A3" s="33"/>
      <c r="B3" s="33"/>
      <c r="C3" s="33"/>
      <c r="D3" s="10" t="s">
        <v>2</v>
      </c>
      <c r="E3" s="10" t="s">
        <v>7</v>
      </c>
      <c r="F3" s="10" t="s">
        <v>2</v>
      </c>
      <c r="G3" s="10" t="s">
        <v>7</v>
      </c>
      <c r="H3" s="10" t="s">
        <v>2</v>
      </c>
      <c r="I3" s="10" t="s">
        <v>7</v>
      </c>
      <c r="J3" s="10" t="s">
        <v>2</v>
      </c>
      <c r="K3" s="10" t="s">
        <v>7</v>
      </c>
      <c r="L3" s="10" t="s">
        <v>2</v>
      </c>
      <c r="M3" s="10" t="s">
        <v>7</v>
      </c>
      <c r="N3" s="10" t="s">
        <v>2</v>
      </c>
      <c r="O3" s="10" t="s">
        <v>7</v>
      </c>
      <c r="P3" s="10" t="s">
        <v>2</v>
      </c>
      <c r="Q3" s="10" t="s">
        <v>7</v>
      </c>
      <c r="R3" s="11" t="s">
        <v>2</v>
      </c>
      <c r="S3" s="11" t="s">
        <v>7</v>
      </c>
      <c r="T3" s="11" t="s">
        <v>2</v>
      </c>
      <c r="U3" s="11" t="s">
        <v>7</v>
      </c>
      <c r="V3" s="11" t="s">
        <v>2</v>
      </c>
      <c r="W3" s="11" t="s">
        <v>7</v>
      </c>
      <c r="X3" s="11" t="s">
        <v>2</v>
      </c>
      <c r="Y3" s="11" t="s">
        <v>7</v>
      </c>
      <c r="Z3" s="11" t="s">
        <v>2</v>
      </c>
      <c r="AA3" s="11" t="s">
        <v>7</v>
      </c>
      <c r="AB3" s="17" t="s">
        <v>2</v>
      </c>
      <c r="AC3" s="16" t="s">
        <v>7</v>
      </c>
      <c r="AD3" s="20"/>
      <c r="AE3" s="20"/>
      <c r="AF3" s="20"/>
      <c r="AG3" s="20"/>
      <c r="AH3" s="20"/>
      <c r="AI3" s="20"/>
      <c r="AJ3" s="42"/>
      <c r="AK3" s="20"/>
      <c r="AL3" s="20"/>
      <c r="AM3" s="20"/>
      <c r="AN3" s="28"/>
      <c r="AO3" s="20"/>
    </row>
    <row r="4" spans="1:41" ht="15">
      <c r="A4" s="43" t="s">
        <v>34</v>
      </c>
      <c r="B4" s="43" t="s">
        <v>35</v>
      </c>
      <c r="C4" s="44" t="s">
        <v>34</v>
      </c>
      <c r="D4" s="45">
        <v>115</v>
      </c>
      <c r="E4" s="46">
        <v>105.94</v>
      </c>
      <c r="F4" s="45">
        <v>443</v>
      </c>
      <c r="G4" s="46">
        <v>422.04</v>
      </c>
      <c r="H4" s="45">
        <v>926</v>
      </c>
      <c r="I4" s="46">
        <v>892.69</v>
      </c>
      <c r="J4" s="45">
        <v>675</v>
      </c>
      <c r="K4" s="46">
        <v>645.28</v>
      </c>
      <c r="L4" s="45">
        <v>95</v>
      </c>
      <c r="M4" s="46">
        <v>90.98</v>
      </c>
      <c r="N4" s="45"/>
      <c r="O4" s="46"/>
      <c r="P4" s="47">
        <f>SUM(D4,F4,H4,J4,L4,N4)</f>
        <v>2254</v>
      </c>
      <c r="Q4" s="48">
        <f>SUM(E4,G4,I4,K4,M4,O4)</f>
        <v>2156.93</v>
      </c>
      <c r="R4" s="45">
        <v>38</v>
      </c>
      <c r="S4" s="46">
        <v>27.17</v>
      </c>
      <c r="T4" s="45">
        <v>2</v>
      </c>
      <c r="U4" s="46">
        <v>2</v>
      </c>
      <c r="V4" s="45">
        <v>4</v>
      </c>
      <c r="W4" s="46">
        <v>4</v>
      </c>
      <c r="X4" s="45"/>
      <c r="Y4" s="46"/>
      <c r="Z4" s="49">
        <f>SUM(R4,T4,V4,X4,)</f>
        <v>44</v>
      </c>
      <c r="AA4" s="50">
        <f>SUM(S4,U4,W4,Y4)</f>
        <v>33.17</v>
      </c>
      <c r="AB4" s="51">
        <f>P4+Z4</f>
        <v>2298</v>
      </c>
      <c r="AC4" s="51">
        <f>Q4+AA4</f>
        <v>2190.1</v>
      </c>
      <c r="AD4" s="52">
        <v>8166536.380000001</v>
      </c>
      <c r="AE4" s="53">
        <v>0</v>
      </c>
      <c r="AF4" s="53">
        <v>-73692.5</v>
      </c>
      <c r="AG4" s="53">
        <v>39620.270000000004</v>
      </c>
      <c r="AH4" s="53">
        <v>1557885.0900000003</v>
      </c>
      <c r="AI4" s="53">
        <v>692005.6</v>
      </c>
      <c r="AJ4" s="54">
        <f>SUM(AD4:AI4)</f>
        <v>10382354.84</v>
      </c>
      <c r="AK4" s="55">
        <v>341739.42000000004</v>
      </c>
      <c r="AL4" s="55">
        <v>107338.89000000001</v>
      </c>
      <c r="AM4" s="56">
        <f>SUM(AK4:AL4)</f>
        <v>449078.31000000006</v>
      </c>
      <c r="AN4" s="56">
        <f>SUM(AM4,AJ4)</f>
        <v>10831433.15</v>
      </c>
      <c r="AO4" s="57" t="s">
        <v>36</v>
      </c>
    </row>
    <row r="5" spans="1:41" ht="15">
      <c r="A5" s="43" t="s">
        <v>37</v>
      </c>
      <c r="B5" s="43" t="s">
        <v>38</v>
      </c>
      <c r="C5" s="43" t="s">
        <v>34</v>
      </c>
      <c r="D5" s="45">
        <v>24</v>
      </c>
      <c r="E5" s="46">
        <v>21.99</v>
      </c>
      <c r="F5" s="45">
        <v>82</v>
      </c>
      <c r="G5" s="46">
        <v>78.63</v>
      </c>
      <c r="H5" s="45">
        <v>309</v>
      </c>
      <c r="I5" s="46">
        <v>300.91</v>
      </c>
      <c r="J5" s="45">
        <v>322</v>
      </c>
      <c r="K5" s="46">
        <v>314.79</v>
      </c>
      <c r="L5" s="45">
        <v>30</v>
      </c>
      <c r="M5" s="46">
        <v>29.53</v>
      </c>
      <c r="N5" s="45"/>
      <c r="O5" s="46"/>
      <c r="P5" s="47">
        <f aca="true" t="shared" si="0" ref="P5:Q10">SUM(D5,F5,H5,J5,L5,N5)</f>
        <v>767</v>
      </c>
      <c r="Q5" s="48">
        <f t="shared" si="0"/>
        <v>745.85</v>
      </c>
      <c r="R5" s="45">
        <v>21</v>
      </c>
      <c r="S5" s="46">
        <v>21</v>
      </c>
      <c r="T5" s="45">
        <v>45</v>
      </c>
      <c r="U5" s="46">
        <v>38.5</v>
      </c>
      <c r="V5" s="45">
        <v>148</v>
      </c>
      <c r="W5" s="46">
        <v>145.5</v>
      </c>
      <c r="X5" s="45">
        <v>0</v>
      </c>
      <c r="Y5" s="46">
        <v>0</v>
      </c>
      <c r="Z5" s="49">
        <f aca="true" t="shared" si="1" ref="Z5:Z10">SUM(R5,T5,V5,X5,)</f>
        <v>214</v>
      </c>
      <c r="AA5" s="50">
        <f aca="true" t="shared" si="2" ref="AA5:AA10">SUM(S5,U5,W5,Y5)</f>
        <v>205</v>
      </c>
      <c r="AB5" s="51">
        <f aca="true" t="shared" si="3" ref="AB5:AC10">P5+Z5</f>
        <v>981</v>
      </c>
      <c r="AC5" s="51">
        <f t="shared" si="3"/>
        <v>950.85</v>
      </c>
      <c r="AD5" s="52">
        <v>2501024.43</v>
      </c>
      <c r="AE5" s="53">
        <v>3156</v>
      </c>
      <c r="AF5" s="53">
        <v>0</v>
      </c>
      <c r="AG5" s="53">
        <v>907.64</v>
      </c>
      <c r="AH5" s="53">
        <v>592473.81</v>
      </c>
      <c r="AI5" s="53">
        <v>265616.54</v>
      </c>
      <c r="AJ5" s="54">
        <f aca="true" t="shared" si="4" ref="AJ5:AJ10">SUM(AD5:AI5)</f>
        <v>3363178.4200000004</v>
      </c>
      <c r="AK5" s="55">
        <v>499157.91</v>
      </c>
      <c r="AL5" s="55">
        <v>0</v>
      </c>
      <c r="AM5" s="56">
        <f aca="true" t="shared" si="5" ref="AM5:AM10">SUM(AK5:AL5)</f>
        <v>499157.91</v>
      </c>
      <c r="AN5" s="56">
        <f aca="true" t="shared" si="6" ref="AN5:AN10">SUM(AM5,AJ5)</f>
        <v>3862336.3300000005</v>
      </c>
      <c r="AO5" s="58"/>
    </row>
    <row r="6" spans="1:41" ht="15">
      <c r="A6" s="43" t="s">
        <v>39</v>
      </c>
      <c r="B6" s="43" t="s">
        <v>38</v>
      </c>
      <c r="C6" s="43" t="s">
        <v>34</v>
      </c>
      <c r="D6" s="45">
        <v>20</v>
      </c>
      <c r="E6" s="46">
        <v>19.48</v>
      </c>
      <c r="F6" s="45">
        <v>84</v>
      </c>
      <c r="G6" s="46">
        <v>78.75</v>
      </c>
      <c r="H6" s="45">
        <v>124</v>
      </c>
      <c r="I6" s="46">
        <v>116.81</v>
      </c>
      <c r="J6" s="45">
        <v>73</v>
      </c>
      <c r="K6" s="46">
        <v>70.9</v>
      </c>
      <c r="L6" s="45">
        <v>14</v>
      </c>
      <c r="M6" s="46">
        <v>14</v>
      </c>
      <c r="N6" s="45"/>
      <c r="O6" s="46"/>
      <c r="P6" s="47">
        <f t="shared" si="0"/>
        <v>315</v>
      </c>
      <c r="Q6" s="48">
        <f t="shared" si="0"/>
        <v>299.94000000000005</v>
      </c>
      <c r="R6" s="45">
        <v>13</v>
      </c>
      <c r="S6" s="46">
        <v>11.6</v>
      </c>
      <c r="T6" s="45">
        <v>0</v>
      </c>
      <c r="U6" s="46">
        <v>0</v>
      </c>
      <c r="V6" s="45">
        <v>0</v>
      </c>
      <c r="W6" s="46">
        <v>0</v>
      </c>
      <c r="X6" s="45">
        <v>0</v>
      </c>
      <c r="Y6" s="46">
        <v>0</v>
      </c>
      <c r="Z6" s="49">
        <f t="shared" si="1"/>
        <v>13</v>
      </c>
      <c r="AA6" s="50">
        <f t="shared" si="2"/>
        <v>11.6</v>
      </c>
      <c r="AB6" s="51">
        <f t="shared" si="3"/>
        <v>328</v>
      </c>
      <c r="AC6" s="51">
        <f t="shared" si="3"/>
        <v>311.5400000000001</v>
      </c>
      <c r="AD6" s="52">
        <v>925246.5700000001</v>
      </c>
      <c r="AE6" s="53">
        <v>0</v>
      </c>
      <c r="AF6" s="53">
        <v>0</v>
      </c>
      <c r="AG6" s="53">
        <v>236.51</v>
      </c>
      <c r="AH6" s="53">
        <v>190838.74</v>
      </c>
      <c r="AI6" s="53">
        <v>79825.65</v>
      </c>
      <c r="AJ6" s="54">
        <f t="shared" si="4"/>
        <v>1196147.47</v>
      </c>
      <c r="AK6" s="55">
        <v>39210.09</v>
      </c>
      <c r="AL6" s="55">
        <v>0</v>
      </c>
      <c r="AM6" s="56">
        <f t="shared" si="5"/>
        <v>39210.09</v>
      </c>
      <c r="AN6" s="56">
        <f t="shared" si="6"/>
        <v>1235357.56</v>
      </c>
      <c r="AO6" s="59"/>
    </row>
    <row r="7" spans="1:41" ht="15">
      <c r="A7" s="43" t="s">
        <v>40</v>
      </c>
      <c r="B7" s="43" t="s">
        <v>38</v>
      </c>
      <c r="C7" s="43" t="s">
        <v>34</v>
      </c>
      <c r="D7" s="45">
        <v>0</v>
      </c>
      <c r="E7" s="46">
        <v>0</v>
      </c>
      <c r="F7" s="45">
        <v>19</v>
      </c>
      <c r="G7" s="46">
        <v>18.61</v>
      </c>
      <c r="H7" s="45">
        <v>44</v>
      </c>
      <c r="I7" s="46">
        <v>43.2</v>
      </c>
      <c r="J7" s="45">
        <v>34</v>
      </c>
      <c r="K7" s="46">
        <v>33.26</v>
      </c>
      <c r="L7" s="45">
        <v>3</v>
      </c>
      <c r="M7" s="46">
        <v>3</v>
      </c>
      <c r="N7" s="45"/>
      <c r="O7" s="46"/>
      <c r="P7" s="47">
        <f t="shared" si="0"/>
        <v>100</v>
      </c>
      <c r="Q7" s="48">
        <f t="shared" si="0"/>
        <v>98.07</v>
      </c>
      <c r="R7" s="45">
        <v>1</v>
      </c>
      <c r="S7" s="46">
        <v>1</v>
      </c>
      <c r="T7" s="45">
        <v>0</v>
      </c>
      <c r="U7" s="46">
        <v>0</v>
      </c>
      <c r="V7" s="45">
        <v>4</v>
      </c>
      <c r="W7" s="46">
        <v>0.9</v>
      </c>
      <c r="X7" s="45">
        <v>0</v>
      </c>
      <c r="Y7" s="46">
        <v>0</v>
      </c>
      <c r="Z7" s="49">
        <f>SUM(R7,T7,V7,X7,)</f>
        <v>5</v>
      </c>
      <c r="AA7" s="50">
        <f t="shared" si="2"/>
        <v>1.9</v>
      </c>
      <c r="AB7" s="51">
        <f t="shared" si="3"/>
        <v>105</v>
      </c>
      <c r="AC7" s="51">
        <f t="shared" si="3"/>
        <v>99.97</v>
      </c>
      <c r="AD7" s="52">
        <v>425286.84</v>
      </c>
      <c r="AE7" s="53">
        <v>0</v>
      </c>
      <c r="AF7" s="53">
        <v>0</v>
      </c>
      <c r="AG7" s="53">
        <v>5851.69</v>
      </c>
      <c r="AH7" s="53">
        <v>67062</v>
      </c>
      <c r="AI7" s="53">
        <v>40343.13</v>
      </c>
      <c r="AJ7" s="54">
        <f t="shared" si="4"/>
        <v>538543.66</v>
      </c>
      <c r="AK7" s="55">
        <v>5060.15</v>
      </c>
      <c r="AL7" s="55">
        <v>0</v>
      </c>
      <c r="AM7" s="56">
        <f t="shared" si="5"/>
        <v>5060.15</v>
      </c>
      <c r="AN7" s="56">
        <f t="shared" si="6"/>
        <v>543603.81</v>
      </c>
      <c r="AO7" s="59"/>
    </row>
    <row r="8" spans="1:41" ht="15">
      <c r="A8" s="43" t="s">
        <v>41</v>
      </c>
      <c r="B8" s="43" t="s">
        <v>42</v>
      </c>
      <c r="C8" s="43" t="s">
        <v>34</v>
      </c>
      <c r="D8" s="45">
        <v>195</v>
      </c>
      <c r="E8" s="46">
        <v>179.7</v>
      </c>
      <c r="F8" s="45">
        <v>142</v>
      </c>
      <c r="G8" s="46">
        <v>137.9</v>
      </c>
      <c r="H8" s="45">
        <v>439</v>
      </c>
      <c r="I8" s="46">
        <v>430.5</v>
      </c>
      <c r="J8" s="45">
        <v>501</v>
      </c>
      <c r="K8" s="46">
        <v>480</v>
      </c>
      <c r="L8" s="45">
        <v>29</v>
      </c>
      <c r="M8" s="46">
        <v>29</v>
      </c>
      <c r="N8" s="45">
        <v>6</v>
      </c>
      <c r="O8" s="46">
        <v>6</v>
      </c>
      <c r="P8" s="47">
        <f t="shared" si="0"/>
        <v>1312</v>
      </c>
      <c r="Q8" s="48">
        <f t="shared" si="0"/>
        <v>1263.1</v>
      </c>
      <c r="R8" s="45">
        <v>84</v>
      </c>
      <c r="S8" s="46">
        <v>40.7</v>
      </c>
      <c r="T8" s="45">
        <v>0</v>
      </c>
      <c r="U8" s="46">
        <v>0</v>
      </c>
      <c r="V8" s="45">
        <v>0</v>
      </c>
      <c r="W8" s="46">
        <v>0</v>
      </c>
      <c r="X8" s="45">
        <v>0</v>
      </c>
      <c r="Y8" s="46">
        <v>0</v>
      </c>
      <c r="Z8" s="49">
        <f t="shared" si="1"/>
        <v>84</v>
      </c>
      <c r="AA8" s="50">
        <f t="shared" si="2"/>
        <v>40.7</v>
      </c>
      <c r="AB8" s="51">
        <f t="shared" si="3"/>
        <v>1396</v>
      </c>
      <c r="AC8" s="51">
        <f t="shared" si="3"/>
        <v>1303.8</v>
      </c>
      <c r="AD8" s="52">
        <v>4630393.120000011</v>
      </c>
      <c r="AE8" s="53">
        <v>392207.11</v>
      </c>
      <c r="AF8" s="53">
        <v>2500</v>
      </c>
      <c r="AG8" s="53">
        <v>18954.13000000002</v>
      </c>
      <c r="AH8" s="53">
        <v>1033821.5299999991</v>
      </c>
      <c r="AI8" s="53">
        <v>480583.18999999773</v>
      </c>
      <c r="AJ8" s="54">
        <f t="shared" si="4"/>
        <v>6558459.080000008</v>
      </c>
      <c r="AK8" s="55">
        <v>161457.26</v>
      </c>
      <c r="AL8" s="55">
        <v>0</v>
      </c>
      <c r="AM8" s="56">
        <f t="shared" si="5"/>
        <v>161457.26</v>
      </c>
      <c r="AN8" s="56">
        <f t="shared" si="6"/>
        <v>6719916.340000008</v>
      </c>
      <c r="AO8" s="59"/>
    </row>
    <row r="9" spans="1:41" ht="15">
      <c r="A9" s="43" t="s">
        <v>43</v>
      </c>
      <c r="B9" s="43" t="s">
        <v>42</v>
      </c>
      <c r="C9" s="43" t="s">
        <v>34</v>
      </c>
      <c r="D9" s="45">
        <v>4</v>
      </c>
      <c r="E9" s="46">
        <v>4</v>
      </c>
      <c r="F9" s="45">
        <v>27</v>
      </c>
      <c r="G9" s="46">
        <v>25.82</v>
      </c>
      <c r="H9" s="45">
        <v>95</v>
      </c>
      <c r="I9" s="46">
        <v>94.38</v>
      </c>
      <c r="J9" s="45">
        <v>54</v>
      </c>
      <c r="K9" s="46">
        <v>52.88</v>
      </c>
      <c r="L9" s="45">
        <v>10</v>
      </c>
      <c r="M9" s="46">
        <v>10</v>
      </c>
      <c r="N9" s="45">
        <v>0</v>
      </c>
      <c r="O9" s="46">
        <v>0</v>
      </c>
      <c r="P9" s="47">
        <f t="shared" si="0"/>
        <v>190</v>
      </c>
      <c r="Q9" s="48">
        <f t="shared" si="0"/>
        <v>187.07999999999998</v>
      </c>
      <c r="R9" s="45">
        <v>18</v>
      </c>
      <c r="S9" s="46">
        <v>18</v>
      </c>
      <c r="T9" s="45">
        <v>3</v>
      </c>
      <c r="U9" s="46">
        <v>3.4</v>
      </c>
      <c r="V9" s="45">
        <v>17</v>
      </c>
      <c r="W9" s="46">
        <v>17</v>
      </c>
      <c r="X9" s="45">
        <v>0</v>
      </c>
      <c r="Y9" s="46">
        <v>0</v>
      </c>
      <c r="Z9" s="49">
        <f t="shared" si="1"/>
        <v>38</v>
      </c>
      <c r="AA9" s="50">
        <f t="shared" si="2"/>
        <v>38.4</v>
      </c>
      <c r="AB9" s="51">
        <f t="shared" si="3"/>
        <v>228</v>
      </c>
      <c r="AC9" s="51">
        <f t="shared" si="3"/>
        <v>225.48</v>
      </c>
      <c r="AD9" s="52">
        <v>686633</v>
      </c>
      <c r="AE9" s="53">
        <v>0</v>
      </c>
      <c r="AF9" s="53">
        <v>0</v>
      </c>
      <c r="AG9" s="53">
        <v>4420</v>
      </c>
      <c r="AH9" s="53">
        <v>130636</v>
      </c>
      <c r="AI9" s="53">
        <v>62578</v>
      </c>
      <c r="AJ9" s="54">
        <f t="shared" si="4"/>
        <v>884267</v>
      </c>
      <c r="AK9" s="55">
        <v>227970</v>
      </c>
      <c r="AL9" s="55">
        <v>0</v>
      </c>
      <c r="AM9" s="56">
        <f t="shared" si="5"/>
        <v>227970</v>
      </c>
      <c r="AN9" s="56">
        <f t="shared" si="6"/>
        <v>1112237</v>
      </c>
      <c r="AO9" s="59"/>
    </row>
    <row r="10" spans="1:41" ht="15">
      <c r="A10" s="43" t="s">
        <v>44</v>
      </c>
      <c r="B10" s="43" t="s">
        <v>45</v>
      </c>
      <c r="C10" s="43" t="s">
        <v>34</v>
      </c>
      <c r="D10" s="45">
        <v>1</v>
      </c>
      <c r="E10" s="46">
        <v>1</v>
      </c>
      <c r="F10" s="45">
        <v>7</v>
      </c>
      <c r="G10" s="46">
        <v>7</v>
      </c>
      <c r="H10" s="45">
        <v>9</v>
      </c>
      <c r="I10" s="46">
        <v>8</v>
      </c>
      <c r="J10" s="45">
        <v>10</v>
      </c>
      <c r="K10" s="46">
        <v>7.4</v>
      </c>
      <c r="L10" s="45">
        <v>2</v>
      </c>
      <c r="M10" s="46">
        <v>2</v>
      </c>
      <c r="N10" s="45"/>
      <c r="O10" s="46"/>
      <c r="P10" s="47">
        <f t="shared" si="0"/>
        <v>29</v>
      </c>
      <c r="Q10" s="48">
        <f t="shared" si="0"/>
        <v>25.4</v>
      </c>
      <c r="R10" s="45">
        <v>0</v>
      </c>
      <c r="S10" s="46">
        <v>0</v>
      </c>
      <c r="T10" s="45">
        <v>0</v>
      </c>
      <c r="U10" s="46">
        <v>0</v>
      </c>
      <c r="V10" s="45">
        <v>0</v>
      </c>
      <c r="W10" s="46">
        <v>0</v>
      </c>
      <c r="X10" s="45">
        <v>0</v>
      </c>
      <c r="Y10" s="46">
        <v>0</v>
      </c>
      <c r="Z10" s="49">
        <f t="shared" si="1"/>
        <v>0</v>
      </c>
      <c r="AA10" s="50">
        <f t="shared" si="2"/>
        <v>0</v>
      </c>
      <c r="AB10" s="51">
        <f t="shared" si="3"/>
        <v>29</v>
      </c>
      <c r="AC10" s="51">
        <f t="shared" si="3"/>
        <v>25.4</v>
      </c>
      <c r="AD10" s="52">
        <v>106828.48999999999</v>
      </c>
      <c r="AE10" s="53">
        <v>0</v>
      </c>
      <c r="AF10" s="53">
        <v>0</v>
      </c>
      <c r="AG10" s="53">
        <v>0</v>
      </c>
      <c r="AH10" s="53">
        <v>21995.239999999998</v>
      </c>
      <c r="AI10" s="53">
        <v>9678.92</v>
      </c>
      <c r="AJ10" s="54">
        <f t="shared" si="4"/>
        <v>138502.65</v>
      </c>
      <c r="AK10" s="55">
        <v>0</v>
      </c>
      <c r="AL10" s="55">
        <v>0</v>
      </c>
      <c r="AM10" s="56">
        <f t="shared" si="5"/>
        <v>0</v>
      </c>
      <c r="AN10" s="56">
        <f t="shared" si="6"/>
        <v>138502.65</v>
      </c>
      <c r="AO10" s="59"/>
    </row>
    <row r="11" spans="1:41" ht="15">
      <c r="A11" s="3"/>
      <c r="B11" s="3"/>
      <c r="C11" s="3"/>
      <c r="D11" s="12"/>
      <c r="E11" s="12"/>
      <c r="F11" s="12"/>
      <c r="G11" s="12"/>
      <c r="H11" s="12"/>
      <c r="I11" s="12"/>
      <c r="J11" s="12"/>
      <c r="K11" s="12"/>
      <c r="L11" s="12"/>
      <c r="M11" s="12"/>
      <c r="N11" s="12"/>
      <c r="O11" s="12"/>
      <c r="P11" s="13"/>
      <c r="Q11" s="13"/>
      <c r="R11" s="12"/>
      <c r="S11" s="12"/>
      <c r="T11" s="12"/>
      <c r="U11" s="12"/>
      <c r="V11" s="12"/>
      <c r="W11" s="12"/>
      <c r="X11" s="12"/>
      <c r="Y11" s="12"/>
      <c r="Z11" s="14"/>
      <c r="AA11" s="14"/>
      <c r="AB11" s="4"/>
      <c r="AC11" s="4"/>
      <c r="AD11" s="6"/>
      <c r="AE11" s="6"/>
      <c r="AF11" s="6"/>
      <c r="AG11" s="6"/>
      <c r="AH11" s="6"/>
      <c r="AI11" s="6"/>
      <c r="AJ11" s="7"/>
      <c r="AK11" s="5"/>
      <c r="AL11" s="5"/>
      <c r="AM11" s="8"/>
      <c r="AN11" s="8"/>
      <c r="AO11" s="9"/>
    </row>
    <row r="12" spans="1:41" ht="15">
      <c r="A12" s="3"/>
      <c r="B12" s="3"/>
      <c r="C12" s="3"/>
      <c r="D12" s="12"/>
      <c r="E12" s="12"/>
      <c r="F12" s="12"/>
      <c r="G12" s="12"/>
      <c r="H12" s="12"/>
      <c r="I12" s="12"/>
      <c r="J12" s="12"/>
      <c r="K12" s="12"/>
      <c r="L12" s="12"/>
      <c r="M12" s="12"/>
      <c r="N12" s="12"/>
      <c r="O12" s="12"/>
      <c r="P12" s="13"/>
      <c r="Q12" s="13"/>
      <c r="R12" s="12"/>
      <c r="S12" s="12"/>
      <c r="T12" s="12"/>
      <c r="U12" s="12"/>
      <c r="V12" s="12"/>
      <c r="W12" s="12"/>
      <c r="X12" s="12"/>
      <c r="Y12" s="12"/>
      <c r="Z12" s="14"/>
      <c r="AA12" s="14"/>
      <c r="AB12" s="4"/>
      <c r="AC12" s="4"/>
      <c r="AD12" s="6"/>
      <c r="AE12" s="6"/>
      <c r="AF12" s="6"/>
      <c r="AG12" s="6"/>
      <c r="AH12" s="6"/>
      <c r="AI12" s="6"/>
      <c r="AJ12" s="7"/>
      <c r="AK12" s="5"/>
      <c r="AL12" s="5"/>
      <c r="AM12" s="8"/>
      <c r="AN12" s="8"/>
      <c r="AO12" s="9"/>
    </row>
    <row r="13" spans="1:41" ht="15">
      <c r="A13" s="3"/>
      <c r="B13" s="3"/>
      <c r="C13" s="3"/>
      <c r="D13" s="12"/>
      <c r="E13" s="12"/>
      <c r="F13" s="12"/>
      <c r="G13" s="12"/>
      <c r="H13" s="12"/>
      <c r="I13" s="12"/>
      <c r="J13" s="12"/>
      <c r="K13" s="12"/>
      <c r="L13" s="12"/>
      <c r="M13" s="12"/>
      <c r="N13" s="12"/>
      <c r="O13" s="12"/>
      <c r="P13" s="13"/>
      <c r="Q13" s="13"/>
      <c r="R13" s="12"/>
      <c r="S13" s="12"/>
      <c r="T13" s="12"/>
      <c r="U13" s="12"/>
      <c r="V13" s="12"/>
      <c r="W13" s="12"/>
      <c r="X13" s="12"/>
      <c r="Y13" s="12"/>
      <c r="Z13" s="14"/>
      <c r="AA13" s="14"/>
      <c r="AB13" s="4"/>
      <c r="AC13" s="4"/>
      <c r="AD13" s="6"/>
      <c r="AE13" s="6"/>
      <c r="AF13" s="6"/>
      <c r="AG13" s="6"/>
      <c r="AH13" s="6"/>
      <c r="AI13" s="6"/>
      <c r="AJ13" s="7"/>
      <c r="AK13" s="5"/>
      <c r="AL13" s="5"/>
      <c r="AM13" s="8"/>
      <c r="AN13" s="8"/>
      <c r="AO13" s="9"/>
    </row>
    <row r="14" spans="1:41" ht="15">
      <c r="A14" s="3"/>
      <c r="B14" s="3"/>
      <c r="C14" s="3"/>
      <c r="D14" s="12"/>
      <c r="E14" s="12"/>
      <c r="F14" s="12"/>
      <c r="G14" s="12"/>
      <c r="H14" s="12"/>
      <c r="I14" s="12"/>
      <c r="J14" s="12"/>
      <c r="K14" s="12"/>
      <c r="L14" s="12"/>
      <c r="M14" s="12"/>
      <c r="N14" s="12"/>
      <c r="O14" s="12"/>
      <c r="P14" s="13"/>
      <c r="Q14" s="13"/>
      <c r="R14" s="12"/>
      <c r="S14" s="12"/>
      <c r="T14" s="12"/>
      <c r="U14" s="12"/>
      <c r="V14" s="12"/>
      <c r="W14" s="12"/>
      <c r="X14" s="12"/>
      <c r="Y14" s="12"/>
      <c r="Z14" s="14"/>
      <c r="AA14" s="14"/>
      <c r="AB14" s="4"/>
      <c r="AC14" s="4"/>
      <c r="AD14" s="6"/>
      <c r="AE14" s="6"/>
      <c r="AF14" s="6"/>
      <c r="AG14" s="6"/>
      <c r="AH14" s="6"/>
      <c r="AI14" s="6"/>
      <c r="AJ14" s="7"/>
      <c r="AK14" s="5"/>
      <c r="AL14" s="5"/>
      <c r="AM14" s="8"/>
      <c r="AN14" s="8"/>
      <c r="AO14" s="9"/>
    </row>
    <row r="15" spans="1:41" ht="15">
      <c r="A15" s="3"/>
      <c r="B15" s="3"/>
      <c r="C15" s="3"/>
      <c r="D15" s="12"/>
      <c r="E15" s="12"/>
      <c r="F15" s="12"/>
      <c r="G15" s="12"/>
      <c r="H15" s="12"/>
      <c r="I15" s="12"/>
      <c r="J15" s="12"/>
      <c r="K15" s="12"/>
      <c r="L15" s="12"/>
      <c r="M15" s="12"/>
      <c r="N15" s="12"/>
      <c r="O15" s="12"/>
      <c r="P15" s="13"/>
      <c r="Q15" s="13"/>
      <c r="R15" s="12"/>
      <c r="S15" s="12"/>
      <c r="T15" s="12"/>
      <c r="U15" s="12"/>
      <c r="V15" s="12"/>
      <c r="W15" s="12"/>
      <c r="X15" s="12"/>
      <c r="Y15" s="12"/>
      <c r="Z15" s="14"/>
      <c r="AA15" s="14"/>
      <c r="AB15" s="4"/>
      <c r="AC15" s="4"/>
      <c r="AD15" s="6"/>
      <c r="AE15" s="6"/>
      <c r="AF15" s="6"/>
      <c r="AG15" s="6"/>
      <c r="AH15" s="6"/>
      <c r="AI15" s="6"/>
      <c r="AJ15" s="7"/>
      <c r="AK15" s="5"/>
      <c r="AL15" s="5"/>
      <c r="AM15" s="8"/>
      <c r="AN15" s="8"/>
      <c r="AO15" s="9"/>
    </row>
    <row r="16" spans="1:41" ht="15">
      <c r="A16" s="3"/>
      <c r="B16" s="3"/>
      <c r="C16" s="3"/>
      <c r="D16" s="12"/>
      <c r="E16" s="12"/>
      <c r="F16" s="12"/>
      <c r="G16" s="12"/>
      <c r="H16" s="12"/>
      <c r="I16" s="12"/>
      <c r="J16" s="12"/>
      <c r="K16" s="12"/>
      <c r="L16" s="12"/>
      <c r="M16" s="12"/>
      <c r="N16" s="12"/>
      <c r="O16" s="12"/>
      <c r="P16" s="13"/>
      <c r="Q16" s="13"/>
      <c r="R16" s="12"/>
      <c r="S16" s="12"/>
      <c r="T16" s="12"/>
      <c r="U16" s="12"/>
      <c r="V16" s="12"/>
      <c r="W16" s="12"/>
      <c r="X16" s="12"/>
      <c r="Y16" s="12"/>
      <c r="Z16" s="14"/>
      <c r="AA16" s="14"/>
      <c r="AB16" s="4"/>
      <c r="AC16" s="4"/>
      <c r="AD16" s="6"/>
      <c r="AE16" s="6"/>
      <c r="AF16" s="6"/>
      <c r="AG16" s="6"/>
      <c r="AH16" s="6"/>
      <c r="AI16" s="6"/>
      <c r="AJ16" s="7"/>
      <c r="AK16" s="5"/>
      <c r="AL16" s="5"/>
      <c r="AM16" s="8"/>
      <c r="AN16" s="8"/>
      <c r="AO16" s="9"/>
    </row>
    <row r="17" spans="1:41" ht="15">
      <c r="A17" s="3"/>
      <c r="B17" s="3"/>
      <c r="C17" s="3"/>
      <c r="D17" s="12"/>
      <c r="E17" s="12"/>
      <c r="F17" s="12"/>
      <c r="G17" s="12"/>
      <c r="H17" s="12"/>
      <c r="I17" s="12"/>
      <c r="J17" s="12"/>
      <c r="K17" s="12"/>
      <c r="L17" s="12"/>
      <c r="M17" s="12"/>
      <c r="N17" s="12"/>
      <c r="O17" s="12"/>
      <c r="P17" s="13"/>
      <c r="Q17" s="13"/>
      <c r="R17" s="12"/>
      <c r="S17" s="12"/>
      <c r="T17" s="12"/>
      <c r="U17" s="12"/>
      <c r="V17" s="12"/>
      <c r="W17" s="12"/>
      <c r="X17" s="12"/>
      <c r="Y17" s="12"/>
      <c r="Z17" s="14"/>
      <c r="AA17" s="14"/>
      <c r="AB17" s="4"/>
      <c r="AC17" s="4"/>
      <c r="AD17" s="6"/>
      <c r="AE17" s="6"/>
      <c r="AF17" s="6"/>
      <c r="AG17" s="6"/>
      <c r="AH17" s="6"/>
      <c r="AI17" s="6"/>
      <c r="AJ17" s="7"/>
      <c r="AK17" s="5"/>
      <c r="AL17" s="5"/>
      <c r="AM17" s="8"/>
      <c r="AN17" s="8"/>
      <c r="AO17" s="9"/>
    </row>
    <row r="18" spans="1:41" ht="15">
      <c r="A18" s="3"/>
      <c r="B18" s="3"/>
      <c r="C18" s="3"/>
      <c r="D18" s="12"/>
      <c r="E18" s="12"/>
      <c r="F18" s="12"/>
      <c r="G18" s="12"/>
      <c r="H18" s="12"/>
      <c r="I18" s="12"/>
      <c r="J18" s="12"/>
      <c r="K18" s="12"/>
      <c r="L18" s="12"/>
      <c r="M18" s="12"/>
      <c r="N18" s="12"/>
      <c r="O18" s="12"/>
      <c r="P18" s="13"/>
      <c r="Q18" s="13"/>
      <c r="R18" s="12"/>
      <c r="S18" s="12"/>
      <c r="T18" s="12"/>
      <c r="U18" s="12"/>
      <c r="V18" s="12"/>
      <c r="W18" s="12"/>
      <c r="X18" s="12"/>
      <c r="Y18" s="12"/>
      <c r="Z18" s="14"/>
      <c r="AA18" s="14"/>
      <c r="AB18" s="4"/>
      <c r="AC18" s="4"/>
      <c r="AD18" s="6"/>
      <c r="AE18" s="6"/>
      <c r="AF18" s="6"/>
      <c r="AG18" s="6"/>
      <c r="AH18" s="6"/>
      <c r="AI18" s="6"/>
      <c r="AJ18" s="7"/>
      <c r="AK18" s="5"/>
      <c r="AL18" s="5"/>
      <c r="AM18" s="8"/>
      <c r="AN18" s="8"/>
      <c r="AO18" s="9"/>
    </row>
    <row r="19" spans="1:41" ht="15">
      <c r="A19" s="3"/>
      <c r="B19" s="3"/>
      <c r="C19" s="3"/>
      <c r="D19" s="12"/>
      <c r="E19" s="12"/>
      <c r="F19" s="12"/>
      <c r="G19" s="12"/>
      <c r="H19" s="12"/>
      <c r="I19" s="12"/>
      <c r="J19" s="12"/>
      <c r="K19" s="12"/>
      <c r="L19" s="12"/>
      <c r="M19" s="12"/>
      <c r="N19" s="12"/>
      <c r="O19" s="12"/>
      <c r="P19" s="13"/>
      <c r="Q19" s="13"/>
      <c r="R19" s="12"/>
      <c r="S19" s="12"/>
      <c r="T19" s="12"/>
      <c r="U19" s="12"/>
      <c r="V19" s="12"/>
      <c r="W19" s="12"/>
      <c r="X19" s="12"/>
      <c r="Y19" s="12"/>
      <c r="Z19" s="14"/>
      <c r="AA19" s="14"/>
      <c r="AB19" s="4"/>
      <c r="AC19" s="4"/>
      <c r="AD19" s="6"/>
      <c r="AE19" s="6"/>
      <c r="AF19" s="6"/>
      <c r="AG19" s="6"/>
      <c r="AH19" s="6"/>
      <c r="AI19" s="6"/>
      <c r="AJ19" s="7"/>
      <c r="AK19" s="5"/>
      <c r="AL19" s="5"/>
      <c r="AM19" s="8"/>
      <c r="AN19" s="8"/>
      <c r="AO19" s="9"/>
    </row>
    <row r="20" spans="1:41" ht="15">
      <c r="A20" s="3"/>
      <c r="B20" s="3"/>
      <c r="C20" s="3"/>
      <c r="D20" s="12"/>
      <c r="E20" s="12"/>
      <c r="F20" s="12"/>
      <c r="G20" s="12"/>
      <c r="H20" s="12"/>
      <c r="I20" s="12"/>
      <c r="J20" s="12"/>
      <c r="K20" s="12"/>
      <c r="L20" s="12"/>
      <c r="M20" s="12"/>
      <c r="N20" s="12"/>
      <c r="O20" s="12"/>
      <c r="P20" s="13"/>
      <c r="Q20" s="13"/>
      <c r="R20" s="12"/>
      <c r="S20" s="12"/>
      <c r="T20" s="12"/>
      <c r="U20" s="12"/>
      <c r="V20" s="12"/>
      <c r="W20" s="12"/>
      <c r="X20" s="12"/>
      <c r="Y20" s="12"/>
      <c r="Z20" s="14"/>
      <c r="AA20" s="14"/>
      <c r="AB20" s="4"/>
      <c r="AC20" s="4"/>
      <c r="AD20" s="6"/>
      <c r="AE20" s="6"/>
      <c r="AF20" s="6"/>
      <c r="AG20" s="6"/>
      <c r="AH20" s="6"/>
      <c r="AI20" s="6"/>
      <c r="AJ20" s="7"/>
      <c r="AK20" s="5"/>
      <c r="AL20" s="5"/>
      <c r="AM20" s="8"/>
      <c r="AN20" s="8"/>
      <c r="AO20" s="9"/>
    </row>
    <row r="21" spans="1:41" ht="15">
      <c r="A21" s="3"/>
      <c r="B21" s="3"/>
      <c r="C21" s="3"/>
      <c r="D21" s="12"/>
      <c r="E21" s="12"/>
      <c r="F21" s="12"/>
      <c r="G21" s="12"/>
      <c r="H21" s="12"/>
      <c r="I21" s="12"/>
      <c r="J21" s="12"/>
      <c r="K21" s="12"/>
      <c r="L21" s="12"/>
      <c r="M21" s="12"/>
      <c r="N21" s="12"/>
      <c r="O21" s="12"/>
      <c r="P21" s="13"/>
      <c r="Q21" s="13"/>
      <c r="R21" s="12"/>
      <c r="S21" s="12"/>
      <c r="T21" s="12"/>
      <c r="U21" s="12"/>
      <c r="V21" s="12"/>
      <c r="W21" s="12"/>
      <c r="X21" s="12"/>
      <c r="Y21" s="12"/>
      <c r="Z21" s="14"/>
      <c r="AA21" s="14"/>
      <c r="AB21" s="4"/>
      <c r="AC21" s="4"/>
      <c r="AD21" s="6"/>
      <c r="AE21" s="6"/>
      <c r="AF21" s="6"/>
      <c r="AG21" s="6"/>
      <c r="AH21" s="6"/>
      <c r="AI21" s="6"/>
      <c r="AJ21" s="7"/>
      <c r="AK21" s="5"/>
      <c r="AL21" s="5"/>
      <c r="AM21" s="8"/>
      <c r="AN21" s="8"/>
      <c r="AO21" s="9"/>
    </row>
    <row r="22" spans="1:41" ht="15">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sheetData>
  <sheetProtection password="CF33" sheet="1" objects="1" scenarios="1" selectLockedCells="1" selectUnlockedCells="1"/>
  <mergeCells count="32">
    <mergeCell ref="AF2:AF3"/>
    <mergeCell ref="T2:U2"/>
    <mergeCell ref="Z2:AA2"/>
    <mergeCell ref="AB1:AC2"/>
    <mergeCell ref="R1:AA1"/>
    <mergeCell ref="AJ2:AJ3"/>
    <mergeCell ref="N2:O2"/>
    <mergeCell ref="AG2:AG3"/>
    <mergeCell ref="AH2:AH3"/>
    <mergeCell ref="R2:S2"/>
    <mergeCell ref="AD2:AD3"/>
    <mergeCell ref="AE2:AE3"/>
    <mergeCell ref="AL2:AL3"/>
    <mergeCell ref="AM2:AM3"/>
    <mergeCell ref="V2:W2"/>
    <mergeCell ref="AI2:AI3"/>
    <mergeCell ref="A1:A3"/>
    <mergeCell ref="B1:B3"/>
    <mergeCell ref="C1:C3"/>
    <mergeCell ref="AD1:AJ1"/>
    <mergeCell ref="D2:E2"/>
    <mergeCell ref="X2:Y2"/>
    <mergeCell ref="AO1:AO3"/>
    <mergeCell ref="D1:Q1"/>
    <mergeCell ref="L2:M2"/>
    <mergeCell ref="J2:K2"/>
    <mergeCell ref="H2:I2"/>
    <mergeCell ref="F2:G2"/>
    <mergeCell ref="P2:Q2"/>
    <mergeCell ref="AN1:AN3"/>
    <mergeCell ref="AK1:AM1"/>
    <mergeCell ref="AK2:AK3"/>
  </mergeCells>
  <conditionalFormatting sqref="B11:B100">
    <cfRule type="expression" priority="27" dxfId="1">
      <formula>AND(NOT(ISBLANK($A11)),ISBLANK(B11))</formula>
    </cfRule>
  </conditionalFormatting>
  <conditionalFormatting sqref="C11:C100">
    <cfRule type="expression" priority="26" dxfId="1">
      <formula>AND(NOT(ISBLANK(A11)),ISBLANK(C11))</formula>
    </cfRule>
  </conditionalFormatting>
  <conditionalFormatting sqref="D11:D100">
    <cfRule type="expression" priority="25" dxfId="1">
      <formula>AND(NOT(ISBLANK(E11)),ISBLANK(D11))</formula>
    </cfRule>
  </conditionalFormatting>
  <conditionalFormatting sqref="E11:E100">
    <cfRule type="expression" priority="24" dxfId="1">
      <formula>AND(NOT(ISBLANK(D11)),ISBLANK(E11))</formula>
    </cfRule>
  </conditionalFormatting>
  <conditionalFormatting sqref="F11:F100">
    <cfRule type="expression" priority="23" dxfId="1">
      <formula>AND(NOT(ISBLANK(G11)),ISBLANK(F11))</formula>
    </cfRule>
  </conditionalFormatting>
  <conditionalFormatting sqref="G11:G100">
    <cfRule type="expression" priority="22" dxfId="1">
      <formula>AND(NOT(ISBLANK(F11)),ISBLANK(G11))</formula>
    </cfRule>
  </conditionalFormatting>
  <conditionalFormatting sqref="H11:H100">
    <cfRule type="expression" priority="21" dxfId="1">
      <formula>AND(NOT(ISBLANK(I11)),ISBLANK(H11))</formula>
    </cfRule>
  </conditionalFormatting>
  <conditionalFormatting sqref="I11:I100">
    <cfRule type="expression" priority="20" dxfId="1">
      <formula>AND(NOT(ISBLANK(H11)),ISBLANK(I11))</formula>
    </cfRule>
  </conditionalFormatting>
  <conditionalFormatting sqref="J11:J100">
    <cfRule type="expression" priority="19" dxfId="1">
      <formula>AND(NOT(ISBLANK(K11)),ISBLANK(J11))</formula>
    </cfRule>
  </conditionalFormatting>
  <conditionalFormatting sqref="K11:K100">
    <cfRule type="expression" priority="18" dxfId="1">
      <formula>AND(NOT(ISBLANK(J11)),ISBLANK(K11))</formula>
    </cfRule>
  </conditionalFormatting>
  <conditionalFormatting sqref="L11:L100">
    <cfRule type="expression" priority="17" dxfId="1">
      <formula>AND(NOT(ISBLANK(M11)),ISBLANK(L11))</formula>
    </cfRule>
  </conditionalFormatting>
  <conditionalFormatting sqref="M11:M100">
    <cfRule type="expression" priority="16" dxfId="1">
      <formula>AND(NOT(ISBLANK(L11)),ISBLANK(M11))</formula>
    </cfRule>
  </conditionalFormatting>
  <conditionalFormatting sqref="N11:N100">
    <cfRule type="expression" priority="15" dxfId="1">
      <formula>AND(NOT(ISBLANK(O11)),ISBLANK(N11))</formula>
    </cfRule>
  </conditionalFormatting>
  <conditionalFormatting sqref="O11:O100">
    <cfRule type="expression" priority="14" dxfId="1">
      <formula>AND(NOT(ISBLANK(N11)),ISBLANK(O11))</formula>
    </cfRule>
  </conditionalFormatting>
  <conditionalFormatting sqref="R11:R100">
    <cfRule type="expression" priority="13" dxfId="1">
      <formula>AND(NOT(ISBLANK(S11)),ISBLANK(R11))</formula>
    </cfRule>
  </conditionalFormatting>
  <conditionalFormatting sqref="S11:S100">
    <cfRule type="expression" priority="12" dxfId="1">
      <formula>AND(NOT(ISBLANK(R11)),ISBLANK(S11))</formula>
    </cfRule>
  </conditionalFormatting>
  <conditionalFormatting sqref="T11:T100">
    <cfRule type="expression" priority="11" dxfId="1">
      <formula>AND(NOT(ISBLANK(U11)),ISBLANK(T11))</formula>
    </cfRule>
  </conditionalFormatting>
  <conditionalFormatting sqref="U11:U100">
    <cfRule type="expression" priority="10" dxfId="1">
      <formula>AND(NOT(ISBLANK(T11)),ISBLANK(U11))</formula>
    </cfRule>
  </conditionalFormatting>
  <conditionalFormatting sqref="V11:V100">
    <cfRule type="expression" priority="9" dxfId="1">
      <formula>AND(NOT(ISBLANK(W11)),ISBLANK(V11))</formula>
    </cfRule>
  </conditionalFormatting>
  <conditionalFormatting sqref="W11:W100">
    <cfRule type="expression" priority="8" dxfId="1">
      <formula>AND(NOT(ISBLANK(V11)),ISBLANK(W11))</formula>
    </cfRule>
  </conditionalFormatting>
  <conditionalFormatting sqref="X11:X100">
    <cfRule type="expression" priority="7" dxfId="1">
      <formula>AND(NOT(ISBLANK(Y11)),ISBLANK(X11))</formula>
    </cfRule>
  </conditionalFormatting>
  <conditionalFormatting sqref="Y11:Y100">
    <cfRule type="expression" priority="6" dxfId="1">
      <formula>AND(NOT(ISBLANK(X11)),ISBLANK(Y11))</formula>
    </cfRule>
  </conditionalFormatting>
  <conditionalFormatting sqref="B8:B10 B4">
    <cfRule type="expression" priority="4" dxfId="1">
      <formula>AND(NOT(ISBLANK($A4)),ISBLANK(B4))</formula>
    </cfRule>
  </conditionalFormatting>
  <conditionalFormatting sqref="C4:C10">
    <cfRule type="expression" priority="3" dxfId="1">
      <formula>AND(NOT(ISBLANK(A4)),ISBLANK(C4))</formula>
    </cfRule>
  </conditionalFormatting>
  <conditionalFormatting sqref="D4:D10 F4:F10 H4:H10 J4:J10 L4:L10 N4:N10 R4:R10 T4:T10 V4:V10 X4:X10">
    <cfRule type="expression" priority="2" dxfId="1">
      <formula>AND(NOT(ISBLANK(E4)),ISBLANK(D4))</formula>
    </cfRule>
  </conditionalFormatting>
  <conditionalFormatting sqref="E4:E10 W4:W10 G4:G10 I4:I10 K4:K10 M4:M10 O4:O10 S4:S10 U4:U10 Y4:Y10">
    <cfRule type="expression" priority="1" dxfId="1">
      <formula>AND(NOT(ISBLANK(D4)),ISBLANK(E4))</formula>
    </cfRule>
  </conditionalFormatting>
  <conditionalFormatting sqref="B5:B7">
    <cfRule type="expression" priority="5" dxfId="0" stopIfTrue="1">
      <formula>AND(NOT(ISBLANK($A3)),ISBLANK(B5))</formula>
    </cfRule>
  </conditionalFormatting>
  <dataValidations count="8">
    <dataValidation type="custom" allowBlank="1" showInputMessage="1" showErrorMessage="1" errorTitle="FTE" error="The value entered in the FTE field must be less than or equal to the value entered in the headcount field." sqref="G4:G100 I4:I100 K4:K100 O4:O100 U4:U100 W4:W100 Y4:Y100 S4:S100 E4:E100 M4:M100">
      <formula1>G4&lt;=F4</formula1>
    </dataValidation>
    <dataValidation type="custom" allowBlank="1" showInputMessage="1" showErrorMessage="1" errorTitle="Headcount" error="The value entered in the headcount field must be greater than or equal to the value entered in the FTE field." sqref="H4:H100 J4:J100 L4:L100 N4:N100 T4:T100 V4:V100 X4:X100 R4:R100 D4:D100 F4:F100">
      <formula1>H4&gt;=I4</formula1>
    </dataValidation>
    <dataValidation operator="lessThanOrEqual" allowBlank="1" showInputMessage="1" showErrorMessage="1" error="FTE cannot be greater than Headcount&#10;" sqref="AP1:IV65536 R101:AN65536 AO1 P4:Q65536 R1 A1:C1 P2 A101:O65536 AB1 AB3:AC100 AO6:AO65536 AO4"/>
    <dataValidation type="decimal" operator="greaterThan" allowBlank="1" showInputMessage="1" showErrorMessage="1" sqref="AK11:AL100 AD11:AI100">
      <formula1>0</formula1>
    </dataValidation>
    <dataValidation type="decimal" operator="greaterThanOrEqual" allowBlank="1" showInputMessage="1" showErrorMessage="1" sqref="AK4:AL10 AD4:AI10">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4:C10">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4:B10">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4 A6:A10">
      <formula1>INDIRECT("List_of_organisations")</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BURNETT, Lynne</cp:lastModifiedBy>
  <cp:lastPrinted>2011-05-16T09:46:00Z</cp:lastPrinted>
  <dcterms:created xsi:type="dcterms:W3CDTF">2011-03-30T15:28:39Z</dcterms:created>
  <dcterms:modified xsi:type="dcterms:W3CDTF">2014-09-24T07:42:14Z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a265044b-e7ee-4772-8713-3406c630a19a</vt:lpwstr>
  </property>
  <property fmtid="{D5CDD505-2E9C-101B-9397-08002B2CF9AE}" pid="15" name="SV_QUERY_LIST_4F35BF76-6C0D-4D9B-82B2-816C12CF3733">
    <vt:lpwstr>empty_477D106A-C0D6-4607-AEBD-E2C9D60EA279</vt:lpwstr>
  </property>
</Properties>
</file>