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<sst xmlns="http://schemas.openxmlformats.org/spreadsheetml/2006/main" count="158" uniqueCount="46">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</sst>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</cellXfs>
  <cellStyles count="119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2" xfId="18"/>
    <cellStyle name="% 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3 2" xfId="53"/>
    <cellStyle name="Comma 3 3" xfId="54"/>
    <cellStyle name="Comma 4" xfId="55"/>
    <cellStyle name="Comma 5" xfId="56"/>
    <cellStyle name="Comma 5 2" xfId="57"/>
    <cellStyle name="Comma 6" xfId="58"/>
    <cellStyle name="Comma 7" xfId="59"/>
    <cellStyle name="Comma 7 2" xfId="60"/>
    <cellStyle name="Comma 7 3" xfId="61"/>
    <cellStyle name="Comma 8" xfId="62"/>
    <cellStyle name="Currency" xfId="63"/>
    <cellStyle name="Currency [0]" xfId="64"/>
    <cellStyle name="Currency 2" xfId="65"/>
    <cellStyle name="Currency 2 2" xfId="66"/>
    <cellStyle name="Currency 2 3" xfId="67"/>
    <cellStyle name="DagerOgTimer" xfId="68"/>
    <cellStyle name="DagOgDato" xfId="69"/>
    <cellStyle name="DagOgDatoLang" xfId="70"/>
    <cellStyle name="Dato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Hyperlink 3" xfId="81"/>
    <cellStyle name="Hyperlink 4" xfId="82"/>
    <cellStyle name="Hyperlink 5" xfId="83"/>
    <cellStyle name="Input" xfId="84"/>
    <cellStyle name="JusterBunn" xfId="85"/>
    <cellStyle name="JusterMidtstill" xfId="86"/>
    <cellStyle name="JusterTopp" xfId="87"/>
    <cellStyle name="Klokkeslett" xfId="88"/>
    <cellStyle name="Konto" xfId="89"/>
    <cellStyle name="Linked Cell" xfId="90"/>
    <cellStyle name="Neutral" xfId="91"/>
    <cellStyle name="Normal 10" xfId="92"/>
    <cellStyle name="Normal 11" xfId="93"/>
    <cellStyle name="Normal 2" xfId="94"/>
    <cellStyle name="Normal 3" xfId="95"/>
    <cellStyle name="Normal 3 2" xfId="96"/>
    <cellStyle name="Normal 3 3" xfId="97"/>
    <cellStyle name="Normal 3 3 2" xfId="98"/>
    <cellStyle name="Normal 3 3 3" xfId="99"/>
    <cellStyle name="Normal 4" xfId="100"/>
    <cellStyle name="Normal 5" xfId="101"/>
    <cellStyle name="Normal 5 2" xfId="102"/>
    <cellStyle name="Normal 5 3" xfId="103"/>
    <cellStyle name="Normal 5 4" xfId="104"/>
    <cellStyle name="Normal 6" xfId="105"/>
    <cellStyle name="Normal 7" xfId="106"/>
    <cellStyle name="Normal 8" xfId="107"/>
    <cellStyle name="Normal 8 2" xfId="108"/>
    <cellStyle name="Normal 8 3" xfId="109"/>
    <cellStyle name="Normal 9" xfId="110"/>
    <cellStyle name="Note" xfId="111"/>
    <cellStyle name="Output" xfId="112"/>
    <cellStyle name="Output Amounts" xfId="113"/>
    <cellStyle name="Percent" xfId="114"/>
    <cellStyle name="Percent 2" xfId="115"/>
    <cellStyle name="PersonNr" xfId="116"/>
    <cellStyle name="PostNr" xfId="117"/>
    <cellStyle name="PostNrNorge" xfId="118"/>
    <cellStyle name="SkjulAlt" xfId="119"/>
    <cellStyle name="SkjulTall" xfId="120"/>
    <cellStyle name="Telefon" xfId="121"/>
    <cellStyle name="Timer1" xfId="122"/>
    <cellStyle name="Timer2" xfId="123"/>
    <cellStyle name="Title" xfId="124"/>
    <cellStyle name="ToSiffer" xfId="125"/>
    <cellStyle name="Total" xfId="126"/>
    <cellStyle name="TreSiffer" xfId="127"/>
    <cellStyle name="Tusenskille1000" xfId="128"/>
    <cellStyle name="TusenskilleFarger" xfId="129"/>
    <cellStyle name="Valuta1000" xfId="130"/>
    <cellStyle name="ValutaFarger" xfId="131"/>
    <cellStyle name="Warning Text" xfId="13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K22" sqref="K22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4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0" t="s">
        <v>15</v>
      </c>
      <c r="S1" s="41"/>
      <c r="T1" s="41"/>
      <c r="U1" s="41"/>
      <c r="V1" s="41"/>
      <c r="W1" s="41"/>
      <c r="X1" s="41"/>
      <c r="Y1" s="41"/>
      <c r="Z1" s="41"/>
      <c r="AA1" s="35"/>
      <c r="AB1" s="53" t="s">
        <v>25</v>
      </c>
      <c r="AC1" s="54"/>
      <c r="AD1" s="50" t="s">
        <v>11</v>
      </c>
      <c r="AE1" s="51"/>
      <c r="AF1" s="51"/>
      <c r="AG1" s="51"/>
      <c r="AH1" s="51"/>
      <c r="AI1" s="51"/>
      <c r="AJ1" s="52"/>
      <c r="AK1" s="39" t="s">
        <v>32</v>
      </c>
      <c r="AL1" s="39"/>
      <c r="AM1" s="39"/>
      <c r="AN1" s="36" t="s">
        <v>24</v>
      </c>
      <c r="AO1" s="32" t="s">
        <v>33</v>
      </c>
    </row>
    <row r="2" spans="1:41" s="1" customFormat="1" ht="53.25" customHeight="1">
      <c r="A2" s="48"/>
      <c r="B2" s="48"/>
      <c r="C2" s="48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34" t="s">
        <v>9</v>
      </c>
      <c r="Q2" s="45"/>
      <c r="R2" s="34" t="s">
        <v>13</v>
      </c>
      <c r="S2" s="35"/>
      <c r="T2" s="40" t="s">
        <v>3</v>
      </c>
      <c r="U2" s="35"/>
      <c r="V2" s="40" t="s">
        <v>4</v>
      </c>
      <c r="W2" s="35"/>
      <c r="X2" s="40" t="s">
        <v>14</v>
      </c>
      <c r="Y2" s="35"/>
      <c r="Z2" s="34" t="s">
        <v>10</v>
      </c>
      <c r="AA2" s="45"/>
      <c r="AB2" s="55"/>
      <c r="AC2" s="56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2" t="s">
        <v>23</v>
      </c>
      <c r="AK2" s="32" t="s">
        <v>26</v>
      </c>
      <c r="AL2" s="32" t="s">
        <v>27</v>
      </c>
      <c r="AM2" s="32" t="s">
        <v>22</v>
      </c>
      <c r="AN2" s="37"/>
      <c r="AO2" s="43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42"/>
      <c r="AK3" s="33"/>
      <c r="AL3" s="33"/>
      <c r="AM3" s="33"/>
      <c r="AN3" s="38"/>
      <c r="AO3" s="33"/>
    </row>
    <row r="4" spans="1:41" ht="15" customHeight="1">
      <c r="A4" s="3" t="s">
        <v>42</v>
      </c>
      <c r="B4" s="3" t="s">
        <v>34</v>
      </c>
      <c r="C4" s="3" t="s">
        <v>42</v>
      </c>
      <c r="D4" s="59">
        <v>44314</v>
      </c>
      <c r="E4" s="58">
        <v>37641.54</v>
      </c>
      <c r="F4" s="58">
        <v>37121</v>
      </c>
      <c r="G4" s="58">
        <v>32777.74</v>
      </c>
      <c r="H4" s="58">
        <v>8926</v>
      </c>
      <c r="I4" s="58">
        <v>8497.47</v>
      </c>
      <c r="J4" s="58">
        <v>1944</v>
      </c>
      <c r="K4" s="58">
        <v>1889.54</v>
      </c>
      <c r="L4" s="57">
        <v>201</v>
      </c>
      <c r="M4" s="58">
        <v>197.51</v>
      </c>
      <c r="N4" s="57">
        <v>4</v>
      </c>
      <c r="O4" s="58">
        <v>3.61</v>
      </c>
      <c r="P4" s="13">
        <f aca="true" t="shared" si="0" ref="P4:P10">SUM(N4,L4,J4,H4,F4,D4)</f>
        <v>92510</v>
      </c>
      <c r="Q4" s="13">
        <f>SUM(O4,M4,K4,I4,G4,E4)</f>
        <v>81007.41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151</v>
      </c>
      <c r="W4" s="27">
        <v>151</v>
      </c>
      <c r="X4" s="26" t="s">
        <v>45</v>
      </c>
      <c r="Y4" s="26" t="s">
        <v>45</v>
      </c>
      <c r="Z4" s="28">
        <f aca="true" t="shared" si="1" ref="Z4:AA10">SUM(X4,V4,,T4,R4)</f>
        <v>151</v>
      </c>
      <c r="AA4" s="28">
        <f t="shared" si="1"/>
        <v>151</v>
      </c>
      <c r="AB4" s="4">
        <f>Z4+P4</f>
        <v>92661</v>
      </c>
      <c r="AC4" s="4">
        <f>AA4+Q4</f>
        <v>81158.41</v>
      </c>
      <c r="AD4" s="21">
        <v>162240721</v>
      </c>
      <c r="AE4" s="22">
        <v>1878254</v>
      </c>
      <c r="AF4" s="22">
        <v>212522</v>
      </c>
      <c r="AG4" s="22">
        <v>1198565</v>
      </c>
      <c r="AH4" s="22">
        <v>29089065</v>
      </c>
      <c r="AI4" s="22">
        <v>10037875</v>
      </c>
      <c r="AJ4" s="23">
        <f>SUM(AD4:AI4)</f>
        <v>204657002</v>
      </c>
      <c r="AK4" s="21">
        <v>880509</v>
      </c>
      <c r="AL4" s="21">
        <v>1283374</v>
      </c>
      <c r="AM4" s="24">
        <f>SUM(AK4:AL4)</f>
        <v>2163883</v>
      </c>
      <c r="AN4" s="24">
        <f>AM4+AJ4</f>
        <v>206820885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430</v>
      </c>
      <c r="E5" s="27">
        <v>380</v>
      </c>
      <c r="F5" s="27">
        <v>447</v>
      </c>
      <c r="G5" s="27">
        <v>414</v>
      </c>
      <c r="H5" s="27">
        <v>1420</v>
      </c>
      <c r="I5" s="27">
        <v>1332</v>
      </c>
      <c r="J5" s="27">
        <v>483</v>
      </c>
      <c r="K5" s="27">
        <v>456</v>
      </c>
      <c r="L5" s="27">
        <v>31</v>
      </c>
      <c r="M5" s="27">
        <v>31</v>
      </c>
      <c r="N5" s="26" t="s">
        <v>45</v>
      </c>
      <c r="O5" s="26" t="s">
        <v>45</v>
      </c>
      <c r="P5" s="13">
        <f t="shared" si="0"/>
        <v>2811</v>
      </c>
      <c r="Q5" s="13">
        <f aca="true" t="shared" si="2" ref="Q5:Q10">SUM(O5,M5,K5,I5,G5,E5)</f>
        <v>2613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2811</v>
      </c>
      <c r="AC5" s="4">
        <f aca="true" t="shared" si="4" ref="AC5:AC10">AA5+Q5</f>
        <v>2613</v>
      </c>
      <c r="AD5" s="22">
        <v>8629311</v>
      </c>
      <c r="AE5" s="22">
        <v>127269</v>
      </c>
      <c r="AF5" s="22">
        <v>0</v>
      </c>
      <c r="AG5" s="22">
        <v>26570</v>
      </c>
      <c r="AH5" s="22">
        <v>1724196</v>
      </c>
      <c r="AI5" s="22">
        <v>748347</v>
      </c>
      <c r="AJ5" s="23">
        <f aca="true" t="shared" si="5" ref="AJ5:AJ10">SUM(AD5:AI5)</f>
        <v>11255693</v>
      </c>
      <c r="AK5" s="21">
        <v>0</v>
      </c>
      <c r="AL5" s="22">
        <v>0</v>
      </c>
      <c r="AM5" s="24">
        <f aca="true" t="shared" si="6" ref="AM5:AM10">SUM(AK5:AL5)</f>
        <v>0</v>
      </c>
      <c r="AN5" s="24">
        <f aca="true" t="shared" si="7" ref="AN5:AN10">AM5+AJ5</f>
        <v>11255693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77</v>
      </c>
      <c r="E6" s="27">
        <v>66</v>
      </c>
      <c r="F6" s="27">
        <v>28</v>
      </c>
      <c r="G6" s="27">
        <v>25</v>
      </c>
      <c r="H6" s="27">
        <v>14</v>
      </c>
      <c r="I6" s="27">
        <v>13</v>
      </c>
      <c r="J6" s="27">
        <v>5</v>
      </c>
      <c r="K6" s="27">
        <v>5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126</v>
      </c>
      <c r="Q6" s="13">
        <f t="shared" si="2"/>
        <v>111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127</v>
      </c>
      <c r="AC6" s="4">
        <f t="shared" si="4"/>
        <v>112</v>
      </c>
      <c r="AD6" s="22">
        <v>231291</v>
      </c>
      <c r="AE6" s="22">
        <v>6872</v>
      </c>
      <c r="AF6" s="22">
        <v>4870</v>
      </c>
      <c r="AG6" s="22">
        <v>648</v>
      </c>
      <c r="AH6" s="22">
        <v>42364</v>
      </c>
      <c r="AI6" s="22">
        <v>17193</v>
      </c>
      <c r="AJ6" s="23">
        <f t="shared" si="5"/>
        <v>303238</v>
      </c>
      <c r="AK6" s="22">
        <v>2021</v>
      </c>
      <c r="AL6" s="22">
        <v>0</v>
      </c>
      <c r="AM6" s="24">
        <f t="shared" si="6"/>
        <v>2021</v>
      </c>
      <c r="AN6" s="24">
        <f t="shared" si="7"/>
        <v>305259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243</v>
      </c>
      <c r="O7" s="26">
        <v>239</v>
      </c>
      <c r="P7" s="13">
        <f t="shared" si="0"/>
        <v>243</v>
      </c>
      <c r="Q7" s="13">
        <f t="shared" si="2"/>
        <v>239</v>
      </c>
      <c r="R7" s="26" t="s">
        <v>45</v>
      </c>
      <c r="S7" s="26" t="s">
        <v>45</v>
      </c>
      <c r="T7" s="26">
        <v>20</v>
      </c>
      <c r="U7" s="26">
        <v>18</v>
      </c>
      <c r="V7" s="26" t="s">
        <v>45</v>
      </c>
      <c r="W7" s="26" t="s">
        <v>45</v>
      </c>
      <c r="X7" s="26">
        <v>1</v>
      </c>
      <c r="Y7" s="26">
        <v>1</v>
      </c>
      <c r="Z7" s="28">
        <f t="shared" si="1"/>
        <v>21</v>
      </c>
      <c r="AA7" s="28">
        <f t="shared" si="1"/>
        <v>19</v>
      </c>
      <c r="AB7" s="4">
        <f t="shared" si="3"/>
        <v>264</v>
      </c>
      <c r="AC7" s="4">
        <f t="shared" si="4"/>
        <v>258</v>
      </c>
      <c r="AD7" s="22">
        <v>1209259</v>
      </c>
      <c r="AE7" s="22">
        <v>1</v>
      </c>
      <c r="AF7" s="22">
        <v>1724</v>
      </c>
      <c r="AG7" s="22">
        <v>0</v>
      </c>
      <c r="AH7" s="22">
        <v>145095</v>
      </c>
      <c r="AI7" s="22">
        <v>91144</v>
      </c>
      <c r="AJ7" s="23">
        <f t="shared" si="5"/>
        <v>1447223</v>
      </c>
      <c r="AK7" s="22">
        <v>192514</v>
      </c>
      <c r="AL7" s="22">
        <v>13433</v>
      </c>
      <c r="AM7" s="24">
        <f t="shared" si="6"/>
        <v>205947</v>
      </c>
      <c r="AN7" s="24">
        <f t="shared" si="7"/>
        <v>1653170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1052</v>
      </c>
      <c r="O8" s="27">
        <v>980</v>
      </c>
      <c r="P8" s="13">
        <f t="shared" si="0"/>
        <v>1052</v>
      </c>
      <c r="Q8" s="13">
        <f t="shared" si="2"/>
        <v>980</v>
      </c>
      <c r="R8" s="26">
        <v>12</v>
      </c>
      <c r="S8" s="26">
        <v>9</v>
      </c>
      <c r="T8" s="26">
        <v>8</v>
      </c>
      <c r="U8" s="26">
        <v>8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20</v>
      </c>
      <c r="AA8" s="28">
        <f t="shared" si="1"/>
        <v>17</v>
      </c>
      <c r="AB8" s="4">
        <f t="shared" si="3"/>
        <v>1072</v>
      </c>
      <c r="AC8" s="4">
        <f t="shared" si="4"/>
        <v>997</v>
      </c>
      <c r="AD8" s="22">
        <v>1914797</v>
      </c>
      <c r="AE8" s="22">
        <v>0</v>
      </c>
      <c r="AF8" s="22">
        <v>819</v>
      </c>
      <c r="AG8" s="22">
        <v>2743</v>
      </c>
      <c r="AH8" s="22">
        <v>155176</v>
      </c>
      <c r="AI8" s="22">
        <v>223687</v>
      </c>
      <c r="AJ8" s="23">
        <f t="shared" si="5"/>
        <v>2297222</v>
      </c>
      <c r="AK8" s="22">
        <v>99038</v>
      </c>
      <c r="AL8" s="22">
        <v>0</v>
      </c>
      <c r="AM8" s="24">
        <f t="shared" si="6"/>
        <v>99038</v>
      </c>
      <c r="AN8" s="24">
        <f t="shared" si="7"/>
        <v>2396260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38</v>
      </c>
      <c r="O9" s="26">
        <v>36</v>
      </c>
      <c r="P9" s="13">
        <f t="shared" si="0"/>
        <v>38</v>
      </c>
      <c r="Q9" s="13">
        <f t="shared" si="2"/>
        <v>36</v>
      </c>
      <c r="R9" s="26">
        <v>2</v>
      </c>
      <c r="S9" s="31">
        <v>0.4</v>
      </c>
      <c r="T9" s="26">
        <v>1</v>
      </c>
      <c r="U9" s="31">
        <v>1</v>
      </c>
      <c r="V9" s="26" t="s">
        <v>45</v>
      </c>
      <c r="W9" s="26" t="s">
        <v>45</v>
      </c>
      <c r="X9" s="26">
        <v>2</v>
      </c>
      <c r="Y9" s="31">
        <v>0.54</v>
      </c>
      <c r="Z9" s="28">
        <f t="shared" si="1"/>
        <v>5</v>
      </c>
      <c r="AA9" s="29">
        <f t="shared" si="1"/>
        <v>1.94</v>
      </c>
      <c r="AB9" s="4">
        <f t="shared" si="3"/>
        <v>43</v>
      </c>
      <c r="AC9" s="4">
        <f t="shared" si="4"/>
        <v>37.94</v>
      </c>
      <c r="AD9" s="22">
        <v>123213</v>
      </c>
      <c r="AE9" s="22">
        <v>0</v>
      </c>
      <c r="AF9" s="22">
        <v>0</v>
      </c>
      <c r="AG9" s="22">
        <v>0</v>
      </c>
      <c r="AH9" s="22">
        <v>23429</v>
      </c>
      <c r="AI9" s="22">
        <v>10781</v>
      </c>
      <c r="AJ9" s="23">
        <f t="shared" si="5"/>
        <v>157423</v>
      </c>
      <c r="AK9" s="22">
        <v>1293</v>
      </c>
      <c r="AL9" s="22">
        <v>48737</v>
      </c>
      <c r="AM9" s="24">
        <f t="shared" si="6"/>
        <v>50030</v>
      </c>
      <c r="AN9" s="24">
        <f t="shared" si="7"/>
        <v>207453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474</v>
      </c>
      <c r="O10" s="27">
        <v>459</v>
      </c>
      <c r="P10" s="13">
        <f t="shared" si="0"/>
        <v>474</v>
      </c>
      <c r="Q10" s="13">
        <f t="shared" si="2"/>
        <v>459</v>
      </c>
      <c r="R10" s="26">
        <v>18</v>
      </c>
      <c r="S10" s="26">
        <v>18</v>
      </c>
      <c r="T10" s="26" t="s">
        <v>45</v>
      </c>
      <c r="U10" s="26" t="s">
        <v>45</v>
      </c>
      <c r="V10" s="26">
        <v>6</v>
      </c>
      <c r="W10" s="26">
        <v>6</v>
      </c>
      <c r="X10" s="26" t="s">
        <v>45</v>
      </c>
      <c r="Y10" s="26" t="s">
        <v>45</v>
      </c>
      <c r="Z10" s="28">
        <f t="shared" si="1"/>
        <v>24</v>
      </c>
      <c r="AA10" s="28">
        <f t="shared" si="1"/>
        <v>24</v>
      </c>
      <c r="AB10" s="4">
        <f t="shared" si="3"/>
        <v>498</v>
      </c>
      <c r="AC10" s="4">
        <f t="shared" si="4"/>
        <v>483</v>
      </c>
      <c r="AD10" s="22">
        <v>1904251</v>
      </c>
      <c r="AE10" s="22">
        <v>1433</v>
      </c>
      <c r="AF10" s="22">
        <v>67265</v>
      </c>
      <c r="AG10" s="22">
        <v>4014</v>
      </c>
      <c r="AH10" s="22">
        <v>385091</v>
      </c>
      <c r="AI10" s="22">
        <v>180527</v>
      </c>
      <c r="AJ10" s="23">
        <f t="shared" si="5"/>
        <v>2542581</v>
      </c>
      <c r="AK10" s="22">
        <v>233993</v>
      </c>
      <c r="AL10" s="22">
        <v>0</v>
      </c>
      <c r="AM10" s="24">
        <f t="shared" si="6"/>
        <v>233993</v>
      </c>
      <c r="AN10" s="24">
        <f t="shared" si="7"/>
        <v>2776574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James Nolan</cp:lastModifiedBy>
  <cp:lastPrinted>2011-05-16T09:46:00Z</cp:lastPrinted>
  <dcterms:created xsi:type="dcterms:W3CDTF">2011-03-30T15:28:39Z</dcterms:created>
  <dcterms:modified xsi:type="dcterms:W3CDTF">2014-07-18T14:15:26Z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507248964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June 2014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</Properties>
</file>