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Table 2" sheetId="5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2'!$A$1:$G$39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F13" i="5" l="1"/>
  <c r="C13" i="5"/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<sst xmlns="http://schemas.openxmlformats.org/spreadsheetml/2006/main" count="218" uniqueCount="108">
  <si>
    <t>2012-13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</si>
  <si>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</si>
  <si>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</si>
  <si>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</si>
  <si>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</si>
  <si>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</si>
  <si>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</si>
  <si>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</si>
  <si>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</si>
  <si>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</si>
  <si>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</si>
  <si>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</si>
  <si>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</si>
  <si>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</si>
  <si>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</si>
  <si>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</si>
  <si>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</si>
  <si>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</si>
  <si>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</si>
  <si>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</si>
  <si>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</si>
  <si>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</si>
  <si>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</si>
  <si>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</si>
  <si>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</si>
  <si>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</si>
  <si>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</si>
  <si>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</si>
  <si>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</si>
  <si>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</si>
  <si>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</si>
  <si>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</si>
  <si>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</si>
  <si>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</si>
  <si>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</si>
  <si>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</si>
  <si>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</si>
  <si>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</si>
  <si>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</si>
  <si>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</si>
  <si>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</si>
  <si>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</si>
  <si>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</si>
  <si>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</si>
  <si>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</si>
  <si>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</si>
  <si>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</si>
  <si>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</si>
  <si>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</si>
  <si>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</si>
  <si>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</si>
  <si>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</si>
  <si>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</si>
  <si>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</si>
  <si>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</si>
  <si>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Appropriations to (-) / from (+) revenue reserves (including school reserves)</t>
  </si>
  <si>
    <t>Local Services Support Grant (LSSG)</t>
  </si>
  <si>
    <t>Reserves and Other</t>
  </si>
  <si>
    <t>Total Government Funding</t>
  </si>
  <si>
    <t>RS 2004-05 provisional data</t>
  </si>
  <si>
    <t>Downloaded from CLASS 11/8/06</t>
  </si>
  <si>
    <t>General Greater London Authority (GLA) grant</t>
  </si>
  <si>
    <t>Revenue</t>
  </si>
  <si>
    <t>(P)</t>
  </si>
  <si>
    <t>£ million</t>
  </si>
  <si>
    <t>expenditure</t>
  </si>
  <si>
    <t>financed by: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</si>
  <si>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</si>
  <si>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</si>
  <si>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</si>
  <si>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</si>
  <si>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</si>
  <si>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</si>
  <si>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</si>
  <si>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</si>
  <si>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</si>
  <si>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</si>
  <si>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</si>
  <si>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</si>
  <si>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</si>
  <si>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</si>
  <si>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</si>
  <si>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</si>
  <si>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</si>
  <si>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</si>
  <si>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</si>
  <si>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</si>
  <si>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</si>
  <si>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2013-14</t>
  </si>
  <si>
    <t>Table 2: Revenue expenditure and financing 2012-13 and 2013-14</t>
  </si>
  <si>
    <t xml:space="preserve">      onwards.</t>
  </si>
  <si>
    <t>-</t>
  </si>
  <si>
    <t>(1) 2012-13 figure is not comparable to 2013-14 because of (i) the conversion of some local authority schools into academies, reducing local</t>
  </si>
  <si>
    <t xml:space="preserve">      authority spending (ii) the transfer of public health duties to local authorities, increasing their spending.</t>
  </si>
  <si>
    <r>
      <t xml:space="preserve">Revenue expenditure </t>
    </r>
    <r>
      <rPr>
        <b/>
        <vertAlign val="superscript"/>
        <sz val="10"/>
        <rFont val="Arial"/>
        <family val="2"/>
      </rPr>
      <t>(1)</t>
    </r>
  </si>
  <si>
    <t>(2) Inter-authority transfers in respect of reorganisation</t>
  </si>
  <si>
    <t>(3) Aggregate External Finance; see Background Notes for definition</t>
  </si>
  <si>
    <r>
      <t xml:space="preserve">Transfers and Adjustments </t>
    </r>
    <r>
      <rPr>
        <vertAlign val="superscript"/>
        <sz val="10"/>
        <rFont val="Arial"/>
        <family val="2"/>
      </rPr>
      <t>(2)</t>
    </r>
  </si>
  <si>
    <r>
      <t xml:space="preserve">Specific grants inside AEF </t>
    </r>
    <r>
      <rPr>
        <vertAlign val="superscript"/>
        <sz val="10"/>
        <rFont val="Arial"/>
        <family val="2"/>
      </rPr>
      <t>(3)</t>
    </r>
  </si>
  <si>
    <t xml:space="preserve">      2013-14 figure does not include payments for local council tax support. These payments are included within revenue support grant.</t>
  </si>
  <si>
    <t>(5) Local share of non-domestic rates.</t>
  </si>
  <si>
    <r>
      <t xml:space="preserve">Revenue Support Grant </t>
    </r>
    <r>
      <rPr>
        <vertAlign val="superscript"/>
        <sz val="10"/>
        <rFont val="Arial"/>
        <family val="2"/>
      </rPr>
      <t>(4)</t>
    </r>
  </si>
  <si>
    <r>
      <t xml:space="preserve">Retained income from Rate Retention Scheme </t>
    </r>
    <r>
      <rPr>
        <vertAlign val="superscript"/>
        <sz val="10"/>
        <rFont val="Arial"/>
        <family val="2"/>
      </rPr>
      <t>(5)</t>
    </r>
  </si>
  <si>
    <r>
      <t xml:space="preserve">Police grant </t>
    </r>
    <r>
      <rPr>
        <vertAlign val="superscript"/>
        <sz val="10"/>
        <rFont val="Arial"/>
        <family val="2"/>
      </rPr>
      <t>(6)</t>
    </r>
  </si>
  <si>
    <r>
      <t xml:space="preserve">Council tax requirement </t>
    </r>
    <r>
      <rPr>
        <b/>
        <vertAlign val="superscript"/>
        <sz val="10"/>
        <rFont val="Arial"/>
        <family val="2"/>
      </rPr>
      <t>(7)</t>
    </r>
  </si>
  <si>
    <t>(6) Police authorities, which are not part of the rates retention scheme, will receive all of their funding through Police Grant from 2013-14</t>
  </si>
  <si>
    <t xml:space="preserve">(7) 2012-13 figure is not comparable to 2013-14. The 2012-13 figure is inclusive of council tax benefit payments from DWP, whereas the </t>
  </si>
  <si>
    <t>(4) 2013-14 figure includes the central share of non-domestic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</si>
</sst>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/>
    <xf numFmtId="0" fontId="8" fillId="0" borderId="0" xfId="0" applyFont="1" applyBorder="1"/>
    <xf numFmtId="0" fontId="8" fillId="0" borderId="0" xfId="0" quotePrefix="1" applyFont="1" applyFill="1" applyBorder="1" applyAlignment="1">
      <alignment horizontal="left" indent="1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 indent="1"/>
    </xf>
    <xf numFmtId="0" fontId="8" fillId="0" borderId="0" xfId="0" applyFont="1"/>
    <xf numFmtId="3" fontId="8" fillId="0" borderId="0" xfId="0" applyNumberFormat="1" applyFont="1"/>
    <xf numFmtId="3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/>
    <xf numFmtId="3" fontId="12" fillId="0" borderId="0" xfId="0" applyNumberFormat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/>
    <xf numFmtId="3" fontId="4" fillId="24" borderId="0" xfId="0" applyNumberFormat="1" applyFont="1" applyFill="1" applyBorder="1"/>
    <xf numFmtId="0" fontId="11" fillId="0" borderId="0" xfId="0" applyFont="1" applyBorder="1"/>
    <xf numFmtId="0" fontId="12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11" xfId="0" applyFill="1" applyBorder="1"/>
    <xf numFmtId="0" fontId="4" fillId="24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4" fillId="24" borderId="0" xfId="0" quotePrefix="1" applyFont="1" applyFill="1" applyBorder="1" applyAlignment="1">
      <alignment horizontal="right"/>
    </xf>
    <xf numFmtId="0" fontId="5" fillId="24" borderId="11" xfId="0" applyFont="1" applyFill="1" applyBorder="1"/>
    <xf numFmtId="0" fontId="4" fillId="24" borderId="11" xfId="0" applyFont="1" applyFill="1" applyBorder="1"/>
    <xf numFmtId="0" fontId="5" fillId="24" borderId="11" xfId="0" quotePrefix="1" applyFont="1" applyFill="1" applyBorder="1" applyAlignment="1"/>
    <xf numFmtId="0" fontId="5" fillId="24" borderId="11" xfId="0" applyFont="1" applyFill="1" applyBorder="1" applyAlignment="1"/>
    <xf numFmtId="0" fontId="9" fillId="0" borderId="0" xfId="0" applyFont="1"/>
    <xf numFmtId="0" fontId="5" fillId="24" borderId="0" xfId="0" applyFont="1" applyFill="1" applyBorder="1"/>
    <xf numFmtId="0" fontId="7" fillId="25" borderId="0" xfId="0" quotePrefix="1" applyFont="1" applyFill="1" applyAlignment="1">
      <alignment horizontal="left"/>
    </xf>
    <xf numFmtId="0" fontId="0" fillId="0" borderId="0" xfId="0" applyFill="1"/>
    <xf numFmtId="3" fontId="4" fillId="24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/>
    <xf numFmtId="3" fontId="5" fillId="24" borderId="0" xfId="0" applyNumberFormat="1" applyFont="1" applyFill="1" applyBorder="1"/>
    <xf numFmtId="0" fontId="5" fillId="24" borderId="10" xfId="0" applyFont="1" applyFill="1" applyBorder="1"/>
    <xf numFmtId="3" fontId="5" fillId="24" borderId="0" xfId="0" quotePrefix="1" applyNumberFormat="1" applyFont="1" applyFill="1" applyBorder="1"/>
    <xf numFmtId="0" fontId="4" fillId="24" borderId="11" xfId="0" applyFont="1" applyFill="1" applyBorder="1" applyAlignment="1"/>
    <xf numFmtId="0" fontId="4" fillId="24" borderId="14" xfId="0" applyFont="1" applyFill="1" applyBorder="1"/>
    <xf numFmtId="0" fontId="4" fillId="24" borderId="15" xfId="0" applyFont="1" applyFill="1" applyBorder="1"/>
    <xf numFmtId="0" fontId="4" fillId="24" borderId="16" xfId="0" applyFont="1" applyFill="1" applyBorder="1" applyAlignment="1">
      <alignment horizontal="right"/>
    </xf>
    <xf numFmtId="3" fontId="4" fillId="24" borderId="10" xfId="0" applyNumberFormat="1" applyFont="1" applyFill="1" applyBorder="1"/>
    <xf numFmtId="3" fontId="5" fillId="24" borderId="10" xfId="0" applyNumberFormat="1" applyFont="1" applyFill="1" applyBorder="1"/>
    <xf numFmtId="3" fontId="9" fillId="24" borderId="10" xfId="0" applyNumberFormat="1" applyFont="1" applyFill="1" applyBorder="1"/>
    <xf numFmtId="0" fontId="4" fillId="24" borderId="15" xfId="0" applyFont="1" applyFill="1" applyBorder="1" applyAlignment="1">
      <alignment horizontal="right"/>
    </xf>
    <xf numFmtId="3" fontId="16" fillId="24" borderId="0" xfId="0" applyNumberFormat="1" applyFont="1" applyFill="1" applyBorder="1"/>
    <xf numFmtId="0" fontId="5" fillId="24" borderId="10" xfId="0" applyFont="1" applyFill="1" applyBorder="1" applyAlignment="1"/>
    <xf numFmtId="0" fontId="5" fillId="24" borderId="17" xfId="0" applyFont="1" applyFill="1" applyBorder="1" applyAlignment="1"/>
    <xf numFmtId="3" fontId="0" fillId="0" borderId="0" xfId="0" applyNumberFormat="1" applyFill="1"/>
    <xf numFmtId="0" fontId="10" fillId="0" borderId="0" xfId="0" applyFont="1" applyFill="1" applyBorder="1"/>
    <xf numFmtId="0" fontId="9" fillId="0" borderId="0" xfId="0" applyFont="1" applyFill="1"/>
    <xf numFmtId="0" fontId="5" fillId="24" borderId="0" xfId="0" applyFont="1" applyFill="1" applyBorder="1" applyAlignment="1"/>
    <xf numFmtId="0" fontId="5" fillId="24" borderId="12" xfId="0" applyFont="1" applyFill="1" applyBorder="1" applyAlignment="1"/>
    <xf numFmtId="0" fontId="2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left"/>
    </xf>
    <xf numFmtId="3" fontId="5" fillId="24" borderId="21" xfId="0" applyNumberFormat="1" applyFont="1" applyFill="1" applyBorder="1"/>
    <xf numFmtId="0" fontId="4" fillId="24" borderId="13" xfId="0" applyFont="1" applyFill="1" applyBorder="1" applyAlignment="1"/>
    <xf numFmtId="3" fontId="4" fillId="24" borderId="12" xfId="0" applyNumberFormat="1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0" fontId="4" fillId="24" borderId="17" xfId="0" applyFont="1" applyFill="1" applyBorder="1" applyAlignment="1">
      <alignment horizontal="right"/>
    </xf>
    <xf numFmtId="0" fontId="5" fillId="24" borderId="0" xfId="0" applyFont="1" applyFill="1" applyBorder="1" applyAlignment="1"/>
    <xf numFmtId="0" fontId="5" fillId="24" borderId="12" xfId="0" applyFont="1" applyFill="1" applyBorder="1" applyAlignment="1"/>
    <xf numFmtId="0" fontId="2" fillId="24" borderId="11" xfId="0" applyFont="1" applyFill="1" applyBorder="1" applyAlignment="1">
      <alignment horizontal="left"/>
    </xf>
    <xf numFmtId="0" fontId="5" fillId="24" borderId="0" xfId="0" applyFont="1" applyFill="1" applyBorder="1" applyAlignment="1"/>
    <xf numFmtId="3" fontId="1" fillId="24" borderId="0" xfId="0" applyNumberFormat="1" applyFont="1" applyFill="1" applyBorder="1" applyAlignment="1">
      <alignment horizontal="right"/>
    </xf>
    <xf numFmtId="0" fontId="1" fillId="24" borderId="11" xfId="0" applyFont="1" applyFill="1" applyBorder="1" applyAlignment="1">
      <alignment horizontal="left"/>
    </xf>
    <xf numFmtId="0" fontId="1" fillId="24" borderId="11" xfId="0" applyFont="1" applyFill="1" applyBorder="1" applyAlignment="1"/>
    <xf numFmtId="0" fontId="5" fillId="0" borderId="0" xfId="0" applyFont="1" applyFill="1" applyBorder="1" applyAlignment="1"/>
    <xf numFmtId="0" fontId="2" fillId="24" borderId="11" xfId="0" applyFont="1" applyFill="1" applyBorder="1" applyAlignment="1">
      <alignment horizontal="left"/>
    </xf>
    <xf numFmtId="0" fontId="5" fillId="24" borderId="0" xfId="0" applyFont="1" applyFill="1" applyBorder="1" applyAlignment="1"/>
    <xf numFmtId="0" fontId="14" fillId="24" borderId="13" xfId="0" applyFont="1" applyFill="1" applyBorder="1" applyAlignment="1">
      <alignment horizontal="left"/>
    </xf>
    <xf numFmtId="0" fontId="5" fillId="24" borderId="12" xfId="0" applyFont="1" applyFill="1" applyBorder="1" applyAlignment="1"/>
    <xf numFmtId="0" fontId="3" fillId="26" borderId="18" xfId="0" quotePrefix="1" applyFont="1" applyFill="1" applyBorder="1" applyAlignment="1">
      <alignment horizontal="left" wrapText="1"/>
    </xf>
    <xf numFmtId="0" fontId="0" fillId="26" borderId="19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%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4"/>
    <cellStyle name="Normal 4" xfId="45"/>
    <cellStyle name="Normal 5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0</xdr:col>
      <xdr:colOff>1581150</xdr:colOff>
      <xdr:row>8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7625" y="13620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9" bestFit="1" customWidth="1"/>
    <col min="2" max="2" width="12.5703125" style="9" bestFit="1" customWidth="1"/>
    <col min="3" max="3" width="12.42578125" style="9" bestFit="1" customWidth="1"/>
    <col min="4" max="4" width="13.140625" style="9" customWidth="1"/>
    <col min="5" max="5" width="11.28515625" style="28" customWidth="1"/>
    <col min="6" max="16384" width="9.140625" style="9"/>
  </cols>
  <sheetData>
    <row r="1" spans="1:10" x14ac:dyDescent="0.2">
      <c r="A1" s="49" t="s">
        <v>59</v>
      </c>
    </row>
    <row r="3" spans="1:10" x14ac:dyDescent="0.2">
      <c r="A3" s="49" t="s">
        <v>60</v>
      </c>
      <c r="E3" s="29"/>
      <c r="H3" s="10"/>
    </row>
    <row r="4" spans="1:10" x14ac:dyDescent="0.2">
      <c r="A4" s="33" t="str">
        <f>IF(J5=0, "All rows in order", "Check row order")</f>
        <v>All rows in order</v>
      </c>
      <c r="B4" s="4"/>
      <c r="C4" s="24" t="s">
        <v>52</v>
      </c>
      <c r="D4" s="29" t="s">
        <v>64</v>
      </c>
      <c r="E4" s="29" t="s">
        <v>74</v>
      </c>
      <c r="H4" s="10"/>
      <c r="I4" s="8" t="s">
        <v>54</v>
      </c>
    </row>
    <row r="5" spans="1:10" x14ac:dyDescent="0.2">
      <c r="A5" s="2"/>
      <c r="B5" s="3"/>
      <c r="C5" s="5"/>
      <c r="E5" s="30"/>
      <c r="H5" s="11"/>
      <c r="I5" s="9" t="s">
        <v>53</v>
      </c>
      <c r="J5" s="34">
        <f>SUM(J6:J92)</f>
        <v>0</v>
      </c>
    </row>
    <row r="6" spans="1:10" x14ac:dyDescent="0.2">
      <c r="A6" s="12" t="s">
        <v>75</v>
      </c>
      <c r="B6" s="13">
        <v>33281183</v>
      </c>
      <c r="C6" s="23">
        <f>ROUND(B6,0)</f>
        <v>33281183</v>
      </c>
      <c r="D6" s="23">
        <f>C6/1000</f>
        <v>33281.182999999997</v>
      </c>
      <c r="E6" s="30"/>
      <c r="H6" s="11"/>
      <c r="I6" s="12" t="s">
        <v>75</v>
      </c>
      <c r="J6" s="28">
        <f>IF(I6=A6,0,1)</f>
        <v>0</v>
      </c>
    </row>
    <row r="7" spans="1:10" x14ac:dyDescent="0.2">
      <c r="A7" s="12" t="s">
        <v>76</v>
      </c>
      <c r="B7" s="14">
        <v>4673573</v>
      </c>
      <c r="C7" s="23">
        <f t="shared" ref="C7:C70" si="0">ROUND(B7,0)</f>
        <v>4673573</v>
      </c>
      <c r="D7" s="23">
        <f t="shared" ref="D7:D70" si="1">C7/1000</f>
        <v>4673.5730000000003</v>
      </c>
      <c r="E7" s="30"/>
      <c r="H7" s="11"/>
      <c r="I7" s="12" t="s">
        <v>76</v>
      </c>
      <c r="J7" s="28">
        <f t="shared" ref="J7:J70" si="2">IF(I7=A7,0,1)</f>
        <v>0</v>
      </c>
    </row>
    <row r="8" spans="1:10" x14ac:dyDescent="0.2">
      <c r="A8" s="16" t="s">
        <v>69</v>
      </c>
      <c r="B8" s="14">
        <v>16309266</v>
      </c>
      <c r="C8" s="23">
        <f t="shared" si="0"/>
        <v>16309266</v>
      </c>
      <c r="D8" s="23">
        <f t="shared" si="1"/>
        <v>16309.266</v>
      </c>
      <c r="E8" s="30"/>
      <c r="H8" s="11"/>
      <c r="I8" s="15" t="s">
        <v>69</v>
      </c>
      <c r="J8" s="28">
        <f t="shared" si="2"/>
        <v>0</v>
      </c>
    </row>
    <row r="9" spans="1:10" x14ac:dyDescent="0.2">
      <c r="A9" s="16" t="s">
        <v>77</v>
      </c>
      <c r="B9" s="14">
        <v>2291744</v>
      </c>
      <c r="C9" s="23">
        <f t="shared" si="0"/>
        <v>2291744</v>
      </c>
      <c r="D9" s="23">
        <f t="shared" si="1"/>
        <v>2291.7440000000001</v>
      </c>
      <c r="E9" s="30"/>
      <c r="H9" s="11"/>
      <c r="I9" s="15" t="s">
        <v>77</v>
      </c>
      <c r="J9" s="28">
        <f t="shared" si="2"/>
        <v>0</v>
      </c>
    </row>
    <row r="10" spans="1:10" x14ac:dyDescent="0.2">
      <c r="A10" s="16" t="s">
        <v>78</v>
      </c>
      <c r="B10" s="14">
        <v>2835010</v>
      </c>
      <c r="C10" s="23">
        <f t="shared" si="0"/>
        <v>2835010</v>
      </c>
      <c r="D10" s="23">
        <f t="shared" si="1"/>
        <v>2835.01</v>
      </c>
      <c r="E10" s="30"/>
      <c r="H10" s="11"/>
      <c r="I10" s="16" t="s">
        <v>78</v>
      </c>
      <c r="J10" s="28">
        <f t="shared" si="2"/>
        <v>0</v>
      </c>
    </row>
    <row r="11" spans="1:10" x14ac:dyDescent="0.2">
      <c r="A11" s="16" t="s">
        <v>79</v>
      </c>
      <c r="B11" s="14">
        <v>3863116</v>
      </c>
      <c r="C11" s="23">
        <f t="shared" si="0"/>
        <v>3863116</v>
      </c>
      <c r="D11" s="23">
        <f t="shared" si="1"/>
        <v>3863.116</v>
      </c>
      <c r="E11" s="30"/>
      <c r="H11" s="11"/>
      <c r="I11" s="16" t="s">
        <v>79</v>
      </c>
      <c r="J11" s="28">
        <f t="shared" si="2"/>
        <v>0</v>
      </c>
    </row>
    <row r="12" spans="1:10" x14ac:dyDescent="0.2">
      <c r="A12" s="16" t="s">
        <v>80</v>
      </c>
      <c r="B12" s="13">
        <v>1820993</v>
      </c>
      <c r="C12" s="23">
        <f t="shared" si="0"/>
        <v>1820993</v>
      </c>
      <c r="D12" s="23">
        <f t="shared" si="1"/>
        <v>1820.9929999999999</v>
      </c>
      <c r="E12" s="23"/>
      <c r="H12" s="11"/>
      <c r="I12" s="16" t="s">
        <v>80</v>
      </c>
      <c r="J12" s="28">
        <f t="shared" si="2"/>
        <v>0</v>
      </c>
    </row>
    <row r="13" spans="1:10" x14ac:dyDescent="0.2">
      <c r="A13" s="12" t="s">
        <v>71</v>
      </c>
      <c r="B13" s="14">
        <v>10205491</v>
      </c>
      <c r="C13" s="23">
        <f t="shared" si="0"/>
        <v>10205491</v>
      </c>
      <c r="D13" s="23">
        <f t="shared" si="1"/>
        <v>10205.491</v>
      </c>
      <c r="E13" s="30"/>
      <c r="H13" s="11"/>
      <c r="I13" s="12" t="s">
        <v>71</v>
      </c>
      <c r="J13" s="28">
        <f t="shared" si="2"/>
        <v>0</v>
      </c>
    </row>
    <row r="14" spans="1:10" x14ac:dyDescent="0.2">
      <c r="A14" s="16" t="s">
        <v>72</v>
      </c>
      <c r="B14" s="14">
        <v>1925464</v>
      </c>
      <c r="C14" s="23">
        <f t="shared" si="0"/>
        <v>1925464</v>
      </c>
      <c r="D14" s="23">
        <f t="shared" si="1"/>
        <v>1925.4639999999999</v>
      </c>
      <c r="E14" s="30"/>
      <c r="H14" s="11"/>
      <c r="I14" s="15" t="s">
        <v>72</v>
      </c>
      <c r="J14" s="28">
        <f t="shared" si="2"/>
        <v>0</v>
      </c>
    </row>
    <row r="15" spans="1:10" x14ac:dyDescent="0.2">
      <c r="A15" s="16" t="s">
        <v>81</v>
      </c>
      <c r="B15" s="14">
        <v>460381</v>
      </c>
      <c r="C15" s="23">
        <f t="shared" si="0"/>
        <v>460381</v>
      </c>
      <c r="D15" s="23">
        <f t="shared" si="1"/>
        <v>460.38099999999997</v>
      </c>
      <c r="E15" s="30"/>
      <c r="H15" s="11"/>
      <c r="I15" s="15" t="s">
        <v>81</v>
      </c>
      <c r="J15" s="28">
        <f t="shared" si="2"/>
        <v>0</v>
      </c>
    </row>
    <row r="16" spans="1:10" x14ac:dyDescent="0.2">
      <c r="A16" s="16" t="s">
        <v>68</v>
      </c>
      <c r="B16" s="14">
        <v>2690602</v>
      </c>
      <c r="C16" s="23">
        <f t="shared" si="0"/>
        <v>2690602</v>
      </c>
      <c r="D16" s="23">
        <f t="shared" si="1"/>
        <v>2690.6019999999999</v>
      </c>
      <c r="E16" s="30"/>
      <c r="H16" s="11"/>
      <c r="I16" s="15" t="s">
        <v>68</v>
      </c>
      <c r="J16" s="28">
        <f t="shared" si="2"/>
        <v>0</v>
      </c>
    </row>
    <row r="17" spans="1:10" x14ac:dyDescent="0.2">
      <c r="A17" s="12" t="s">
        <v>73</v>
      </c>
      <c r="B17" s="14">
        <v>237171</v>
      </c>
      <c r="C17" s="23">
        <f t="shared" si="0"/>
        <v>237171</v>
      </c>
      <c r="D17" s="23">
        <f t="shared" si="1"/>
        <v>237.17099999999999</v>
      </c>
      <c r="E17" s="30"/>
      <c r="H17" s="11"/>
      <c r="I17" s="17" t="s">
        <v>73</v>
      </c>
      <c r="J17" s="28">
        <f t="shared" si="2"/>
        <v>0</v>
      </c>
    </row>
    <row r="18" spans="1:10" s="6" customFormat="1" x14ac:dyDescent="0.2">
      <c r="A18" s="35" t="s">
        <v>82</v>
      </c>
      <c r="B18" s="26">
        <v>80593995</v>
      </c>
      <c r="C18" s="27">
        <f t="shared" si="0"/>
        <v>80593995</v>
      </c>
      <c r="D18" s="27">
        <f t="shared" si="1"/>
        <v>80593.994999999995</v>
      </c>
      <c r="E18" s="31">
        <f>C18-SUM(C6:C17)</f>
        <v>1</v>
      </c>
      <c r="H18" s="7"/>
      <c r="I18" s="25" t="s">
        <v>82</v>
      </c>
      <c r="J18" s="28">
        <f t="shared" si="2"/>
        <v>0</v>
      </c>
    </row>
    <row r="19" spans="1:10" x14ac:dyDescent="0.2">
      <c r="A19" s="12" t="s">
        <v>83</v>
      </c>
      <c r="B19" s="14">
        <v>9385</v>
      </c>
      <c r="C19" s="23">
        <f t="shared" si="0"/>
        <v>9385</v>
      </c>
      <c r="D19" s="23">
        <f t="shared" si="1"/>
        <v>9.3849999999999998</v>
      </c>
      <c r="E19" s="30"/>
      <c r="H19" s="11"/>
      <c r="I19" s="17" t="s">
        <v>83</v>
      </c>
      <c r="J19" s="28">
        <f t="shared" si="2"/>
        <v>0</v>
      </c>
    </row>
    <row r="20" spans="1:10" x14ac:dyDescent="0.2">
      <c r="A20" s="12" t="s">
        <v>84</v>
      </c>
      <c r="B20" s="14">
        <v>6915815</v>
      </c>
      <c r="C20" s="23">
        <f t="shared" si="0"/>
        <v>6915815</v>
      </c>
      <c r="D20" s="23">
        <f t="shared" si="1"/>
        <v>6915.8149999999996</v>
      </c>
      <c r="E20" s="30"/>
      <c r="H20" s="11"/>
      <c r="I20" s="17" t="s">
        <v>84</v>
      </c>
      <c r="J20" s="28">
        <f t="shared" si="2"/>
        <v>0</v>
      </c>
    </row>
    <row r="21" spans="1:10" x14ac:dyDescent="0.2">
      <c r="A21" s="12" t="s">
        <v>85</v>
      </c>
      <c r="B21" s="14">
        <v>572822</v>
      </c>
      <c r="C21" s="23">
        <f t="shared" si="0"/>
        <v>572822</v>
      </c>
      <c r="D21" s="23">
        <f t="shared" si="1"/>
        <v>572.822</v>
      </c>
      <c r="E21" s="23"/>
      <c r="H21" s="11"/>
      <c r="I21" s="17" t="s">
        <v>85</v>
      </c>
      <c r="J21" s="28">
        <f t="shared" si="2"/>
        <v>0</v>
      </c>
    </row>
    <row r="22" spans="1:10" x14ac:dyDescent="0.2">
      <c r="A22" s="19" t="s">
        <v>86</v>
      </c>
      <c r="B22" s="14">
        <v>3586245</v>
      </c>
      <c r="C22" s="23">
        <f t="shared" si="0"/>
        <v>3586245</v>
      </c>
      <c r="D22" s="23">
        <f t="shared" si="1"/>
        <v>3586.2449999999999</v>
      </c>
      <c r="E22" s="30"/>
      <c r="H22" s="11"/>
      <c r="I22" s="18" t="s">
        <v>86</v>
      </c>
      <c r="J22" s="28">
        <f t="shared" si="2"/>
        <v>0</v>
      </c>
    </row>
    <row r="23" spans="1:10" x14ac:dyDescent="0.2">
      <c r="A23" s="19" t="s">
        <v>87</v>
      </c>
      <c r="B23" s="14">
        <v>-54265</v>
      </c>
      <c r="C23" s="23">
        <f t="shared" si="0"/>
        <v>-54265</v>
      </c>
      <c r="D23" s="23">
        <f t="shared" si="1"/>
        <v>-54.265000000000001</v>
      </c>
      <c r="E23" s="30"/>
      <c r="H23" s="11"/>
      <c r="I23" s="19" t="s">
        <v>87</v>
      </c>
      <c r="J23" s="28">
        <f t="shared" si="2"/>
        <v>0</v>
      </c>
    </row>
    <row r="24" spans="1:10" x14ac:dyDescent="0.2">
      <c r="A24" s="36" t="s">
        <v>1</v>
      </c>
      <c r="B24" s="14">
        <v>-24773</v>
      </c>
      <c r="C24" s="23">
        <f t="shared" si="0"/>
        <v>-24773</v>
      </c>
      <c r="D24" s="23">
        <f t="shared" si="1"/>
        <v>-24.773</v>
      </c>
      <c r="E24" s="30"/>
      <c r="H24" s="11"/>
      <c r="I24" s="20" t="s">
        <v>1</v>
      </c>
      <c r="J24" s="28">
        <f t="shared" si="2"/>
        <v>0</v>
      </c>
    </row>
    <row r="25" spans="1:10" x14ac:dyDescent="0.2">
      <c r="A25" s="36" t="s">
        <v>2</v>
      </c>
      <c r="B25" s="13">
        <v>1322</v>
      </c>
      <c r="C25" s="23">
        <f t="shared" si="0"/>
        <v>1322</v>
      </c>
      <c r="D25" s="23">
        <f t="shared" si="1"/>
        <v>1.3220000000000001</v>
      </c>
      <c r="E25" s="23"/>
      <c r="H25" s="11"/>
      <c r="I25" s="14" t="s">
        <v>2</v>
      </c>
      <c r="J25" s="28">
        <f t="shared" si="2"/>
        <v>0</v>
      </c>
    </row>
    <row r="26" spans="1:10" x14ac:dyDescent="0.2">
      <c r="A26" s="36" t="s">
        <v>3</v>
      </c>
      <c r="B26" s="14">
        <v>241223</v>
      </c>
      <c r="C26" s="23">
        <f t="shared" si="0"/>
        <v>241223</v>
      </c>
      <c r="D26" s="23">
        <f t="shared" si="1"/>
        <v>241.22300000000001</v>
      </c>
      <c r="I26" s="14" t="s">
        <v>3</v>
      </c>
      <c r="J26" s="28">
        <f t="shared" si="2"/>
        <v>0</v>
      </c>
    </row>
    <row r="27" spans="1:10" x14ac:dyDescent="0.2">
      <c r="A27" s="36" t="s">
        <v>4</v>
      </c>
      <c r="B27" s="14">
        <v>-1</v>
      </c>
      <c r="C27" s="23">
        <f t="shared" si="0"/>
        <v>-1</v>
      </c>
      <c r="D27" s="23">
        <f t="shared" si="1"/>
        <v>-1E-3</v>
      </c>
      <c r="I27" s="14" t="s">
        <v>4</v>
      </c>
      <c r="J27" s="28">
        <f t="shared" si="2"/>
        <v>0</v>
      </c>
    </row>
    <row r="28" spans="1:10" x14ac:dyDescent="0.2">
      <c r="A28" s="37" t="s">
        <v>5</v>
      </c>
      <c r="B28" s="22">
        <v>1233</v>
      </c>
      <c r="C28" s="23">
        <f t="shared" si="0"/>
        <v>1233</v>
      </c>
      <c r="D28" s="23">
        <f t="shared" si="1"/>
        <v>1.2330000000000001</v>
      </c>
      <c r="E28" s="30"/>
      <c r="I28" s="21" t="s">
        <v>5</v>
      </c>
      <c r="J28" s="28">
        <f t="shared" si="2"/>
        <v>0</v>
      </c>
    </row>
    <row r="29" spans="1:10" x14ac:dyDescent="0.2">
      <c r="A29" s="37" t="s">
        <v>6</v>
      </c>
      <c r="B29" s="22">
        <v>-61</v>
      </c>
      <c r="C29" s="23">
        <f t="shared" si="0"/>
        <v>-61</v>
      </c>
      <c r="D29" s="23">
        <f t="shared" si="1"/>
        <v>-6.0999999999999999E-2</v>
      </c>
      <c r="E29" s="30"/>
      <c r="I29" s="21" t="s">
        <v>6</v>
      </c>
      <c r="J29" s="28">
        <f t="shared" si="2"/>
        <v>0</v>
      </c>
    </row>
    <row r="30" spans="1:10" x14ac:dyDescent="0.2">
      <c r="A30" s="37" t="s">
        <v>7</v>
      </c>
      <c r="B30" s="22">
        <v>22467</v>
      </c>
      <c r="C30" s="23">
        <f t="shared" si="0"/>
        <v>22467</v>
      </c>
      <c r="D30" s="23">
        <f t="shared" si="1"/>
        <v>22.466999999999999</v>
      </c>
      <c r="E30" s="30"/>
      <c r="I30" s="21" t="s">
        <v>7</v>
      </c>
      <c r="J30" s="28">
        <f t="shared" si="2"/>
        <v>0</v>
      </c>
    </row>
    <row r="31" spans="1:10" x14ac:dyDescent="0.2">
      <c r="A31" s="37" t="s">
        <v>70</v>
      </c>
      <c r="B31" s="22">
        <v>25199</v>
      </c>
      <c r="C31" s="23">
        <f t="shared" si="0"/>
        <v>25199</v>
      </c>
      <c r="D31" s="23">
        <f t="shared" si="1"/>
        <v>25.199000000000002</v>
      </c>
      <c r="E31" s="30"/>
      <c r="I31" s="21" t="s">
        <v>70</v>
      </c>
      <c r="J31" s="28">
        <f t="shared" si="2"/>
        <v>0</v>
      </c>
    </row>
    <row r="32" spans="1:10" x14ac:dyDescent="0.2">
      <c r="A32" s="37" t="s">
        <v>8</v>
      </c>
      <c r="B32" s="21">
        <v>-77275</v>
      </c>
      <c r="C32" s="23">
        <f t="shared" si="0"/>
        <v>-77275</v>
      </c>
      <c r="D32" s="23">
        <f t="shared" si="1"/>
        <v>-77.275000000000006</v>
      </c>
      <c r="E32" s="30"/>
      <c r="I32" s="21" t="s">
        <v>8</v>
      </c>
      <c r="J32" s="28">
        <f t="shared" si="2"/>
        <v>0</v>
      </c>
    </row>
    <row r="33" spans="1:10" x14ac:dyDescent="0.2">
      <c r="A33" s="37" t="s">
        <v>9</v>
      </c>
      <c r="B33" s="21">
        <v>56184</v>
      </c>
      <c r="C33" s="23">
        <f t="shared" si="0"/>
        <v>56184</v>
      </c>
      <c r="D33" s="23">
        <f t="shared" si="1"/>
        <v>56.183999999999997</v>
      </c>
      <c r="I33" s="21" t="s">
        <v>9</v>
      </c>
      <c r="J33" s="28">
        <f t="shared" si="2"/>
        <v>0</v>
      </c>
    </row>
    <row r="34" spans="1:10" x14ac:dyDescent="0.2">
      <c r="A34" s="37" t="s">
        <v>10</v>
      </c>
      <c r="B34" s="21">
        <v>32509</v>
      </c>
      <c r="C34" s="23">
        <f t="shared" si="0"/>
        <v>32509</v>
      </c>
      <c r="D34" s="23">
        <f t="shared" si="1"/>
        <v>32.509</v>
      </c>
      <c r="I34" s="21" t="s">
        <v>10</v>
      </c>
      <c r="J34" s="28">
        <f t="shared" si="2"/>
        <v>0</v>
      </c>
    </row>
    <row r="35" spans="1:10" s="6" customFormat="1" x14ac:dyDescent="0.2">
      <c r="A35" s="38" t="s">
        <v>11</v>
      </c>
      <c r="B35" s="8">
        <v>91902021</v>
      </c>
      <c r="C35" s="27">
        <f t="shared" si="0"/>
        <v>91902021</v>
      </c>
      <c r="D35" s="27">
        <f t="shared" si="1"/>
        <v>91902.020999999993</v>
      </c>
      <c r="E35" s="31">
        <f>C35-SUM(C18:C34)</f>
        <v>-3</v>
      </c>
      <c r="I35" s="8" t="s">
        <v>11</v>
      </c>
      <c r="J35" s="28">
        <f t="shared" si="2"/>
        <v>0</v>
      </c>
    </row>
    <row r="36" spans="1:10" x14ac:dyDescent="0.2">
      <c r="A36" s="37" t="s">
        <v>12</v>
      </c>
      <c r="B36" s="21">
        <v>2937741</v>
      </c>
      <c r="C36" s="23">
        <f t="shared" si="0"/>
        <v>2937741</v>
      </c>
      <c r="D36" s="23">
        <f t="shared" si="1"/>
        <v>2937.741</v>
      </c>
      <c r="E36" s="30"/>
      <c r="I36" s="21" t="s">
        <v>12</v>
      </c>
      <c r="J36" s="28">
        <f t="shared" si="2"/>
        <v>0</v>
      </c>
    </row>
    <row r="37" spans="1:10" x14ac:dyDescent="0.2">
      <c r="A37" s="37" t="s">
        <v>13</v>
      </c>
      <c r="B37" s="21">
        <v>24582</v>
      </c>
      <c r="C37" s="23">
        <f t="shared" si="0"/>
        <v>24582</v>
      </c>
      <c r="D37" s="23">
        <f t="shared" si="1"/>
        <v>24.582000000000001</v>
      </c>
      <c r="E37" s="30"/>
      <c r="I37" s="21" t="s">
        <v>13</v>
      </c>
      <c r="J37" s="28">
        <f t="shared" si="2"/>
        <v>0</v>
      </c>
    </row>
    <row r="38" spans="1:10" x14ac:dyDescent="0.2">
      <c r="A38" s="37" t="s">
        <v>14</v>
      </c>
      <c r="B38" s="21">
        <v>29610</v>
      </c>
      <c r="C38" s="23">
        <f t="shared" si="0"/>
        <v>29610</v>
      </c>
      <c r="D38" s="23">
        <f t="shared" si="1"/>
        <v>29.61</v>
      </c>
      <c r="E38" s="30"/>
      <c r="I38" s="21" t="s">
        <v>14</v>
      </c>
      <c r="J38" s="28">
        <f t="shared" si="2"/>
        <v>0</v>
      </c>
    </row>
    <row r="39" spans="1:10" x14ac:dyDescent="0.2">
      <c r="A39" s="37" t="s">
        <v>15</v>
      </c>
      <c r="B39" s="21">
        <v>-207025</v>
      </c>
      <c r="C39" s="23">
        <f t="shared" si="0"/>
        <v>-207025</v>
      </c>
      <c r="D39" s="23">
        <f t="shared" si="1"/>
        <v>-207.02500000000001</v>
      </c>
      <c r="E39" s="30"/>
      <c r="I39" s="21" t="s">
        <v>15</v>
      </c>
      <c r="J39" s="28">
        <f t="shared" si="2"/>
        <v>0</v>
      </c>
    </row>
    <row r="40" spans="1:10" x14ac:dyDescent="0.2">
      <c r="A40" s="37" t="s">
        <v>16</v>
      </c>
      <c r="B40" s="21">
        <v>-71414</v>
      </c>
      <c r="C40" s="23">
        <f t="shared" si="0"/>
        <v>-71414</v>
      </c>
      <c r="D40" s="23">
        <f t="shared" si="1"/>
        <v>-71.414000000000001</v>
      </c>
      <c r="E40" s="30"/>
      <c r="I40" s="21" t="s">
        <v>16</v>
      </c>
      <c r="J40" s="28">
        <f t="shared" si="2"/>
        <v>0</v>
      </c>
    </row>
    <row r="41" spans="1:10" x14ac:dyDescent="0.2">
      <c r="A41" s="37" t="s">
        <v>17</v>
      </c>
      <c r="B41" s="21">
        <v>957028</v>
      </c>
      <c r="C41" s="23">
        <f t="shared" si="0"/>
        <v>957028</v>
      </c>
      <c r="D41" s="23">
        <f t="shared" si="1"/>
        <v>957.02800000000002</v>
      </c>
      <c r="E41" s="30"/>
      <c r="I41" s="21" t="s">
        <v>17</v>
      </c>
      <c r="J41" s="28">
        <f t="shared" si="2"/>
        <v>0</v>
      </c>
    </row>
    <row r="42" spans="1:10" x14ac:dyDescent="0.2">
      <c r="A42" s="37" t="s">
        <v>18</v>
      </c>
      <c r="B42" s="21">
        <v>70528</v>
      </c>
      <c r="C42" s="23">
        <f t="shared" si="0"/>
        <v>70528</v>
      </c>
      <c r="D42" s="23">
        <f t="shared" si="1"/>
        <v>70.528000000000006</v>
      </c>
      <c r="E42" s="30"/>
      <c r="I42" s="21" t="s">
        <v>18</v>
      </c>
      <c r="J42" s="28">
        <f t="shared" si="2"/>
        <v>0</v>
      </c>
    </row>
    <row r="43" spans="1:10" x14ac:dyDescent="0.2">
      <c r="A43" s="37" t="s">
        <v>19</v>
      </c>
      <c r="B43" s="21">
        <v>954602</v>
      </c>
      <c r="C43" s="23">
        <f t="shared" si="0"/>
        <v>954602</v>
      </c>
      <c r="D43" s="23">
        <f t="shared" si="1"/>
        <v>954.60199999999998</v>
      </c>
      <c r="E43" s="30"/>
      <c r="I43" s="21" t="s">
        <v>19</v>
      </c>
      <c r="J43" s="28">
        <f t="shared" si="2"/>
        <v>0</v>
      </c>
    </row>
    <row r="44" spans="1:10" x14ac:dyDescent="0.2">
      <c r="A44" s="37" t="s">
        <v>20</v>
      </c>
      <c r="B44" s="21">
        <v>25844</v>
      </c>
      <c r="C44" s="23">
        <f t="shared" si="0"/>
        <v>25844</v>
      </c>
      <c r="D44" s="23">
        <f t="shared" si="1"/>
        <v>25.844000000000001</v>
      </c>
      <c r="E44" s="30"/>
      <c r="I44" s="21" t="s">
        <v>20</v>
      </c>
      <c r="J44" s="28">
        <f t="shared" si="2"/>
        <v>0</v>
      </c>
    </row>
    <row r="45" spans="1:10" x14ac:dyDescent="0.2">
      <c r="A45" s="37" t="s">
        <v>21</v>
      </c>
      <c r="B45" s="21">
        <v>2475584</v>
      </c>
      <c r="C45" s="23">
        <f t="shared" si="0"/>
        <v>2475584</v>
      </c>
      <c r="D45" s="23">
        <f t="shared" si="1"/>
        <v>2475.5839999999998</v>
      </c>
      <c r="E45" s="30"/>
      <c r="I45" s="21" t="s">
        <v>21</v>
      </c>
      <c r="J45" s="28">
        <f t="shared" si="2"/>
        <v>0</v>
      </c>
    </row>
    <row r="46" spans="1:10" x14ac:dyDescent="0.2">
      <c r="A46" s="37" t="s">
        <v>22</v>
      </c>
      <c r="B46" s="21">
        <v>-815225</v>
      </c>
      <c r="C46" s="23">
        <f t="shared" si="0"/>
        <v>-815225</v>
      </c>
      <c r="D46" s="23">
        <f t="shared" si="1"/>
        <v>-815.22500000000002</v>
      </c>
      <c r="E46" s="30"/>
      <c r="I46" s="21" t="s">
        <v>22</v>
      </c>
      <c r="J46" s="28">
        <f t="shared" si="2"/>
        <v>0</v>
      </c>
    </row>
    <row r="47" spans="1:10" s="6" customFormat="1" x14ac:dyDescent="0.2">
      <c r="A47" s="38" t="s">
        <v>23</v>
      </c>
      <c r="B47" s="8">
        <v>98283880</v>
      </c>
      <c r="C47" s="27">
        <f t="shared" si="0"/>
        <v>98283880</v>
      </c>
      <c r="D47" s="27">
        <f t="shared" si="1"/>
        <v>98283.88</v>
      </c>
      <c r="E47" s="31">
        <f>C47-SUM(C35:C46)</f>
        <v>4</v>
      </c>
      <c r="I47" s="8" t="s">
        <v>23</v>
      </c>
      <c r="J47" s="28">
        <f t="shared" si="2"/>
        <v>0</v>
      </c>
    </row>
    <row r="48" spans="1:10" x14ac:dyDescent="0.2">
      <c r="A48" s="37" t="s">
        <v>24</v>
      </c>
      <c r="B48" s="21">
        <v>-1124686</v>
      </c>
      <c r="C48" s="23">
        <f t="shared" si="0"/>
        <v>-1124686</v>
      </c>
      <c r="D48" s="23">
        <f t="shared" si="1"/>
        <v>-1124.6859999999999</v>
      </c>
      <c r="E48" s="30"/>
      <c r="F48" s="11"/>
      <c r="G48" s="11"/>
      <c r="I48" s="21" t="s">
        <v>24</v>
      </c>
      <c r="J48" s="28">
        <f t="shared" si="2"/>
        <v>0</v>
      </c>
    </row>
    <row r="49" spans="1:10" x14ac:dyDescent="0.2">
      <c r="A49" s="37" t="s">
        <v>25</v>
      </c>
      <c r="B49" s="21">
        <v>3946695</v>
      </c>
      <c r="C49" s="23">
        <f t="shared" si="0"/>
        <v>3946695</v>
      </c>
      <c r="D49" s="23">
        <f t="shared" si="1"/>
        <v>3946.6950000000002</v>
      </c>
      <c r="I49" s="21" t="s">
        <v>25</v>
      </c>
      <c r="J49" s="28">
        <f t="shared" si="2"/>
        <v>0</v>
      </c>
    </row>
    <row r="50" spans="1:10" x14ac:dyDescent="0.2">
      <c r="A50" s="37" t="s">
        <v>26</v>
      </c>
      <c r="B50" s="21">
        <v>-17311132</v>
      </c>
      <c r="C50" s="23">
        <f t="shared" si="0"/>
        <v>-17311132</v>
      </c>
      <c r="D50" s="23">
        <f t="shared" si="1"/>
        <v>-17311.132000000001</v>
      </c>
      <c r="I50" s="21" t="s">
        <v>26</v>
      </c>
      <c r="J50" s="28">
        <f t="shared" si="2"/>
        <v>0</v>
      </c>
    </row>
    <row r="51" spans="1:10" s="6" customFormat="1" x14ac:dyDescent="0.2">
      <c r="A51" s="38" t="s">
        <v>27</v>
      </c>
      <c r="B51" s="8">
        <v>83794757</v>
      </c>
      <c r="C51" s="27">
        <f t="shared" si="0"/>
        <v>83794757</v>
      </c>
      <c r="D51" s="27">
        <f t="shared" si="1"/>
        <v>83794.756999999998</v>
      </c>
      <c r="E51" s="31">
        <f>C51-SUM(C47:C50)</f>
        <v>0</v>
      </c>
      <c r="I51" s="8" t="s">
        <v>27</v>
      </c>
      <c r="J51" s="28">
        <f t="shared" si="2"/>
        <v>0</v>
      </c>
    </row>
    <row r="52" spans="1:10" x14ac:dyDescent="0.2">
      <c r="A52" s="37" t="s">
        <v>28</v>
      </c>
      <c r="B52" s="21">
        <v>-14090192</v>
      </c>
      <c r="C52" s="23">
        <f t="shared" si="0"/>
        <v>-14090192</v>
      </c>
      <c r="D52" s="23">
        <f t="shared" si="1"/>
        <v>-14090.191999999999</v>
      </c>
      <c r="I52" s="21" t="s">
        <v>28</v>
      </c>
      <c r="J52" s="28">
        <f t="shared" si="2"/>
        <v>0</v>
      </c>
    </row>
    <row r="53" spans="1:10" s="6" customFormat="1" x14ac:dyDescent="0.2">
      <c r="A53" s="38" t="s">
        <v>29</v>
      </c>
      <c r="B53" s="8">
        <v>69704564</v>
      </c>
      <c r="C53" s="27">
        <f t="shared" si="0"/>
        <v>69704564</v>
      </c>
      <c r="D53" s="27">
        <f t="shared" si="1"/>
        <v>69704.563999999998</v>
      </c>
      <c r="E53" s="31">
        <f>C53-SUM(C51:C52)</f>
        <v>-1</v>
      </c>
      <c r="I53" s="8" t="s">
        <v>29</v>
      </c>
      <c r="J53" s="28">
        <f t="shared" si="2"/>
        <v>0</v>
      </c>
    </row>
    <row r="54" spans="1:10" x14ac:dyDescent="0.2">
      <c r="A54" s="37" t="s">
        <v>30</v>
      </c>
      <c r="B54" s="21">
        <v>2148</v>
      </c>
      <c r="C54" s="23">
        <f t="shared" si="0"/>
        <v>2148</v>
      </c>
      <c r="D54" s="23">
        <f t="shared" si="1"/>
        <v>2.1480000000000001</v>
      </c>
      <c r="I54" s="21" t="s">
        <v>30</v>
      </c>
      <c r="J54" s="28">
        <f t="shared" si="2"/>
        <v>0</v>
      </c>
    </row>
    <row r="55" spans="1:10" x14ac:dyDescent="0.2">
      <c r="A55" s="37" t="s">
        <v>31</v>
      </c>
      <c r="B55" s="21">
        <v>196073</v>
      </c>
      <c r="C55" s="23">
        <f t="shared" si="0"/>
        <v>196073</v>
      </c>
      <c r="D55" s="23">
        <f t="shared" si="1"/>
        <v>196.07300000000001</v>
      </c>
      <c r="I55" s="21" t="s">
        <v>31</v>
      </c>
      <c r="J55" s="28">
        <f t="shared" si="2"/>
        <v>0</v>
      </c>
    </row>
    <row r="56" spans="1:10" x14ac:dyDescent="0.2">
      <c r="A56" s="37" t="s">
        <v>32</v>
      </c>
      <c r="B56" s="21">
        <v>1051427</v>
      </c>
      <c r="C56" s="23">
        <f t="shared" si="0"/>
        <v>1051427</v>
      </c>
      <c r="D56" s="23">
        <f t="shared" si="1"/>
        <v>1051.4269999999999</v>
      </c>
      <c r="I56" s="21" t="s">
        <v>32</v>
      </c>
      <c r="J56" s="28">
        <f t="shared" si="2"/>
        <v>0</v>
      </c>
    </row>
    <row r="57" spans="1:10" x14ac:dyDescent="0.2">
      <c r="A57" s="37" t="s">
        <v>33</v>
      </c>
      <c r="B57" s="21">
        <v>99021</v>
      </c>
      <c r="C57" s="23">
        <f t="shared" si="0"/>
        <v>99021</v>
      </c>
      <c r="D57" s="23">
        <f t="shared" si="1"/>
        <v>99.021000000000001</v>
      </c>
      <c r="I57" s="21" t="s">
        <v>33</v>
      </c>
      <c r="J57" s="28">
        <f t="shared" si="2"/>
        <v>0</v>
      </c>
    </row>
    <row r="58" spans="1:10" x14ac:dyDescent="0.2">
      <c r="A58" s="37" t="s">
        <v>34</v>
      </c>
      <c r="B58" s="21">
        <v>-4492227</v>
      </c>
      <c r="C58" s="23">
        <f t="shared" si="0"/>
        <v>-4492227</v>
      </c>
      <c r="D58" s="23">
        <f t="shared" si="1"/>
        <v>-4492.2269999999999</v>
      </c>
      <c r="I58" s="21" t="s">
        <v>34</v>
      </c>
      <c r="J58" s="28">
        <f t="shared" si="2"/>
        <v>0</v>
      </c>
    </row>
    <row r="59" spans="1:10" s="6" customFormat="1" x14ac:dyDescent="0.2">
      <c r="A59" s="38" t="s">
        <v>35</v>
      </c>
      <c r="B59" s="8">
        <v>66561004</v>
      </c>
      <c r="C59" s="27">
        <f t="shared" si="0"/>
        <v>66561004</v>
      </c>
      <c r="D59" s="27">
        <f t="shared" si="1"/>
        <v>66561.004000000001</v>
      </c>
      <c r="E59" s="31">
        <f>C59-SUM(C53:C58)</f>
        <v>-2</v>
      </c>
      <c r="I59" s="8" t="s">
        <v>35</v>
      </c>
      <c r="J59" s="28">
        <f t="shared" si="2"/>
        <v>0</v>
      </c>
    </row>
    <row r="60" spans="1:10" x14ac:dyDescent="0.2">
      <c r="A60" s="37" t="s">
        <v>67</v>
      </c>
      <c r="B60" s="21">
        <v>-26963864</v>
      </c>
      <c r="C60" s="23">
        <f t="shared" si="0"/>
        <v>-26963864</v>
      </c>
      <c r="D60" s="23">
        <f t="shared" si="1"/>
        <v>-26963.864000000001</v>
      </c>
      <c r="I60" s="21" t="s">
        <v>67</v>
      </c>
      <c r="J60" s="28">
        <f t="shared" si="2"/>
        <v>0</v>
      </c>
    </row>
    <row r="61" spans="1:10" x14ac:dyDescent="0.2">
      <c r="A61" s="37" t="s">
        <v>36</v>
      </c>
      <c r="B61" s="21">
        <v>-4167903</v>
      </c>
      <c r="C61" s="23">
        <f t="shared" si="0"/>
        <v>-4167903</v>
      </c>
      <c r="D61" s="23">
        <f t="shared" si="1"/>
        <v>-4167.9030000000002</v>
      </c>
      <c r="I61" s="21" t="s">
        <v>36</v>
      </c>
      <c r="J61" s="28">
        <f t="shared" si="2"/>
        <v>0</v>
      </c>
    </row>
    <row r="62" spans="1:10" x14ac:dyDescent="0.2">
      <c r="A62" s="37" t="s">
        <v>37</v>
      </c>
      <c r="B62" s="21">
        <v>-36328</v>
      </c>
      <c r="C62" s="23">
        <f t="shared" si="0"/>
        <v>-36328</v>
      </c>
      <c r="D62" s="23">
        <f t="shared" si="1"/>
        <v>-36.328000000000003</v>
      </c>
      <c r="I62" s="21" t="s">
        <v>37</v>
      </c>
      <c r="J62" s="28">
        <f t="shared" si="2"/>
        <v>0</v>
      </c>
    </row>
    <row r="63" spans="1:10" x14ac:dyDescent="0.2">
      <c r="A63" s="37" t="s">
        <v>38</v>
      </c>
      <c r="B63" s="21">
        <v>-15004151</v>
      </c>
      <c r="C63" s="23">
        <f t="shared" si="0"/>
        <v>-15004151</v>
      </c>
      <c r="D63" s="23">
        <f t="shared" si="1"/>
        <v>-15004.151</v>
      </c>
      <c r="I63" s="21" t="s">
        <v>38</v>
      </c>
      <c r="J63" s="28">
        <f t="shared" si="2"/>
        <v>0</v>
      </c>
    </row>
    <row r="64" spans="1:10" x14ac:dyDescent="0.2">
      <c r="A64" s="37" t="s">
        <v>39</v>
      </c>
      <c r="B64" s="21">
        <v>-89800</v>
      </c>
      <c r="C64" s="23">
        <f t="shared" si="0"/>
        <v>-89800</v>
      </c>
      <c r="D64" s="23">
        <f t="shared" si="1"/>
        <v>-89.8</v>
      </c>
      <c r="I64" s="21" t="s">
        <v>39</v>
      </c>
      <c r="J64" s="28">
        <f t="shared" si="2"/>
        <v>0</v>
      </c>
    </row>
    <row r="65" spans="1:10" s="6" customFormat="1" x14ac:dyDescent="0.2">
      <c r="A65" s="38" t="s">
        <v>40</v>
      </c>
      <c r="B65" s="8">
        <v>20298955</v>
      </c>
      <c r="C65" s="27">
        <f t="shared" si="0"/>
        <v>20298955</v>
      </c>
      <c r="D65" s="27">
        <f t="shared" si="1"/>
        <v>20298.955000000002</v>
      </c>
      <c r="E65" s="31">
        <f>C65-SUM(C59:C64)</f>
        <v>-3</v>
      </c>
      <c r="I65" s="8" t="s">
        <v>40</v>
      </c>
      <c r="J65" s="28">
        <f t="shared" si="2"/>
        <v>0</v>
      </c>
    </row>
    <row r="66" spans="1:10" x14ac:dyDescent="0.2">
      <c r="A66" s="37" t="s">
        <v>41</v>
      </c>
      <c r="B66" s="21">
        <v>1315294</v>
      </c>
      <c r="C66" s="23">
        <f t="shared" si="0"/>
        <v>1315294</v>
      </c>
      <c r="D66" s="23">
        <f t="shared" si="1"/>
        <v>1315.2940000000001</v>
      </c>
      <c r="I66" s="21" t="s">
        <v>41</v>
      </c>
      <c r="J66" s="28">
        <f t="shared" si="2"/>
        <v>0</v>
      </c>
    </row>
    <row r="67" spans="1:10" x14ac:dyDescent="0.2">
      <c r="A67" s="37" t="s">
        <v>42</v>
      </c>
      <c r="B67" s="21">
        <v>5483911</v>
      </c>
      <c r="C67" s="23">
        <f t="shared" si="0"/>
        <v>5483911</v>
      </c>
      <c r="D67" s="23">
        <f t="shared" si="1"/>
        <v>5483.9110000000001</v>
      </c>
      <c r="I67" s="21" t="s">
        <v>42</v>
      </c>
      <c r="J67" s="28">
        <f t="shared" si="2"/>
        <v>0</v>
      </c>
    </row>
    <row r="68" spans="1:10" x14ac:dyDescent="0.2">
      <c r="A68" s="37" t="s">
        <v>43</v>
      </c>
      <c r="B68" s="21">
        <v>2677673</v>
      </c>
      <c r="C68" s="23">
        <f t="shared" si="0"/>
        <v>2677673</v>
      </c>
      <c r="D68" s="23">
        <f t="shared" si="1"/>
        <v>2677.6729999999998</v>
      </c>
      <c r="I68" s="21" t="s">
        <v>43</v>
      </c>
      <c r="J68" s="28">
        <f t="shared" si="2"/>
        <v>0</v>
      </c>
    </row>
    <row r="69" spans="1:10" x14ac:dyDescent="0.2">
      <c r="A69" s="37" t="s">
        <v>44</v>
      </c>
      <c r="B69" s="21">
        <v>-76330175</v>
      </c>
      <c r="C69" s="23">
        <f t="shared" si="0"/>
        <v>-76330175</v>
      </c>
      <c r="D69" s="23">
        <f t="shared" si="1"/>
        <v>-76330.175000000003</v>
      </c>
      <c r="I69" s="21" t="s">
        <v>44</v>
      </c>
      <c r="J69" s="28">
        <f t="shared" si="2"/>
        <v>0</v>
      </c>
    </row>
    <row r="70" spans="1:10" x14ac:dyDescent="0.2">
      <c r="A70" s="37" t="s">
        <v>45</v>
      </c>
      <c r="B70" s="21">
        <v>-4632</v>
      </c>
      <c r="C70" s="23">
        <f t="shared" si="0"/>
        <v>-4632</v>
      </c>
      <c r="D70" s="23">
        <f t="shared" si="1"/>
        <v>-4.6319999999999997</v>
      </c>
      <c r="I70" s="21" t="s">
        <v>45</v>
      </c>
      <c r="J70" s="28">
        <f t="shared" si="2"/>
        <v>0</v>
      </c>
    </row>
    <row r="71" spans="1:10" x14ac:dyDescent="0.2">
      <c r="A71" s="37" t="s">
        <v>46</v>
      </c>
      <c r="B71" s="21">
        <v>3037695</v>
      </c>
      <c r="C71" s="23">
        <f t="shared" ref="C71:C92" si="3">ROUND(B71,0)</f>
        <v>3037695</v>
      </c>
      <c r="D71" s="23">
        <f t="shared" ref="D71:D92" si="4">C71/1000</f>
        <v>3037.6950000000002</v>
      </c>
      <c r="I71" s="21" t="s">
        <v>46</v>
      </c>
      <c r="J71" s="28">
        <f t="shared" ref="J71:J92" si="5">IF(I71=A71,0,1)</f>
        <v>0</v>
      </c>
    </row>
    <row r="72" spans="1:10" x14ac:dyDescent="0.2">
      <c r="A72" s="37" t="s">
        <v>47</v>
      </c>
      <c r="B72" s="21">
        <v>3839910</v>
      </c>
      <c r="C72" s="23">
        <f t="shared" si="3"/>
        <v>3839910</v>
      </c>
      <c r="D72" s="23">
        <f t="shared" si="4"/>
        <v>3839.91</v>
      </c>
      <c r="I72" s="21" t="s">
        <v>47</v>
      </c>
      <c r="J72" s="28">
        <f t="shared" si="5"/>
        <v>0</v>
      </c>
    </row>
    <row r="73" spans="1:10" x14ac:dyDescent="0.2">
      <c r="A73" s="37" t="s">
        <v>48</v>
      </c>
      <c r="B73" s="21">
        <v>93144</v>
      </c>
      <c r="C73" s="23">
        <f t="shared" si="3"/>
        <v>93144</v>
      </c>
      <c r="D73" s="23">
        <f t="shared" si="4"/>
        <v>93.144000000000005</v>
      </c>
      <c r="I73" s="21" t="s">
        <v>48</v>
      </c>
      <c r="J73" s="28">
        <f t="shared" si="5"/>
        <v>0</v>
      </c>
    </row>
    <row r="74" spans="1:10" x14ac:dyDescent="0.2">
      <c r="A74" s="37" t="s">
        <v>49</v>
      </c>
      <c r="B74" s="21">
        <v>1574043</v>
      </c>
      <c r="C74" s="23">
        <f t="shared" si="3"/>
        <v>1574043</v>
      </c>
      <c r="D74" s="23">
        <f t="shared" si="4"/>
        <v>1574.0429999999999</v>
      </c>
      <c r="I74" s="21" t="s">
        <v>49</v>
      </c>
      <c r="J74" s="28">
        <f t="shared" si="5"/>
        <v>0</v>
      </c>
    </row>
    <row r="75" spans="1:10" x14ac:dyDescent="0.2">
      <c r="A75" s="37" t="s">
        <v>50</v>
      </c>
      <c r="B75" s="21">
        <v>8544793</v>
      </c>
      <c r="C75" s="23">
        <f t="shared" si="3"/>
        <v>8544793</v>
      </c>
      <c r="D75" s="23">
        <f t="shared" si="4"/>
        <v>8544.7929999999997</v>
      </c>
      <c r="I75" s="21" t="s">
        <v>50</v>
      </c>
      <c r="J75" s="28">
        <f t="shared" si="5"/>
        <v>0</v>
      </c>
    </row>
    <row r="76" spans="1:10" x14ac:dyDescent="0.2">
      <c r="A76" s="37" t="s">
        <v>75</v>
      </c>
      <c r="B76" s="21">
        <v>33281183</v>
      </c>
      <c r="C76" s="23">
        <f t="shared" si="3"/>
        <v>33281183</v>
      </c>
      <c r="D76" s="23">
        <f t="shared" si="4"/>
        <v>33281.182999999997</v>
      </c>
      <c r="I76" s="21" t="s">
        <v>75</v>
      </c>
      <c r="J76" s="28">
        <f t="shared" si="5"/>
        <v>0</v>
      </c>
    </row>
    <row r="77" spans="1:10" x14ac:dyDescent="0.2">
      <c r="A77" s="37" t="s">
        <v>76</v>
      </c>
      <c r="B77" s="21">
        <v>4673573</v>
      </c>
      <c r="C77" s="23">
        <f t="shared" si="3"/>
        <v>4673573</v>
      </c>
      <c r="D77" s="23">
        <f t="shared" si="4"/>
        <v>4673.5730000000003</v>
      </c>
      <c r="I77" s="21" t="s">
        <v>76</v>
      </c>
      <c r="J77" s="28">
        <f t="shared" si="5"/>
        <v>0</v>
      </c>
    </row>
    <row r="78" spans="1:10" x14ac:dyDescent="0.2">
      <c r="A78" s="37" t="s">
        <v>69</v>
      </c>
      <c r="B78" s="21">
        <v>16309266</v>
      </c>
      <c r="C78" s="23">
        <f t="shared" si="3"/>
        <v>16309266</v>
      </c>
      <c r="D78" s="23">
        <f t="shared" si="4"/>
        <v>16309.266</v>
      </c>
      <c r="I78" s="21" t="s">
        <v>69</v>
      </c>
      <c r="J78" s="28">
        <f t="shared" si="5"/>
        <v>0</v>
      </c>
    </row>
    <row r="79" spans="1:10" x14ac:dyDescent="0.2">
      <c r="A79" s="37" t="s">
        <v>77</v>
      </c>
      <c r="B79" s="21">
        <v>2291744</v>
      </c>
      <c r="C79" s="23">
        <f t="shared" si="3"/>
        <v>2291744</v>
      </c>
      <c r="D79" s="23">
        <f t="shared" si="4"/>
        <v>2291.7440000000001</v>
      </c>
      <c r="I79" s="21" t="s">
        <v>77</v>
      </c>
      <c r="J79" s="28">
        <f t="shared" si="5"/>
        <v>0</v>
      </c>
    </row>
    <row r="80" spans="1:10" x14ac:dyDescent="0.2">
      <c r="A80" s="37" t="s">
        <v>78</v>
      </c>
      <c r="B80" s="21">
        <v>2835010</v>
      </c>
      <c r="C80" s="23">
        <f t="shared" si="3"/>
        <v>2835010</v>
      </c>
      <c r="D80" s="23">
        <f t="shared" si="4"/>
        <v>2835.01</v>
      </c>
      <c r="I80" s="21" t="s">
        <v>78</v>
      </c>
      <c r="J80" s="28">
        <f t="shared" si="5"/>
        <v>0</v>
      </c>
    </row>
    <row r="81" spans="1:10" x14ac:dyDescent="0.2">
      <c r="A81" s="37" t="s">
        <v>79</v>
      </c>
      <c r="B81" s="21">
        <v>3863116</v>
      </c>
      <c r="C81" s="23">
        <f t="shared" si="3"/>
        <v>3863116</v>
      </c>
      <c r="D81" s="23">
        <f t="shared" si="4"/>
        <v>3863.116</v>
      </c>
      <c r="I81" s="21" t="s">
        <v>79</v>
      </c>
      <c r="J81" s="28">
        <f t="shared" si="5"/>
        <v>0</v>
      </c>
    </row>
    <row r="82" spans="1:10" x14ac:dyDescent="0.2">
      <c r="A82" s="37" t="s">
        <v>80</v>
      </c>
      <c r="B82" s="21">
        <v>1820993</v>
      </c>
      <c r="C82" s="23">
        <f t="shared" si="3"/>
        <v>1820993</v>
      </c>
      <c r="D82" s="23">
        <f t="shared" si="4"/>
        <v>1820.9929999999999</v>
      </c>
      <c r="I82" s="21" t="s">
        <v>80</v>
      </c>
      <c r="J82" s="28">
        <f t="shared" si="5"/>
        <v>0</v>
      </c>
    </row>
    <row r="83" spans="1:10" x14ac:dyDescent="0.2">
      <c r="A83" s="37" t="s">
        <v>71</v>
      </c>
      <c r="B83" s="21">
        <v>10205491</v>
      </c>
      <c r="C83" s="23">
        <f t="shared" si="3"/>
        <v>10205491</v>
      </c>
      <c r="D83" s="23">
        <f t="shared" si="4"/>
        <v>10205.491</v>
      </c>
      <c r="I83" s="21" t="s">
        <v>71</v>
      </c>
      <c r="J83" s="28">
        <f t="shared" si="5"/>
        <v>0</v>
      </c>
    </row>
    <row r="84" spans="1:10" x14ac:dyDescent="0.2">
      <c r="A84" s="37" t="s">
        <v>72</v>
      </c>
      <c r="B84" s="21">
        <v>1925464</v>
      </c>
      <c r="C84" s="23">
        <f t="shared" si="3"/>
        <v>1925464</v>
      </c>
      <c r="D84" s="23">
        <f t="shared" si="4"/>
        <v>1925.4639999999999</v>
      </c>
      <c r="I84" s="21" t="s">
        <v>72</v>
      </c>
      <c r="J84" s="28">
        <f t="shared" si="5"/>
        <v>0</v>
      </c>
    </row>
    <row r="85" spans="1:10" x14ac:dyDescent="0.2">
      <c r="A85" s="37" t="s">
        <v>81</v>
      </c>
      <c r="B85" s="21">
        <v>460381</v>
      </c>
      <c r="C85" s="23">
        <f t="shared" si="3"/>
        <v>460381</v>
      </c>
      <c r="D85" s="23">
        <f t="shared" si="4"/>
        <v>460.38099999999997</v>
      </c>
      <c r="I85" s="21" t="s">
        <v>81</v>
      </c>
      <c r="J85" s="28">
        <f t="shared" si="5"/>
        <v>0</v>
      </c>
    </row>
    <row r="86" spans="1:10" x14ac:dyDescent="0.2">
      <c r="A86" s="37" t="s">
        <v>68</v>
      </c>
      <c r="B86" s="21">
        <v>2690602</v>
      </c>
      <c r="C86" s="23">
        <f t="shared" si="3"/>
        <v>2690602</v>
      </c>
      <c r="D86" s="23">
        <f t="shared" si="4"/>
        <v>2690.6019999999999</v>
      </c>
      <c r="I86" s="21" t="s">
        <v>68</v>
      </c>
      <c r="J86" s="28">
        <f t="shared" si="5"/>
        <v>0</v>
      </c>
    </row>
    <row r="87" spans="1:10" x14ac:dyDescent="0.2">
      <c r="A87" s="37" t="s">
        <v>73</v>
      </c>
      <c r="B87" s="21">
        <v>237171</v>
      </c>
      <c r="C87" s="23">
        <f t="shared" si="3"/>
        <v>237171</v>
      </c>
      <c r="D87" s="23">
        <f t="shared" si="4"/>
        <v>237.17099999999999</v>
      </c>
      <c r="I87" s="21" t="s">
        <v>73</v>
      </c>
      <c r="J87" s="28">
        <f t="shared" si="5"/>
        <v>0</v>
      </c>
    </row>
    <row r="88" spans="1:10" x14ac:dyDescent="0.2">
      <c r="A88" s="37" t="s">
        <v>8</v>
      </c>
      <c r="B88" s="21">
        <v>-77275</v>
      </c>
      <c r="C88" s="23">
        <f t="shared" si="3"/>
        <v>-77275</v>
      </c>
      <c r="D88" s="23">
        <f t="shared" si="4"/>
        <v>-77.275000000000006</v>
      </c>
      <c r="I88" s="21" t="s">
        <v>8</v>
      </c>
      <c r="J88" s="28">
        <f t="shared" si="5"/>
        <v>0</v>
      </c>
    </row>
    <row r="89" spans="1:10" x14ac:dyDescent="0.2">
      <c r="A89" s="37" t="s">
        <v>9</v>
      </c>
      <c r="B89" s="21">
        <v>56184</v>
      </c>
      <c r="C89" s="23">
        <f t="shared" si="3"/>
        <v>56184</v>
      </c>
      <c r="D89" s="23">
        <f t="shared" si="4"/>
        <v>56.183999999999997</v>
      </c>
      <c r="I89" s="21" t="s">
        <v>9</v>
      </c>
      <c r="J89" s="28">
        <f t="shared" si="5"/>
        <v>0</v>
      </c>
    </row>
    <row r="90" spans="1:10" x14ac:dyDescent="0.2">
      <c r="A90" s="37" t="s">
        <v>25</v>
      </c>
      <c r="B90" s="21">
        <v>3946695</v>
      </c>
      <c r="C90" s="23">
        <f t="shared" si="3"/>
        <v>3946695</v>
      </c>
      <c r="D90" s="23">
        <f t="shared" si="4"/>
        <v>3946.6950000000002</v>
      </c>
      <c r="I90" s="21" t="s">
        <v>25</v>
      </c>
      <c r="J90" s="28">
        <f t="shared" si="5"/>
        <v>0</v>
      </c>
    </row>
    <row r="91" spans="1:10" x14ac:dyDescent="0.2">
      <c r="A91" s="37" t="s">
        <v>34</v>
      </c>
      <c r="B91" s="21">
        <v>-4492227</v>
      </c>
      <c r="C91" s="23">
        <f t="shared" si="3"/>
        <v>-4492227</v>
      </c>
      <c r="D91" s="23">
        <f t="shared" si="4"/>
        <v>-4492.2269999999999</v>
      </c>
      <c r="I91" s="21" t="s">
        <v>34</v>
      </c>
      <c r="J91" s="28">
        <f t="shared" si="5"/>
        <v>0</v>
      </c>
    </row>
    <row r="92" spans="1:10" s="6" customFormat="1" x14ac:dyDescent="0.2">
      <c r="A92" s="38" t="s">
        <v>51</v>
      </c>
      <c r="B92" s="8">
        <v>80027370</v>
      </c>
      <c r="C92" s="27">
        <f t="shared" si="3"/>
        <v>80027370</v>
      </c>
      <c r="D92" s="27">
        <f t="shared" si="4"/>
        <v>80027.37</v>
      </c>
      <c r="E92" s="31">
        <f>C92-SUM(C76:C91)</f>
        <v>-1</v>
      </c>
      <c r="I92" s="8" t="s">
        <v>51</v>
      </c>
      <c r="J92" s="28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2"/>
    <pageSetUpPr fitToPage="1"/>
  </sheetPr>
  <dimension ref="A1:H41"/>
  <sheetViews>
    <sheetView showGridLines="0" tabSelected="1" workbookViewId="0">
      <selection sqref="A1:G1"/>
    </sheetView>
  </sheetViews>
  <sheetFormatPr defaultRowHeight="12.75" x14ac:dyDescent="0.2"/>
  <cols>
    <col min="1" max="1" width="65.42578125" customWidth="1"/>
    <col min="2" max="2" width="4.28515625" style="1" customWidth="1"/>
    <col min="3" max="3" width="12.7109375" customWidth="1"/>
    <col min="4" max="4" width="1.7109375" style="1" customWidth="1"/>
    <col min="5" max="5" width="0.7109375" style="1" customWidth="1"/>
    <col min="6" max="6" width="12.7109375" customWidth="1"/>
    <col min="7" max="7" width="1.85546875" customWidth="1"/>
    <col min="8" max="8" width="9.140625" style="50"/>
  </cols>
  <sheetData>
    <row r="1" spans="1:8" ht="18" customHeight="1" x14ac:dyDescent="0.25">
      <c r="A1" s="91" t="s">
        <v>89</v>
      </c>
      <c r="B1" s="92"/>
      <c r="C1" s="93"/>
      <c r="D1" s="93"/>
      <c r="E1" s="93"/>
      <c r="F1" s="93"/>
      <c r="G1" s="94"/>
    </row>
    <row r="2" spans="1:8" x14ac:dyDescent="0.2">
      <c r="A2" s="57"/>
      <c r="B2" s="58"/>
      <c r="C2" s="58"/>
      <c r="D2" s="58"/>
      <c r="E2" s="58"/>
      <c r="F2" s="63" t="s">
        <v>64</v>
      </c>
      <c r="G2" s="59"/>
    </row>
    <row r="3" spans="1:8" ht="12.75" customHeight="1" x14ac:dyDescent="0.2">
      <c r="A3" s="43"/>
      <c r="B3" s="48"/>
      <c r="C3" s="48"/>
      <c r="D3" s="48"/>
      <c r="E3" s="48"/>
      <c r="F3" s="48"/>
      <c r="G3" s="54"/>
    </row>
    <row r="4" spans="1:8" s="50" customFormat="1" ht="12.75" customHeight="1" x14ac:dyDescent="0.2">
      <c r="A4" s="39"/>
      <c r="B4" s="40"/>
      <c r="C4" s="40" t="s">
        <v>62</v>
      </c>
      <c r="D4" s="40"/>
      <c r="E4" s="40"/>
      <c r="F4" s="40" t="s">
        <v>62</v>
      </c>
      <c r="G4" s="41"/>
    </row>
    <row r="5" spans="1:8" s="50" customFormat="1" ht="12.75" customHeight="1" x14ac:dyDescent="0.2">
      <c r="A5" s="39"/>
      <c r="B5" s="42"/>
      <c r="C5" s="42" t="s">
        <v>65</v>
      </c>
      <c r="D5" s="42"/>
      <c r="E5" s="42"/>
      <c r="F5" s="42" t="s">
        <v>65</v>
      </c>
      <c r="G5" s="41"/>
    </row>
    <row r="6" spans="1:8" s="50" customFormat="1" x14ac:dyDescent="0.2">
      <c r="A6" s="39"/>
      <c r="B6" s="40"/>
      <c r="C6" s="40" t="s">
        <v>0</v>
      </c>
      <c r="D6" s="40"/>
      <c r="E6" s="40"/>
      <c r="F6" s="40" t="s">
        <v>88</v>
      </c>
      <c r="G6" s="41"/>
    </row>
    <row r="7" spans="1:8" x14ac:dyDescent="0.2">
      <c r="A7" s="43"/>
      <c r="B7" s="48"/>
      <c r="C7" s="40"/>
      <c r="D7" s="48"/>
      <c r="E7" s="48"/>
      <c r="F7" s="40" t="s">
        <v>63</v>
      </c>
      <c r="G7" s="41"/>
    </row>
    <row r="8" spans="1:8" x14ac:dyDescent="0.2">
      <c r="A8" s="43"/>
      <c r="B8" s="48"/>
      <c r="C8" s="40"/>
      <c r="D8" s="48"/>
      <c r="E8" s="48"/>
      <c r="F8" s="40"/>
      <c r="G8" s="41"/>
    </row>
    <row r="9" spans="1:8" ht="14.25" x14ac:dyDescent="0.2">
      <c r="A9" s="44" t="s">
        <v>94</v>
      </c>
      <c r="B9" s="32"/>
      <c r="C9" s="32">
        <v>94147.842999999993</v>
      </c>
      <c r="D9" s="53"/>
      <c r="E9" s="74"/>
      <c r="F9" s="32">
        <v>94931.81</v>
      </c>
      <c r="G9" s="60"/>
      <c r="H9" s="67"/>
    </row>
    <row r="10" spans="1:8" x14ac:dyDescent="0.2">
      <c r="A10" s="44"/>
      <c r="B10" s="32"/>
      <c r="C10" s="32"/>
      <c r="D10" s="32"/>
      <c r="E10" s="32"/>
      <c r="F10" s="32"/>
      <c r="G10" s="60"/>
      <c r="H10" s="67"/>
    </row>
    <row r="11" spans="1:8" x14ac:dyDescent="0.2">
      <c r="A11" s="43" t="s">
        <v>66</v>
      </c>
      <c r="B11" s="32"/>
      <c r="C11" s="32"/>
      <c r="D11" s="32"/>
      <c r="E11" s="32"/>
      <c r="F11" s="32"/>
      <c r="G11" s="60"/>
      <c r="H11" s="67"/>
    </row>
    <row r="12" spans="1:8" x14ac:dyDescent="0.2">
      <c r="A12" s="43"/>
      <c r="B12" s="32"/>
      <c r="C12" s="32"/>
      <c r="D12" s="32"/>
      <c r="E12" s="32"/>
      <c r="F12" s="32"/>
      <c r="G12" s="60"/>
      <c r="H12" s="67"/>
    </row>
    <row r="13" spans="1:8" x14ac:dyDescent="0.2">
      <c r="A13" s="44" t="s">
        <v>57</v>
      </c>
      <c r="B13" s="32"/>
      <c r="C13" s="32">
        <f>SUM(C14:C16)</f>
        <v>-2461.2650000000003</v>
      </c>
      <c r="D13" s="32"/>
      <c r="E13" s="32"/>
      <c r="F13" s="32">
        <f>SUM(F14:F16)</f>
        <v>-2152.6040000000003</v>
      </c>
      <c r="G13" s="60"/>
      <c r="H13" s="67"/>
    </row>
    <row r="14" spans="1:8" ht="14.25" x14ac:dyDescent="0.2">
      <c r="A14" s="84" t="s">
        <v>97</v>
      </c>
      <c r="B14" s="53"/>
      <c r="C14" s="53">
        <v>0.13300000000000001</v>
      </c>
      <c r="D14" s="53"/>
      <c r="E14" s="53"/>
      <c r="F14" s="53">
        <v>0.56200000000000006</v>
      </c>
      <c r="G14" s="61"/>
      <c r="H14" s="67"/>
    </row>
    <row r="15" spans="1:8" x14ac:dyDescent="0.2">
      <c r="A15" s="45" t="s">
        <v>55</v>
      </c>
      <c r="B15" s="53"/>
      <c r="C15" s="53">
        <v>-2592.2080000000001</v>
      </c>
      <c r="D15" s="53"/>
      <c r="E15" s="53"/>
      <c r="F15" s="53">
        <v>-2319.855</v>
      </c>
      <c r="G15" s="61"/>
      <c r="H15" s="67"/>
    </row>
    <row r="16" spans="1:8" x14ac:dyDescent="0.2">
      <c r="A16" s="46" t="s">
        <v>39</v>
      </c>
      <c r="B16" s="64"/>
      <c r="C16" s="53">
        <v>130.81</v>
      </c>
      <c r="D16" s="64"/>
      <c r="E16" s="64"/>
      <c r="F16" s="53">
        <v>166.68899999999999</v>
      </c>
      <c r="G16" s="61"/>
      <c r="H16" s="67"/>
    </row>
    <row r="17" spans="1:8" x14ac:dyDescent="0.2">
      <c r="A17" s="43"/>
      <c r="B17" s="32"/>
      <c r="C17" s="32"/>
      <c r="D17" s="32"/>
      <c r="E17" s="32"/>
      <c r="F17" s="32"/>
      <c r="G17" s="60"/>
      <c r="H17" s="67"/>
    </row>
    <row r="18" spans="1:8" x14ac:dyDescent="0.2">
      <c r="A18" s="44" t="s">
        <v>58</v>
      </c>
      <c r="B18" s="32"/>
      <c r="C18" s="32">
        <v>69894.509999999995</v>
      </c>
      <c r="D18" s="53"/>
      <c r="E18" s="74"/>
      <c r="F18" s="32">
        <v>73653.009999999995</v>
      </c>
      <c r="G18" s="60"/>
      <c r="H18" s="67"/>
    </row>
    <row r="19" spans="1:8" ht="14.25" customHeight="1" x14ac:dyDescent="0.2">
      <c r="A19" s="85" t="s">
        <v>98</v>
      </c>
      <c r="B19" s="55"/>
      <c r="C19" s="53">
        <v>41819.661999999997</v>
      </c>
      <c r="D19" s="53"/>
      <c r="E19" s="74"/>
      <c r="F19" s="53">
        <v>40366.108</v>
      </c>
      <c r="G19" s="61"/>
    </row>
    <row r="20" spans="1:8" ht="14.25" customHeight="1" x14ac:dyDescent="0.2">
      <c r="A20" s="46" t="s">
        <v>56</v>
      </c>
      <c r="B20" s="55"/>
      <c r="C20" s="53">
        <v>223.07300000000001</v>
      </c>
      <c r="D20" s="55"/>
      <c r="E20" s="55"/>
      <c r="F20" s="53">
        <v>76.864000000000004</v>
      </c>
      <c r="G20" s="61"/>
    </row>
    <row r="21" spans="1:8" s="47" customFormat="1" ht="14.25" x14ac:dyDescent="0.2">
      <c r="A21" s="85" t="s">
        <v>101</v>
      </c>
      <c r="B21" s="52"/>
      <c r="C21" s="53">
        <v>448.15800000000002</v>
      </c>
      <c r="D21" s="53"/>
      <c r="E21" s="74"/>
      <c r="F21" s="53">
        <v>15090.789000000001</v>
      </c>
      <c r="G21" s="62"/>
      <c r="H21" s="69"/>
    </row>
    <row r="22" spans="1:8" s="47" customFormat="1" x14ac:dyDescent="0.2">
      <c r="A22" s="46" t="s">
        <v>38</v>
      </c>
      <c r="B22" s="52"/>
      <c r="C22" s="53">
        <v>23129.273000000001</v>
      </c>
      <c r="D22" s="53"/>
      <c r="E22" s="74"/>
      <c r="F22" s="83" t="s">
        <v>91</v>
      </c>
      <c r="G22" s="62"/>
      <c r="H22" s="69"/>
    </row>
    <row r="23" spans="1:8" s="47" customFormat="1" ht="14.25" x14ac:dyDescent="0.2">
      <c r="A23" s="85" t="s">
        <v>102</v>
      </c>
      <c r="B23" s="52"/>
      <c r="C23" s="83" t="s">
        <v>91</v>
      </c>
      <c r="D23" s="53"/>
      <c r="E23" s="74"/>
      <c r="F23" s="53">
        <v>10553.919</v>
      </c>
      <c r="G23" s="62"/>
      <c r="H23" s="69"/>
    </row>
    <row r="24" spans="1:8" s="47" customFormat="1" ht="14.25" x14ac:dyDescent="0.2">
      <c r="A24" s="85" t="s">
        <v>103</v>
      </c>
      <c r="B24" s="52"/>
      <c r="C24" s="53">
        <v>4224.4489999999996</v>
      </c>
      <c r="D24" s="53"/>
      <c r="E24" s="74"/>
      <c r="F24" s="53">
        <v>7565.33</v>
      </c>
      <c r="G24" s="62"/>
      <c r="H24" s="69"/>
    </row>
    <row r="25" spans="1:8" x14ac:dyDescent="0.2">
      <c r="A25" s="46" t="s">
        <v>61</v>
      </c>
      <c r="B25" s="53"/>
      <c r="C25" s="53">
        <v>49.895000000000003</v>
      </c>
      <c r="D25" s="53"/>
      <c r="E25" s="74"/>
      <c r="F25" s="83" t="s">
        <v>91</v>
      </c>
      <c r="G25" s="61"/>
    </row>
    <row r="26" spans="1:8" x14ac:dyDescent="0.2">
      <c r="A26" s="43"/>
      <c r="B26" s="32"/>
      <c r="C26" s="32"/>
      <c r="D26" s="32"/>
      <c r="E26" s="32"/>
      <c r="F26" s="32"/>
      <c r="G26" s="60"/>
    </row>
    <row r="27" spans="1:8" ht="14.25" x14ac:dyDescent="0.2">
      <c r="A27" s="56" t="s">
        <v>104</v>
      </c>
      <c r="B27" s="53"/>
      <c r="C27" s="32">
        <v>26714.598999999998</v>
      </c>
      <c r="D27" s="53"/>
      <c r="E27" s="74"/>
      <c r="F27" s="32">
        <v>23431.404999999999</v>
      </c>
      <c r="G27" s="61"/>
    </row>
    <row r="28" spans="1:8" x14ac:dyDescent="0.2">
      <c r="A28" s="75"/>
      <c r="B28" s="76"/>
      <c r="C28" s="77"/>
      <c r="D28" s="76"/>
      <c r="E28" s="76"/>
      <c r="F28" s="77"/>
      <c r="G28" s="78"/>
    </row>
    <row r="29" spans="1:8" x14ac:dyDescent="0.2">
      <c r="A29" s="81" t="s">
        <v>92</v>
      </c>
      <c r="B29" s="82"/>
      <c r="C29" s="40"/>
      <c r="D29" s="51"/>
      <c r="E29" s="51"/>
      <c r="F29" s="40"/>
      <c r="G29" s="41"/>
    </row>
    <row r="30" spans="1:8" x14ac:dyDescent="0.2">
      <c r="A30" s="81" t="s">
        <v>93</v>
      </c>
      <c r="B30" s="82"/>
      <c r="C30" s="40"/>
      <c r="D30" s="51"/>
      <c r="E30" s="51"/>
      <c r="F30" s="40"/>
      <c r="G30" s="41"/>
    </row>
    <row r="31" spans="1:8" x14ac:dyDescent="0.2">
      <c r="A31" s="87" t="s">
        <v>95</v>
      </c>
      <c r="B31" s="88"/>
      <c r="C31" s="70"/>
      <c r="D31" s="79"/>
      <c r="E31" s="79"/>
      <c r="F31" s="79"/>
      <c r="G31" s="65"/>
    </row>
    <row r="32" spans="1:8" x14ac:dyDescent="0.2">
      <c r="A32" s="81" t="s">
        <v>96</v>
      </c>
      <c r="B32" s="79"/>
      <c r="C32" s="79"/>
      <c r="D32" s="79"/>
      <c r="E32" s="79"/>
      <c r="F32" s="79"/>
      <c r="G32" s="65"/>
    </row>
    <row r="33" spans="1:7" ht="12.75" customHeight="1" x14ac:dyDescent="0.2">
      <c r="A33" s="87" t="s">
        <v>107</v>
      </c>
      <c r="B33" s="88"/>
      <c r="C33" s="86"/>
      <c r="D33" s="86"/>
      <c r="E33" s="86"/>
      <c r="F33" s="86"/>
      <c r="G33" s="65"/>
    </row>
    <row r="34" spans="1:7" ht="12.75" customHeight="1" x14ac:dyDescent="0.2">
      <c r="A34" s="87" t="s">
        <v>100</v>
      </c>
      <c r="B34" s="88"/>
      <c r="C34" s="86"/>
      <c r="D34" s="86"/>
      <c r="E34" s="86"/>
      <c r="F34" s="86"/>
      <c r="G34" s="65"/>
    </row>
    <row r="35" spans="1:7" ht="12.75" customHeight="1" x14ac:dyDescent="0.2">
      <c r="A35" s="81" t="s">
        <v>105</v>
      </c>
      <c r="B35" s="79"/>
      <c r="C35" s="79"/>
      <c r="D35" s="79"/>
      <c r="E35" s="79"/>
      <c r="F35" s="79"/>
      <c r="G35" s="65"/>
    </row>
    <row r="36" spans="1:7" ht="12.75" customHeight="1" x14ac:dyDescent="0.2">
      <c r="A36" s="81" t="s">
        <v>90</v>
      </c>
      <c r="B36" s="79"/>
      <c r="C36" s="79"/>
      <c r="D36" s="79"/>
      <c r="E36" s="79"/>
      <c r="F36" s="79"/>
      <c r="G36" s="65"/>
    </row>
    <row r="37" spans="1:7" ht="12.75" customHeight="1" x14ac:dyDescent="0.2">
      <c r="A37" s="81" t="s">
        <v>106</v>
      </c>
      <c r="B37" s="82"/>
      <c r="C37" s="82"/>
      <c r="D37" s="82"/>
      <c r="E37" s="82"/>
      <c r="F37" s="82"/>
      <c r="G37" s="65"/>
    </row>
    <row r="38" spans="1:7" ht="12.75" customHeight="1" x14ac:dyDescent="0.2">
      <c r="A38" s="81" t="s">
        <v>99</v>
      </c>
      <c r="B38" s="82"/>
      <c r="C38" s="82"/>
      <c r="D38" s="82"/>
      <c r="E38" s="82"/>
      <c r="F38" s="82"/>
      <c r="G38" s="65"/>
    </row>
    <row r="39" spans="1:7" ht="4.5" customHeight="1" x14ac:dyDescent="0.2">
      <c r="A39" s="89"/>
      <c r="B39" s="90"/>
      <c r="C39" s="71"/>
      <c r="D39" s="80"/>
      <c r="E39" s="80"/>
      <c r="F39" s="80"/>
      <c r="G39" s="66"/>
    </row>
    <row r="40" spans="1:7" s="50" customFormat="1" x14ac:dyDescent="0.2">
      <c r="A40" s="72"/>
      <c r="B40" s="73"/>
      <c r="C40" s="73"/>
      <c r="D40" s="73"/>
      <c r="E40" s="73"/>
      <c r="F40" s="73"/>
      <c r="G40" s="73"/>
    </row>
    <row r="41" spans="1:7" x14ac:dyDescent="0.2">
      <c r="B41" s="68"/>
    </row>
  </sheetData>
  <mergeCells count="5">
    <mergeCell ref="A31:B31"/>
    <mergeCell ref="A39:B39"/>
    <mergeCell ref="A1:G1"/>
    <mergeCell ref="A33:B33"/>
    <mergeCell ref="A34:B34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337AFE2-EF80-42FC-A61A-90DEA6509E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2</vt:lpstr>
      <vt:lpstr>'Table 2'!Print_Area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