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cuments\PQ1100 Half Year Analysis\"/>
    </mc:Choice>
  </mc:AlternateContent>
  <bookViews>
    <workbookView xWindow="0" yWindow="0" windowWidth="25200" windowHeight="12135"/>
  </bookViews>
  <sheets>
    <sheet name="Annual for Web" sheetId="1" r:id="rId1"/>
  </sheets>
  <externalReferences>
    <externalReference r:id="rId2"/>
  </externalReferences>
  <definedNames>
    <definedName name="INPUT_BOX">[1]Calculation!$C$2</definedName>
    <definedName name="_xlnm.Print_Area" localSheetId="0">'Annual for Web'!$A$9:$AA$61</definedName>
    <definedName name="_xlnm.Print_Titles" localSheetId="0">'Annual for Web'!$2:$8</definedName>
  </definedNames>
  <calcPr calcId="152511" iterate="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P9" i="1" s="1"/>
  <c r="V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N10" i="1"/>
  <c r="P10" i="1"/>
  <c r="V10" i="1"/>
  <c r="N11" i="1"/>
  <c r="P11" i="1"/>
  <c r="V11" i="1"/>
  <c r="N12" i="1"/>
  <c r="P12" i="1" s="1"/>
  <c r="V12" i="1"/>
  <c r="N13" i="1"/>
  <c r="P13" i="1" s="1"/>
  <c r="V13" i="1"/>
  <c r="N14" i="1"/>
  <c r="P14" i="1"/>
  <c r="V14" i="1"/>
  <c r="N15" i="1"/>
  <c r="P15" i="1"/>
  <c r="V15" i="1"/>
  <c r="N16" i="1"/>
  <c r="P16" i="1" s="1"/>
  <c r="V16" i="1"/>
  <c r="N17" i="1"/>
  <c r="P17" i="1" s="1"/>
  <c r="V17" i="1"/>
  <c r="N18" i="1"/>
  <c r="P18" i="1" s="1"/>
  <c r="V18" i="1"/>
  <c r="N19" i="1"/>
  <c r="P19" i="1" s="1"/>
  <c r="V19" i="1"/>
  <c r="N20" i="1"/>
  <c r="P20" i="1" s="1"/>
  <c r="V20" i="1"/>
  <c r="N21" i="1"/>
  <c r="P21" i="1" s="1"/>
  <c r="V21" i="1"/>
  <c r="AC21" i="1"/>
  <c r="N22" i="1"/>
  <c r="P22" i="1"/>
  <c r="V22" i="1"/>
  <c r="AC22" i="1"/>
  <c r="N23" i="1"/>
  <c r="P23" i="1" s="1"/>
  <c r="V23" i="1"/>
  <c r="AC23" i="1"/>
  <c r="N24" i="1"/>
  <c r="P24" i="1" s="1"/>
  <c r="V24" i="1"/>
  <c r="AC24" i="1"/>
  <c r="N25" i="1"/>
  <c r="P25" i="1" s="1"/>
  <c r="V25" i="1"/>
  <c r="AC25" i="1"/>
  <c r="N26" i="1"/>
  <c r="P26" i="1"/>
  <c r="V26" i="1"/>
  <c r="AC26" i="1"/>
  <c r="N27" i="1"/>
  <c r="P27" i="1" s="1"/>
  <c r="V27" i="1"/>
  <c r="AC27" i="1"/>
  <c r="N28" i="1"/>
  <c r="P28" i="1"/>
  <c r="V28" i="1"/>
  <c r="AC28" i="1"/>
  <c r="N29" i="1"/>
  <c r="P29" i="1" s="1"/>
  <c r="V29" i="1"/>
  <c r="AC29" i="1"/>
  <c r="N30" i="1"/>
  <c r="P30" i="1"/>
  <c r="V30" i="1"/>
  <c r="AC30" i="1"/>
  <c r="N31" i="1"/>
  <c r="P31" i="1" s="1"/>
  <c r="V31" i="1"/>
  <c r="AC31" i="1"/>
  <c r="N32" i="1"/>
  <c r="P32" i="1"/>
  <c r="V32" i="1"/>
  <c r="AC32" i="1"/>
  <c r="N33" i="1"/>
  <c r="P33" i="1"/>
  <c r="V33" i="1"/>
  <c r="AC33" i="1"/>
  <c r="N34" i="1"/>
  <c r="P34" i="1"/>
  <c r="V34" i="1"/>
  <c r="AC34" i="1"/>
  <c r="N35" i="1"/>
  <c r="P35" i="1" s="1"/>
  <c r="V35" i="1"/>
  <c r="AC35" i="1"/>
  <c r="N36" i="1"/>
  <c r="P36" i="1"/>
  <c r="V36" i="1"/>
  <c r="AC36" i="1"/>
  <c r="N37" i="1"/>
  <c r="P37" i="1"/>
  <c r="V37" i="1"/>
  <c r="AC37" i="1"/>
  <c r="N38" i="1"/>
  <c r="P38" i="1"/>
  <c r="V38" i="1"/>
  <c r="AC38" i="1"/>
  <c r="N39" i="1"/>
  <c r="P39" i="1" s="1"/>
  <c r="V39" i="1"/>
  <c r="AC39" i="1"/>
  <c r="N40" i="1"/>
  <c r="P40" i="1"/>
  <c r="V40" i="1"/>
  <c r="AC40" i="1"/>
  <c r="N41" i="1"/>
  <c r="P41" i="1"/>
  <c r="V41" i="1"/>
  <c r="AC41" i="1"/>
  <c r="N42" i="1"/>
  <c r="P42" i="1"/>
  <c r="V42" i="1"/>
  <c r="AC42" i="1"/>
  <c r="AC43" i="1"/>
  <c r="N44" i="1"/>
  <c r="V44" i="1"/>
  <c r="AC44" i="1"/>
  <c r="V45" i="1"/>
  <c r="AC45" i="1"/>
  <c r="AC46" i="1"/>
  <c r="AC47" i="1"/>
  <c r="N48" i="1"/>
  <c r="G49" i="1"/>
  <c r="N49" i="1"/>
  <c r="M49" i="1"/>
  <c r="V49" i="1"/>
  <c r="G50" i="1"/>
  <c r="G51" i="1" s="1"/>
  <c r="G52" i="1" s="1"/>
  <c r="M50" i="1"/>
  <c r="M51" i="1" s="1"/>
  <c r="M52" i="1" s="1"/>
  <c r="N51" i="1"/>
  <c r="V51" i="1"/>
  <c r="N52" i="1"/>
  <c r="H49" i="1" l="1"/>
  <c r="V47" i="1"/>
  <c r="N46" i="1"/>
  <c r="V46" i="1"/>
  <c r="V43" i="1"/>
  <c r="H44" i="1"/>
  <c r="P44" i="1"/>
  <c r="P49" i="1"/>
  <c r="V50" i="1"/>
  <c r="H50" i="1"/>
  <c r="H48" i="1"/>
  <c r="P48" i="1" s="1"/>
  <c r="H47" i="1"/>
  <c r="P47" i="1" s="1"/>
  <c r="H45" i="1"/>
  <c r="N43" i="1"/>
  <c r="H43" i="1"/>
  <c r="P43" i="1" s="1"/>
  <c r="V52" i="1"/>
  <c r="N50" i="1"/>
  <c r="V48" i="1"/>
  <c r="N47" i="1"/>
  <c r="H46" i="1"/>
  <c r="P46" i="1" s="1"/>
  <c r="N45" i="1"/>
  <c r="P50" i="1"/>
  <c r="H52" i="1"/>
  <c r="P52" i="1" s="1"/>
  <c r="H51" i="1"/>
  <c r="P51" i="1" s="1"/>
  <c r="P45" i="1" l="1"/>
</calcChain>
</file>

<file path=xl/sharedStrings.xml><?xml version="1.0" encoding="utf-8"?>
<sst xmlns="http://schemas.openxmlformats.org/spreadsheetml/2006/main" count="109" uniqueCount="34">
  <si>
    <t>Spacer</t>
  </si>
  <si>
    <t>The figures exclude change in stocks and book value of stocks.</t>
  </si>
  <si>
    <t>(4) E&amp;A costs include Exploration and the cost of Appraisal wells drilled prior to development approval.</t>
  </si>
  <si>
    <t>(3) Gross Operating Surplus = Total income less Total Expenses.</t>
  </si>
  <si>
    <t>(2) Other costs of operators and production licensees not attributable to oil or gas fields.</t>
  </si>
  <si>
    <t>(1) Revenues from pipelines and terminals, and other revenues of operators and production licensees.</t>
  </si>
  <si>
    <t>Notes</t>
  </si>
  <si>
    <t>n/a</t>
  </si>
  <si>
    <t>Average Oil Price (£/bbl)</t>
  </si>
  <si>
    <t>GDP Deflator (2013=100)</t>
  </si>
  <si>
    <t>Average Gas Price (p/therm)</t>
  </si>
  <si>
    <t>Average Oil Price (£/tonne)</t>
  </si>
  <si>
    <t>Total</t>
  </si>
  <si>
    <t>Investment other than E&amp;A</t>
  </si>
  <si>
    <t>of which seismic</t>
  </si>
  <si>
    <r>
      <t>E&amp;A</t>
    </r>
    <r>
      <rPr>
        <vertAlign val="superscript"/>
        <sz val="10"/>
        <rFont val="Arial"/>
        <family val="2"/>
      </rPr>
      <t>(4)</t>
    </r>
  </si>
  <si>
    <r>
      <t>Gross Operating Surplus</t>
    </r>
    <r>
      <rPr>
        <vertAlign val="superscript"/>
        <sz val="10"/>
        <rFont val="Arial"/>
        <family val="2"/>
      </rPr>
      <t>(3)</t>
    </r>
  </si>
  <si>
    <t>Total Expenses</t>
  </si>
  <si>
    <r>
      <t>Other expenses</t>
    </r>
    <r>
      <rPr>
        <vertAlign val="superscript"/>
        <sz val="10"/>
        <rFont val="Arial"/>
        <family val="2"/>
      </rPr>
      <t>(2)</t>
    </r>
  </si>
  <si>
    <t>of which decomm-issioning costs</t>
  </si>
  <si>
    <t>Operating Costs</t>
  </si>
  <si>
    <t>Total Income</t>
  </si>
  <si>
    <r>
      <t>Other Income</t>
    </r>
    <r>
      <rPr>
        <vertAlign val="superscript"/>
        <sz val="10"/>
        <rFont val="Arial"/>
        <family val="2"/>
      </rPr>
      <t>(1)</t>
    </r>
  </si>
  <si>
    <t>Gas Sales</t>
  </si>
  <si>
    <t>NGL Sales</t>
  </si>
  <si>
    <t>Oil Sales</t>
  </si>
  <si>
    <t>Prices</t>
  </si>
  <si>
    <r>
      <t>Capital Expenditure</t>
    </r>
    <r>
      <rPr>
        <vertAlign val="superscript"/>
        <sz val="10"/>
        <rFont val="Arial"/>
        <family val="2"/>
      </rPr>
      <t>(6)</t>
    </r>
  </si>
  <si>
    <r>
      <t>Expenses</t>
    </r>
    <r>
      <rPr>
        <vertAlign val="superscript"/>
        <sz val="10"/>
        <rFont val="Arial"/>
        <family val="2"/>
      </rPr>
      <t>(6)</t>
    </r>
  </si>
  <si>
    <r>
      <t>Income</t>
    </r>
    <r>
      <rPr>
        <vertAlign val="superscript"/>
        <sz val="10"/>
        <rFont val="Arial"/>
        <family val="2"/>
      </rPr>
      <t>(5)</t>
    </r>
  </si>
  <si>
    <t>(£ million)</t>
  </si>
  <si>
    <t>Income from and Expenditure on UK Continental Shelf Exploration, Development and Operating Activities</t>
  </si>
  <si>
    <t>(5) Income for 2009–2013 not split between oil and NGL sales; other income estimated.</t>
  </si>
  <si>
    <t>(6) Expenditure figures for 2009–2013 based on DECC / Oil &amp; Gas UK Activity Survey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</si>
</sst>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1" quotePrefix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1" quotePrefix="1" applyFont="1" applyFill="1" applyBorder="1" applyAlignment="1">
      <alignment horizontal="left" vertical="top" wrapText="1"/>
    </xf>
    <xf numFmtId="3" fontId="0" fillId="0" borderId="0" xfId="0" applyNumberFormat="1"/>
    <xf numFmtId="3" fontId="5" fillId="0" borderId="0" xfId="0" applyNumberFormat="1" applyFont="1" applyFill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quotePrefix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1" quotePrefix="1" applyFont="1" applyFill="1" applyBorder="1" applyAlignment="1">
      <alignment horizontal="right" wrapText="1"/>
    </xf>
    <xf numFmtId="0" fontId="6" fillId="0" borderId="0" xfId="0" quotePrefix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1" quotePrefix="1" applyFont="1" applyFill="1" applyBorder="1" applyAlignment="1"/>
    <xf numFmtId="0" fontId="1" fillId="0" borderId="0" xfId="1" applyFont="1" applyFill="1" applyBorder="1" applyAlignment="1"/>
    <xf numFmtId="0" fontId="1" fillId="0" borderId="0" xfId="0" applyFont="1" applyAlignment="1">
      <alignment horizontal="center"/>
    </xf>
    <xf numFmtId="0" fontId="1" fillId="0" borderId="0" xfId="1" applyFont="1" applyFill="1" applyBorder="1" applyAlignment="1">
      <alignment horizontal="left"/>
    </xf>
    <xf numFmtId="0" fontId="8" fillId="0" borderId="0" xfId="1" quotePrefix="1" applyFont="1" applyFill="1" applyBorder="1" applyAlignment="1"/>
    <xf numFmtId="0" fontId="1" fillId="0" borderId="0" xfId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left"/>
    </xf>
    <xf numFmtId="0" fontId="5" fillId="0" borderId="0" xfId="1" quotePrefix="1" applyFont="1" applyFill="1" applyBorder="1" applyAlignment="1">
      <alignment horizontal="left" vertical="top"/>
    </xf>
    <xf numFmtId="0" fontId="8" fillId="0" borderId="0" xfId="1" quotePrefix="1" applyFont="1" applyFill="1" applyBorder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1" quotePrefix="1" applyFont="1" applyFill="1" applyBorder="1" applyAlignment="1">
      <alignment horizontal="left" vertical="top" wrapText="1"/>
    </xf>
  </cellXfs>
  <cellStyles count="2">
    <cellStyle name="Normal" xfId="0" builtinId="0"/>
    <cellStyle name="Normal_DORIS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lf%20yearly%20including%20annual%20estimates%20t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for Web"/>
      <sheetName val="Annual for Web (old)"/>
      <sheetName val="Half-yearly for Web"/>
      <sheetName val="2008 Web Update"/>
      <sheetName val="PQ"/>
      <sheetName val="GTP QUARTERLY TOTALS"/>
      <sheetName val="GTP YEAR TOTALS"/>
      <sheetName val="GTP HISTORY"/>
      <sheetName val="GTP Summary"/>
      <sheetName val="Summary"/>
      <sheetName val="CAPEX &amp; DEVDREX"/>
      <sheetName val="GTP1998"/>
      <sheetName val="GTP1999"/>
      <sheetName val="GTP2000"/>
      <sheetName val="GTP2001"/>
      <sheetName val="GTP2002"/>
      <sheetName val="GTP2003"/>
      <sheetName val="GTP2004"/>
      <sheetName val="GDFCF HISTORY"/>
      <sheetName val="GDFCF YEARLY TOTALS"/>
      <sheetName val="GDFCF QUARTERLY TOTALS"/>
      <sheetName val="GFCF1998"/>
      <sheetName val="GFCF1999"/>
      <sheetName val="GFCF2000"/>
      <sheetName val="GFCF2001"/>
      <sheetName val="GFCF2002"/>
      <sheetName val="GFCF2003"/>
      <sheetName val="Highlights"/>
      <sheetName val="Main Table"/>
      <sheetName val="Quarter"/>
      <sheetName val="Annual"/>
      <sheetName val="Calculation"/>
    </sheetNames>
    <sheetDataSet>
      <sheetData sheetId="0"/>
      <sheetData sheetId="1"/>
      <sheetData sheetId="2"/>
      <sheetData sheetId="3">
        <row r="7">
          <cell r="AJ7">
            <v>13476.710531226834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C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65"/>
  <sheetViews>
    <sheetView showGridLines="0" tabSelected="1" workbookViewId="0">
      <pane xSplit="2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2.75" x14ac:dyDescent="0.2"/>
  <cols>
    <col min="1" max="1" width="5" bestFit="1" customWidth="1"/>
    <col min="2" max="2" width="3.28515625" bestFit="1" customWidth="1"/>
    <col min="3" max="3" width="3.28515625" hidden="1" customWidth="1"/>
    <col min="4" max="4" width="7.5703125" bestFit="1" customWidth="1"/>
    <col min="5" max="5" width="6.5703125" bestFit="1" customWidth="1"/>
    <col min="6" max="6" width="7.5703125" bestFit="1" customWidth="1"/>
    <col min="7" max="7" width="9.28515625" bestFit="1" customWidth="1"/>
    <col min="8" max="8" width="7.7109375" bestFit="1" customWidth="1"/>
    <col min="9" max="9" width="7.7109375" hidden="1" customWidth="1"/>
    <col min="10" max="10" width="3" bestFit="1" customWidth="1"/>
    <col min="11" max="11" width="10" bestFit="1" customWidth="1"/>
    <col min="12" max="12" width="9.85546875" bestFit="1" customWidth="1"/>
    <col min="13" max="13" width="11.140625" bestFit="1" customWidth="1"/>
    <col min="14" max="14" width="9.5703125" bestFit="1" customWidth="1"/>
    <col min="15" max="15" width="3" bestFit="1" customWidth="1"/>
    <col min="16" max="16" width="10" bestFit="1" customWidth="1"/>
    <col min="17" max="17" width="10" hidden="1" customWidth="1"/>
    <col min="18" max="18" width="3" bestFit="1" customWidth="1"/>
    <col min="19" max="19" width="6.5703125" customWidth="1"/>
    <col min="20" max="20" width="8.140625" hidden="1" customWidth="1"/>
    <col min="21" max="21" width="10.85546875" bestFit="1" customWidth="1"/>
    <col min="22" max="22" width="7.5703125" bestFit="1" customWidth="1"/>
    <col min="23" max="23" width="3.42578125" customWidth="1"/>
    <col min="24" max="24" width="8.85546875" hidden="1" customWidth="1"/>
    <col min="25" max="25" width="9.7109375" hidden="1" customWidth="1"/>
    <col min="26" max="26" width="2.7109375" hidden="1" customWidth="1"/>
    <col min="27" max="27" width="10.28515625" bestFit="1" customWidth="1"/>
  </cols>
  <sheetData>
    <row r="2" spans="1:29" ht="15.75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6"/>
      <c r="X2" s="26"/>
      <c r="Y2" s="26"/>
      <c r="Z2" s="26"/>
    </row>
    <row r="3" spans="1:29" x14ac:dyDescent="0.2">
      <c r="A3" s="31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2"/>
      <c r="X3" s="22"/>
      <c r="Y3" s="22"/>
      <c r="Z3" s="22"/>
    </row>
    <row r="4" spans="1:29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T4" s="25"/>
      <c r="U4" s="25"/>
      <c r="V4" s="25"/>
      <c r="W4" s="22"/>
      <c r="X4" s="22"/>
      <c r="Y4" s="22"/>
      <c r="Z4" s="22"/>
    </row>
    <row r="5" spans="1:29" ht="14.25" x14ac:dyDescent="0.2">
      <c r="A5" s="23"/>
      <c r="B5" s="23"/>
      <c r="C5" s="23"/>
      <c r="D5" s="33" t="s">
        <v>29</v>
      </c>
      <c r="E5" s="34"/>
      <c r="F5" s="34"/>
      <c r="G5" s="34"/>
      <c r="H5" s="34"/>
      <c r="I5" s="24"/>
      <c r="J5" s="23"/>
      <c r="K5" s="33" t="s">
        <v>28</v>
      </c>
      <c r="L5" s="34"/>
      <c r="M5" s="34"/>
      <c r="N5" s="34"/>
      <c r="O5" s="23"/>
      <c r="P5" s="23"/>
      <c r="Q5" s="23"/>
      <c r="R5" s="23"/>
      <c r="S5" s="33" t="s">
        <v>27</v>
      </c>
      <c r="T5" s="34"/>
      <c r="U5" s="34"/>
      <c r="V5" s="34"/>
      <c r="W5" s="22"/>
      <c r="X5" s="27" t="s">
        <v>26</v>
      </c>
      <c r="Y5" s="27"/>
      <c r="Z5" s="22"/>
    </row>
    <row r="6" spans="1:29" x14ac:dyDescent="0.2">
      <c r="A6" s="23"/>
      <c r="B6" s="23"/>
      <c r="C6" s="23"/>
      <c r="D6" s="24"/>
      <c r="E6" s="24"/>
      <c r="F6" s="24"/>
      <c r="G6" s="24"/>
      <c r="H6" s="24"/>
      <c r="I6" s="24"/>
      <c r="J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2"/>
      <c r="X6" s="22"/>
      <c r="Y6" s="22"/>
      <c r="Z6" s="22"/>
    </row>
    <row r="7" spans="1:29" ht="51" x14ac:dyDescent="0.2">
      <c r="A7" s="21"/>
      <c r="B7" s="21"/>
      <c r="C7" s="21"/>
      <c r="D7" s="17" t="s">
        <v>25</v>
      </c>
      <c r="E7" s="17" t="s">
        <v>24</v>
      </c>
      <c r="F7" s="17" t="s">
        <v>23</v>
      </c>
      <c r="G7" s="19" t="s">
        <v>22</v>
      </c>
      <c r="H7" s="17" t="s">
        <v>21</v>
      </c>
      <c r="I7" s="17"/>
      <c r="J7" s="17"/>
      <c r="K7" s="17" t="s">
        <v>20</v>
      </c>
      <c r="L7" s="20" t="s">
        <v>19</v>
      </c>
      <c r="M7" s="19" t="s">
        <v>18</v>
      </c>
      <c r="N7" s="17" t="s">
        <v>17</v>
      </c>
      <c r="O7" s="17"/>
      <c r="P7" s="19" t="s">
        <v>16</v>
      </c>
      <c r="Q7" s="19"/>
      <c r="R7" s="17"/>
      <c r="S7" s="19" t="s">
        <v>15</v>
      </c>
      <c r="T7" s="18" t="s">
        <v>14</v>
      </c>
      <c r="U7" s="17" t="s">
        <v>13</v>
      </c>
      <c r="V7" s="17" t="s">
        <v>12</v>
      </c>
      <c r="X7" s="17" t="s">
        <v>11</v>
      </c>
      <c r="Y7" s="17" t="s">
        <v>10</v>
      </c>
      <c r="AA7" s="16" t="s">
        <v>9</v>
      </c>
      <c r="AC7" s="16" t="s">
        <v>8</v>
      </c>
    </row>
    <row r="8" spans="1:29" x14ac:dyDescent="0.2">
      <c r="D8" s="15"/>
      <c r="E8" s="15"/>
      <c r="F8" s="15"/>
      <c r="G8" s="15"/>
      <c r="H8" s="15"/>
      <c r="I8" s="15"/>
      <c r="L8" s="14"/>
      <c r="T8" s="14"/>
    </row>
    <row r="9" spans="1:29" x14ac:dyDescent="0.2">
      <c r="A9">
        <v>1970</v>
      </c>
      <c r="D9" s="4">
        <v>0</v>
      </c>
      <c r="E9" s="4">
        <v>0.2</v>
      </c>
      <c r="F9" s="4">
        <v>0</v>
      </c>
      <c r="G9" s="4">
        <v>4.4000000000000004</v>
      </c>
      <c r="H9" s="3">
        <v>4.5999999999999996</v>
      </c>
      <c r="I9" s="3"/>
      <c r="J9" s="4"/>
      <c r="K9" s="4">
        <v>6.1</v>
      </c>
      <c r="L9" s="5" t="s">
        <v>7</v>
      </c>
      <c r="M9" s="4">
        <v>0</v>
      </c>
      <c r="N9" s="3">
        <f t="shared" ref="N9:N52" si="0">K9+M9</f>
        <v>6.1</v>
      </c>
      <c r="O9" s="4"/>
      <c r="P9" s="4">
        <f t="shared" ref="P9:P52" si="1">H9-N9</f>
        <v>-1.5</v>
      </c>
      <c r="Q9" s="4"/>
      <c r="R9" s="4"/>
      <c r="S9" s="4">
        <v>19.7</v>
      </c>
      <c r="T9" s="5" t="s">
        <v>7</v>
      </c>
      <c r="U9" s="4">
        <v>53.2</v>
      </c>
      <c r="V9" s="3">
        <f t="shared" ref="V9:V52" si="2">S9+U9</f>
        <v>72.900000000000006</v>
      </c>
      <c r="X9" s="10" t="s">
        <v>7</v>
      </c>
      <c r="Y9" s="10" t="s">
        <v>7</v>
      </c>
      <c r="AA9" s="1">
        <v>9.0760000000000005</v>
      </c>
      <c r="AB9" s="1"/>
    </row>
    <row r="10" spans="1:29" x14ac:dyDescent="0.2">
      <c r="A10">
        <f t="shared" ref="A10:A52" si="3">A9+1</f>
        <v>1971</v>
      </c>
      <c r="D10" s="4">
        <v>0.4</v>
      </c>
      <c r="E10" s="4">
        <v>0.4</v>
      </c>
      <c r="F10" s="4">
        <v>79.7</v>
      </c>
      <c r="G10" s="4">
        <v>7.6</v>
      </c>
      <c r="H10" s="3">
        <v>88.1</v>
      </c>
      <c r="I10" s="3"/>
      <c r="J10" s="4"/>
      <c r="K10" s="4">
        <v>10.5</v>
      </c>
      <c r="L10" s="5" t="s">
        <v>7</v>
      </c>
      <c r="M10" s="4">
        <v>0</v>
      </c>
      <c r="N10" s="3">
        <f t="shared" si="0"/>
        <v>10.5</v>
      </c>
      <c r="O10" s="4"/>
      <c r="P10" s="4">
        <f t="shared" si="1"/>
        <v>77.599999999999994</v>
      </c>
      <c r="Q10" s="4"/>
      <c r="R10" s="4"/>
      <c r="S10" s="4">
        <v>57.2</v>
      </c>
      <c r="T10" s="5" t="s">
        <v>7</v>
      </c>
      <c r="U10" s="4">
        <v>72.2</v>
      </c>
      <c r="V10" s="3">
        <f t="shared" si="2"/>
        <v>129.4</v>
      </c>
      <c r="X10" s="10" t="s">
        <v>7</v>
      </c>
      <c r="Y10" s="10" t="s">
        <v>7</v>
      </c>
      <c r="AA10" s="1">
        <v>9.9390000000000001</v>
      </c>
      <c r="AB10" s="1"/>
    </row>
    <row r="11" spans="1:29" x14ac:dyDescent="0.2">
      <c r="A11">
        <f t="shared" si="3"/>
        <v>1972</v>
      </c>
      <c r="D11" s="4">
        <v>0.4</v>
      </c>
      <c r="E11" s="4">
        <v>1.3</v>
      </c>
      <c r="F11" s="4">
        <v>113.6</v>
      </c>
      <c r="G11" s="4">
        <v>9.1</v>
      </c>
      <c r="H11" s="3">
        <v>124.4</v>
      </c>
      <c r="I11" s="3"/>
      <c r="J11" s="4"/>
      <c r="K11" s="4">
        <v>14.6</v>
      </c>
      <c r="L11" s="5" t="s">
        <v>7</v>
      </c>
      <c r="M11" s="4">
        <v>0</v>
      </c>
      <c r="N11" s="3">
        <f t="shared" si="0"/>
        <v>14.6</v>
      </c>
      <c r="O11" s="4"/>
      <c r="P11" s="4">
        <f t="shared" si="1"/>
        <v>109.80000000000001</v>
      </c>
      <c r="Q11" s="4"/>
      <c r="R11" s="4"/>
      <c r="S11" s="4">
        <v>42.9</v>
      </c>
      <c r="T11" s="5" t="s">
        <v>7</v>
      </c>
      <c r="U11" s="4">
        <v>111.5</v>
      </c>
      <c r="V11" s="3">
        <f t="shared" si="2"/>
        <v>154.4</v>
      </c>
      <c r="X11" s="10" t="s">
        <v>7</v>
      </c>
      <c r="Y11" s="10" t="s">
        <v>7</v>
      </c>
      <c r="AA11" s="1">
        <v>10.784000000000001</v>
      </c>
      <c r="AB11" s="1"/>
    </row>
    <row r="12" spans="1:29" x14ac:dyDescent="0.2">
      <c r="A12">
        <f t="shared" si="3"/>
        <v>1973</v>
      </c>
      <c r="D12" s="4">
        <v>0.4</v>
      </c>
      <c r="E12" s="4">
        <v>1.7</v>
      </c>
      <c r="F12" s="4">
        <v>132.9</v>
      </c>
      <c r="G12" s="4">
        <v>11.3</v>
      </c>
      <c r="H12" s="3">
        <v>146.30000000000001</v>
      </c>
      <c r="I12" s="3"/>
      <c r="J12" s="4"/>
      <c r="K12" s="4">
        <v>17.600000000000001</v>
      </c>
      <c r="L12" s="5" t="s">
        <v>7</v>
      </c>
      <c r="M12" s="4">
        <v>0</v>
      </c>
      <c r="N12" s="3">
        <f t="shared" si="0"/>
        <v>17.600000000000001</v>
      </c>
      <c r="O12" s="4"/>
      <c r="P12" s="4">
        <f t="shared" si="1"/>
        <v>128.70000000000002</v>
      </c>
      <c r="Q12" s="4"/>
      <c r="R12" s="4"/>
      <c r="S12" s="4">
        <v>69.099999999999994</v>
      </c>
      <c r="T12" s="5" t="s">
        <v>7</v>
      </c>
      <c r="U12" s="4">
        <v>214.9</v>
      </c>
      <c r="V12" s="3">
        <f t="shared" si="2"/>
        <v>284</v>
      </c>
      <c r="X12" s="10" t="s">
        <v>7</v>
      </c>
      <c r="Y12" s="10" t="s">
        <v>7</v>
      </c>
      <c r="AA12" s="1">
        <v>11.611000000000001</v>
      </c>
      <c r="AB12" s="1"/>
    </row>
    <row r="13" spans="1:29" x14ac:dyDescent="0.2">
      <c r="A13">
        <f t="shared" si="3"/>
        <v>1974</v>
      </c>
      <c r="D13" s="4">
        <v>0.4</v>
      </c>
      <c r="E13" s="4">
        <v>2.8</v>
      </c>
      <c r="F13" s="4">
        <v>166</v>
      </c>
      <c r="G13" s="4">
        <v>21</v>
      </c>
      <c r="H13" s="3">
        <v>190.2</v>
      </c>
      <c r="I13" s="3"/>
      <c r="J13" s="4"/>
      <c r="K13" s="4">
        <v>20.3</v>
      </c>
      <c r="L13" s="5" t="s">
        <v>7</v>
      </c>
      <c r="M13" s="4">
        <v>0</v>
      </c>
      <c r="N13" s="3">
        <f t="shared" si="0"/>
        <v>20.3</v>
      </c>
      <c r="O13" s="4"/>
      <c r="P13" s="4">
        <f t="shared" si="1"/>
        <v>169.89999999999998</v>
      </c>
      <c r="Q13" s="4"/>
      <c r="R13" s="4"/>
      <c r="S13" s="4">
        <v>153.19999999999999</v>
      </c>
      <c r="T13" s="5" t="s">
        <v>7</v>
      </c>
      <c r="U13" s="4">
        <v>583.5</v>
      </c>
      <c r="V13" s="3">
        <f t="shared" si="2"/>
        <v>736.7</v>
      </c>
      <c r="X13" s="10" t="s">
        <v>7</v>
      </c>
      <c r="Y13" s="10" t="s">
        <v>7</v>
      </c>
      <c r="AA13" s="1">
        <v>13.396000000000001</v>
      </c>
      <c r="AB13" s="1"/>
    </row>
    <row r="14" spans="1:29" x14ac:dyDescent="0.2">
      <c r="A14">
        <f t="shared" si="3"/>
        <v>1975</v>
      </c>
      <c r="D14" s="4">
        <v>43.4</v>
      </c>
      <c r="E14" s="4">
        <v>14.6</v>
      </c>
      <c r="F14" s="4">
        <v>190</v>
      </c>
      <c r="G14" s="4">
        <v>29.4</v>
      </c>
      <c r="H14" s="3">
        <v>277.39999999999998</v>
      </c>
      <c r="I14" s="3"/>
      <c r="J14" s="4"/>
      <c r="K14" s="4">
        <v>46.3</v>
      </c>
      <c r="L14" s="5" t="s">
        <v>7</v>
      </c>
      <c r="M14" s="4">
        <v>0</v>
      </c>
      <c r="N14" s="3">
        <f t="shared" si="0"/>
        <v>46.3</v>
      </c>
      <c r="O14" s="4"/>
      <c r="P14" s="4">
        <f t="shared" si="1"/>
        <v>231.09999999999997</v>
      </c>
      <c r="Q14" s="4"/>
      <c r="R14" s="4"/>
      <c r="S14" s="4">
        <v>241.5</v>
      </c>
      <c r="T14" s="5" t="s">
        <v>7</v>
      </c>
      <c r="U14" s="4">
        <v>1374</v>
      </c>
      <c r="V14" s="3">
        <f t="shared" si="2"/>
        <v>1615.5</v>
      </c>
      <c r="X14" s="10" t="s">
        <v>7</v>
      </c>
      <c r="Y14" s="10" t="s">
        <v>7</v>
      </c>
      <c r="AA14" s="1">
        <v>17.021000000000001</v>
      </c>
      <c r="AB14" s="1"/>
    </row>
    <row r="15" spans="1:29" x14ac:dyDescent="0.2">
      <c r="A15">
        <f t="shared" si="3"/>
        <v>1976</v>
      </c>
      <c r="D15" s="4">
        <v>623.995</v>
      </c>
      <c r="E15" s="4">
        <v>21.396000000000001</v>
      </c>
      <c r="F15" s="4">
        <v>257.79399999999998</v>
      </c>
      <c r="G15" s="4">
        <v>21.125</v>
      </c>
      <c r="H15" s="3">
        <v>924.31</v>
      </c>
      <c r="I15" s="3"/>
      <c r="J15" s="4"/>
      <c r="K15" s="4">
        <v>129.82</v>
      </c>
      <c r="L15" s="5" t="s">
        <v>7</v>
      </c>
      <c r="M15" s="4">
        <v>0</v>
      </c>
      <c r="N15" s="3">
        <f t="shared" si="0"/>
        <v>129.82</v>
      </c>
      <c r="O15" s="4"/>
      <c r="P15" s="4">
        <f t="shared" si="1"/>
        <v>794.49</v>
      </c>
      <c r="Q15" s="4"/>
      <c r="R15" s="4"/>
      <c r="S15" s="4">
        <v>301.44</v>
      </c>
      <c r="T15" s="5" t="s">
        <v>7</v>
      </c>
      <c r="U15" s="4">
        <v>2070.1999999999998</v>
      </c>
      <c r="V15" s="3">
        <f t="shared" si="2"/>
        <v>2371.64</v>
      </c>
      <c r="X15" s="10" t="s">
        <v>7</v>
      </c>
      <c r="Y15" s="2">
        <v>1.8279755763640191</v>
      </c>
      <c r="AA15" s="1">
        <v>19.547999999999998</v>
      </c>
      <c r="AB15" s="1"/>
    </row>
    <row r="16" spans="1:29" x14ac:dyDescent="0.2">
      <c r="A16">
        <f t="shared" si="3"/>
        <v>1977</v>
      </c>
      <c r="D16" s="4">
        <v>2196.837</v>
      </c>
      <c r="E16" s="4">
        <v>28.866</v>
      </c>
      <c r="F16" s="4">
        <v>317.06799999999998</v>
      </c>
      <c r="G16" s="4">
        <v>19.716999999999999</v>
      </c>
      <c r="H16" s="3">
        <v>2562.4879999999998</v>
      </c>
      <c r="I16" s="3"/>
      <c r="J16" s="4"/>
      <c r="K16" s="4">
        <v>206.53</v>
      </c>
      <c r="L16" s="5" t="s">
        <v>7</v>
      </c>
      <c r="M16" s="4">
        <v>0</v>
      </c>
      <c r="N16" s="3">
        <f t="shared" si="0"/>
        <v>206.53</v>
      </c>
      <c r="O16" s="4"/>
      <c r="P16" s="4">
        <f t="shared" si="1"/>
        <v>2355.9579999999996</v>
      </c>
      <c r="Q16" s="4"/>
      <c r="R16" s="4"/>
      <c r="S16" s="4">
        <v>374.61</v>
      </c>
      <c r="T16" s="5" t="s">
        <v>7</v>
      </c>
      <c r="U16" s="4">
        <v>2106.9</v>
      </c>
      <c r="V16" s="3">
        <f t="shared" si="2"/>
        <v>2481.5100000000002</v>
      </c>
      <c r="X16" s="10" t="s">
        <v>7</v>
      </c>
      <c r="Y16" s="2">
        <v>2.1428160927226516</v>
      </c>
      <c r="AA16" s="1">
        <v>22.151</v>
      </c>
      <c r="AB16" s="1"/>
    </row>
    <row r="17" spans="1:29" x14ac:dyDescent="0.2">
      <c r="A17">
        <f t="shared" si="3"/>
        <v>1978</v>
      </c>
      <c r="D17" s="4">
        <v>2770.9250000000002</v>
      </c>
      <c r="E17" s="4">
        <v>34.572000000000003</v>
      </c>
      <c r="F17" s="4">
        <v>431.94299999999998</v>
      </c>
      <c r="G17" s="4">
        <v>12.338000000000001</v>
      </c>
      <c r="H17" s="3">
        <v>3249.7780000000007</v>
      </c>
      <c r="I17" s="3"/>
      <c r="J17" s="4"/>
      <c r="K17" s="4">
        <v>345.92</v>
      </c>
      <c r="L17" s="5" t="s">
        <v>7</v>
      </c>
      <c r="M17" s="4">
        <v>0</v>
      </c>
      <c r="N17" s="3">
        <f t="shared" si="0"/>
        <v>345.92</v>
      </c>
      <c r="O17" s="4"/>
      <c r="P17" s="4">
        <f t="shared" si="1"/>
        <v>2903.8580000000006</v>
      </c>
      <c r="Q17" s="4"/>
      <c r="R17" s="4"/>
      <c r="S17" s="4">
        <v>261.26</v>
      </c>
      <c r="T17" s="5" t="s">
        <v>7</v>
      </c>
      <c r="U17" s="4">
        <v>2170</v>
      </c>
      <c r="V17" s="3">
        <f t="shared" si="2"/>
        <v>2431.2600000000002</v>
      </c>
      <c r="X17" s="10" t="s">
        <v>7</v>
      </c>
      <c r="Y17" s="2">
        <v>3.0589796507205227</v>
      </c>
      <c r="AA17" s="1">
        <v>24.927</v>
      </c>
      <c r="AB17" s="1"/>
    </row>
    <row r="18" spans="1:29" x14ac:dyDescent="0.2">
      <c r="A18">
        <f t="shared" si="3"/>
        <v>1979</v>
      </c>
      <c r="D18" s="4">
        <v>5641.11</v>
      </c>
      <c r="E18" s="4">
        <v>52.524999999999999</v>
      </c>
      <c r="F18" s="4">
        <v>538.35399999999993</v>
      </c>
      <c r="G18" s="4">
        <v>44.375</v>
      </c>
      <c r="H18" s="3">
        <v>6276.3639999999996</v>
      </c>
      <c r="I18" s="3"/>
      <c r="J18" s="4"/>
      <c r="K18" s="4">
        <v>501.8</v>
      </c>
      <c r="L18" s="5" t="s">
        <v>7</v>
      </c>
      <c r="M18" s="4">
        <v>17.535</v>
      </c>
      <c r="N18" s="3">
        <f t="shared" si="0"/>
        <v>519.33500000000004</v>
      </c>
      <c r="O18" s="4"/>
      <c r="P18" s="4">
        <f t="shared" si="1"/>
        <v>5757.0289999999995</v>
      </c>
      <c r="Q18" s="4"/>
      <c r="R18" s="4"/>
      <c r="S18" s="4">
        <v>240.77</v>
      </c>
      <c r="T18" s="5" t="s">
        <v>7</v>
      </c>
      <c r="U18" s="4">
        <v>2064.1999999999998</v>
      </c>
      <c r="V18" s="3">
        <f t="shared" si="2"/>
        <v>2304.9699999999998</v>
      </c>
      <c r="X18" s="10" t="s">
        <v>7</v>
      </c>
      <c r="Y18" s="2">
        <v>3.7799572509887898</v>
      </c>
      <c r="AA18" s="1">
        <v>28.396999999999998</v>
      </c>
      <c r="AB18" s="1"/>
    </row>
    <row r="19" spans="1:29" x14ac:dyDescent="0.2">
      <c r="A19">
        <f t="shared" si="3"/>
        <v>1980</v>
      </c>
      <c r="D19" s="4">
        <v>8719.16</v>
      </c>
      <c r="E19" s="4">
        <v>132.273</v>
      </c>
      <c r="F19" s="4">
        <v>647.23699999999997</v>
      </c>
      <c r="G19" s="4">
        <v>81.814000000000007</v>
      </c>
      <c r="H19" s="3">
        <v>9580.4839999999986</v>
      </c>
      <c r="I19" s="3"/>
      <c r="J19" s="4"/>
      <c r="K19" s="4">
        <v>691.91800000000012</v>
      </c>
      <c r="L19" s="5" t="s">
        <v>7</v>
      </c>
      <c r="M19" s="4">
        <v>34.182000000000002</v>
      </c>
      <c r="N19" s="3">
        <f t="shared" si="0"/>
        <v>726.10000000000014</v>
      </c>
      <c r="O19" s="4"/>
      <c r="P19" s="4">
        <f t="shared" si="1"/>
        <v>8854.3839999999982</v>
      </c>
      <c r="Q19" s="4"/>
      <c r="R19" s="4"/>
      <c r="S19" s="4">
        <v>378.55</v>
      </c>
      <c r="T19" s="5" t="s">
        <v>7</v>
      </c>
      <c r="U19" s="4">
        <v>2388</v>
      </c>
      <c r="V19" s="3">
        <f t="shared" si="2"/>
        <v>2766.55</v>
      </c>
      <c r="X19" s="10" t="s">
        <v>7</v>
      </c>
      <c r="Y19" s="2">
        <v>4.9132176043930169</v>
      </c>
      <c r="AA19" s="1">
        <v>33.594999999999999</v>
      </c>
      <c r="AB19" s="1"/>
    </row>
    <row r="20" spans="1:29" x14ac:dyDescent="0.2">
      <c r="A20">
        <f t="shared" si="3"/>
        <v>1981</v>
      </c>
      <c r="D20" s="4">
        <v>12205.797999999999</v>
      </c>
      <c r="E20" s="4">
        <v>134.928</v>
      </c>
      <c r="F20" s="4">
        <v>843.31100000000004</v>
      </c>
      <c r="G20" s="4">
        <v>113.998</v>
      </c>
      <c r="H20" s="3">
        <v>13298.034999999998</v>
      </c>
      <c r="I20" s="3"/>
      <c r="J20" s="4"/>
      <c r="K20" s="4">
        <v>1017.317</v>
      </c>
      <c r="L20" s="5" t="s">
        <v>7</v>
      </c>
      <c r="M20" s="4">
        <v>45.390999999999998</v>
      </c>
      <c r="N20" s="3">
        <f t="shared" si="0"/>
        <v>1062.7080000000001</v>
      </c>
      <c r="O20" s="4"/>
      <c r="P20" s="4">
        <f t="shared" si="1"/>
        <v>12235.326999999997</v>
      </c>
      <c r="Q20" s="4"/>
      <c r="R20" s="4"/>
      <c r="S20" s="4">
        <v>550.17999999999995</v>
      </c>
      <c r="T20" s="5" t="s">
        <v>7</v>
      </c>
      <c r="U20" s="4">
        <v>2846.6</v>
      </c>
      <c r="V20" s="3">
        <f t="shared" si="2"/>
        <v>3396.7799999999997</v>
      </c>
      <c r="X20" s="10" t="s">
        <v>7</v>
      </c>
      <c r="Y20" s="2">
        <v>6.4593040067068053</v>
      </c>
      <c r="AA20" s="1">
        <v>37.411999999999999</v>
      </c>
      <c r="AB20" s="1"/>
    </row>
    <row r="21" spans="1:29" x14ac:dyDescent="0.2">
      <c r="A21">
        <f t="shared" si="3"/>
        <v>1982</v>
      </c>
      <c r="D21" s="4">
        <v>14128.6</v>
      </c>
      <c r="E21" s="4">
        <v>312.39999999999998</v>
      </c>
      <c r="F21" s="4">
        <v>955.8</v>
      </c>
      <c r="G21" s="4">
        <v>159.80000000000001</v>
      </c>
      <c r="H21" s="3">
        <v>15556.6</v>
      </c>
      <c r="I21" s="3"/>
      <c r="J21" s="4"/>
      <c r="K21" s="4">
        <v>1309.0999999999999</v>
      </c>
      <c r="L21" s="5" t="s">
        <v>7</v>
      </c>
      <c r="M21" s="4">
        <v>73.099999999999994</v>
      </c>
      <c r="N21" s="3">
        <f t="shared" si="0"/>
        <v>1382.1999999999998</v>
      </c>
      <c r="O21" s="4"/>
      <c r="P21" s="4">
        <f t="shared" si="1"/>
        <v>14174.400000000001</v>
      </c>
      <c r="Q21" s="4"/>
      <c r="R21" s="4"/>
      <c r="S21" s="4">
        <v>875</v>
      </c>
      <c r="T21" s="5" t="s">
        <v>7</v>
      </c>
      <c r="U21" s="4">
        <v>3059.4</v>
      </c>
      <c r="V21" s="3">
        <f t="shared" si="2"/>
        <v>3934.4</v>
      </c>
      <c r="X21" s="2">
        <v>142.04037643926898</v>
      </c>
      <c r="Y21" s="2">
        <v>7.3779727655328324</v>
      </c>
      <c r="AA21" s="1">
        <v>39.607999999999997</v>
      </c>
      <c r="AB21" s="1"/>
      <c r="AC21" s="1">
        <f t="shared" ref="AC21:AC47" si="4">X21/7.55</f>
        <v>18.813294892618408</v>
      </c>
    </row>
    <row r="22" spans="1:29" x14ac:dyDescent="0.2">
      <c r="A22">
        <f t="shared" si="3"/>
        <v>1983</v>
      </c>
      <c r="D22" s="4">
        <v>16495.5</v>
      </c>
      <c r="E22" s="4">
        <v>527.6</v>
      </c>
      <c r="F22" s="4">
        <v>1116.8</v>
      </c>
      <c r="G22" s="4">
        <v>188.3</v>
      </c>
      <c r="H22" s="3">
        <v>18328.2</v>
      </c>
      <c r="I22" s="3"/>
      <c r="J22" s="4"/>
      <c r="K22" s="4">
        <v>1494.7</v>
      </c>
      <c r="L22" s="5" t="s">
        <v>7</v>
      </c>
      <c r="M22" s="4">
        <v>66.8</v>
      </c>
      <c r="N22" s="3">
        <f t="shared" si="0"/>
        <v>1561.5</v>
      </c>
      <c r="O22" s="4"/>
      <c r="P22" s="4">
        <f t="shared" si="1"/>
        <v>16766.7</v>
      </c>
      <c r="Q22" s="4"/>
      <c r="R22" s="4"/>
      <c r="S22" s="4">
        <v>993</v>
      </c>
      <c r="T22" s="5" t="s">
        <v>7</v>
      </c>
      <c r="U22" s="4">
        <v>2853.2</v>
      </c>
      <c r="V22" s="3">
        <f t="shared" si="2"/>
        <v>3846.2</v>
      </c>
      <c r="X22" s="2">
        <v>148.27535683434743</v>
      </c>
      <c r="Y22" s="2">
        <v>8.4209783696432741</v>
      </c>
      <c r="AA22" s="1">
        <v>41.780999999999999</v>
      </c>
      <c r="AB22" s="1"/>
      <c r="AC22" s="1">
        <f t="shared" si="4"/>
        <v>19.639120110509594</v>
      </c>
    </row>
    <row r="23" spans="1:29" x14ac:dyDescent="0.2">
      <c r="A23">
        <f t="shared" si="3"/>
        <v>1984</v>
      </c>
      <c r="D23" s="4">
        <v>19927.400000000001</v>
      </c>
      <c r="E23" s="4">
        <v>659.2</v>
      </c>
      <c r="F23" s="4">
        <v>1290.2</v>
      </c>
      <c r="G23" s="4">
        <v>256.39999999999998</v>
      </c>
      <c r="H23" s="3">
        <v>22133.200000000001</v>
      </c>
      <c r="I23" s="3"/>
      <c r="J23" s="4"/>
      <c r="K23" s="4">
        <v>1733.4</v>
      </c>
      <c r="L23" s="5" t="s">
        <v>7</v>
      </c>
      <c r="M23" s="4">
        <v>62.1</v>
      </c>
      <c r="N23" s="3">
        <f t="shared" si="0"/>
        <v>1795.5</v>
      </c>
      <c r="O23" s="4"/>
      <c r="P23" s="4">
        <f t="shared" si="1"/>
        <v>20337.7</v>
      </c>
      <c r="Q23" s="4"/>
      <c r="R23" s="4"/>
      <c r="S23" s="4">
        <v>1395</v>
      </c>
      <c r="T23" s="5" t="s">
        <v>7</v>
      </c>
      <c r="U23" s="4">
        <v>3188.7</v>
      </c>
      <c r="V23" s="3">
        <f t="shared" si="2"/>
        <v>4583.7</v>
      </c>
      <c r="X23" s="2">
        <v>164.92178228146463</v>
      </c>
      <c r="Y23" s="2">
        <v>9.9929599900230031</v>
      </c>
      <c r="AA23" s="1">
        <v>43.518000000000001</v>
      </c>
      <c r="AB23" s="1"/>
      <c r="AC23" s="1">
        <f t="shared" si="4"/>
        <v>21.843944673041673</v>
      </c>
    </row>
    <row r="24" spans="1:29" x14ac:dyDescent="0.2">
      <c r="A24">
        <f t="shared" si="3"/>
        <v>1985</v>
      </c>
      <c r="D24" s="4">
        <v>19203.7</v>
      </c>
      <c r="E24" s="4">
        <v>691.7</v>
      </c>
      <c r="F24" s="4">
        <v>1709.2</v>
      </c>
      <c r="G24" s="4">
        <v>383.8</v>
      </c>
      <c r="H24" s="3">
        <v>21988.400000000001</v>
      </c>
      <c r="I24" s="3"/>
      <c r="J24" s="4"/>
      <c r="K24" s="4">
        <v>2248</v>
      </c>
      <c r="L24" s="5" t="s">
        <v>7</v>
      </c>
      <c r="M24" s="4">
        <v>76.099999999999994</v>
      </c>
      <c r="N24" s="3">
        <f t="shared" si="0"/>
        <v>2324.1</v>
      </c>
      <c r="O24" s="4"/>
      <c r="P24" s="4">
        <f t="shared" si="1"/>
        <v>19664.300000000003</v>
      </c>
      <c r="Q24" s="4"/>
      <c r="R24" s="4"/>
      <c r="S24" s="4">
        <v>1445.4</v>
      </c>
      <c r="T24" s="5" t="s">
        <v>7</v>
      </c>
      <c r="U24" s="4">
        <v>2793.5</v>
      </c>
      <c r="V24" s="3">
        <f t="shared" si="2"/>
        <v>4238.8999999999996</v>
      </c>
      <c r="X24" s="2">
        <v>158.28416754448</v>
      </c>
      <c r="Y24" s="2">
        <v>11.904530405574379</v>
      </c>
      <c r="AA24" s="1">
        <v>45.811999999999998</v>
      </c>
      <c r="AB24" s="1"/>
      <c r="AC24" s="1">
        <f t="shared" si="4"/>
        <v>20.964790403242386</v>
      </c>
    </row>
    <row r="25" spans="1:29" x14ac:dyDescent="0.2">
      <c r="A25">
        <f t="shared" si="3"/>
        <v>1986</v>
      </c>
      <c r="D25" s="4">
        <v>8909.2999999999993</v>
      </c>
      <c r="E25" s="4">
        <v>386</v>
      </c>
      <c r="F25" s="4">
        <v>1927.4</v>
      </c>
      <c r="G25" s="4">
        <v>455</v>
      </c>
      <c r="H25" s="3">
        <v>11677.7</v>
      </c>
      <c r="I25" s="3"/>
      <c r="J25" s="4"/>
      <c r="K25" s="4">
        <v>2144.4</v>
      </c>
      <c r="L25" s="5" t="s">
        <v>7</v>
      </c>
      <c r="M25" s="4">
        <v>57</v>
      </c>
      <c r="N25" s="3">
        <f t="shared" si="0"/>
        <v>2201.4</v>
      </c>
      <c r="O25" s="4"/>
      <c r="P25" s="4">
        <f t="shared" si="1"/>
        <v>9476.3000000000011</v>
      </c>
      <c r="Q25" s="4"/>
      <c r="R25" s="4"/>
      <c r="S25" s="4">
        <v>1038.9000000000001</v>
      </c>
      <c r="T25" s="5" t="s">
        <v>7</v>
      </c>
      <c r="U25" s="13">
        <v>2418.5500000000002</v>
      </c>
      <c r="V25" s="3">
        <f t="shared" si="2"/>
        <v>3457.4500000000003</v>
      </c>
      <c r="X25" s="2">
        <v>73.285952833370345</v>
      </c>
      <c r="Y25" s="2">
        <v>12.63443048489872</v>
      </c>
      <c r="AA25" s="1">
        <v>47.029000000000003</v>
      </c>
      <c r="AB25" s="1"/>
      <c r="AC25" s="1">
        <f t="shared" si="4"/>
        <v>9.7067487196517011</v>
      </c>
    </row>
    <row r="26" spans="1:29" x14ac:dyDescent="0.2">
      <c r="A26">
        <f t="shared" si="3"/>
        <v>1987</v>
      </c>
      <c r="D26" s="4">
        <v>9512.7999999999993</v>
      </c>
      <c r="E26" s="4">
        <v>357.9</v>
      </c>
      <c r="F26" s="4">
        <v>1989.9</v>
      </c>
      <c r="G26" s="4">
        <v>533.4</v>
      </c>
      <c r="H26" s="3">
        <v>12394</v>
      </c>
      <c r="I26" s="3"/>
      <c r="J26" s="4"/>
      <c r="K26" s="4">
        <v>2106.5</v>
      </c>
      <c r="L26" s="5" t="s">
        <v>7</v>
      </c>
      <c r="M26" s="4">
        <v>55.2</v>
      </c>
      <c r="N26" s="3">
        <f t="shared" si="0"/>
        <v>2161.6999999999998</v>
      </c>
      <c r="O26" s="4"/>
      <c r="P26" s="4">
        <f t="shared" si="1"/>
        <v>10232.299999999999</v>
      </c>
      <c r="Q26" s="4"/>
      <c r="R26" s="4"/>
      <c r="S26" s="4">
        <v>809</v>
      </c>
      <c r="T26" s="5" t="s">
        <v>7</v>
      </c>
      <c r="U26" s="4">
        <v>2043.6</v>
      </c>
      <c r="V26" s="3">
        <f t="shared" si="2"/>
        <v>2852.6</v>
      </c>
      <c r="X26" s="2">
        <v>81.654515084042487</v>
      </c>
      <c r="Y26" s="2">
        <v>12.440908488310592</v>
      </c>
      <c r="AA26" s="1">
        <v>49.375999999999998</v>
      </c>
      <c r="AB26" s="1"/>
      <c r="AC26" s="1">
        <f t="shared" si="4"/>
        <v>10.815167560800329</v>
      </c>
    </row>
    <row r="27" spans="1:29" x14ac:dyDescent="0.2">
      <c r="A27">
        <f t="shared" si="3"/>
        <v>1988</v>
      </c>
      <c r="D27" s="4">
        <v>7084.4</v>
      </c>
      <c r="E27" s="4">
        <v>249.3</v>
      </c>
      <c r="F27" s="4">
        <v>2045.8</v>
      </c>
      <c r="G27" s="4">
        <v>858.8</v>
      </c>
      <c r="H27" s="3">
        <v>10238.299999999999</v>
      </c>
      <c r="I27" s="3"/>
      <c r="J27" s="4"/>
      <c r="K27" s="4">
        <v>2060.4</v>
      </c>
      <c r="L27" s="5" t="s">
        <v>7</v>
      </c>
      <c r="M27" s="4">
        <v>57.9</v>
      </c>
      <c r="N27" s="3">
        <f t="shared" si="0"/>
        <v>2118.3000000000002</v>
      </c>
      <c r="O27" s="4"/>
      <c r="P27" s="4">
        <f t="shared" si="1"/>
        <v>8119.9999999999991</v>
      </c>
      <c r="Q27" s="4"/>
      <c r="R27" s="4"/>
      <c r="S27" s="4">
        <v>1129.4000000000001</v>
      </c>
      <c r="T27" s="5" t="s">
        <v>7</v>
      </c>
      <c r="U27" s="4">
        <v>2125.9</v>
      </c>
      <c r="V27" s="3">
        <f t="shared" si="2"/>
        <v>3255.3</v>
      </c>
      <c r="X27" s="2">
        <v>63.358395631343633</v>
      </c>
      <c r="Y27" s="2">
        <v>13.088640856685185</v>
      </c>
      <c r="AA27" s="1">
        <v>52.357999999999997</v>
      </c>
      <c r="AB27" s="1"/>
      <c r="AC27" s="1">
        <f t="shared" si="4"/>
        <v>8.3918404809726663</v>
      </c>
    </row>
    <row r="28" spans="1:29" x14ac:dyDescent="0.2">
      <c r="A28">
        <f t="shared" si="3"/>
        <v>1989</v>
      </c>
      <c r="D28" s="4">
        <v>7214.2</v>
      </c>
      <c r="E28" s="4">
        <v>272.2</v>
      </c>
      <c r="F28" s="4">
        <v>2186.6</v>
      </c>
      <c r="G28" s="4">
        <v>546.6</v>
      </c>
      <c r="H28" s="3">
        <v>10219.6</v>
      </c>
      <c r="I28" s="3"/>
      <c r="J28" s="4"/>
      <c r="K28" s="4">
        <v>2329.6</v>
      </c>
      <c r="L28" s="5" t="s">
        <v>7</v>
      </c>
      <c r="M28" s="4">
        <v>56.7</v>
      </c>
      <c r="N28" s="3">
        <f t="shared" si="0"/>
        <v>2386.2999999999997</v>
      </c>
      <c r="O28" s="4"/>
      <c r="P28" s="4">
        <f t="shared" si="1"/>
        <v>7833.3000000000011</v>
      </c>
      <c r="Q28" s="4"/>
      <c r="R28" s="4"/>
      <c r="S28" s="4">
        <v>1182.3</v>
      </c>
      <c r="T28" s="5" t="s">
        <v>7</v>
      </c>
      <c r="U28" s="4">
        <v>2634.6</v>
      </c>
      <c r="V28" s="3">
        <f t="shared" si="2"/>
        <v>3816.8999999999996</v>
      </c>
      <c r="X28" s="2">
        <v>81.059884222637706</v>
      </c>
      <c r="Y28" s="2">
        <v>14.234818356838611</v>
      </c>
      <c r="AA28" s="1">
        <v>56.220999999999997</v>
      </c>
      <c r="AB28" s="1"/>
      <c r="AC28" s="1">
        <f t="shared" si="4"/>
        <v>10.73640850630963</v>
      </c>
    </row>
    <row r="29" spans="1:29" x14ac:dyDescent="0.2">
      <c r="A29">
        <f t="shared" si="3"/>
        <v>1990</v>
      </c>
      <c r="D29" s="4">
        <v>8431.6</v>
      </c>
      <c r="E29" s="4">
        <v>277.3</v>
      </c>
      <c r="F29" s="4">
        <v>2376.6</v>
      </c>
      <c r="G29" s="4">
        <v>405</v>
      </c>
      <c r="H29" s="3">
        <v>11490.5</v>
      </c>
      <c r="I29" s="3"/>
      <c r="J29" s="4"/>
      <c r="K29" s="4">
        <v>2891.9</v>
      </c>
      <c r="L29" s="5" t="s">
        <v>7</v>
      </c>
      <c r="M29" s="4">
        <v>46.4</v>
      </c>
      <c r="N29" s="3">
        <f t="shared" si="0"/>
        <v>2938.3</v>
      </c>
      <c r="O29" s="4"/>
      <c r="P29" s="4">
        <f t="shared" si="1"/>
        <v>8552.2000000000007</v>
      </c>
      <c r="Q29" s="4"/>
      <c r="R29" s="4"/>
      <c r="S29" s="4">
        <v>1637.3</v>
      </c>
      <c r="T29" s="5" t="s">
        <v>7</v>
      </c>
      <c r="U29" s="4">
        <v>3478.4</v>
      </c>
      <c r="V29" s="3">
        <f t="shared" si="2"/>
        <v>5115.7</v>
      </c>
      <c r="X29" s="2">
        <v>94.60495061391785</v>
      </c>
      <c r="Y29" s="2">
        <v>14.277781666730334</v>
      </c>
      <c r="AA29" s="1">
        <v>59.942</v>
      </c>
      <c r="AB29" s="1"/>
      <c r="AC29" s="1">
        <f t="shared" si="4"/>
        <v>12.530457034956006</v>
      </c>
    </row>
    <row r="30" spans="1:29" x14ac:dyDescent="0.2">
      <c r="A30">
        <f t="shared" si="3"/>
        <v>1991</v>
      </c>
      <c r="D30" s="4">
        <v>7577.6</v>
      </c>
      <c r="E30" s="4">
        <v>384.8</v>
      </c>
      <c r="F30" s="4">
        <v>2988.2</v>
      </c>
      <c r="G30" s="4">
        <v>475.7</v>
      </c>
      <c r="H30" s="3">
        <v>11426.3</v>
      </c>
      <c r="I30" s="3"/>
      <c r="J30" s="4"/>
      <c r="K30" s="4">
        <v>3295.9560000000001</v>
      </c>
      <c r="L30" s="5" t="s">
        <v>7</v>
      </c>
      <c r="M30" s="4">
        <v>57.8</v>
      </c>
      <c r="N30" s="3">
        <f t="shared" si="0"/>
        <v>3353.7560000000003</v>
      </c>
      <c r="O30" s="4"/>
      <c r="P30" s="4">
        <f t="shared" si="1"/>
        <v>8072.543999999999</v>
      </c>
      <c r="Q30" s="4"/>
      <c r="R30" s="4"/>
      <c r="S30" s="4">
        <v>1955.4</v>
      </c>
      <c r="T30" s="5" t="s">
        <v>7</v>
      </c>
      <c r="U30" s="4">
        <v>5101.1109999999999</v>
      </c>
      <c r="V30" s="3">
        <f t="shared" si="2"/>
        <v>7056.5110000000004</v>
      </c>
      <c r="X30" s="2">
        <v>85.974072536085387</v>
      </c>
      <c r="Y30" s="2">
        <v>15.907913440273715</v>
      </c>
      <c r="AA30" s="1">
        <v>63.276000000000003</v>
      </c>
      <c r="AB30" s="1"/>
      <c r="AC30" s="1">
        <f t="shared" si="4"/>
        <v>11.387294375640449</v>
      </c>
    </row>
    <row r="31" spans="1:29" x14ac:dyDescent="0.2">
      <c r="A31">
        <f t="shared" si="3"/>
        <v>1992</v>
      </c>
      <c r="D31" s="4">
        <v>7429.9160000000002</v>
      </c>
      <c r="E31" s="4">
        <v>380.4</v>
      </c>
      <c r="F31" s="4">
        <v>3016</v>
      </c>
      <c r="G31" s="4">
        <v>626.4</v>
      </c>
      <c r="H31" s="3">
        <v>11452.715999999999</v>
      </c>
      <c r="I31" s="3"/>
      <c r="J31" s="4"/>
      <c r="K31" s="4">
        <v>3312.0689999999995</v>
      </c>
      <c r="L31" s="5" t="s">
        <v>7</v>
      </c>
      <c r="M31" s="4">
        <v>52.725000000000001</v>
      </c>
      <c r="N31" s="3">
        <f t="shared" si="0"/>
        <v>3364.7939999999994</v>
      </c>
      <c r="O31" s="4"/>
      <c r="P31" s="4">
        <f t="shared" si="1"/>
        <v>8087.9219999999987</v>
      </c>
      <c r="Q31" s="4"/>
      <c r="R31" s="4"/>
      <c r="S31" s="4">
        <v>1507.7</v>
      </c>
      <c r="T31" s="5" t="s">
        <v>7</v>
      </c>
      <c r="U31" s="4">
        <v>5427.6860000000006</v>
      </c>
      <c r="V31" s="3">
        <f t="shared" si="2"/>
        <v>6935.3860000000004</v>
      </c>
      <c r="X31" s="2">
        <v>81.914596177422624</v>
      </c>
      <c r="Y31" s="2">
        <v>15.785098576446485</v>
      </c>
      <c r="AA31" s="1">
        <v>64.983000000000004</v>
      </c>
      <c r="AB31" s="1"/>
      <c r="AC31" s="1">
        <f t="shared" si="4"/>
        <v>10.849615387738096</v>
      </c>
    </row>
    <row r="32" spans="1:29" x14ac:dyDescent="0.2">
      <c r="A32">
        <f t="shared" si="3"/>
        <v>1993</v>
      </c>
      <c r="D32" s="4">
        <v>8109.6</v>
      </c>
      <c r="E32" s="4">
        <v>523.1</v>
      </c>
      <c r="F32" s="4">
        <v>3567.5</v>
      </c>
      <c r="G32" s="4">
        <v>698.8</v>
      </c>
      <c r="H32" s="3">
        <v>12899</v>
      </c>
      <c r="I32" s="3"/>
      <c r="J32" s="4"/>
      <c r="K32" s="4">
        <v>3660.9</v>
      </c>
      <c r="L32" s="5" t="s">
        <v>7</v>
      </c>
      <c r="M32" s="4">
        <v>46.7</v>
      </c>
      <c r="N32" s="3">
        <f t="shared" si="0"/>
        <v>3707.6</v>
      </c>
      <c r="O32" s="4"/>
      <c r="P32" s="4">
        <f t="shared" si="1"/>
        <v>9191.4</v>
      </c>
      <c r="Q32" s="4"/>
      <c r="R32" s="4"/>
      <c r="S32" s="4">
        <v>1212.8</v>
      </c>
      <c r="T32" s="5" t="s">
        <v>7</v>
      </c>
      <c r="U32" s="4">
        <v>4661</v>
      </c>
      <c r="V32" s="3">
        <f t="shared" si="2"/>
        <v>5873.8</v>
      </c>
      <c r="X32" s="2">
        <v>85.797896313788229</v>
      </c>
      <c r="Y32" s="2">
        <v>14.982934705663677</v>
      </c>
      <c r="AA32" s="1">
        <v>66.221000000000004</v>
      </c>
      <c r="AB32" s="1"/>
      <c r="AC32" s="1">
        <f t="shared" si="4"/>
        <v>11.363959776660693</v>
      </c>
    </row>
    <row r="33" spans="1:29" x14ac:dyDescent="0.2">
      <c r="A33">
        <f t="shared" si="3"/>
        <v>1994</v>
      </c>
      <c r="D33" s="4">
        <v>8963.7999999999993</v>
      </c>
      <c r="E33" s="4">
        <v>527.70000000000005</v>
      </c>
      <c r="F33" s="4">
        <v>3836.3</v>
      </c>
      <c r="G33" s="4">
        <v>973.7</v>
      </c>
      <c r="H33" s="3">
        <v>14301.5</v>
      </c>
      <c r="I33" s="3"/>
      <c r="J33" s="4"/>
      <c r="K33" s="4">
        <v>3860.4</v>
      </c>
      <c r="L33" s="5" t="s">
        <v>7</v>
      </c>
      <c r="M33" s="4">
        <v>40</v>
      </c>
      <c r="N33" s="3">
        <f t="shared" si="0"/>
        <v>3900.4</v>
      </c>
      <c r="O33" s="4"/>
      <c r="P33" s="4">
        <f t="shared" si="1"/>
        <v>10401.1</v>
      </c>
      <c r="Q33" s="4"/>
      <c r="R33" s="4"/>
      <c r="S33" s="4">
        <v>938.6</v>
      </c>
      <c r="T33" s="5">
        <v>160.30000000000001</v>
      </c>
      <c r="U33" s="4">
        <v>3670.8</v>
      </c>
      <c r="V33" s="3">
        <f t="shared" si="2"/>
        <v>4609.4000000000005</v>
      </c>
      <c r="X33" s="2">
        <v>76.972551511534562</v>
      </c>
      <c r="Y33" s="2">
        <v>16.277203903568591</v>
      </c>
      <c r="AA33" s="1">
        <v>66.927000000000007</v>
      </c>
      <c r="AB33" s="1"/>
      <c r="AC33" s="1">
        <f t="shared" si="4"/>
        <v>10.19503993530259</v>
      </c>
    </row>
    <row r="34" spans="1:29" x14ac:dyDescent="0.2">
      <c r="A34">
        <f t="shared" si="3"/>
        <v>1995</v>
      </c>
      <c r="D34" s="4">
        <v>9881.2000000000007</v>
      </c>
      <c r="E34" s="4">
        <v>613.79999999999995</v>
      </c>
      <c r="F34" s="4">
        <v>4141.1000000000004</v>
      </c>
      <c r="G34" s="4">
        <v>1165.8</v>
      </c>
      <c r="H34" s="3">
        <v>15801.9</v>
      </c>
      <c r="I34" s="3"/>
      <c r="J34" s="4"/>
      <c r="K34" s="4">
        <v>3913.1</v>
      </c>
      <c r="L34" s="5" t="s">
        <v>7</v>
      </c>
      <c r="M34" s="4">
        <v>36.799999999999997</v>
      </c>
      <c r="N34" s="3">
        <f t="shared" si="0"/>
        <v>3949.9</v>
      </c>
      <c r="O34" s="4"/>
      <c r="P34" s="4">
        <f t="shared" si="1"/>
        <v>11852</v>
      </c>
      <c r="Q34" s="4"/>
      <c r="R34" s="4"/>
      <c r="S34" s="4">
        <v>1084.7</v>
      </c>
      <c r="T34" s="5">
        <v>203.6</v>
      </c>
      <c r="U34" s="4">
        <v>4355.3</v>
      </c>
      <c r="V34" s="3">
        <f t="shared" si="2"/>
        <v>5440</v>
      </c>
      <c r="X34" s="2">
        <v>81.079373467125407</v>
      </c>
      <c r="Y34" s="2">
        <v>16.324331295003407</v>
      </c>
      <c r="AA34" s="1">
        <v>68.47</v>
      </c>
      <c r="AB34" s="1"/>
      <c r="AC34" s="1">
        <f t="shared" si="4"/>
        <v>10.738989863195419</v>
      </c>
    </row>
    <row r="35" spans="1:29" x14ac:dyDescent="0.2">
      <c r="A35">
        <f t="shared" si="3"/>
        <v>1996</v>
      </c>
      <c r="D35" s="4">
        <v>11849.5</v>
      </c>
      <c r="E35" s="4">
        <v>748.5</v>
      </c>
      <c r="F35" s="4">
        <v>5294.6</v>
      </c>
      <c r="G35" s="4">
        <v>1242.9000000000001</v>
      </c>
      <c r="H35" s="3">
        <v>19135.5</v>
      </c>
      <c r="I35" s="3"/>
      <c r="J35" s="4"/>
      <c r="K35" s="4">
        <v>3977.6</v>
      </c>
      <c r="L35" s="5" t="s">
        <v>7</v>
      </c>
      <c r="M35" s="4">
        <v>31.3</v>
      </c>
      <c r="N35" s="3">
        <f t="shared" si="0"/>
        <v>4008.9</v>
      </c>
      <c r="O35" s="4"/>
      <c r="P35" s="4">
        <f t="shared" si="1"/>
        <v>15126.6</v>
      </c>
      <c r="Q35" s="4"/>
      <c r="R35" s="4"/>
      <c r="S35" s="4">
        <v>1096.9000000000001</v>
      </c>
      <c r="T35" s="5">
        <v>189.5</v>
      </c>
      <c r="U35" s="4">
        <v>4363.7</v>
      </c>
      <c r="V35" s="3">
        <f t="shared" si="2"/>
        <v>5460.6</v>
      </c>
      <c r="X35" s="2">
        <v>97.297718949632966</v>
      </c>
      <c r="Y35" s="2">
        <v>16.574089463934978</v>
      </c>
      <c r="AA35" s="1">
        <v>70.531000000000006</v>
      </c>
      <c r="AB35" s="1"/>
      <c r="AC35" s="1">
        <f t="shared" si="4"/>
        <v>12.887115092666619</v>
      </c>
    </row>
    <row r="36" spans="1:29" x14ac:dyDescent="0.2">
      <c r="A36">
        <f t="shared" si="3"/>
        <v>1997</v>
      </c>
      <c r="D36" s="4">
        <v>10327.200000000001</v>
      </c>
      <c r="E36" s="4">
        <v>700</v>
      </c>
      <c r="F36" s="4">
        <v>5254.2</v>
      </c>
      <c r="G36" s="4">
        <v>1279.0999999999999</v>
      </c>
      <c r="H36" s="3">
        <v>17560.5</v>
      </c>
      <c r="I36" s="3"/>
      <c r="J36" s="4"/>
      <c r="K36" s="4">
        <v>4150.0950000000003</v>
      </c>
      <c r="L36" s="5" t="s">
        <v>7</v>
      </c>
      <c r="M36" s="4">
        <v>33.832000000000001</v>
      </c>
      <c r="N36" s="3">
        <f t="shared" si="0"/>
        <v>4183.9270000000006</v>
      </c>
      <c r="O36" s="4"/>
      <c r="P36" s="4">
        <f t="shared" si="1"/>
        <v>13376.573</v>
      </c>
      <c r="Q36" s="4"/>
      <c r="R36" s="4"/>
      <c r="S36" s="4">
        <v>1194.3</v>
      </c>
      <c r="T36" s="5">
        <v>181.16499999999999</v>
      </c>
      <c r="U36" s="4">
        <v>4262.5</v>
      </c>
      <c r="V36" s="3">
        <f t="shared" si="2"/>
        <v>5456.8</v>
      </c>
      <c r="X36" s="2">
        <v>87.415671370165668</v>
      </c>
      <c r="Y36" s="2">
        <v>16.734011079344096</v>
      </c>
      <c r="AA36" s="1">
        <v>71.519000000000005</v>
      </c>
      <c r="AB36" s="1"/>
      <c r="AC36" s="1">
        <f t="shared" si="4"/>
        <v>11.57823461856499</v>
      </c>
    </row>
    <row r="37" spans="1:29" x14ac:dyDescent="0.2">
      <c r="A37">
        <f t="shared" si="3"/>
        <v>1998</v>
      </c>
      <c r="D37" s="4">
        <v>7487.4</v>
      </c>
      <c r="E37" s="4">
        <v>550.6</v>
      </c>
      <c r="F37" s="4">
        <v>5313.4</v>
      </c>
      <c r="G37" s="4">
        <v>1453.4</v>
      </c>
      <c r="H37" s="3">
        <v>14804.8</v>
      </c>
      <c r="I37" s="3"/>
      <c r="J37" s="4"/>
      <c r="K37" s="4">
        <v>4190.1000000000004</v>
      </c>
      <c r="L37" s="5" t="s">
        <v>7</v>
      </c>
      <c r="M37" s="4">
        <v>111.3</v>
      </c>
      <c r="N37" s="3">
        <f t="shared" si="0"/>
        <v>4301.4000000000005</v>
      </c>
      <c r="O37" s="4"/>
      <c r="P37" s="4">
        <f t="shared" si="1"/>
        <v>10503.399999999998</v>
      </c>
      <c r="Q37" s="4"/>
      <c r="R37" s="4"/>
      <c r="S37" s="4">
        <v>761.8</v>
      </c>
      <c r="T37" s="5">
        <v>128.19999999999999</v>
      </c>
      <c r="U37" s="4">
        <v>4996.1000000000004</v>
      </c>
      <c r="V37" s="3">
        <f t="shared" si="2"/>
        <v>5757.9000000000005</v>
      </c>
      <c r="X37" s="2">
        <v>59.833144208793492</v>
      </c>
      <c r="Y37" s="2">
        <v>16.158870430090577</v>
      </c>
      <c r="AA37" s="1">
        <v>72.566999999999993</v>
      </c>
      <c r="AB37" s="1"/>
      <c r="AC37" s="1">
        <f t="shared" si="4"/>
        <v>7.9249197627541053</v>
      </c>
    </row>
    <row r="38" spans="1:29" x14ac:dyDescent="0.2">
      <c r="A38">
        <f t="shared" si="3"/>
        <v>1999</v>
      </c>
      <c r="D38" s="4">
        <v>10257</v>
      </c>
      <c r="E38" s="4">
        <v>726.5</v>
      </c>
      <c r="F38" s="4">
        <v>5030.8999999999996</v>
      </c>
      <c r="G38" s="4">
        <v>1435.7</v>
      </c>
      <c r="H38" s="3">
        <v>17450.099999999999</v>
      </c>
      <c r="I38" s="3"/>
      <c r="J38" s="4"/>
      <c r="K38" s="4">
        <v>4248.6000000000004</v>
      </c>
      <c r="L38" s="5" t="s">
        <v>7</v>
      </c>
      <c r="M38" s="4">
        <v>282</v>
      </c>
      <c r="N38" s="3">
        <f t="shared" si="0"/>
        <v>4530.6000000000004</v>
      </c>
      <c r="O38" s="4"/>
      <c r="P38" s="4">
        <f t="shared" si="1"/>
        <v>12919.499999999998</v>
      </c>
      <c r="Q38" s="4"/>
      <c r="R38" s="4"/>
      <c r="S38" s="4">
        <v>456.9</v>
      </c>
      <c r="T38" s="5">
        <v>54.5</v>
      </c>
      <c r="U38" s="4">
        <v>3062.8</v>
      </c>
      <c r="V38" s="3">
        <f t="shared" si="2"/>
        <v>3519.7000000000003</v>
      </c>
      <c r="X38" s="2">
        <v>79.976608187134502</v>
      </c>
      <c r="Y38" s="2">
        <v>13.735515676969131</v>
      </c>
      <c r="AA38" s="1">
        <v>73.775999999999996</v>
      </c>
      <c r="AB38" s="1"/>
      <c r="AC38" s="1">
        <f t="shared" si="4"/>
        <v>10.592928236706557</v>
      </c>
    </row>
    <row r="39" spans="1:29" x14ac:dyDescent="0.2">
      <c r="A39">
        <f t="shared" si="3"/>
        <v>2000</v>
      </c>
      <c r="D39" s="4">
        <v>16275</v>
      </c>
      <c r="E39" s="4">
        <v>1117.2</v>
      </c>
      <c r="F39" s="4">
        <v>6606</v>
      </c>
      <c r="G39" s="4">
        <v>1487.5</v>
      </c>
      <c r="H39" s="3">
        <v>25485.7</v>
      </c>
      <c r="I39" s="3"/>
      <c r="J39" s="4"/>
      <c r="K39" s="4">
        <v>4359.7</v>
      </c>
      <c r="L39" s="5" t="s">
        <v>7</v>
      </c>
      <c r="M39" s="4">
        <v>106</v>
      </c>
      <c r="N39" s="3">
        <f t="shared" si="0"/>
        <v>4465.7</v>
      </c>
      <c r="O39" s="4"/>
      <c r="P39" s="4">
        <f t="shared" si="1"/>
        <v>21020</v>
      </c>
      <c r="Q39" s="4"/>
      <c r="R39" s="4"/>
      <c r="S39" s="4">
        <v>348.2</v>
      </c>
      <c r="T39" s="5">
        <v>39.5</v>
      </c>
      <c r="U39" s="4">
        <v>2749.5</v>
      </c>
      <c r="V39" s="3">
        <f t="shared" si="2"/>
        <v>3097.7</v>
      </c>
      <c r="X39" s="2">
        <v>138.09377139817082</v>
      </c>
      <c r="Y39" s="2">
        <v>15.81886351672008</v>
      </c>
      <c r="AA39" s="1">
        <v>74.224999999999994</v>
      </c>
      <c r="AB39" s="1"/>
      <c r="AC39" s="1">
        <f t="shared" si="4"/>
        <v>18.290565748102097</v>
      </c>
    </row>
    <row r="40" spans="1:29" x14ac:dyDescent="0.2">
      <c r="A40">
        <f t="shared" si="3"/>
        <v>2001</v>
      </c>
      <c r="D40" s="4">
        <v>13645.6</v>
      </c>
      <c r="E40" s="4">
        <v>963.4</v>
      </c>
      <c r="F40" s="4">
        <v>8140.4</v>
      </c>
      <c r="G40" s="4">
        <v>1435.3</v>
      </c>
      <c r="H40" s="3">
        <v>24184.7</v>
      </c>
      <c r="I40" s="3"/>
      <c r="J40" s="4"/>
      <c r="K40" s="4">
        <v>4347</v>
      </c>
      <c r="L40" s="5" t="s">
        <v>7</v>
      </c>
      <c r="M40" s="4">
        <v>48.7</v>
      </c>
      <c r="N40" s="3">
        <f t="shared" si="0"/>
        <v>4395.7</v>
      </c>
      <c r="O40" s="4"/>
      <c r="P40" s="4">
        <f t="shared" si="1"/>
        <v>19789</v>
      </c>
      <c r="Q40" s="4"/>
      <c r="R40" s="4"/>
      <c r="S40" s="4">
        <v>419.9</v>
      </c>
      <c r="T40" s="5">
        <v>33.5</v>
      </c>
      <c r="U40" s="4">
        <v>3570.1</v>
      </c>
      <c r="V40" s="3">
        <f t="shared" si="2"/>
        <v>3990</v>
      </c>
      <c r="X40" s="2">
        <v>125.73715869552397</v>
      </c>
      <c r="Y40" s="2">
        <v>19.028540181774183</v>
      </c>
      <c r="AA40" s="1">
        <v>76.472999999999999</v>
      </c>
      <c r="AB40" s="1"/>
      <c r="AC40" s="1">
        <f t="shared" si="4"/>
        <v>16.65392830404291</v>
      </c>
    </row>
    <row r="41" spans="1:29" x14ac:dyDescent="0.2">
      <c r="A41">
        <f t="shared" si="3"/>
        <v>2002</v>
      </c>
      <c r="D41" s="4">
        <v>13629.2</v>
      </c>
      <c r="E41" s="4">
        <v>893.9</v>
      </c>
      <c r="F41" s="4">
        <v>8198.7000000000007</v>
      </c>
      <c r="G41" s="4">
        <v>1396.6</v>
      </c>
      <c r="H41" s="3">
        <v>24118.400000000001</v>
      </c>
      <c r="I41" s="3"/>
      <c r="J41" s="4"/>
      <c r="K41" s="4">
        <v>4595.7</v>
      </c>
      <c r="L41" s="5" t="s">
        <v>7</v>
      </c>
      <c r="M41" s="4">
        <v>47.6</v>
      </c>
      <c r="N41" s="3">
        <f t="shared" si="0"/>
        <v>4643.3</v>
      </c>
      <c r="O41" s="4"/>
      <c r="P41" s="4">
        <f t="shared" si="1"/>
        <v>19475.100000000002</v>
      </c>
      <c r="Q41" s="4"/>
      <c r="R41" s="4"/>
      <c r="S41" s="4">
        <v>389.4</v>
      </c>
      <c r="T41" s="5">
        <v>44.9</v>
      </c>
      <c r="U41" s="4">
        <v>3598.2</v>
      </c>
      <c r="V41" s="3">
        <f t="shared" si="2"/>
        <v>3987.6</v>
      </c>
      <c r="X41" s="2">
        <v>123.77455543436703</v>
      </c>
      <c r="Y41" s="2">
        <v>16.365642235705639</v>
      </c>
      <c r="AA41" s="1">
        <v>78.725999999999999</v>
      </c>
      <c r="AB41" s="1"/>
      <c r="AC41" s="1">
        <f t="shared" si="4"/>
        <v>16.393980852234044</v>
      </c>
    </row>
    <row r="42" spans="1:29" x14ac:dyDescent="0.2">
      <c r="A42">
        <f t="shared" si="3"/>
        <v>2003</v>
      </c>
      <c r="D42" s="4">
        <v>13365.2</v>
      </c>
      <c r="E42" s="4">
        <v>1105.3</v>
      </c>
      <c r="F42" s="4">
        <v>7554.2</v>
      </c>
      <c r="G42" s="4">
        <v>1537.6</v>
      </c>
      <c r="H42" s="3">
        <v>23562.3</v>
      </c>
      <c r="I42" s="3"/>
      <c r="J42" s="4"/>
      <c r="K42" s="4">
        <v>4496.3</v>
      </c>
      <c r="L42" s="5" t="s">
        <v>7</v>
      </c>
      <c r="M42" s="4">
        <v>7.9</v>
      </c>
      <c r="N42" s="3">
        <f t="shared" si="0"/>
        <v>4504.2</v>
      </c>
      <c r="O42" s="4"/>
      <c r="P42" s="4">
        <f t="shared" si="1"/>
        <v>19058.099999999999</v>
      </c>
      <c r="Q42" s="4"/>
      <c r="R42" s="4"/>
      <c r="S42" s="4">
        <v>334.2</v>
      </c>
      <c r="T42" s="5">
        <v>42.3</v>
      </c>
      <c r="U42" s="4">
        <v>3412</v>
      </c>
      <c r="V42" s="3">
        <f t="shared" si="2"/>
        <v>3746.2</v>
      </c>
      <c r="X42" s="2">
        <v>129.95731357506102</v>
      </c>
      <c r="Y42" s="2">
        <v>17.392447650498973</v>
      </c>
      <c r="AA42" s="1">
        <v>80.435000000000002</v>
      </c>
      <c r="AB42" s="1"/>
      <c r="AC42" s="1">
        <f t="shared" si="4"/>
        <v>17.212889215239869</v>
      </c>
    </row>
    <row r="43" spans="1:29" x14ac:dyDescent="0.2">
      <c r="A43">
        <f t="shared" si="3"/>
        <v>2004</v>
      </c>
      <c r="D43" s="4">
        <v>13476.710531226834</v>
      </c>
      <c r="E43" s="4">
        <v>1265.9948153622554</v>
      </c>
      <c r="F43" s="4">
        <v>7476.1875827138001</v>
      </c>
      <c r="G43" s="4">
        <v>1178</v>
      </c>
      <c r="H43" s="3">
        <f t="shared" ref="H43:H52" si="5">SUM(D43:G43)</f>
        <v>23396.892929302889</v>
      </c>
      <c r="I43" s="3"/>
      <c r="J43" s="4"/>
      <c r="K43" s="4">
        <v>4664</v>
      </c>
      <c r="L43" s="5">
        <v>148.39891304926761</v>
      </c>
      <c r="M43" s="4">
        <v>86.590483007738868</v>
      </c>
      <c r="N43" s="3">
        <f t="shared" si="0"/>
        <v>4750.5904830077388</v>
      </c>
      <c r="O43" s="4"/>
      <c r="P43" s="4">
        <f t="shared" si="1"/>
        <v>18646.302446295151</v>
      </c>
      <c r="Q43" s="4"/>
      <c r="R43" s="4"/>
      <c r="S43" s="4">
        <v>396</v>
      </c>
      <c r="T43" s="5">
        <v>87</v>
      </c>
      <c r="U43" s="4">
        <v>3302</v>
      </c>
      <c r="V43" s="3">
        <f t="shared" si="2"/>
        <v>3698</v>
      </c>
      <c r="X43" s="2">
        <v>153.99063226746952</v>
      </c>
      <c r="Y43" s="2">
        <v>20.997858379791833</v>
      </c>
      <c r="AA43" s="1">
        <v>82.397000000000006</v>
      </c>
      <c r="AC43" s="1">
        <f t="shared" si="4"/>
        <v>20.396110234101926</v>
      </c>
    </row>
    <row r="44" spans="1:29" x14ac:dyDescent="0.2">
      <c r="A44">
        <f t="shared" si="3"/>
        <v>2005</v>
      </c>
      <c r="D44" s="4">
        <v>16545.322128223863</v>
      </c>
      <c r="E44" s="4">
        <v>1697.1825781249388</v>
      </c>
      <c r="F44" s="4">
        <v>9013.8191425692712</v>
      </c>
      <c r="G44" s="4">
        <v>1450.958670207217</v>
      </c>
      <c r="H44" s="3">
        <f t="shared" si="5"/>
        <v>28707.282519125289</v>
      </c>
      <c r="I44" s="3"/>
      <c r="J44" s="4"/>
      <c r="K44" s="4">
        <v>5113.3224980761161</v>
      </c>
      <c r="L44" s="5">
        <v>412.04577118681294</v>
      </c>
      <c r="M44" s="4">
        <v>127.63858172142733</v>
      </c>
      <c r="N44" s="3">
        <f t="shared" si="0"/>
        <v>5240.9610797975438</v>
      </c>
      <c r="O44" s="4"/>
      <c r="P44" s="4">
        <f t="shared" si="1"/>
        <v>23466.321439327745</v>
      </c>
      <c r="Q44" s="4"/>
      <c r="R44" s="4"/>
      <c r="S44" s="4">
        <v>459.64506994999999</v>
      </c>
      <c r="T44" s="5">
        <v>33.925343999999996</v>
      </c>
      <c r="U44" s="4">
        <v>4370.8800978528943</v>
      </c>
      <c r="V44" s="3">
        <f t="shared" si="2"/>
        <v>4830.5251678028944</v>
      </c>
      <c r="X44" s="2">
        <v>214.37732911036443</v>
      </c>
      <c r="Y44" s="2">
        <v>27.752904112768533</v>
      </c>
      <c r="AA44" s="1">
        <v>83.84</v>
      </c>
      <c r="AC44" s="1">
        <f t="shared" si="4"/>
        <v>28.394348226538334</v>
      </c>
    </row>
    <row r="45" spans="1:29" x14ac:dyDescent="0.2">
      <c r="A45">
        <f t="shared" si="3"/>
        <v>2006</v>
      </c>
      <c r="D45" s="4">
        <v>17932.582860725517</v>
      </c>
      <c r="E45" s="4">
        <v>1909.9277004564335</v>
      </c>
      <c r="F45" s="4">
        <v>11188.789758168759</v>
      </c>
      <c r="G45" s="4">
        <v>1657.679714420241</v>
      </c>
      <c r="H45" s="3">
        <f t="shared" si="5"/>
        <v>32688.980033770953</v>
      </c>
      <c r="I45" s="3"/>
      <c r="J45" s="4"/>
      <c r="K45" s="4">
        <v>5596.7118102328741</v>
      </c>
      <c r="L45" s="5">
        <v>144.21189733835212</v>
      </c>
      <c r="M45" s="4">
        <v>252.41050204614231</v>
      </c>
      <c r="N45" s="3">
        <f t="shared" si="0"/>
        <v>5849.1223122790161</v>
      </c>
      <c r="O45" s="4"/>
      <c r="P45" s="4">
        <f t="shared" si="1"/>
        <v>26839.857721491935</v>
      </c>
      <c r="Q45" s="4"/>
      <c r="R45" s="4"/>
      <c r="S45" s="4">
        <v>772.96954156518302</v>
      </c>
      <c r="T45" s="5">
        <v>98.776926648648654</v>
      </c>
      <c r="U45" s="4">
        <v>5656.3576392122168</v>
      </c>
      <c r="V45" s="3">
        <f t="shared" si="2"/>
        <v>6429.3271807773999</v>
      </c>
      <c r="X45" s="2">
        <v>257.45260332908828</v>
      </c>
      <c r="Y45" s="2">
        <v>38.217248267274414</v>
      </c>
      <c r="AA45" s="1">
        <v>86.322999999999993</v>
      </c>
      <c r="AC45" s="1">
        <f t="shared" si="4"/>
        <v>34.099682560144146</v>
      </c>
    </row>
    <row r="46" spans="1:29" x14ac:dyDescent="0.2">
      <c r="A46">
        <f t="shared" si="3"/>
        <v>2007</v>
      </c>
      <c r="D46" s="4">
        <v>18966.635643777794</v>
      </c>
      <c r="E46" s="4">
        <v>1686.0114826028214</v>
      </c>
      <c r="F46" s="4">
        <v>8397.7882066651164</v>
      </c>
      <c r="G46" s="4">
        <v>1814.3658045634343</v>
      </c>
      <c r="H46" s="3">
        <f t="shared" si="5"/>
        <v>30864.801137609164</v>
      </c>
      <c r="I46" s="3"/>
      <c r="J46" s="4"/>
      <c r="K46" s="4">
        <v>5992.4071693476144</v>
      </c>
      <c r="L46" s="5">
        <v>162.53884490999999</v>
      </c>
      <c r="M46" s="4">
        <v>244.38016309729636</v>
      </c>
      <c r="N46" s="3">
        <f t="shared" si="0"/>
        <v>6236.787332444911</v>
      </c>
      <c r="O46" s="4"/>
      <c r="P46" s="4">
        <f t="shared" si="1"/>
        <v>24628.013805164253</v>
      </c>
      <c r="Q46" s="4"/>
      <c r="R46" s="4"/>
      <c r="S46" s="4">
        <v>1089.8751240641711</v>
      </c>
      <c r="T46" s="5">
        <v>56.004361037433156</v>
      </c>
      <c r="U46" s="4">
        <v>5302.8945395114124</v>
      </c>
      <c r="V46" s="3">
        <f t="shared" si="2"/>
        <v>6392.7696635755838</v>
      </c>
      <c r="X46" s="2">
        <v>269.75860518101734</v>
      </c>
      <c r="Y46" s="2">
        <v>31.934891368457581</v>
      </c>
      <c r="AA46" s="1">
        <v>88.256</v>
      </c>
      <c r="AC46" s="1">
        <f t="shared" si="4"/>
        <v>35.729616580267198</v>
      </c>
    </row>
    <row r="47" spans="1:29" x14ac:dyDescent="0.2">
      <c r="A47">
        <f t="shared" si="3"/>
        <v>2008</v>
      </c>
      <c r="D47" s="4">
        <v>25102.488899693748</v>
      </c>
      <c r="E47" s="4">
        <v>2203.8905192206644</v>
      </c>
      <c r="F47" s="4">
        <v>10611.522942293303</v>
      </c>
      <c r="G47" s="4">
        <v>1815.5464638448539</v>
      </c>
      <c r="H47" s="3">
        <f t="shared" si="5"/>
        <v>39733.448825052568</v>
      </c>
      <c r="I47" s="3"/>
      <c r="J47" s="4"/>
      <c r="K47" s="4">
        <v>7019.5466667839009</v>
      </c>
      <c r="L47" s="5">
        <v>162.53884490999999</v>
      </c>
      <c r="M47" s="4">
        <v>287.33131807430823</v>
      </c>
      <c r="N47" s="3">
        <f t="shared" si="0"/>
        <v>7306.8779848582089</v>
      </c>
      <c r="O47" s="4"/>
      <c r="P47" s="4">
        <f t="shared" si="1"/>
        <v>32426.570840194359</v>
      </c>
      <c r="Q47" s="4"/>
      <c r="R47" s="4"/>
      <c r="S47" s="4">
        <v>1273.5690333737236</v>
      </c>
      <c r="T47" s="5">
        <v>71.017232959918331</v>
      </c>
      <c r="U47" s="4">
        <v>4779.9818703623541</v>
      </c>
      <c r="V47" s="3">
        <f t="shared" si="2"/>
        <v>6053.550903736078</v>
      </c>
      <c r="X47" s="2">
        <v>379.84476234338825</v>
      </c>
      <c r="Y47" s="2">
        <v>41.513135149911037</v>
      </c>
      <c r="AA47" s="1">
        <v>91.353999999999999</v>
      </c>
      <c r="AC47" s="1">
        <f t="shared" si="4"/>
        <v>50.310564548793145</v>
      </c>
    </row>
    <row r="48" spans="1:29" x14ac:dyDescent="0.2">
      <c r="A48">
        <f t="shared" si="3"/>
        <v>2009</v>
      </c>
      <c r="D48" s="35">
        <v>18075</v>
      </c>
      <c r="E48" s="35"/>
      <c r="F48" s="4">
        <v>5790</v>
      </c>
      <c r="G48" s="4">
        <v>1800</v>
      </c>
      <c r="H48" s="3">
        <f t="shared" si="5"/>
        <v>25665</v>
      </c>
      <c r="I48" s="3"/>
      <c r="J48" s="4"/>
      <c r="K48" s="4">
        <v>7330</v>
      </c>
      <c r="L48" s="4">
        <v>390</v>
      </c>
      <c r="M48">
        <v>250</v>
      </c>
      <c r="N48" s="3">
        <f t="shared" si="0"/>
        <v>7580</v>
      </c>
      <c r="O48" s="4"/>
      <c r="P48" s="4">
        <f t="shared" si="1"/>
        <v>18085</v>
      </c>
      <c r="Q48" s="4"/>
      <c r="R48" s="4"/>
      <c r="S48" s="4">
        <v>1160</v>
      </c>
      <c r="T48" s="5"/>
      <c r="U48" s="12">
        <v>4779.9818703623541</v>
      </c>
      <c r="V48" s="3">
        <f t="shared" si="2"/>
        <v>5939.9818703623541</v>
      </c>
      <c r="X48" s="2"/>
      <c r="Y48" s="2"/>
      <c r="AA48" s="1">
        <v>94.259</v>
      </c>
      <c r="AC48" s="1"/>
    </row>
    <row r="49" spans="1:29" x14ac:dyDescent="0.2">
      <c r="A49">
        <f t="shared" si="3"/>
        <v>2010</v>
      </c>
      <c r="D49" s="35">
        <v>22610</v>
      </c>
      <c r="E49" s="35"/>
      <c r="F49" s="4">
        <v>7755</v>
      </c>
      <c r="G49" s="4">
        <f>G48</f>
        <v>1800</v>
      </c>
      <c r="H49" s="3">
        <f t="shared" si="5"/>
        <v>32165</v>
      </c>
      <c r="I49" s="3"/>
      <c r="J49" s="4"/>
      <c r="K49" s="4">
        <v>7510</v>
      </c>
      <c r="L49" s="4">
        <v>340</v>
      </c>
      <c r="M49">
        <f>M48</f>
        <v>250</v>
      </c>
      <c r="N49" s="3">
        <f t="shared" si="0"/>
        <v>7760</v>
      </c>
      <c r="O49" s="4"/>
      <c r="P49" s="4">
        <f t="shared" si="1"/>
        <v>24405</v>
      </c>
      <c r="Q49" s="4"/>
      <c r="R49" s="4"/>
      <c r="S49" s="4">
        <v>1400</v>
      </c>
      <c r="T49" s="5"/>
      <c r="U49" s="12">
        <v>6000</v>
      </c>
      <c r="V49" s="3">
        <f t="shared" si="2"/>
        <v>7400</v>
      </c>
      <c r="X49" s="2"/>
      <c r="Y49" s="2"/>
      <c r="AA49" s="1">
        <v>96.22</v>
      </c>
      <c r="AC49" s="1"/>
    </row>
    <row r="50" spans="1:29" x14ac:dyDescent="0.2">
      <c r="A50">
        <f t="shared" si="3"/>
        <v>2011</v>
      </c>
      <c r="D50" s="35">
        <v>26525</v>
      </c>
      <c r="E50" s="35"/>
      <c r="F50" s="4">
        <v>7890</v>
      </c>
      <c r="G50" s="4">
        <f>G49</f>
        <v>1800</v>
      </c>
      <c r="H50" s="3">
        <f t="shared" si="5"/>
        <v>36215</v>
      </c>
      <c r="I50" s="3"/>
      <c r="J50" s="4"/>
      <c r="K50" s="4">
        <v>7560</v>
      </c>
      <c r="L50" s="4">
        <v>500</v>
      </c>
      <c r="M50">
        <f>M49</f>
        <v>250</v>
      </c>
      <c r="N50" s="3">
        <f t="shared" si="0"/>
        <v>7810</v>
      </c>
      <c r="O50" s="4"/>
      <c r="P50" s="4">
        <f t="shared" si="1"/>
        <v>28405</v>
      </c>
      <c r="Q50" s="4"/>
      <c r="R50" s="4"/>
      <c r="S50" s="4">
        <v>1800</v>
      </c>
      <c r="T50" s="5"/>
      <c r="U50" s="12">
        <v>8900</v>
      </c>
      <c r="V50" s="3">
        <f t="shared" si="2"/>
        <v>10700</v>
      </c>
      <c r="X50" s="2"/>
      <c r="Y50" s="2"/>
      <c r="AA50" s="1">
        <v>97.45</v>
      </c>
      <c r="AC50" s="1"/>
    </row>
    <row r="51" spans="1:29" x14ac:dyDescent="0.2">
      <c r="A51">
        <f t="shared" si="3"/>
        <v>2012</v>
      </c>
      <c r="D51" s="35">
        <v>23685</v>
      </c>
      <c r="E51" s="35"/>
      <c r="F51" s="4">
        <v>7375</v>
      </c>
      <c r="G51" s="4">
        <f>G50</f>
        <v>1800</v>
      </c>
      <c r="H51" s="3">
        <f t="shared" si="5"/>
        <v>32860</v>
      </c>
      <c r="I51" s="3"/>
      <c r="J51" s="4"/>
      <c r="K51" s="4">
        <v>8450</v>
      </c>
      <c r="L51" s="4">
        <v>650</v>
      </c>
      <c r="M51">
        <f>M50</f>
        <v>250</v>
      </c>
      <c r="N51" s="3">
        <f t="shared" si="0"/>
        <v>8700</v>
      </c>
      <c r="O51" s="4"/>
      <c r="P51" s="4">
        <f t="shared" si="1"/>
        <v>24160</v>
      </c>
      <c r="Q51" s="4"/>
      <c r="R51" s="4"/>
      <c r="S51" s="4">
        <v>1700</v>
      </c>
      <c r="T51" s="5"/>
      <c r="U51" s="12">
        <v>11600</v>
      </c>
      <c r="V51" s="3">
        <f t="shared" si="2"/>
        <v>13300</v>
      </c>
      <c r="X51" s="2"/>
      <c r="Y51" s="2"/>
      <c r="AA51" s="1">
        <v>98.38</v>
      </c>
      <c r="AC51" s="1"/>
    </row>
    <row r="52" spans="1:29" x14ac:dyDescent="0.2">
      <c r="A52">
        <f t="shared" si="3"/>
        <v>2013</v>
      </c>
      <c r="D52" s="35">
        <v>21330</v>
      </c>
      <c r="E52" s="35"/>
      <c r="F52" s="4">
        <v>7150</v>
      </c>
      <c r="G52" s="4">
        <f>G51</f>
        <v>1800</v>
      </c>
      <c r="H52" s="3">
        <f t="shared" si="5"/>
        <v>30280</v>
      </c>
      <c r="I52" s="3"/>
      <c r="J52" s="4"/>
      <c r="K52" s="4">
        <v>9830</v>
      </c>
      <c r="L52" s="4">
        <v>930</v>
      </c>
      <c r="M52">
        <f>M51</f>
        <v>250</v>
      </c>
      <c r="N52" s="3">
        <f t="shared" si="0"/>
        <v>10080</v>
      </c>
      <c r="O52" s="4"/>
      <c r="P52" s="4">
        <f t="shared" si="1"/>
        <v>20200</v>
      </c>
      <c r="Q52" s="4"/>
      <c r="R52" s="4"/>
      <c r="S52" s="4">
        <v>1600</v>
      </c>
      <c r="T52" s="5"/>
      <c r="U52" s="12">
        <v>14400</v>
      </c>
      <c r="V52" s="3">
        <f t="shared" si="2"/>
        <v>16000</v>
      </c>
      <c r="X52" s="2"/>
      <c r="Y52" s="2"/>
      <c r="AA52" s="1">
        <v>100</v>
      </c>
      <c r="AC52" s="1"/>
    </row>
    <row r="53" spans="1:29" x14ac:dyDescent="0.2">
      <c r="D53" s="4"/>
      <c r="E53" s="4"/>
      <c r="F53" s="4"/>
      <c r="G53" s="4"/>
      <c r="H53" s="3"/>
      <c r="I53" s="3"/>
      <c r="J53" s="4"/>
      <c r="K53" s="4"/>
      <c r="L53" s="5"/>
      <c r="M53" s="4"/>
      <c r="N53" s="3"/>
      <c r="O53" s="4"/>
      <c r="P53" s="4"/>
      <c r="Q53" s="4"/>
      <c r="R53" s="4"/>
      <c r="S53" s="4"/>
      <c r="T53" s="5"/>
      <c r="U53" s="4"/>
      <c r="V53" s="3"/>
      <c r="X53" s="2"/>
      <c r="Y53" s="2"/>
      <c r="AA53" s="1"/>
      <c r="AC53" s="1"/>
    </row>
    <row r="54" spans="1:29" x14ac:dyDescent="0.2">
      <c r="A54" s="37" t="s">
        <v>6</v>
      </c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X54" s="10"/>
      <c r="Y54" s="10"/>
    </row>
    <row r="55" spans="1:29" x14ac:dyDescent="0.2">
      <c r="A55" s="29" t="s">
        <v>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9" x14ac:dyDescent="0.2">
      <c r="A56" s="29" t="s">
        <v>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9" x14ac:dyDescent="0.2">
      <c r="A57" s="28" t="s">
        <v>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9" x14ac:dyDescent="0.2">
      <c r="A58" s="29" t="s">
        <v>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9" x14ac:dyDescent="0.2">
      <c r="A59" s="29" t="s">
        <v>32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9" x14ac:dyDescent="0.2">
      <c r="A60" s="29" t="s">
        <v>33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9" x14ac:dyDescent="0.2">
      <c r="A61" s="29" t="s">
        <v>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9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9" s="6" customFormat="1" x14ac:dyDescent="0.2">
      <c r="A63" s="36" t="s">
        <v>0</v>
      </c>
      <c r="B63" s="36"/>
      <c r="C63" s="8"/>
      <c r="D63" s="7">
        <v>10000</v>
      </c>
      <c r="E63" s="7">
        <v>10000</v>
      </c>
      <c r="F63" s="7">
        <v>10000</v>
      </c>
      <c r="G63" s="7">
        <v>10000</v>
      </c>
      <c r="H63" s="7">
        <v>10000</v>
      </c>
      <c r="I63" s="7"/>
      <c r="J63" s="7">
        <v>10</v>
      </c>
      <c r="K63" s="7">
        <v>10000</v>
      </c>
      <c r="L63" s="7">
        <v>10000</v>
      </c>
      <c r="M63" s="7">
        <v>10000</v>
      </c>
      <c r="N63" s="7">
        <v>10000</v>
      </c>
      <c r="O63" s="7">
        <v>10</v>
      </c>
      <c r="P63" s="7">
        <v>10000</v>
      </c>
      <c r="Q63" s="7"/>
      <c r="R63" s="7">
        <v>10</v>
      </c>
      <c r="S63" s="7">
        <v>10000</v>
      </c>
      <c r="T63" s="7">
        <v>10000</v>
      </c>
      <c r="U63" s="7">
        <v>10000</v>
      </c>
      <c r="V63" s="7">
        <v>10000</v>
      </c>
    </row>
    <row r="65" spans="4:29" x14ac:dyDescent="0.2">
      <c r="D65" s="4"/>
      <c r="E65" s="4"/>
      <c r="F65" s="4"/>
      <c r="G65" s="4"/>
      <c r="H65" s="3"/>
      <c r="I65" s="3"/>
      <c r="J65" s="4"/>
      <c r="K65" s="4"/>
      <c r="L65" s="5"/>
      <c r="M65" s="4"/>
      <c r="N65" s="3"/>
      <c r="O65" s="4"/>
      <c r="P65" s="4"/>
      <c r="Q65" s="4"/>
      <c r="R65" s="4"/>
      <c r="S65" s="4"/>
      <c r="T65" s="5"/>
      <c r="U65" s="4"/>
      <c r="V65" s="3"/>
      <c r="X65" s="2"/>
      <c r="Y65" s="2"/>
      <c r="AA65" s="1"/>
      <c r="AC65" s="1"/>
    </row>
  </sheetData>
  <mergeCells count="20">
    <mergeCell ref="A63:B63"/>
    <mergeCell ref="D48:E48"/>
    <mergeCell ref="D49:E49"/>
    <mergeCell ref="D50:E50"/>
    <mergeCell ref="D51:E51"/>
    <mergeCell ref="A59:V59"/>
    <mergeCell ref="A60:V60"/>
    <mergeCell ref="A54:B54"/>
    <mergeCell ref="A55:V55"/>
    <mergeCell ref="A56:V56"/>
    <mergeCell ref="X5:Y5"/>
    <mergeCell ref="A57:V57"/>
    <mergeCell ref="A58:V58"/>
    <mergeCell ref="A61:V61"/>
    <mergeCell ref="A2:V2"/>
    <mergeCell ref="A3:V3"/>
    <mergeCell ref="D5:H5"/>
    <mergeCell ref="K5:N5"/>
    <mergeCell ref="S5:V5"/>
    <mergeCell ref="D52:E52"/>
  </mergeCells>
  <printOptions horizontalCentered="1" verticalCentered="1"/>
  <pageMargins left="0.55118110236220474" right="0.55118110236220474" top="0.39370078740157483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Annual for Web</vt:lpstr>
      <vt:lpstr>'Annual for Web'!Print_Area</vt:lpstr>
      <vt:lpstr>'Annual for Web'!Print_Titles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Earp</dc:creator>
  <cp:lastModifiedBy>Mike Earp</cp:lastModifiedBy>
  <cp:lastPrinted>2014-11-26T11:24:19Z</cp:lastPrinted>
  <dcterms:created xsi:type="dcterms:W3CDTF">2014-11-24T12:27:43Z</dcterms:created>
  <dcterms:modified xsi:type="dcterms:W3CDTF">2014-11-26T11:24:51Z</dcterms:modified>
</cp:coreProperties>
</file>